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Carmona\Dropbox\Mi PC (DESKTOP-TRS89IS)\Documents\TEC\7°\Metodos\Excel1parcial\"/>
    </mc:Choice>
  </mc:AlternateContent>
  <xr:revisionPtr revIDLastSave="0" documentId="8_{C6F92D44-2CCD-4AEB-96D9-2011955375AB}" xr6:coauthVersionLast="47" xr6:coauthVersionMax="47" xr10:uidLastSave="{00000000-0000-0000-0000-000000000000}"/>
  <bookViews>
    <workbookView xWindow="-108" yWindow="-108" windowWidth="23256" windowHeight="12576" activeTab="2" xr2:uid="{368616ED-A285-456E-A354-8C97CD9B64D0}"/>
  </bookViews>
  <sheets>
    <sheet name="Biseccion " sheetId="1" r:id="rId1"/>
    <sheet name="Secante" sheetId="3" r:id="rId2"/>
    <sheet name="Newton" sheetId="4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G7" i="4"/>
  <c r="F2" i="4"/>
  <c r="C12" i="4"/>
  <c r="B22" i="4"/>
  <c r="C22" i="4" s="1"/>
  <c r="C21" i="4"/>
  <c r="K16" i="4"/>
  <c r="K15" i="4"/>
  <c r="K14" i="4"/>
  <c r="K13" i="4"/>
  <c r="K12" i="4"/>
  <c r="B12" i="4"/>
  <c r="B13" i="4" s="1"/>
  <c r="K11" i="4"/>
  <c r="C11" i="4"/>
  <c r="B11" i="4"/>
  <c r="K10" i="4"/>
  <c r="E10" i="4"/>
  <c r="E11" i="4" s="1"/>
  <c r="E12" i="4" s="1"/>
  <c r="C10" i="4"/>
  <c r="K9" i="4"/>
  <c r="E9" i="4"/>
  <c r="K8" i="4"/>
  <c r="E8" i="4"/>
  <c r="K7" i="4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B9" i="3"/>
  <c r="C9" i="3" s="1"/>
  <c r="C8" i="3"/>
  <c r="I7" i="3"/>
  <c r="G7" i="3"/>
  <c r="I6" i="3"/>
  <c r="H6" i="3"/>
  <c r="J6" i="3" s="1"/>
  <c r="I20" i="1"/>
  <c r="I19" i="1"/>
  <c r="H19" i="1"/>
  <c r="J19" i="1" s="1"/>
  <c r="L19" i="1" s="1"/>
  <c r="C13" i="1"/>
  <c r="D13" i="1" s="1"/>
  <c r="D12" i="1"/>
  <c r="B14" i="4" l="1"/>
  <c r="C13" i="4"/>
  <c r="B23" i="4"/>
  <c r="K6" i="3"/>
  <c r="L6" i="3" s="1"/>
  <c r="F7" i="3"/>
  <c r="K19" i="1"/>
  <c r="I21" i="1"/>
  <c r="C14" i="1"/>
  <c r="G20" i="1"/>
  <c r="H20" i="1" s="1"/>
  <c r="B24" i="4" l="1"/>
  <c r="C23" i="4"/>
  <c r="C14" i="4"/>
  <c r="B15" i="4"/>
  <c r="H7" i="3"/>
  <c r="J7" i="3"/>
  <c r="G8" i="3"/>
  <c r="I8" i="3" s="1"/>
  <c r="J20" i="1"/>
  <c r="F21" i="1"/>
  <c r="H21" i="1" s="1"/>
  <c r="I22" i="1"/>
  <c r="C15" i="1"/>
  <c r="D14" i="1"/>
  <c r="B16" i="4" l="1"/>
  <c r="C15" i="4"/>
  <c r="B25" i="4"/>
  <c r="C24" i="4"/>
  <c r="K7" i="3"/>
  <c r="L7" i="3" s="1"/>
  <c r="F8" i="3"/>
  <c r="I23" i="1"/>
  <c r="C16" i="1"/>
  <c r="D15" i="1"/>
  <c r="J21" i="1"/>
  <c r="F22" i="1"/>
  <c r="H22" i="1" s="1"/>
  <c r="L20" i="1"/>
  <c r="K20" i="1"/>
  <c r="B26" i="4" l="1"/>
  <c r="C25" i="4"/>
  <c r="C16" i="4"/>
  <c r="B17" i="4"/>
  <c r="G9" i="3"/>
  <c r="I9" i="3" s="1"/>
  <c r="H8" i="3"/>
  <c r="J8" i="3" s="1"/>
  <c r="J22" i="1"/>
  <c r="G23" i="1"/>
  <c r="H23" i="1" s="1"/>
  <c r="L21" i="1"/>
  <c r="K21" i="1"/>
  <c r="C17" i="1"/>
  <c r="I24" i="1"/>
  <c r="D16" i="1"/>
  <c r="B18" i="4" l="1"/>
  <c r="C17" i="4"/>
  <c r="B27" i="4"/>
  <c r="C26" i="4"/>
  <c r="F9" i="3"/>
  <c r="K8" i="3"/>
  <c r="L8" i="3" s="1"/>
  <c r="I25" i="1"/>
  <c r="C18" i="1"/>
  <c r="D17" i="1"/>
  <c r="F24" i="1"/>
  <c r="H24" i="1" s="1"/>
  <c r="J23" i="1"/>
  <c r="L22" i="1"/>
  <c r="K22" i="1"/>
  <c r="C27" i="4" l="1"/>
  <c r="B28" i="4"/>
  <c r="B19" i="4"/>
  <c r="C18" i="4"/>
  <c r="H9" i="3"/>
  <c r="J9" i="3" s="1"/>
  <c r="G10" i="3"/>
  <c r="I10" i="3" s="1"/>
  <c r="J24" i="1"/>
  <c r="G25" i="1"/>
  <c r="H25" i="1" s="1"/>
  <c r="J25" i="1" s="1"/>
  <c r="L25" i="1" s="1"/>
  <c r="H28" i="1"/>
  <c r="H29" i="1" s="1"/>
  <c r="C19" i="1"/>
  <c r="D18" i="1"/>
  <c r="L23" i="1"/>
  <c r="K23" i="1"/>
  <c r="K25" i="1"/>
  <c r="B20" i="4" l="1"/>
  <c r="C20" i="4" s="1"/>
  <c r="C19" i="4"/>
  <c r="B29" i="4"/>
  <c r="C28" i="4"/>
  <c r="K9" i="3"/>
  <c r="L9" i="3" s="1"/>
  <c r="F10" i="3"/>
  <c r="D19" i="1"/>
  <c r="C20" i="1"/>
  <c r="L24" i="1"/>
  <c r="K24" i="1"/>
  <c r="C29" i="4" l="1"/>
  <c r="B30" i="4"/>
  <c r="G11" i="3"/>
  <c r="I11" i="3" s="1"/>
  <c r="H10" i="3"/>
  <c r="J10" i="3" s="1"/>
  <c r="H12" i="1"/>
  <c r="D20" i="1"/>
  <c r="G12" i="1" s="1"/>
  <c r="C21" i="1"/>
  <c r="C30" i="4" l="1"/>
  <c r="B31" i="4"/>
  <c r="H7" i="4"/>
  <c r="I7" i="4"/>
  <c r="F11" i="3"/>
  <c r="K10" i="3"/>
  <c r="L10" i="3" s="1"/>
  <c r="C22" i="1"/>
  <c r="D21" i="1"/>
  <c r="F8" i="4" l="1"/>
  <c r="L7" i="4"/>
  <c r="J7" i="4"/>
  <c r="M7" i="4" s="1"/>
  <c r="B32" i="4"/>
  <c r="C31" i="4"/>
  <c r="H11" i="3"/>
  <c r="J11" i="3" s="1"/>
  <c r="G12" i="3"/>
  <c r="I12" i="3" s="1"/>
  <c r="C23" i="1"/>
  <c r="D22" i="1"/>
  <c r="H13" i="1"/>
  <c r="G13" i="1"/>
  <c r="G14" i="1" s="1"/>
  <c r="B33" i="4" l="1"/>
  <c r="C32" i="4"/>
  <c r="G8" i="4"/>
  <c r="I8" i="4" s="1"/>
  <c r="H8" i="4"/>
  <c r="F12" i="3"/>
  <c r="K11" i="3"/>
  <c r="L11" i="3" s="1"/>
  <c r="D23" i="1"/>
  <c r="C24" i="1"/>
  <c r="J8" i="4" l="1"/>
  <c r="M8" i="4" s="1"/>
  <c r="L8" i="4"/>
  <c r="F9" i="4"/>
  <c r="B34" i="4"/>
  <c r="C33" i="4"/>
  <c r="G13" i="3"/>
  <c r="I13" i="3" s="1"/>
  <c r="H12" i="3"/>
  <c r="J12" i="3" s="1"/>
  <c r="D24" i="1"/>
  <c r="C25" i="1"/>
  <c r="B35" i="4" l="1"/>
  <c r="C34" i="4"/>
  <c r="H9" i="4"/>
  <c r="G9" i="4"/>
  <c r="I9" i="4" s="1"/>
  <c r="F13" i="3"/>
  <c r="K12" i="3"/>
  <c r="L12" i="3" s="1"/>
  <c r="C26" i="1"/>
  <c r="D25" i="1"/>
  <c r="L9" i="4" l="1"/>
  <c r="J9" i="4"/>
  <c r="M9" i="4" s="1"/>
  <c r="F10" i="4"/>
  <c r="C35" i="4"/>
  <c r="B36" i="4"/>
  <c r="H13" i="3"/>
  <c r="J13" i="3"/>
  <c r="G14" i="3"/>
  <c r="I14" i="3" s="1"/>
  <c r="C27" i="1"/>
  <c r="D26" i="1"/>
  <c r="B37" i="4" l="1"/>
  <c r="C36" i="4"/>
  <c r="G10" i="4"/>
  <c r="I10" i="4" s="1"/>
  <c r="H10" i="4"/>
  <c r="K13" i="3"/>
  <c r="L13" i="3" s="1"/>
  <c r="F14" i="3"/>
  <c r="C28" i="1"/>
  <c r="D27" i="1"/>
  <c r="F11" i="4" l="1"/>
  <c r="L10" i="4"/>
  <c r="J10" i="4"/>
  <c r="M10" i="4" s="1"/>
  <c r="C37" i="4"/>
  <c r="B38" i="4"/>
  <c r="G15" i="3"/>
  <c r="I15" i="3" s="1"/>
  <c r="H14" i="3"/>
  <c r="J14" i="3" s="1"/>
  <c r="D28" i="1"/>
  <c r="C29" i="1"/>
  <c r="C38" i="4" l="1"/>
  <c r="B39" i="4"/>
  <c r="H11" i="4"/>
  <c r="G11" i="4"/>
  <c r="I11" i="4" s="1"/>
  <c r="F15" i="3"/>
  <c r="K14" i="3"/>
  <c r="L14" i="3" s="1"/>
  <c r="C30" i="1"/>
  <c r="D29" i="1"/>
  <c r="J11" i="4" l="1"/>
  <c r="M11" i="4" s="1"/>
  <c r="F12" i="4"/>
  <c r="L11" i="4"/>
  <c r="B40" i="4"/>
  <c r="C39" i="4"/>
  <c r="G16" i="3"/>
  <c r="I16" i="3" s="1"/>
  <c r="H15" i="3"/>
  <c r="J15" i="3" s="1"/>
  <c r="C31" i="1"/>
  <c r="D30" i="1"/>
  <c r="B41" i="4" l="1"/>
  <c r="C40" i="4"/>
  <c r="H12" i="4"/>
  <c r="G12" i="4"/>
  <c r="I12" i="4" s="1"/>
  <c r="K15" i="3"/>
  <c r="L15" i="3" s="1"/>
  <c r="F16" i="3"/>
  <c r="D31" i="1"/>
  <c r="C32" i="1"/>
  <c r="J12" i="4" l="1"/>
  <c r="M12" i="4" s="1"/>
  <c r="L12" i="4"/>
  <c r="F13" i="4"/>
  <c r="B42" i="4"/>
  <c r="C41" i="4"/>
  <c r="G17" i="3"/>
  <c r="I17" i="3" s="1"/>
  <c r="H16" i="3"/>
  <c r="J16" i="3" s="1"/>
  <c r="C33" i="1"/>
  <c r="D32" i="1"/>
  <c r="B43" i="4" l="1"/>
  <c r="C42" i="4"/>
  <c r="G13" i="4"/>
  <c r="I13" i="4" s="1"/>
  <c r="H13" i="4"/>
  <c r="F17" i="3"/>
  <c r="K16" i="3"/>
  <c r="L16" i="3" s="1"/>
  <c r="C34" i="1"/>
  <c r="D33" i="1"/>
  <c r="F14" i="4" l="1"/>
  <c r="J13" i="4"/>
  <c r="M13" i="4" s="1"/>
  <c r="L13" i="4"/>
  <c r="C43" i="4"/>
  <c r="B44" i="4"/>
  <c r="H17" i="3"/>
  <c r="J17" i="3" s="1"/>
  <c r="G18" i="3"/>
  <c r="I18" i="3" s="1"/>
  <c r="C35" i="1"/>
  <c r="D34" i="1"/>
  <c r="B45" i="4" l="1"/>
  <c r="C45" i="4" s="1"/>
  <c r="C44" i="4"/>
  <c r="H14" i="4"/>
  <c r="G14" i="4"/>
  <c r="I14" i="4" s="1"/>
  <c r="K17" i="3"/>
  <c r="L17" i="3" s="1"/>
  <c r="F18" i="3"/>
  <c r="D35" i="1"/>
  <c r="C36" i="1"/>
  <c r="J14" i="4" l="1"/>
  <c r="M14" i="4" s="1"/>
  <c r="L14" i="4"/>
  <c r="F15" i="4"/>
  <c r="H18" i="3"/>
  <c r="J18" i="3" s="1"/>
  <c r="K18" i="3" s="1"/>
  <c r="L18" i="3" s="1"/>
  <c r="C37" i="1"/>
  <c r="D36" i="1"/>
  <c r="H15" i="4" l="1"/>
  <c r="G15" i="4"/>
  <c r="I15" i="4" s="1"/>
  <c r="C38" i="1"/>
  <c r="D37" i="1"/>
  <c r="F16" i="4" l="1"/>
  <c r="L15" i="4"/>
  <c r="J15" i="4"/>
  <c r="M15" i="4" s="1"/>
  <c r="C39" i="1"/>
  <c r="D38" i="1"/>
  <c r="G16" i="4" l="1"/>
  <c r="I16" i="4" s="1"/>
  <c r="H16" i="4"/>
  <c r="C40" i="1"/>
  <c r="D39" i="1"/>
  <c r="L16" i="4" l="1"/>
  <c r="J16" i="4"/>
  <c r="M16" i="4" s="1"/>
  <c r="C41" i="1"/>
  <c r="D40" i="1"/>
  <c r="C42" i="1" l="1"/>
  <c r="D41" i="1"/>
  <c r="C43" i="1" l="1"/>
  <c r="D42" i="1"/>
  <c r="D43" i="1" l="1"/>
  <c r="C44" i="1"/>
  <c r="D44" i="1" l="1"/>
  <c r="C45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D51" i="1" l="1"/>
  <c r="C52" i="1"/>
  <c r="D52" i="1" s="1"/>
</calcChain>
</file>

<file path=xl/sharedStrings.xml><?xml version="1.0" encoding="utf-8"?>
<sst xmlns="http://schemas.openxmlformats.org/spreadsheetml/2006/main" count="76" uniqueCount="47">
  <si>
    <t>Metodo de Biseccion</t>
  </si>
  <si>
    <t>Formula</t>
  </si>
  <si>
    <t>f(x) = at^4+bt^3+ct^2+dt+e</t>
  </si>
  <si>
    <t>ERROR</t>
  </si>
  <si>
    <t>Ejemplo 1</t>
  </si>
  <si>
    <t>f(x) = t^4-20t^3+5t^2+20</t>
  </si>
  <si>
    <t>xi</t>
  </si>
  <si>
    <t>xu</t>
  </si>
  <si>
    <t>Graficar</t>
  </si>
  <si>
    <t>f = inline (str)</t>
  </si>
  <si>
    <t>x</t>
  </si>
  <si>
    <t>f(x)</t>
  </si>
  <si>
    <t>&lt; 0</t>
  </si>
  <si>
    <t>xu = xr</t>
  </si>
  <si>
    <t>&lt; 0 xu=xr</t>
  </si>
  <si>
    <t>&gt; 0 xi =xr</t>
  </si>
  <si>
    <t>iteraciones</t>
  </si>
  <si>
    <t>xr ( xi + xu) /2</t>
  </si>
  <si>
    <t>f(xi)</t>
  </si>
  <si>
    <t>f(xr)</t>
  </si>
  <si>
    <t>f(xi)f(xr)</t>
  </si>
  <si>
    <t>xr</t>
  </si>
  <si>
    <t>Metodo Secante</t>
  </si>
  <si>
    <t>Tolerancia</t>
  </si>
  <si>
    <t>iter</t>
  </si>
  <si>
    <t>Xi</t>
  </si>
  <si>
    <t>X0</t>
  </si>
  <si>
    <t>f(Xi)</t>
  </si>
  <si>
    <t>f(X0)</t>
  </si>
  <si>
    <t>X (i+1)</t>
  </si>
  <si>
    <t>Error f(Xa)</t>
  </si>
  <si>
    <t>x0</t>
  </si>
  <si>
    <t>x1</t>
  </si>
  <si>
    <t>Metodo Newthon Raphson</t>
  </si>
  <si>
    <t>p_0</t>
  </si>
  <si>
    <t>n</t>
  </si>
  <si>
    <t>Pn-1</t>
  </si>
  <si>
    <t>f(Pn-1)</t>
  </si>
  <si>
    <t>f ' (Pn-1)</t>
  </si>
  <si>
    <t>Pn</t>
  </si>
  <si>
    <t>f(Pn)</t>
  </si>
  <si>
    <t>E</t>
  </si>
  <si>
    <t>Validacion 1</t>
  </si>
  <si>
    <t>Validacion 2</t>
  </si>
  <si>
    <t>f '  =4t^3-60t^2+10t</t>
  </si>
  <si>
    <t xml:space="preserve"> </t>
  </si>
  <si>
    <t>raiz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</si>
</sst>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"/>
    <numFmt numFmtId="167" formatCode="0.000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504D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Arial"/>
      <family val="2"/>
    </font>
    <font>
      <sz val="12"/>
      <color theme="0"/>
      <name val="Calibri"/>
      <family val="2"/>
    </font>
    <font>
      <sz val="12"/>
      <color rgb="FFFFFFFF"/>
      <name val="Arial"/>
      <family val="2"/>
    </font>
    <font>
      <sz val="12"/>
      <name val="Calibri"/>
      <family val="2"/>
    </font>
    <font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164" fontId="1" fillId="4" borderId="1" xfId="0" applyNumberFormat="1" applyFont="1" applyFill="1" applyBorder="1" applyAlignment="1">
      <alignment horizontal="right" wrapText="1"/>
    </xf>
    <xf numFmtId="165" fontId="5" fillId="5" borderId="1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164" fontId="1" fillId="5" borderId="1" xfId="0" applyNumberFormat="1" applyFont="1" applyFill="1" applyBorder="1" applyAlignment="1">
      <alignment horizontal="right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right" wrapText="1"/>
    </xf>
    <xf numFmtId="164" fontId="1" fillId="7" borderId="1" xfId="0" applyNumberFormat="1" applyFont="1" applyFill="1" applyBorder="1" applyAlignment="1">
      <alignment horizontal="right" wrapText="1"/>
    </xf>
    <xf numFmtId="0" fontId="0" fillId="6" borderId="0" xfId="0" applyFill="1"/>
    <xf numFmtId="0" fontId="2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horizontal="right" wrapText="1"/>
    </xf>
    <xf numFmtId="0" fontId="2" fillId="10" borderId="1" xfId="0" applyFont="1" applyFill="1" applyBorder="1" applyAlignment="1">
      <alignment wrapText="1"/>
    </xf>
    <xf numFmtId="0" fontId="2" fillId="10" borderId="1" xfId="0" applyFont="1" applyFill="1" applyBorder="1" applyAlignment="1">
      <alignment horizontal="right" wrapText="1"/>
    </xf>
    <xf numFmtId="0" fontId="2" fillId="11" borderId="1" xfId="0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164" fontId="1" fillId="0" borderId="1" xfId="0" applyNumberFormat="1" applyFont="1" applyBorder="1" applyAlignment="1">
      <alignment wrapText="1"/>
    </xf>
    <xf numFmtId="164" fontId="6" fillId="7" borderId="1" xfId="0" applyNumberFormat="1" applyFont="1" applyFill="1" applyBorder="1" applyAlignment="1">
      <alignment horizontal="right" wrapText="1"/>
    </xf>
    <xf numFmtId="0" fontId="6" fillId="7" borderId="1" xfId="0" applyFont="1" applyFill="1" applyBorder="1" applyAlignment="1">
      <alignment horizontal="right" wrapText="1"/>
    </xf>
    <xf numFmtId="0" fontId="7" fillId="0" borderId="0" xfId="0" applyFont="1"/>
    <xf numFmtId="0" fontId="8" fillId="12" borderId="0" xfId="0" applyFont="1" applyFill="1"/>
    <xf numFmtId="166" fontId="8" fillId="12" borderId="0" xfId="0" applyNumberFormat="1" applyFont="1" applyFill="1"/>
    <xf numFmtId="0" fontId="9" fillId="13" borderId="0" xfId="0" applyFont="1" applyFill="1"/>
    <xf numFmtId="0" fontId="10" fillId="14" borderId="0" xfId="0" applyFont="1" applyFill="1"/>
    <xf numFmtId="167" fontId="7" fillId="15" borderId="0" xfId="0" applyNumberFormat="1" applyFont="1" applyFill="1"/>
    <xf numFmtId="167" fontId="9" fillId="13" borderId="0" xfId="0" applyNumberFormat="1" applyFont="1" applyFill="1"/>
    <xf numFmtId="167" fontId="9" fillId="14" borderId="0" xfId="0" applyNumberFormat="1" applyFont="1" applyFill="1"/>
    <xf numFmtId="167" fontId="7" fillId="0" borderId="0" xfId="0" applyNumberFormat="1" applyFont="1"/>
    <xf numFmtId="167" fontId="11" fillId="0" borderId="0" xfId="0" applyNumberFormat="1" applyFont="1"/>
    <xf numFmtId="166" fontId="7" fillId="0" borderId="0" xfId="0" applyNumberFormat="1" applyFont="1"/>
    <xf numFmtId="167" fontId="9" fillId="16" borderId="0" xfId="0" applyNumberFormat="1" applyFont="1" applyFill="1"/>
    <xf numFmtId="0" fontId="12" fillId="0" borderId="0" xfId="0" applyFont="1"/>
    <xf numFmtId="166" fontId="9" fillId="1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'[1]Proyecto (2)'!$D$12:$D$32</c:f>
              <c:numCache>
                <c:formatCode>0.00000</c:formatCode>
                <c:ptCount val="21"/>
                <c:pt idx="0">
                  <c:v>-104</c:v>
                </c:pt>
                <c:pt idx="1">
                  <c:v>-86.097899999999981</c:v>
                </c:pt>
                <c:pt idx="2">
                  <c:v>-69.942399999999964</c:v>
                </c:pt>
                <c:pt idx="3">
                  <c:v>-55.457899999999967</c:v>
                </c:pt>
                <c:pt idx="4">
                  <c:v>-42.566399999999959</c:v>
                </c:pt>
                <c:pt idx="5">
                  <c:v>-31.187499999999957</c:v>
                </c:pt>
                <c:pt idx="6">
                  <c:v>-21.238399999999949</c:v>
                </c:pt>
                <c:pt idx="7">
                  <c:v>-12.633899999999954</c:v>
                </c:pt>
                <c:pt idx="8">
                  <c:v>-5.2863999999999542</c:v>
                </c:pt>
                <c:pt idx="9">
                  <c:v>0.8941000000000443</c:v>
                </c:pt>
                <c:pt idx="10">
                  <c:v>6.0000000000000355</c:v>
                </c:pt>
                <c:pt idx="11">
                  <c:v>10.126100000000029</c:v>
                </c:pt>
                <c:pt idx="12">
                  <c:v>13.369600000000021</c:v>
                </c:pt>
                <c:pt idx="13">
                  <c:v>15.830100000000014</c:v>
                </c:pt>
                <c:pt idx="14">
                  <c:v>17.609600000000011</c:v>
                </c:pt>
                <c:pt idx="15">
                  <c:v>18.812500000000007</c:v>
                </c:pt>
                <c:pt idx="16">
                  <c:v>19.545600000000004</c:v>
                </c:pt>
                <c:pt idx="17">
                  <c:v>19.918100000000003</c:v>
                </c:pt>
                <c:pt idx="18">
                  <c:v>20.041599999999999</c:v>
                </c:pt>
                <c:pt idx="19">
                  <c:v>20.030100000000001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E-4F8E-B823-1919DE62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796047"/>
        <c:axId val="1555793551"/>
      </c:lineChart>
      <c:catAx>
        <c:axId val="155579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5793551"/>
        <c:crosses val="autoZero"/>
        <c:auto val="1"/>
        <c:lblAlgn val="ctr"/>
        <c:lblOffset val="100"/>
        <c:noMultiLvlLbl val="0"/>
      </c:catAx>
      <c:valAx>
        <c:axId val="15557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579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[2]Proyecto!$B$8:$B$37</c:f>
              <c:numCache>
                <c:formatCode>General</c:formatCode>
                <c:ptCount val="30"/>
                <c:pt idx="0">
                  <c:v>-1.5</c:v>
                </c:pt>
                <c:pt idx="1">
                  <c:v>-1.3</c:v>
                </c:pt>
                <c:pt idx="2">
                  <c:v>-0.4</c:v>
                </c:pt>
                <c:pt idx="3">
                  <c:v>-0.1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</c:v>
                </c:pt>
                <c:pt idx="9">
                  <c:v>1.7</c:v>
                </c:pt>
                <c:pt idx="10">
                  <c:v>2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2.9</c:v>
                </c:pt>
                <c:pt idx="14">
                  <c:v>3.2</c:v>
                </c:pt>
                <c:pt idx="15">
                  <c:v>3.5</c:v>
                </c:pt>
                <c:pt idx="16">
                  <c:v>3.8</c:v>
                </c:pt>
                <c:pt idx="17">
                  <c:v>4</c:v>
                </c:pt>
                <c:pt idx="18">
                  <c:v>4.3</c:v>
                </c:pt>
                <c:pt idx="19">
                  <c:v>4.5999999999999996</c:v>
                </c:pt>
                <c:pt idx="20">
                  <c:v>4.9000000000000004</c:v>
                </c:pt>
                <c:pt idx="21">
                  <c:v>5.2</c:v>
                </c:pt>
                <c:pt idx="22">
                  <c:v>5.5</c:v>
                </c:pt>
                <c:pt idx="23">
                  <c:v>5.8</c:v>
                </c:pt>
                <c:pt idx="24">
                  <c:v>6.1</c:v>
                </c:pt>
                <c:pt idx="25">
                  <c:v>6.4</c:v>
                </c:pt>
                <c:pt idx="26">
                  <c:v>6.7</c:v>
                </c:pt>
                <c:pt idx="27">
                  <c:v>7</c:v>
                </c:pt>
                <c:pt idx="28">
                  <c:v>7.3</c:v>
                </c:pt>
                <c:pt idx="29">
                  <c:v>7.6</c:v>
                </c:pt>
              </c:numCache>
            </c:numRef>
          </c:xVal>
          <c:yVal>
            <c:numRef>
              <c:f>[2]Proyecto!$C$8:$C$37</c:f>
              <c:numCache>
                <c:formatCode>General</c:formatCode>
                <c:ptCount val="30"/>
                <c:pt idx="0">
                  <c:v>-31.1875</c:v>
                </c:pt>
                <c:pt idx="1">
                  <c:v>-12.633900000000011</c:v>
                </c:pt>
                <c:pt idx="2">
                  <c:v>19.5456</c:v>
                </c:pt>
                <c:pt idx="3">
                  <c:v>20.030100000000001</c:v>
                </c:pt>
                <c:pt idx="4">
                  <c:v>20.361599999999999</c:v>
                </c:pt>
                <c:pt idx="5">
                  <c:v>23.8125</c:v>
                </c:pt>
                <c:pt idx="6">
                  <c:v>33.849600000000002</c:v>
                </c:pt>
                <c:pt idx="7">
                  <c:v>54.134100000000011</c:v>
                </c:pt>
                <c:pt idx="8">
                  <c:v>88.521599999999992</c:v>
                </c:pt>
                <c:pt idx="9">
                  <c:v>141.06209999999999</c:v>
                </c:pt>
                <c:pt idx="10">
                  <c:v>216</c:v>
                </c:pt>
                <c:pt idx="11">
                  <c:v>317.77409999999992</c:v>
                </c:pt>
                <c:pt idx="12">
                  <c:v>451.01760000000013</c:v>
                </c:pt>
                <c:pt idx="13">
                  <c:v>620.55809999999997</c:v>
                </c:pt>
                <c:pt idx="14">
                  <c:v>831.41760000000022</c:v>
                </c:pt>
                <c:pt idx="15">
                  <c:v>1088.8125</c:v>
                </c:pt>
                <c:pt idx="16">
                  <c:v>1398.1535999999999</c:v>
                </c:pt>
                <c:pt idx="17">
                  <c:v>1636</c:v>
                </c:pt>
                <c:pt idx="18">
                  <c:v>2044.4700999999998</c:v>
                </c:pt>
                <c:pt idx="19">
                  <c:v>2520.2655999999993</c:v>
                </c:pt>
                <c:pt idx="20">
                  <c:v>3069.5101000000009</c:v>
                </c:pt>
                <c:pt idx="21">
                  <c:v>3698.5216000000009</c:v>
                </c:pt>
                <c:pt idx="22">
                  <c:v>4413.8125</c:v>
                </c:pt>
                <c:pt idx="23">
                  <c:v>5222.0895999999993</c:v>
                </c:pt>
                <c:pt idx="24">
                  <c:v>6130.2540999999992</c:v>
                </c:pt>
                <c:pt idx="25">
                  <c:v>7145.401600000002</c:v>
                </c:pt>
                <c:pt idx="26">
                  <c:v>8274.8221000000012</c:v>
                </c:pt>
                <c:pt idx="27">
                  <c:v>9526</c:v>
                </c:pt>
                <c:pt idx="28">
                  <c:v>10906.614100000001</c:v>
                </c:pt>
                <c:pt idx="29">
                  <c:v>12424.537599999998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5-43B1-ACB3-76E980DC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98895"/>
        <c:axId val="1563097231"/>
      </c:scatterChart>
      <c:valAx>
        <c:axId val="156309889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3097231"/>
        <c:crosses val="autoZero"/>
        <c:crossBetween val="midCat"/>
      </c:valAx>
      <c:valAx>
        <c:axId val="156309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309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[3]Proyecto!$B$10:$B$39</c:f>
              <c:numCache>
                <c:formatCode>0.000000</c:formatCode>
                <c:ptCount val="30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-2.87938524</c:v>
                </c:pt>
                <c:pt idx="12">
                  <c:v>-2.6793852399999998</c:v>
                </c:pt>
                <c:pt idx="13">
                  <c:v>-2.4793852399999996</c:v>
                </c:pt>
                <c:pt idx="14">
                  <c:v>-2.2793852399999994</c:v>
                </c:pt>
                <c:pt idx="15">
                  <c:v>-2.0793852399999992</c:v>
                </c:pt>
                <c:pt idx="16">
                  <c:v>-1.8793852399999993</c:v>
                </c:pt>
                <c:pt idx="17">
                  <c:v>-1.6793852399999993</c:v>
                </c:pt>
                <c:pt idx="18">
                  <c:v>-1.4793852399999994</c:v>
                </c:pt>
                <c:pt idx="19">
                  <c:v>-1.2793852399999994</c:v>
                </c:pt>
                <c:pt idx="20">
                  <c:v>-1.0793852399999995</c:v>
                </c:pt>
                <c:pt idx="21">
                  <c:v>-0.87938523999999951</c:v>
                </c:pt>
                <c:pt idx="22">
                  <c:v>-0.67938523999999956</c:v>
                </c:pt>
                <c:pt idx="23">
                  <c:v>-0.47938523999999955</c:v>
                </c:pt>
                <c:pt idx="24">
                  <c:v>-0.27938523999999954</c:v>
                </c:pt>
                <c:pt idx="25">
                  <c:v>-7.9385239999999524E-2</c:v>
                </c:pt>
                <c:pt idx="26">
                  <c:v>0.12061476000000049</c:v>
                </c:pt>
                <c:pt idx="27">
                  <c:v>0.3206147600000005</c:v>
                </c:pt>
                <c:pt idx="28">
                  <c:v>0.52061476000000051</c:v>
                </c:pt>
                <c:pt idx="29">
                  <c:v>0.72061476000000058</c:v>
                </c:pt>
              </c:numCache>
            </c:numRef>
          </c:xVal>
          <c:yVal>
            <c:numRef>
              <c:f>[3]Proyecto!$C$10:$C$39</c:f>
              <c:numCache>
                <c:formatCode>0.000000</c:formatCode>
                <c:ptCount val="30"/>
                <c:pt idx="0">
                  <c:v>-1730</c:v>
                </c:pt>
                <c:pt idx="1">
                  <c:v>-1545.7984000000001</c:v>
                </c:pt>
                <c:pt idx="2">
                  <c:v>-1373.1743999999997</c:v>
                </c:pt>
                <c:pt idx="3">
                  <c:v>-1212.0703999999996</c:v>
                </c:pt>
                <c:pt idx="4">
                  <c:v>-1062.3903999999995</c:v>
                </c:pt>
                <c:pt idx="5">
                  <c:v>-923.99999999999932</c:v>
                </c:pt>
                <c:pt idx="6">
                  <c:v>-796.72639999999944</c:v>
                </c:pt>
                <c:pt idx="7">
                  <c:v>-680.35839999999928</c:v>
                </c:pt>
                <c:pt idx="8">
                  <c:v>-574.64639999999929</c:v>
                </c:pt>
                <c:pt idx="9">
                  <c:v>-479.30239999999924</c:v>
                </c:pt>
                <c:pt idx="10">
                  <c:v>-393.99999999999926</c:v>
                </c:pt>
                <c:pt idx="11">
                  <c:v>-347.25891564657422</c:v>
                </c:pt>
                <c:pt idx="12">
                  <c:v>-277.27669491505628</c:v>
                </c:pt>
                <c:pt idx="13">
                  <c:v>-216.30635280866019</c:v>
                </c:pt>
                <c:pt idx="14">
                  <c:v>-163.88313129346577</c:v>
                </c:pt>
                <c:pt idx="15">
                  <c:v>-119.50387233555301</c:v>
                </c:pt>
                <c:pt idx="16">
                  <c:v>-82.627017901001977</c:v>
                </c:pt>
                <c:pt idx="17">
                  <c:v>-52.672609955892597</c:v>
                </c:pt>
                <c:pt idx="18">
                  <c:v>-29.022290466304881</c:v>
                </c:pt>
                <c:pt idx="19">
                  <c:v>-11.019301398318838</c:v>
                </c:pt>
                <c:pt idx="20">
                  <c:v>2.031515281985552</c:v>
                </c:pt>
                <c:pt idx="21">
                  <c:v>10.863717608528278</c:v>
                </c:pt>
                <c:pt idx="22">
                  <c:v>16.249263615229335</c:v>
                </c:pt>
                <c:pt idx="23">
                  <c:v>18.998511336008729</c:v>
                </c:pt>
                <c:pt idx="24">
                  <c:v>19.960218804786457</c:v>
                </c:pt>
                <c:pt idx="25">
                  <c:v>20.021544055482515</c:v>
                </c:pt>
                <c:pt idx="26">
                  <c:v>20.108045122016911</c:v>
                </c:pt>
                <c:pt idx="27">
                  <c:v>21.183680038309639</c:v>
                </c:pt>
                <c:pt idx="28">
                  <c:v>24.250806838280702</c:v>
                </c:pt>
                <c:pt idx="29">
                  <c:v>30.350183555850105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C-4C69-824F-C4943F39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71191"/>
        <c:axId val="1469965878"/>
      </c:scatterChart>
      <c:valAx>
        <c:axId val="657771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69965878"/>
        <c:crosses val="autoZero"/>
        <c:crossBetween val="midCat"/>
      </c:valAx>
      <c:valAx>
        <c:axId val="1469965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577711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527491</xdr:colOff>
      <xdr:row>31</xdr:row>
      <xdr:rowOff>47921</xdr:rowOff>
    </xdr:from>
    <xdr:to>
      <xdr:col>11</xdr:col>
      <xdr:colOff>452064</xdr:colOff>
      <xdr:row>49</xdr:row>
      <xdr:rowOff>182229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E4AEAA-D73B-4D7D-8EFE-361DF8ED1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35732</xdr:colOff>
      <xdr:row>21</xdr:row>
      <xdr:rowOff>173404</xdr:rowOff>
    </xdr:from>
    <xdr:to>
      <xdr:col>10</xdr:col>
      <xdr:colOff>821681</xdr:colOff>
      <xdr:row>35</xdr:row>
      <xdr:rowOff>46041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F9B1FC-1C62-4996-8CAC-21825841D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773430</xdr:colOff>
      <xdr:row>16</xdr:row>
      <xdr:rowOff>180975</xdr:rowOff>
    </xdr:from>
    <xdr:ext cx="7162800" cy="248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F65F0-735A-4D04-AF1B-0AF5AAAB1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714375</xdr:colOff>
      <xdr:row>0</xdr:row>
      <xdr:rowOff>0</xdr:rowOff>
    </xdr:from>
    <xdr:ext cx="3905250" cy="9048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F1E86C92-6D44-4272-85DE-74F9CAC2323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00875" y="0"/>
          <a:ext cx="3905250" cy="9048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sec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can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%20Carmona/Downloads/Copia%20de%20newthon-raph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 (2)"/>
      <sheetName val="biseccion"/>
      <sheetName val="ej1"/>
      <sheetName val="ej2"/>
      <sheetName val="ej3"/>
      <sheetName val="Proyecto"/>
    </sheetNames>
    <sheetDataSet>
      <sheetData sheetId="0">
        <row r="12">
          <cell r="D12">
            <v>-104</v>
          </cell>
        </row>
        <row r="13">
          <cell r="D13">
            <v>-86.097899999999981</v>
          </cell>
        </row>
        <row r="14">
          <cell r="D14">
            <v>-69.942399999999964</v>
          </cell>
        </row>
        <row r="15">
          <cell r="D15">
            <v>-55.457899999999967</v>
          </cell>
        </row>
        <row r="16">
          <cell r="D16">
            <v>-42.566399999999959</v>
          </cell>
        </row>
        <row r="17">
          <cell r="D17">
            <v>-31.187499999999957</v>
          </cell>
        </row>
        <row r="18">
          <cell r="D18">
            <v>-21.238399999999949</v>
          </cell>
        </row>
        <row r="19">
          <cell r="D19">
            <v>-12.633899999999954</v>
          </cell>
        </row>
        <row r="20">
          <cell r="D20">
            <v>-5.2863999999999542</v>
          </cell>
        </row>
        <row r="21">
          <cell r="D21">
            <v>0.8941000000000443</v>
          </cell>
        </row>
        <row r="22">
          <cell r="D22">
            <v>6.0000000000000355</v>
          </cell>
        </row>
        <row r="23">
          <cell r="D23">
            <v>10.126100000000029</v>
          </cell>
        </row>
        <row r="24">
          <cell r="D24">
            <v>13.369600000000021</v>
          </cell>
        </row>
        <row r="25">
          <cell r="D25">
            <v>15.830100000000014</v>
          </cell>
        </row>
        <row r="26">
          <cell r="D26">
            <v>17.609600000000011</v>
          </cell>
        </row>
        <row r="27">
          <cell r="D27">
            <v>18.812500000000007</v>
          </cell>
        </row>
        <row r="28">
          <cell r="D28">
            <v>19.545600000000004</v>
          </cell>
        </row>
        <row r="29">
          <cell r="D29">
            <v>19.918100000000003</v>
          </cell>
        </row>
        <row r="30">
          <cell r="D30">
            <v>20.041599999999999</v>
          </cell>
        </row>
        <row r="31">
          <cell r="D31">
            <v>20.030100000000001</v>
          </cell>
        </row>
        <row r="32">
          <cell r="D32">
            <v>20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"/>
      <sheetName val="ej3"/>
      <sheetName val="ej2"/>
      <sheetName val="ej1"/>
      <sheetName val="secante"/>
    </sheetNames>
    <sheetDataSet>
      <sheetData sheetId="0">
        <row r="8">
          <cell r="B8">
            <v>-1.5</v>
          </cell>
          <cell r="C8">
            <v>-31.1875</v>
          </cell>
        </row>
        <row r="9">
          <cell r="B9">
            <v>-1.3</v>
          </cell>
          <cell r="C9">
            <v>-12.633900000000011</v>
          </cell>
        </row>
        <row r="10">
          <cell r="B10">
            <v>-0.4</v>
          </cell>
          <cell r="C10">
            <v>19.5456</v>
          </cell>
        </row>
        <row r="11">
          <cell r="B11">
            <v>-0.1</v>
          </cell>
          <cell r="C11">
            <v>20.030100000000001</v>
          </cell>
        </row>
        <row r="12">
          <cell r="B12">
            <v>0.2</v>
          </cell>
          <cell r="C12">
            <v>20.361599999999999</v>
          </cell>
        </row>
        <row r="13">
          <cell r="B13">
            <v>0.5</v>
          </cell>
          <cell r="C13">
            <v>23.8125</v>
          </cell>
        </row>
        <row r="14">
          <cell r="B14">
            <v>0.8</v>
          </cell>
          <cell r="C14">
            <v>33.849600000000002</v>
          </cell>
        </row>
        <row r="15">
          <cell r="B15">
            <v>1.1000000000000001</v>
          </cell>
          <cell r="C15">
            <v>54.134100000000011</v>
          </cell>
        </row>
        <row r="16">
          <cell r="B16">
            <v>1.4</v>
          </cell>
          <cell r="C16">
            <v>88.521599999999992</v>
          </cell>
        </row>
        <row r="17">
          <cell r="B17">
            <v>1.7</v>
          </cell>
          <cell r="C17">
            <v>141.06209999999999</v>
          </cell>
        </row>
        <row r="18">
          <cell r="B18">
            <v>2</v>
          </cell>
          <cell r="C18">
            <v>216</v>
          </cell>
        </row>
        <row r="19">
          <cell r="B19">
            <v>2.2999999999999998</v>
          </cell>
          <cell r="C19">
            <v>317.77409999999992</v>
          </cell>
        </row>
        <row r="20">
          <cell r="B20">
            <v>2.6</v>
          </cell>
          <cell r="C20">
            <v>451.01760000000013</v>
          </cell>
        </row>
        <row r="21">
          <cell r="B21">
            <v>2.9</v>
          </cell>
          <cell r="C21">
            <v>620.55809999999997</v>
          </cell>
        </row>
        <row r="22">
          <cell r="B22">
            <v>3.2</v>
          </cell>
          <cell r="C22">
            <v>831.41760000000022</v>
          </cell>
        </row>
        <row r="23">
          <cell r="B23">
            <v>3.5</v>
          </cell>
          <cell r="C23">
            <v>1088.8125</v>
          </cell>
        </row>
        <row r="24">
          <cell r="B24">
            <v>3.8</v>
          </cell>
          <cell r="C24">
            <v>1398.1535999999999</v>
          </cell>
        </row>
        <row r="25">
          <cell r="B25">
            <v>4</v>
          </cell>
          <cell r="C25">
            <v>1636</v>
          </cell>
        </row>
        <row r="26">
          <cell r="B26">
            <v>4.3</v>
          </cell>
          <cell r="C26">
            <v>2044.4700999999998</v>
          </cell>
        </row>
        <row r="27">
          <cell r="B27">
            <v>4.5999999999999996</v>
          </cell>
          <cell r="C27">
            <v>2520.2655999999993</v>
          </cell>
        </row>
        <row r="28">
          <cell r="B28">
            <v>4.9000000000000004</v>
          </cell>
          <cell r="C28">
            <v>3069.5101000000009</v>
          </cell>
        </row>
        <row r="29">
          <cell r="B29">
            <v>5.2</v>
          </cell>
          <cell r="C29">
            <v>3698.5216000000009</v>
          </cell>
        </row>
        <row r="30">
          <cell r="B30">
            <v>5.5</v>
          </cell>
          <cell r="C30">
            <v>4413.8125</v>
          </cell>
        </row>
        <row r="31">
          <cell r="B31">
            <v>5.8</v>
          </cell>
          <cell r="C31">
            <v>5222.0895999999993</v>
          </cell>
        </row>
        <row r="32">
          <cell r="B32">
            <v>6.1</v>
          </cell>
          <cell r="C32">
            <v>6130.2540999999992</v>
          </cell>
        </row>
        <row r="33">
          <cell r="B33">
            <v>6.4</v>
          </cell>
          <cell r="C33">
            <v>7145.401600000002</v>
          </cell>
        </row>
        <row r="34">
          <cell r="B34">
            <v>6.7</v>
          </cell>
          <cell r="C34">
            <v>8274.8221000000012</v>
          </cell>
        </row>
        <row r="35">
          <cell r="B35">
            <v>7</v>
          </cell>
          <cell r="C35">
            <v>9526</v>
          </cell>
        </row>
        <row r="36">
          <cell r="B36">
            <v>7.3</v>
          </cell>
          <cell r="C36">
            <v>10906.614100000001</v>
          </cell>
        </row>
        <row r="37">
          <cell r="B37">
            <v>7.6</v>
          </cell>
          <cell r="C37">
            <v>12424.537599999998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"/>
      <sheetName val="ejercicio 3"/>
      <sheetName val="ejercicio2"/>
      <sheetName val="ejercicio1"/>
      <sheetName val="Hoja1"/>
    </sheetNames>
    <sheetDataSet>
      <sheetData sheetId="0">
        <row r="10">
          <cell r="B10">
            <v>-5</v>
          </cell>
          <cell r="C10">
            <v>-1730</v>
          </cell>
        </row>
        <row r="11">
          <cell r="B11">
            <v>-4.8</v>
          </cell>
          <cell r="C11">
            <v>-1545.7984000000001</v>
          </cell>
        </row>
        <row r="12">
          <cell r="B12">
            <v>-4.5999999999999996</v>
          </cell>
          <cell r="C12">
            <v>-1373.1743999999997</v>
          </cell>
        </row>
        <row r="13">
          <cell r="B13">
            <v>-4.3999999999999995</v>
          </cell>
          <cell r="C13">
            <v>-1212.0703999999996</v>
          </cell>
        </row>
        <row r="14">
          <cell r="B14">
            <v>-4.1999999999999993</v>
          </cell>
          <cell r="C14">
            <v>-1062.3903999999995</v>
          </cell>
        </row>
        <row r="15">
          <cell r="B15">
            <v>-3.9999999999999991</v>
          </cell>
          <cell r="C15">
            <v>-923.99999999999932</v>
          </cell>
        </row>
        <row r="16">
          <cell r="B16">
            <v>-3.7999999999999989</v>
          </cell>
          <cell r="C16">
            <v>-796.72639999999944</v>
          </cell>
        </row>
        <row r="17">
          <cell r="B17">
            <v>-3.5999999999999988</v>
          </cell>
          <cell r="C17">
            <v>-680.35839999999928</v>
          </cell>
        </row>
        <row r="18">
          <cell r="B18">
            <v>-3.3999999999999986</v>
          </cell>
          <cell r="C18">
            <v>-574.64639999999929</v>
          </cell>
        </row>
        <row r="19">
          <cell r="B19">
            <v>-3.1999999999999984</v>
          </cell>
          <cell r="C19">
            <v>-479.30239999999924</v>
          </cell>
        </row>
        <row r="20">
          <cell r="B20">
            <v>-2.9999999999999982</v>
          </cell>
          <cell r="C20">
            <v>-393.99999999999926</v>
          </cell>
        </row>
        <row r="21">
          <cell r="B21">
            <v>-2.87938524</v>
          </cell>
          <cell r="C21">
            <v>-347.25891564657422</v>
          </cell>
        </row>
        <row r="22">
          <cell r="B22">
            <v>-2.6793852399999998</v>
          </cell>
          <cell r="C22">
            <v>-277.27669491505628</v>
          </cell>
        </row>
        <row r="23">
          <cell r="B23">
            <v>-2.4793852399999996</v>
          </cell>
          <cell r="C23">
            <v>-216.30635280866019</v>
          </cell>
        </row>
        <row r="24">
          <cell r="B24">
            <v>-2.2793852399999994</v>
          </cell>
          <cell r="C24">
            <v>-163.88313129346577</v>
          </cell>
        </row>
        <row r="25">
          <cell r="B25">
            <v>-2.0793852399999992</v>
          </cell>
          <cell r="C25">
            <v>-119.50387233555301</v>
          </cell>
        </row>
        <row r="26">
          <cell r="B26">
            <v>-1.8793852399999993</v>
          </cell>
          <cell r="C26">
            <v>-82.627017901001977</v>
          </cell>
        </row>
        <row r="27">
          <cell r="B27">
            <v>-1.6793852399999993</v>
          </cell>
          <cell r="C27">
            <v>-52.672609955892597</v>
          </cell>
        </row>
        <row r="28">
          <cell r="B28">
            <v>-1.4793852399999994</v>
          </cell>
          <cell r="C28">
            <v>-29.022290466304881</v>
          </cell>
        </row>
        <row r="29">
          <cell r="B29">
            <v>-1.2793852399999994</v>
          </cell>
          <cell r="C29">
            <v>-11.019301398318838</v>
          </cell>
        </row>
        <row r="30">
          <cell r="B30">
            <v>-1.0793852399999995</v>
          </cell>
          <cell r="C30">
            <v>2.031515281985552</v>
          </cell>
        </row>
        <row r="31">
          <cell r="B31">
            <v>-0.87938523999999951</v>
          </cell>
          <cell r="C31">
            <v>10.863717608528278</v>
          </cell>
        </row>
        <row r="32">
          <cell r="B32">
            <v>-0.67938523999999956</v>
          </cell>
          <cell r="C32">
            <v>16.249263615229335</v>
          </cell>
        </row>
        <row r="33">
          <cell r="B33">
            <v>-0.47938523999999955</v>
          </cell>
          <cell r="C33">
            <v>18.998511336008729</v>
          </cell>
        </row>
        <row r="34">
          <cell r="B34">
            <v>-0.27938523999999954</v>
          </cell>
          <cell r="C34">
            <v>19.960218804786457</v>
          </cell>
        </row>
        <row r="35">
          <cell r="B35">
            <v>-7.9385239999999524E-2</v>
          </cell>
          <cell r="C35">
            <v>20.021544055482515</v>
          </cell>
        </row>
        <row r="36">
          <cell r="B36">
            <v>0.12061476000000049</v>
          </cell>
          <cell r="C36">
            <v>20.108045122016911</v>
          </cell>
        </row>
        <row r="37">
          <cell r="B37">
            <v>0.3206147600000005</v>
          </cell>
          <cell r="C37">
            <v>21.183680038309639</v>
          </cell>
        </row>
        <row r="38">
          <cell r="B38">
            <v>0.52061476000000051</v>
          </cell>
          <cell r="C38">
            <v>24.250806838280702</v>
          </cell>
        </row>
        <row r="39">
          <cell r="B39">
            <v>0.72061476000000058</v>
          </cell>
          <cell r="C39">
            <v>30.350183555850105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5C32-881F-447A-9863-7133F9FAFC63}">
  <dimension ref="B4:M52"/>
  <sheetViews>
    <sheetView topLeftCell="A13" zoomScale="55" zoomScaleNormal="55" workbookViewId="0">
      <selection activeCell="D62" sqref="D62"/>
    </sheetView>
  </sheetViews>
  <sheetFormatPr baseColWidth="10" defaultRowHeight="14.4" x14ac:dyDescent="0.3"/>
  <sheetData>
    <row r="4" spans="2:13" ht="15" thickBot="1" x14ac:dyDescent="0.35"/>
    <row r="5" spans="2:13" ht="16.2" thickBot="1" x14ac:dyDescent="0.35">
      <c r="C5" s="1" t="s">
        <v>0</v>
      </c>
      <c r="D5" s="2"/>
    </row>
    <row r="6" spans="2:13" ht="16.2" thickBot="1" x14ac:dyDescent="0.35">
      <c r="B6" s="2"/>
      <c r="E6" s="2"/>
      <c r="F6" s="2"/>
      <c r="G6" s="2"/>
      <c r="H6" s="2"/>
      <c r="I6" s="2"/>
      <c r="J6" s="2"/>
      <c r="K6" s="2"/>
      <c r="L6" s="2"/>
      <c r="M6" s="2"/>
    </row>
    <row r="7" spans="2:13" ht="47.4" thickBot="1" x14ac:dyDescent="0.35">
      <c r="B7" s="2"/>
      <c r="C7" s="2" t="s">
        <v>1</v>
      </c>
      <c r="D7" s="2" t="s">
        <v>2</v>
      </c>
      <c r="E7" s="2"/>
      <c r="F7" s="3">
        <v>1</v>
      </c>
      <c r="G7" s="2"/>
      <c r="H7" s="2"/>
      <c r="I7" s="2" t="s">
        <v>3</v>
      </c>
      <c r="J7" s="4">
        <v>1E-4</v>
      </c>
      <c r="K7" s="2"/>
      <c r="L7" s="2"/>
      <c r="M7" s="2"/>
    </row>
    <row r="8" spans="2:13" ht="42" thickBot="1" x14ac:dyDescent="0.35">
      <c r="B8" s="2"/>
      <c r="C8" s="2" t="s">
        <v>4</v>
      </c>
      <c r="D8" s="5" t="s">
        <v>5</v>
      </c>
      <c r="E8" s="2"/>
      <c r="F8" s="2" t="s">
        <v>6</v>
      </c>
      <c r="G8" s="4">
        <v>-1.2</v>
      </c>
      <c r="H8" s="2"/>
      <c r="I8" s="2"/>
      <c r="J8" s="2"/>
      <c r="K8" s="2"/>
      <c r="L8" s="2"/>
      <c r="M8" s="2"/>
    </row>
    <row r="9" spans="2:13" ht="16.2" thickBot="1" x14ac:dyDescent="0.35">
      <c r="B9" s="2"/>
      <c r="C9" s="2"/>
      <c r="D9" s="2"/>
      <c r="E9" s="2"/>
      <c r="F9" s="2" t="s">
        <v>7</v>
      </c>
      <c r="G9" s="4">
        <v>-1</v>
      </c>
      <c r="H9" s="2"/>
      <c r="I9" s="2"/>
      <c r="J9" s="2"/>
      <c r="K9" s="2"/>
      <c r="L9" s="2"/>
      <c r="M9" s="2"/>
    </row>
    <row r="10" spans="2:13" ht="31.8" thickBot="1" x14ac:dyDescent="0.35">
      <c r="B10" s="2" t="s">
        <v>8</v>
      </c>
      <c r="C10" s="2"/>
      <c r="D10" s="2" t="s">
        <v>9</v>
      </c>
      <c r="E10" s="2"/>
      <c r="F10" s="2"/>
      <c r="G10" s="2"/>
      <c r="H10" s="2"/>
      <c r="I10" s="2"/>
      <c r="J10" s="2"/>
      <c r="K10" s="2"/>
      <c r="L10" s="2"/>
      <c r="M10" s="2"/>
    </row>
    <row r="11" spans="2:13" ht="16.2" thickBot="1" x14ac:dyDescent="0.35">
      <c r="B11" s="2"/>
      <c r="C11" s="6" t="s">
        <v>10</v>
      </c>
      <c r="D11" s="6" t="s">
        <v>11</v>
      </c>
      <c r="E11" s="2"/>
      <c r="F11" s="2" t="s">
        <v>10</v>
      </c>
      <c r="G11" s="2" t="s">
        <v>11</v>
      </c>
      <c r="H11" s="2"/>
      <c r="I11" s="2"/>
      <c r="J11" s="2"/>
      <c r="K11" s="2"/>
      <c r="L11" s="2"/>
      <c r="M11" s="2"/>
    </row>
    <row r="12" spans="2:13" ht="16.2" thickBot="1" x14ac:dyDescent="0.35">
      <c r="B12" s="2"/>
      <c r="C12" s="7">
        <v>-2</v>
      </c>
      <c r="D12" s="8">
        <f>(C12^4)+(20)*(C12^3)+(5)*(C12^2)+20</f>
        <v>-104</v>
      </c>
      <c r="E12" s="2"/>
      <c r="F12" s="4">
        <v>-5</v>
      </c>
      <c r="G12" s="9">
        <f>D20</f>
        <v>-5.2863999999999542</v>
      </c>
      <c r="H12" s="2">
        <f>(C20^4)+(20)*(C20^3)+(5)*(C20^2)+20</f>
        <v>-5.2863999999999542</v>
      </c>
      <c r="I12" s="2"/>
      <c r="J12" s="2"/>
      <c r="K12" s="2"/>
      <c r="L12" s="2"/>
      <c r="M12" s="2"/>
    </row>
    <row r="13" spans="2:13" ht="16.2" thickBot="1" x14ac:dyDescent="0.35">
      <c r="B13" s="2"/>
      <c r="C13" s="10">
        <f>0.1+C12</f>
        <v>-1.9</v>
      </c>
      <c r="D13" s="8">
        <f t="shared" ref="D13:D52" si="0">(C13^4)+(20)*(C13^3)+(5)*(C13^2)+20</f>
        <v>-86.097899999999981</v>
      </c>
      <c r="E13" s="2"/>
      <c r="F13" s="4">
        <v>6</v>
      </c>
      <c r="G13" s="8">
        <f>C22</f>
        <v>-0.99999999999999922</v>
      </c>
      <c r="H13" s="2">
        <f>(C22^4)+(20)*(C22^3)+(5)*(C22^2)+20</f>
        <v>6.0000000000000355</v>
      </c>
      <c r="I13" s="2"/>
      <c r="J13" s="2"/>
      <c r="K13" s="2"/>
      <c r="L13" s="2"/>
      <c r="M13" s="2"/>
    </row>
    <row r="14" spans="2:13" ht="16.2" thickBot="1" x14ac:dyDescent="0.35">
      <c r="B14" s="2"/>
      <c r="C14" s="10">
        <f t="shared" ref="C14:C52" si="1">0.1+C13</f>
        <v>-1.7999999999999998</v>
      </c>
      <c r="D14" s="8">
        <f t="shared" si="0"/>
        <v>-69.942399999999964</v>
      </c>
      <c r="E14" s="2"/>
      <c r="F14" s="2"/>
      <c r="G14" s="11">
        <f>SUM(G12:G13)</f>
        <v>-6.2863999999999534</v>
      </c>
      <c r="H14" s="12" t="s">
        <v>12</v>
      </c>
      <c r="I14" s="2" t="s">
        <v>13</v>
      </c>
      <c r="J14" s="2"/>
      <c r="K14" s="2"/>
      <c r="L14" s="2"/>
      <c r="M14" s="2"/>
    </row>
    <row r="15" spans="2:13" ht="16.2" thickBot="1" x14ac:dyDescent="0.35">
      <c r="B15" s="2"/>
      <c r="C15" s="10">
        <f t="shared" si="1"/>
        <v>-1.6999999999999997</v>
      </c>
      <c r="D15" s="8">
        <f t="shared" si="0"/>
        <v>-55.457899999999967</v>
      </c>
      <c r="E15" s="2"/>
      <c r="F15" s="2"/>
      <c r="G15" s="2"/>
      <c r="H15" s="2"/>
      <c r="I15" s="2"/>
      <c r="J15" s="2"/>
      <c r="K15" s="2"/>
      <c r="L15" s="2"/>
      <c r="M15" s="2"/>
    </row>
    <row r="16" spans="2:13" ht="16.2" thickBot="1" x14ac:dyDescent="0.35">
      <c r="B16" s="2"/>
      <c r="C16" s="10">
        <f t="shared" si="1"/>
        <v>-1.5999999999999996</v>
      </c>
      <c r="D16" s="8">
        <f t="shared" si="0"/>
        <v>-42.566399999999959</v>
      </c>
      <c r="E16" s="2"/>
      <c r="F16" s="3">
        <v>2</v>
      </c>
      <c r="G16" s="2"/>
      <c r="H16" s="2"/>
      <c r="I16" s="2"/>
      <c r="J16" s="2"/>
      <c r="K16" s="2" t="s">
        <v>14</v>
      </c>
      <c r="L16" s="2"/>
      <c r="M16" s="2"/>
    </row>
    <row r="17" spans="2:13" ht="16.2" thickBot="1" x14ac:dyDescent="0.35">
      <c r="B17" s="2"/>
      <c r="C17" s="10">
        <f t="shared" si="1"/>
        <v>-1.4999999999999996</v>
      </c>
      <c r="D17" s="8">
        <f t="shared" si="0"/>
        <v>-31.187499999999957</v>
      </c>
      <c r="E17" s="2"/>
      <c r="F17" s="2"/>
      <c r="G17" s="2"/>
      <c r="H17" s="2"/>
      <c r="I17" s="2"/>
      <c r="J17" s="2"/>
      <c r="K17" s="2" t="s">
        <v>15</v>
      </c>
      <c r="L17" s="2"/>
      <c r="M17" s="2"/>
    </row>
    <row r="18" spans="2:13" ht="31.8" thickBot="1" x14ac:dyDescent="0.35">
      <c r="B18" s="2"/>
      <c r="C18" s="10">
        <f t="shared" si="1"/>
        <v>-1.3999999999999995</v>
      </c>
      <c r="D18" s="8">
        <f t="shared" si="0"/>
        <v>-21.238399999999949</v>
      </c>
      <c r="E18" s="2" t="s">
        <v>16</v>
      </c>
      <c r="F18" s="2" t="s">
        <v>6</v>
      </c>
      <c r="G18" s="2" t="s">
        <v>7</v>
      </c>
      <c r="H18" s="2" t="s">
        <v>17</v>
      </c>
      <c r="I18" s="2" t="s">
        <v>18</v>
      </c>
      <c r="J18" s="2" t="s">
        <v>19</v>
      </c>
      <c r="K18" s="2" t="s">
        <v>20</v>
      </c>
      <c r="L18" s="2"/>
      <c r="M18" s="2"/>
    </row>
    <row r="19" spans="2:13" ht="16.2" thickBot="1" x14ac:dyDescent="0.35">
      <c r="B19" s="2"/>
      <c r="C19" s="10">
        <f t="shared" si="1"/>
        <v>-1.2999999999999994</v>
      </c>
      <c r="D19" s="8">
        <f t="shared" si="0"/>
        <v>-12.633899999999954</v>
      </c>
      <c r="E19" s="13">
        <v>1</v>
      </c>
      <c r="F19" s="13">
        <v>-1.2</v>
      </c>
      <c r="G19" s="13">
        <v>-1</v>
      </c>
      <c r="H19" s="13">
        <f>(F19+G19)/2</f>
        <v>-1.1000000000000001</v>
      </c>
      <c r="I19" s="13">
        <f>(F19^4)+(20)*(F19^3)+(5)*(F19^2)+20</f>
        <v>-5.286400000000004</v>
      </c>
      <c r="J19" s="13">
        <f>(H19^4)+(20)*(H19^3)+(5)*(H19^2)+20</f>
        <v>0.89409999999999457</v>
      </c>
      <c r="K19" s="14">
        <f>I19*J19</f>
        <v>-4.7265702399999752</v>
      </c>
      <c r="L19" s="2" t="str">
        <f>IF(ABS(J19) &lt; $K$29, "raiz encontrada", "error")</f>
        <v>error</v>
      </c>
      <c r="M19" s="2"/>
    </row>
    <row r="20" spans="2:13" ht="16.2" thickBot="1" x14ac:dyDescent="0.35">
      <c r="B20" s="15" t="s">
        <v>6</v>
      </c>
      <c r="C20" s="10">
        <f t="shared" si="1"/>
        <v>-1.1999999999999993</v>
      </c>
      <c r="D20" s="8">
        <f t="shared" si="0"/>
        <v>-5.2863999999999542</v>
      </c>
      <c r="E20" s="13">
        <v>2</v>
      </c>
      <c r="F20" s="4">
        <v>-1.2</v>
      </c>
      <c r="G20" s="4">
        <f>H19</f>
        <v>-1.1000000000000001</v>
      </c>
      <c r="H20" s="16">
        <f>(F20+G20)/2</f>
        <v>-1.1499999999999999</v>
      </c>
      <c r="I20" s="16">
        <f>(C12^4)+(20)*(C12^3)+(5)*(C12^2)+20</f>
        <v>-104</v>
      </c>
      <c r="J20" s="4">
        <f>(H20^4)+(20)*(H20^3)+(5)*(H20^2)+20</f>
        <v>-2.0559937499999918</v>
      </c>
      <c r="K20" s="17">
        <f>I20*J20</f>
        <v>213.82334999999915</v>
      </c>
      <c r="L20" s="2" t="str">
        <f>IF(ABS(J20) &lt; $K$29, "raiz encontrada", "error")</f>
        <v>error</v>
      </c>
      <c r="M20" s="2"/>
    </row>
    <row r="21" spans="2:13" ht="16.2" thickBot="1" x14ac:dyDescent="0.35">
      <c r="B21" s="2"/>
      <c r="C21" s="10">
        <f t="shared" si="1"/>
        <v>-1.0999999999999992</v>
      </c>
      <c r="D21" s="8">
        <f t="shared" si="0"/>
        <v>0.8941000000000443</v>
      </c>
      <c r="E21" s="13">
        <v>3</v>
      </c>
      <c r="F21" s="4">
        <f>H20</f>
        <v>-1.1499999999999999</v>
      </c>
      <c r="G21" s="4">
        <v>-1.1000000000000001</v>
      </c>
      <c r="H21" s="16">
        <f>(F21+G21)/2</f>
        <v>-1.125</v>
      </c>
      <c r="I21" s="16">
        <f t="shared" ref="I21:I25" si="2">(C13^4)+(20)*(C13^3)+(5)*(C13^2)+20</f>
        <v>-86.097899999999981</v>
      </c>
      <c r="J21" s="4">
        <f t="shared" ref="J21:J25" si="3">(H21^4)+(20)*(H21^3)+(5)*(H21^2)+20</f>
        <v>-0.546630859375</v>
      </c>
      <c r="K21" s="17">
        <f>I21*J21</f>
        <v>47.0637690673828</v>
      </c>
      <c r="L21" s="2" t="str">
        <f>IF(ABS(J21) &lt; $K$29, "raiz encontrada", "error")</f>
        <v>error</v>
      </c>
      <c r="M21" s="2"/>
    </row>
    <row r="22" spans="2:13" ht="16.2" thickBot="1" x14ac:dyDescent="0.35">
      <c r="B22" s="18" t="s">
        <v>7</v>
      </c>
      <c r="C22" s="10">
        <f t="shared" si="1"/>
        <v>-0.99999999999999922</v>
      </c>
      <c r="D22" s="8">
        <f t="shared" si="0"/>
        <v>6.0000000000000355</v>
      </c>
      <c r="E22" s="13">
        <v>4</v>
      </c>
      <c r="F22" s="4">
        <f>H21</f>
        <v>-1.125</v>
      </c>
      <c r="G22" s="4">
        <v>-1.1000000000000001</v>
      </c>
      <c r="H22" s="16">
        <f t="shared" ref="H22:H25" si="4">(F22+G22)/2</f>
        <v>-1.1125</v>
      </c>
      <c r="I22" s="16">
        <f t="shared" si="2"/>
        <v>-69.942399999999964</v>
      </c>
      <c r="J22" s="4">
        <f t="shared" si="3"/>
        <v>0.18222268066406144</v>
      </c>
      <c r="K22" s="17">
        <f t="shared" ref="K22:K25" si="5">I22*J22</f>
        <v>-12.745091620078044</v>
      </c>
      <c r="L22" s="2" t="str">
        <f t="shared" ref="L22:L25" si="6">IF(ABS(J22) &lt; $K$29, "raiz encontrada", "error")</f>
        <v>error</v>
      </c>
      <c r="M22" s="2"/>
    </row>
    <row r="23" spans="2:13" ht="16.2" thickBot="1" x14ac:dyDescent="0.35">
      <c r="B23" s="2"/>
      <c r="C23" s="10">
        <f t="shared" si="1"/>
        <v>-0.89999999999999925</v>
      </c>
      <c r="D23" s="8">
        <f t="shared" si="0"/>
        <v>10.126100000000029</v>
      </c>
      <c r="E23" s="13">
        <v>5</v>
      </c>
      <c r="F23" s="4">
        <v>-1.125</v>
      </c>
      <c r="G23" s="4">
        <f>H22</f>
        <v>-1.1125</v>
      </c>
      <c r="H23" s="16">
        <f t="shared" si="4"/>
        <v>-1.1187499999999999</v>
      </c>
      <c r="I23" s="16">
        <f t="shared" si="2"/>
        <v>-55.457899999999967</v>
      </c>
      <c r="J23" s="4">
        <f t="shared" si="3"/>
        <v>-0.18007067718505709</v>
      </c>
      <c r="K23" s="17">
        <f t="shared" si="5"/>
        <v>9.9863416082611725</v>
      </c>
      <c r="L23" s="2" t="str">
        <f t="shared" si="6"/>
        <v>error</v>
      </c>
      <c r="M23" s="2"/>
    </row>
    <row r="24" spans="2:13" ht="47.4" thickBot="1" x14ac:dyDescent="0.35">
      <c r="B24" s="2"/>
      <c r="C24" s="10">
        <f t="shared" si="1"/>
        <v>-0.79999999999999927</v>
      </c>
      <c r="D24" s="8">
        <f t="shared" si="0"/>
        <v>13.369600000000021</v>
      </c>
      <c r="E24" s="13">
        <v>6</v>
      </c>
      <c r="F24" s="4">
        <f>H23</f>
        <v>-1.1187499999999999</v>
      </c>
      <c r="G24" s="4">
        <v>-1.1125</v>
      </c>
      <c r="H24" s="16">
        <f t="shared" si="4"/>
        <v>-1.1156250000000001</v>
      </c>
      <c r="I24" s="16">
        <f t="shared" si="2"/>
        <v>-42.566399999999959</v>
      </c>
      <c r="J24" s="4">
        <f t="shared" si="3"/>
        <v>1.6079331397946817E-3</v>
      </c>
      <c r="K24" s="17">
        <f t="shared" si="5"/>
        <v>-6.8443925201756267E-2</v>
      </c>
      <c r="L24" s="2" t="str">
        <f t="shared" si="6"/>
        <v>raiz encontrada</v>
      </c>
      <c r="M24" s="2"/>
    </row>
    <row r="25" spans="2:13" ht="16.2" thickBot="1" x14ac:dyDescent="0.35">
      <c r="B25" s="2"/>
      <c r="C25" s="10">
        <f t="shared" si="1"/>
        <v>-0.69999999999999929</v>
      </c>
      <c r="D25" s="8">
        <f t="shared" si="0"/>
        <v>15.830100000000014</v>
      </c>
      <c r="E25" s="13">
        <v>7</v>
      </c>
      <c r="F25" s="4">
        <v>-1.1187499999999999</v>
      </c>
      <c r="G25" s="4">
        <f>H24</f>
        <v>-1.1156250000000001</v>
      </c>
      <c r="H25" s="16">
        <f t="shared" si="4"/>
        <v>-1.1171875</v>
      </c>
      <c r="I25" s="16">
        <f t="shared" si="2"/>
        <v>-31.187499999999957</v>
      </c>
      <c r="J25" s="4">
        <f t="shared" si="3"/>
        <v>-8.9098211377859116E-2</v>
      </c>
      <c r="K25" s="17">
        <f t="shared" si="5"/>
        <v>2.7787504673469772</v>
      </c>
      <c r="L25" s="2" t="str">
        <f t="shared" si="6"/>
        <v>error</v>
      </c>
      <c r="M25" s="2"/>
    </row>
    <row r="26" spans="2:13" ht="16.2" thickBot="1" x14ac:dyDescent="0.35">
      <c r="B26" s="2"/>
      <c r="C26" s="10">
        <f t="shared" si="1"/>
        <v>-0.59999999999999931</v>
      </c>
      <c r="D26" s="8">
        <f t="shared" si="0"/>
        <v>17.609600000000011</v>
      </c>
      <c r="E26" s="13">
        <v>8</v>
      </c>
      <c r="F26" s="4"/>
      <c r="G26" s="4"/>
      <c r="H26" s="16"/>
      <c r="I26" s="4"/>
      <c r="J26" s="4"/>
      <c r="K26" s="4"/>
      <c r="L26" s="2"/>
      <c r="M26" s="2"/>
    </row>
    <row r="27" spans="2:13" ht="16.2" thickBot="1" x14ac:dyDescent="0.35">
      <c r="B27" s="2"/>
      <c r="C27" s="10">
        <f t="shared" si="1"/>
        <v>-0.49999999999999933</v>
      </c>
      <c r="D27" s="8">
        <f t="shared" si="0"/>
        <v>18.812500000000007</v>
      </c>
      <c r="E27" s="2"/>
      <c r="F27" s="2"/>
      <c r="G27" s="2"/>
      <c r="H27" s="2"/>
      <c r="I27" s="2"/>
      <c r="J27" s="2"/>
      <c r="K27" s="2"/>
      <c r="L27" s="2"/>
      <c r="M27" s="2"/>
    </row>
    <row r="28" spans="2:13" ht="16.2" thickBot="1" x14ac:dyDescent="0.35">
      <c r="B28" s="2"/>
      <c r="C28" s="10">
        <f t="shared" si="1"/>
        <v>-0.39999999999999936</v>
      </c>
      <c r="D28" s="8">
        <f t="shared" si="0"/>
        <v>19.545600000000004</v>
      </c>
      <c r="E28" s="2"/>
      <c r="F28" s="2"/>
      <c r="G28" s="2" t="s">
        <v>21</v>
      </c>
      <c r="H28" s="4">
        <f>H24</f>
        <v>-1.1156250000000001</v>
      </c>
      <c r="I28" s="2"/>
      <c r="J28" s="2"/>
      <c r="K28" s="2"/>
      <c r="L28" s="2"/>
      <c r="M28" s="2"/>
    </row>
    <row r="29" spans="2:13" ht="16.2" thickBot="1" x14ac:dyDescent="0.35">
      <c r="B29" s="2"/>
      <c r="C29" s="10">
        <f t="shared" si="1"/>
        <v>-0.29999999999999938</v>
      </c>
      <c r="D29" s="8">
        <f t="shared" si="0"/>
        <v>19.918100000000003</v>
      </c>
      <c r="E29" s="2"/>
      <c r="F29" s="2"/>
      <c r="G29" s="2"/>
      <c r="H29" s="4">
        <f>(H28^3)-(2*H28)-5</f>
        <v>-4.1572782287597656</v>
      </c>
      <c r="I29" s="2"/>
      <c r="J29" s="19" t="s">
        <v>3</v>
      </c>
      <c r="K29" s="4">
        <v>0.01</v>
      </c>
      <c r="L29" s="2"/>
      <c r="M29" s="2"/>
    </row>
    <row r="30" spans="2:13" ht="16.2" thickBot="1" x14ac:dyDescent="0.35">
      <c r="B30" s="2"/>
      <c r="C30" s="10">
        <f t="shared" si="1"/>
        <v>-0.19999999999999937</v>
      </c>
      <c r="D30" s="8">
        <f t="shared" si="0"/>
        <v>20.041599999999999</v>
      </c>
      <c r="E30" s="2"/>
      <c r="F30" s="2"/>
      <c r="G30" s="2"/>
      <c r="H30" s="2"/>
      <c r="I30" s="2"/>
      <c r="J30" s="2"/>
      <c r="K30" s="2"/>
      <c r="L30" s="2"/>
      <c r="M30" s="2"/>
    </row>
    <row r="31" spans="2:13" ht="16.2" thickBot="1" x14ac:dyDescent="0.35">
      <c r="B31" s="2"/>
      <c r="C31" s="10">
        <f t="shared" si="1"/>
        <v>-9.9999999999999367E-2</v>
      </c>
      <c r="D31" s="8">
        <f t="shared" si="0"/>
        <v>20.030100000000001</v>
      </c>
      <c r="E31" s="2"/>
      <c r="F31" s="2"/>
      <c r="G31" s="2"/>
      <c r="H31" s="2"/>
      <c r="I31" s="2"/>
      <c r="J31" s="2"/>
      <c r="K31" s="2"/>
      <c r="L31" s="2"/>
      <c r="M31" s="2"/>
    </row>
    <row r="32" spans="2:13" ht="16.2" thickBot="1" x14ac:dyDescent="0.35">
      <c r="C32" s="10">
        <f t="shared" si="1"/>
        <v>6.3837823915946501E-16</v>
      </c>
      <c r="D32" s="8">
        <f t="shared" si="0"/>
        <v>20</v>
      </c>
      <c r="E32" s="2"/>
      <c r="F32" s="2"/>
      <c r="G32" s="2"/>
      <c r="H32" s="2"/>
      <c r="I32" s="2"/>
      <c r="J32" s="2"/>
      <c r="K32" s="2"/>
      <c r="L32" s="2"/>
      <c r="M32" s="2"/>
    </row>
    <row r="33" spans="3:4" ht="16.2" thickBot="1" x14ac:dyDescent="0.35">
      <c r="C33" s="10">
        <f t="shared" si="1"/>
        <v>0.10000000000000064</v>
      </c>
      <c r="D33" s="8">
        <f t="shared" si="0"/>
        <v>20.0701</v>
      </c>
    </row>
    <row r="34" spans="3:4" ht="16.2" thickBot="1" x14ac:dyDescent="0.35">
      <c r="C34" s="10">
        <f t="shared" si="1"/>
        <v>0.20000000000000065</v>
      </c>
      <c r="D34" s="8">
        <f t="shared" si="0"/>
        <v>20.361600000000003</v>
      </c>
    </row>
    <row r="35" spans="3:4" ht="16.2" thickBot="1" x14ac:dyDescent="0.35">
      <c r="C35" s="10">
        <f t="shared" si="1"/>
        <v>0.30000000000000066</v>
      </c>
      <c r="D35" s="8">
        <f t="shared" si="0"/>
        <v>20.998100000000004</v>
      </c>
    </row>
    <row r="36" spans="3:4" ht="16.2" thickBot="1" x14ac:dyDescent="0.35">
      <c r="C36" s="10">
        <f t="shared" si="1"/>
        <v>0.40000000000000069</v>
      </c>
      <c r="D36" s="8">
        <f t="shared" si="0"/>
        <v>22.10560000000001</v>
      </c>
    </row>
    <row r="37" spans="3:4" ht="16.2" thickBot="1" x14ac:dyDescent="0.35">
      <c r="C37" s="10">
        <f t="shared" si="1"/>
        <v>0.50000000000000067</v>
      </c>
      <c r="D37" s="8">
        <f t="shared" si="0"/>
        <v>23.812500000000014</v>
      </c>
    </row>
    <row r="38" spans="3:4" ht="16.2" thickBot="1" x14ac:dyDescent="0.35">
      <c r="C38" s="10">
        <f t="shared" si="1"/>
        <v>0.60000000000000064</v>
      </c>
      <c r="D38" s="8">
        <f t="shared" si="0"/>
        <v>26.249600000000019</v>
      </c>
    </row>
    <row r="39" spans="3:4" ht="16.2" thickBot="1" x14ac:dyDescent="0.35">
      <c r="C39" s="10">
        <f t="shared" si="1"/>
        <v>0.70000000000000062</v>
      </c>
      <c r="D39" s="8">
        <f t="shared" si="0"/>
        <v>29.550100000000022</v>
      </c>
    </row>
    <row r="40" spans="3:4" ht="16.2" thickBot="1" x14ac:dyDescent="0.35">
      <c r="C40" s="10">
        <f t="shared" si="1"/>
        <v>0.8000000000000006</v>
      </c>
      <c r="D40" s="8">
        <f t="shared" si="0"/>
        <v>33.849600000000031</v>
      </c>
    </row>
    <row r="41" spans="3:4" ht="16.2" thickBot="1" x14ac:dyDescent="0.35">
      <c r="C41" s="10">
        <f t="shared" si="1"/>
        <v>0.90000000000000058</v>
      </c>
      <c r="D41" s="8">
        <f t="shared" si="0"/>
        <v>39.286100000000033</v>
      </c>
    </row>
    <row r="42" spans="3:4" ht="16.2" thickBot="1" x14ac:dyDescent="0.35">
      <c r="C42" s="7">
        <f t="shared" si="1"/>
        <v>1.0000000000000007</v>
      </c>
      <c r="D42" s="8">
        <f t="shared" si="0"/>
        <v>46.00000000000005</v>
      </c>
    </row>
    <row r="43" spans="3:4" ht="16.2" thickBot="1" x14ac:dyDescent="0.35">
      <c r="C43" s="10">
        <f t="shared" si="1"/>
        <v>1.1000000000000008</v>
      </c>
      <c r="D43" s="8">
        <f t="shared" si="0"/>
        <v>54.134100000000075</v>
      </c>
    </row>
    <row r="44" spans="3:4" ht="16.2" thickBot="1" x14ac:dyDescent="0.35">
      <c r="C44" s="10">
        <f t="shared" si="1"/>
        <v>1.2000000000000008</v>
      </c>
      <c r="D44" s="8">
        <f t="shared" si="0"/>
        <v>63.833600000000089</v>
      </c>
    </row>
    <row r="45" spans="3:4" ht="16.2" thickBot="1" x14ac:dyDescent="0.35">
      <c r="C45" s="10">
        <f t="shared" si="1"/>
        <v>1.3000000000000009</v>
      </c>
      <c r="D45" s="8">
        <f t="shared" si="0"/>
        <v>75.246100000000098</v>
      </c>
    </row>
    <row r="46" spans="3:4" ht="16.2" thickBot="1" x14ac:dyDescent="0.35">
      <c r="C46" s="10">
        <f t="shared" si="1"/>
        <v>1.400000000000001</v>
      </c>
      <c r="D46" s="8">
        <f t="shared" si="0"/>
        <v>88.521600000000149</v>
      </c>
    </row>
    <row r="47" spans="3:4" ht="16.2" thickBot="1" x14ac:dyDescent="0.35">
      <c r="C47" s="10">
        <f t="shared" si="1"/>
        <v>1.5000000000000011</v>
      </c>
      <c r="D47" s="8">
        <f t="shared" si="0"/>
        <v>103.81250000000018</v>
      </c>
    </row>
    <row r="48" spans="3:4" ht="16.2" thickBot="1" x14ac:dyDescent="0.35">
      <c r="C48" s="10">
        <f t="shared" si="1"/>
        <v>1.6000000000000012</v>
      </c>
      <c r="D48" s="8">
        <f t="shared" si="0"/>
        <v>121.27360000000024</v>
      </c>
    </row>
    <row r="49" spans="3:4" ht="16.2" thickBot="1" x14ac:dyDescent="0.35">
      <c r="C49" s="10">
        <f t="shared" si="1"/>
        <v>1.7000000000000013</v>
      </c>
      <c r="D49" s="8">
        <f t="shared" si="0"/>
        <v>141.06210000000027</v>
      </c>
    </row>
    <row r="50" spans="3:4" ht="16.2" thickBot="1" x14ac:dyDescent="0.35">
      <c r="C50" s="10">
        <f t="shared" si="1"/>
        <v>1.8000000000000014</v>
      </c>
      <c r="D50" s="8">
        <f t="shared" si="0"/>
        <v>163.33760000000035</v>
      </c>
    </row>
    <row r="51" spans="3:4" ht="16.2" thickBot="1" x14ac:dyDescent="0.35">
      <c r="C51" s="10">
        <f t="shared" si="1"/>
        <v>1.9000000000000015</v>
      </c>
      <c r="D51" s="8">
        <f t="shared" si="0"/>
        <v>188.2621000000004</v>
      </c>
    </row>
    <row r="52" spans="3:4" ht="16.2" thickBot="1" x14ac:dyDescent="0.35">
      <c r="C52" s="10">
        <f t="shared" si="1"/>
        <v>2.0000000000000013</v>
      </c>
      <c r="D52" s="8">
        <f t="shared" si="0"/>
        <v>216.00000000000037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A3E-F6E0-4643-A4E3-7E0734D6BE32}">
  <dimension ref="A1:L37"/>
  <sheetViews>
    <sheetView topLeftCell="A13" workbookViewId="0">
      <selection sqref="A1:L40"/>
    </sheetView>
  </sheetViews>
  <sheetFormatPr baseColWidth="10" defaultRowHeight="14.4" x14ac:dyDescent="0.3"/>
  <sheetData>
    <row r="1" spans="1:12" ht="16.2" thickBot="1" x14ac:dyDescent="0.35">
      <c r="A1" s="2"/>
      <c r="B1" s="1" t="s">
        <v>22</v>
      </c>
      <c r="C1" s="2"/>
      <c r="D1" s="2"/>
      <c r="E1" s="2"/>
      <c r="F1" s="2"/>
      <c r="G1" s="2"/>
      <c r="H1" s="2"/>
      <c r="I1" s="2"/>
      <c r="L1" s="2"/>
    </row>
    <row r="2" spans="1:12" ht="16.2" thickBot="1" x14ac:dyDescent="0.35">
      <c r="A2" s="2"/>
      <c r="B2" s="2"/>
      <c r="C2" s="2"/>
      <c r="D2" s="2"/>
      <c r="E2" s="2"/>
      <c r="F2" s="2"/>
      <c r="G2" s="2"/>
      <c r="H2" s="2"/>
      <c r="I2" s="2"/>
      <c r="J2" s="20" t="s">
        <v>23</v>
      </c>
      <c r="K2" s="21">
        <v>9.9999999999999995E-8</v>
      </c>
      <c r="L2" s="2"/>
    </row>
    <row r="3" spans="1:12" ht="47.4" thickBot="1" x14ac:dyDescent="0.35">
      <c r="A3" s="2"/>
      <c r="B3" s="2" t="s">
        <v>1</v>
      </c>
      <c r="C3" s="2" t="s">
        <v>2</v>
      </c>
      <c r="D3" s="2"/>
      <c r="E3" s="2"/>
      <c r="F3" s="2"/>
      <c r="G3" s="2"/>
      <c r="H3" s="2"/>
      <c r="I3" s="2"/>
      <c r="J3" s="2"/>
      <c r="K3" s="2"/>
      <c r="L3" s="2"/>
    </row>
    <row r="4" spans="1:12" ht="42" thickBot="1" x14ac:dyDescent="0.35">
      <c r="A4" s="2"/>
      <c r="B4" s="2" t="s">
        <v>4</v>
      </c>
      <c r="C4" s="5" t="s">
        <v>5</v>
      </c>
      <c r="D4" s="2"/>
    </row>
    <row r="5" spans="1:12" ht="16.2" thickBot="1" x14ac:dyDescent="0.35">
      <c r="A5" s="2"/>
      <c r="B5" s="2"/>
      <c r="C5" s="2"/>
      <c r="D5" s="2"/>
      <c r="E5" s="22" t="s">
        <v>24</v>
      </c>
      <c r="F5" s="2" t="s">
        <v>25</v>
      </c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  <c r="L5" s="2"/>
    </row>
    <row r="6" spans="1:12" ht="16.2" thickBot="1" x14ac:dyDescent="0.35">
      <c r="A6" s="2" t="s">
        <v>8</v>
      </c>
      <c r="B6" s="2"/>
      <c r="C6" s="2"/>
      <c r="D6" s="2"/>
      <c r="E6" s="23">
        <v>1</v>
      </c>
      <c r="F6" s="24">
        <v>1.1000000000000001</v>
      </c>
      <c r="G6" s="4">
        <v>0.5</v>
      </c>
      <c r="H6" s="7">
        <f>(F6^4)+(20)*(F6^3)+(5)*(F6^2)+20</f>
        <v>54.134100000000011</v>
      </c>
      <c r="I6" s="7">
        <f>(G6^4)+(20)*(G6^3)+(5)*(G6^2)+20</f>
        <v>23.8125</v>
      </c>
      <c r="J6" s="25">
        <f>F6-(H6*(G6-F6))/(I6-H6)</f>
        <v>2.8801250593636363E-2</v>
      </c>
      <c r="K6" s="7">
        <f>(J6-F6)/(J6*100)</f>
        <v>-0.37192785984197685</v>
      </c>
      <c r="L6" s="26" t="str">
        <f>IF(ABS(K6)&lt;=$K$2, "raiz encontrada", "error")</f>
        <v>error</v>
      </c>
    </row>
    <row r="7" spans="1:12" ht="16.2" thickBot="1" x14ac:dyDescent="0.35">
      <c r="A7" s="2"/>
      <c r="B7" s="6" t="s">
        <v>10</v>
      </c>
      <c r="C7" s="6" t="s">
        <v>11</v>
      </c>
      <c r="D7" s="2"/>
      <c r="E7" s="23">
        <v>2</v>
      </c>
      <c r="F7" s="25">
        <f>J6</f>
        <v>2.8801250593636363E-2</v>
      </c>
      <c r="G7" s="24">
        <f>F6</f>
        <v>1.1000000000000001</v>
      </c>
      <c r="H7" s="7">
        <f t="shared" ref="H7:I18" si="0">(F7^4)+(20)*(F7^3)+(5)*(F7^2)+20</f>
        <v>20.00462606794925</v>
      </c>
      <c r="I7" s="7">
        <f t="shared" si="0"/>
        <v>54.134100000000011</v>
      </c>
      <c r="J7" s="25">
        <f t="shared" ref="J7:J12" si="1">F7-(H7*(G7-F7))/(I7-H7)</f>
        <v>-0.59907043793553894</v>
      </c>
      <c r="K7" s="7">
        <f t="shared" ref="K7:K18" si="2">(J7-F7)/(J7*100)</f>
        <v>1.0480765679122617E-2</v>
      </c>
      <c r="L7" s="26" t="str">
        <f t="shared" ref="L7:L18" si="3">IF(ABS(K7)&lt;=$K$2, "raiz encontrada", "error")</f>
        <v>error</v>
      </c>
    </row>
    <row r="8" spans="1:12" ht="16.2" thickBot="1" x14ac:dyDescent="0.35">
      <c r="A8" s="2"/>
      <c r="B8" s="4">
        <v>-1.5</v>
      </c>
      <c r="C8" s="4">
        <f>(B8^4)+(20)*(B8^3)+(5)*(B8^2)+20</f>
        <v>-31.1875</v>
      </c>
      <c r="D8" s="2"/>
      <c r="E8" s="23">
        <v>3</v>
      </c>
      <c r="F8" s="27">
        <f>J7</f>
        <v>-0.59907043793553894</v>
      </c>
      <c r="G8" s="28">
        <f t="shared" ref="G8:G18" si="4">F7</f>
        <v>2.8801250593636363E-2</v>
      </c>
      <c r="H8" s="7">
        <f t="shared" si="0"/>
        <v>17.623273120489721</v>
      </c>
      <c r="I8" s="7">
        <f t="shared" si="0"/>
        <v>20.00462606794925</v>
      </c>
      <c r="J8" s="25">
        <f t="shared" si="1"/>
        <v>-5.2456534920675262</v>
      </c>
      <c r="K8" s="7">
        <f t="shared" si="2"/>
        <v>8.8579679560583761E-3</v>
      </c>
      <c r="L8" s="26" t="str">
        <f t="shared" si="3"/>
        <v>error</v>
      </c>
    </row>
    <row r="9" spans="1:12" ht="16.2" thickBot="1" x14ac:dyDescent="0.35">
      <c r="A9" s="2"/>
      <c r="B9" s="4">
        <f>B8+0.2</f>
        <v>-1.3</v>
      </c>
      <c r="C9" s="4">
        <f t="shared" ref="C9:C36" si="5">(B9^4)+(20)*(B9^3)+(5)*(B9^2)+20</f>
        <v>-12.633900000000011</v>
      </c>
      <c r="D9" s="2"/>
      <c r="E9" s="23">
        <v>4</v>
      </c>
      <c r="F9" s="27">
        <f t="shared" ref="F9:F18" si="6">J8</f>
        <v>-5.2456534920675262</v>
      </c>
      <c r="G9" s="28">
        <f t="shared" si="4"/>
        <v>-0.59907043793553894</v>
      </c>
      <c r="H9" s="7">
        <f t="shared" si="0"/>
        <v>-1972.1172934020242</v>
      </c>
      <c r="I9" s="7">
        <f t="shared" si="0"/>
        <v>17.623273120489721</v>
      </c>
      <c r="J9" s="25">
        <f t="shared" si="1"/>
        <v>-0.64022555313888585</v>
      </c>
      <c r="K9" s="7">
        <f t="shared" si="2"/>
        <v>-7.1934459915716176E-2</v>
      </c>
      <c r="L9" s="26" t="str">
        <f t="shared" si="3"/>
        <v>error</v>
      </c>
    </row>
    <row r="10" spans="1:12" ht="16.2" thickBot="1" x14ac:dyDescent="0.35">
      <c r="A10" s="2"/>
      <c r="B10" s="4">
        <v>-0.4</v>
      </c>
      <c r="C10" s="4">
        <f t="shared" si="5"/>
        <v>19.5456</v>
      </c>
      <c r="D10" s="2"/>
      <c r="E10" s="23">
        <v>5</v>
      </c>
      <c r="F10" s="27">
        <f>J9</f>
        <v>-0.64022555313888585</v>
      </c>
      <c r="G10" s="28">
        <f t="shared" si="4"/>
        <v>-5.2456534920675262</v>
      </c>
      <c r="H10" s="7">
        <f t="shared" si="0"/>
        <v>16.969027441385236</v>
      </c>
      <c r="I10" s="7">
        <f t="shared" si="0"/>
        <v>-1972.1172934020242</v>
      </c>
      <c r="J10" s="25">
        <f t="shared" si="1"/>
        <v>-0.67951476460049076</v>
      </c>
      <c r="K10" s="7">
        <f t="shared" si="2"/>
        <v>5.7819511081123214E-4</v>
      </c>
      <c r="L10" s="26" t="str">
        <f t="shared" si="3"/>
        <v>error</v>
      </c>
    </row>
    <row r="11" spans="1:12" ht="16.2" thickBot="1" x14ac:dyDescent="0.35">
      <c r="A11" s="2"/>
      <c r="B11" s="4">
        <v>-0.1</v>
      </c>
      <c r="C11" s="4">
        <f t="shared" si="5"/>
        <v>20.030100000000001</v>
      </c>
      <c r="D11" s="2"/>
      <c r="E11" s="23">
        <v>6</v>
      </c>
      <c r="F11" s="27">
        <f t="shared" si="6"/>
        <v>-0.67951476460049076</v>
      </c>
      <c r="G11" s="28">
        <f t="shared" si="4"/>
        <v>-0.64022555313888585</v>
      </c>
      <c r="H11" s="7">
        <f t="shared" si="0"/>
        <v>16.246718462043496</v>
      </c>
      <c r="I11" s="7">
        <f t="shared" si="0"/>
        <v>16.969027441385236</v>
      </c>
      <c r="J11" s="25">
        <f t="shared" si="1"/>
        <v>-1.5632373479665547</v>
      </c>
      <c r="K11" s="7">
        <f t="shared" si="2"/>
        <v>5.6531567935963305E-3</v>
      </c>
      <c r="L11" s="26" t="str">
        <f t="shared" si="3"/>
        <v>error</v>
      </c>
    </row>
    <row r="12" spans="1:12" ht="16.2" thickBot="1" x14ac:dyDescent="0.35">
      <c r="A12" s="2"/>
      <c r="B12" s="4">
        <v>0.2</v>
      </c>
      <c r="C12" s="4">
        <f t="shared" si="5"/>
        <v>20.361599999999999</v>
      </c>
      <c r="D12" s="2"/>
      <c r="E12" s="23">
        <v>7</v>
      </c>
      <c r="F12" s="27">
        <f t="shared" si="6"/>
        <v>-1.5632373479665547</v>
      </c>
      <c r="G12" s="28">
        <f t="shared" si="4"/>
        <v>-0.67951476460049076</v>
      </c>
      <c r="H12" s="7">
        <f t="shared" si="0"/>
        <v>-38.211727735133778</v>
      </c>
      <c r="I12" s="7">
        <f t="shared" si="0"/>
        <v>16.246718462043496</v>
      </c>
      <c r="J12" s="25">
        <f t="shared" si="1"/>
        <v>-0.94315783584262247</v>
      </c>
      <c r="K12" s="7">
        <f t="shared" si="2"/>
        <v>-6.5745041663143227E-3</v>
      </c>
      <c r="L12" s="26" t="str">
        <f t="shared" si="3"/>
        <v>error</v>
      </c>
    </row>
    <row r="13" spans="1:12" ht="16.2" thickBot="1" x14ac:dyDescent="0.35">
      <c r="A13" s="2" t="s">
        <v>31</v>
      </c>
      <c r="B13" s="4">
        <v>0.5</v>
      </c>
      <c r="C13" s="4">
        <f t="shared" si="5"/>
        <v>23.8125</v>
      </c>
      <c r="D13" s="2"/>
      <c r="E13" s="23">
        <v>8</v>
      </c>
      <c r="F13" s="27">
        <f t="shared" si="6"/>
        <v>-0.94315783584262247</v>
      </c>
      <c r="G13" s="28">
        <f t="shared" si="4"/>
        <v>-1.5632373479665547</v>
      </c>
      <c r="H13" s="7">
        <f t="shared" si="0"/>
        <v>8.4593679824075245</v>
      </c>
      <c r="I13" s="7">
        <f t="shared" si="0"/>
        <v>-38.211727735133778</v>
      </c>
      <c r="J13" s="25">
        <f>F13-(H13*(G13-F13))/(I13-H13)</f>
        <v>-1.0555503282570775</v>
      </c>
      <c r="K13" s="7">
        <f t="shared" si="2"/>
        <v>1.0647762537295334E-3</v>
      </c>
      <c r="L13" s="26" t="str">
        <f t="shared" si="3"/>
        <v>error</v>
      </c>
    </row>
    <row r="14" spans="1:12" ht="16.2" thickBot="1" x14ac:dyDescent="0.35">
      <c r="A14" s="2"/>
      <c r="B14" s="28">
        <v>0.8</v>
      </c>
      <c r="C14" s="4">
        <f t="shared" si="5"/>
        <v>33.849600000000002</v>
      </c>
      <c r="D14" s="2"/>
      <c r="E14" s="2"/>
      <c r="F14" s="27">
        <f t="shared" si="6"/>
        <v>-1.0555503282570775</v>
      </c>
      <c r="G14" s="28">
        <f t="shared" si="4"/>
        <v>-0.94315783584262247</v>
      </c>
      <c r="H14" s="7">
        <f t="shared" si="0"/>
        <v>3.2907456031893574</v>
      </c>
      <c r="I14" s="7">
        <f t="shared" si="0"/>
        <v>8.4593679824075245</v>
      </c>
      <c r="J14" s="25">
        <f>F14-(H14*(G14-F14))/(I14-H14)</f>
        <v>-1.1271080999626413</v>
      </c>
      <c r="K14" s="7">
        <f t="shared" si="2"/>
        <v>6.34879402498621E-4</v>
      </c>
      <c r="L14" s="26" t="str">
        <f t="shared" si="3"/>
        <v>error</v>
      </c>
    </row>
    <row r="15" spans="1:12" ht="16.2" thickBot="1" x14ac:dyDescent="0.35">
      <c r="A15" s="2" t="s">
        <v>32</v>
      </c>
      <c r="B15" s="4">
        <v>1.1000000000000001</v>
      </c>
      <c r="C15" s="4">
        <f t="shared" si="5"/>
        <v>54.134100000000011</v>
      </c>
      <c r="D15" s="2"/>
      <c r="E15" s="2"/>
      <c r="F15" s="27">
        <f t="shared" si="6"/>
        <v>-1.1271080999626413</v>
      </c>
      <c r="G15" s="28">
        <f t="shared" si="4"/>
        <v>-1.0555503282570775</v>
      </c>
      <c r="H15" s="7">
        <f t="shared" si="0"/>
        <v>-0.67123644089993917</v>
      </c>
      <c r="I15" s="7">
        <f t="shared" si="0"/>
        <v>3.2907456031893574</v>
      </c>
      <c r="J15" s="25">
        <f>F15-(H15*(G15-F15))/(I15-H15)</f>
        <v>-1.1149848284627035</v>
      </c>
      <c r="K15" s="7">
        <f t="shared" si="2"/>
        <v>-1.0873037184418761E-4</v>
      </c>
      <c r="L15" s="26" t="str">
        <f t="shared" si="3"/>
        <v>error</v>
      </c>
    </row>
    <row r="16" spans="1:12" ht="16.2" thickBot="1" x14ac:dyDescent="0.35">
      <c r="A16" s="2"/>
      <c r="B16" s="4">
        <v>1.4</v>
      </c>
      <c r="C16" s="4">
        <f t="shared" si="5"/>
        <v>88.521599999999992</v>
      </c>
      <c r="D16" s="2"/>
      <c r="E16" s="2"/>
      <c r="F16" s="27">
        <f t="shared" si="6"/>
        <v>-1.1149848284627035</v>
      </c>
      <c r="G16" s="28">
        <f t="shared" si="4"/>
        <v>-1.1271080999626413</v>
      </c>
      <c r="H16" s="7">
        <f t="shared" si="0"/>
        <v>3.8694300630947254E-2</v>
      </c>
      <c r="I16" s="7">
        <f t="shared" si="0"/>
        <v>-0.67123644089993917</v>
      </c>
      <c r="J16" s="25">
        <f>F16-(H16*(G16-F16))/(I16-H16)</f>
        <v>-1.1156455992740049</v>
      </c>
      <c r="K16" s="7">
        <f t="shared" si="2"/>
        <v>5.9227662595660001E-6</v>
      </c>
      <c r="L16" s="26" t="str">
        <f t="shared" si="3"/>
        <v>error</v>
      </c>
    </row>
    <row r="17" spans="1:12" ht="47.4" thickBot="1" x14ac:dyDescent="0.35">
      <c r="A17" s="2"/>
      <c r="B17" s="4">
        <v>1.7</v>
      </c>
      <c r="C17" s="4">
        <f t="shared" si="5"/>
        <v>141.06209999999999</v>
      </c>
      <c r="D17" s="2"/>
      <c r="E17" s="2"/>
      <c r="F17" s="27">
        <f t="shared" si="6"/>
        <v>-1.1156455992740049</v>
      </c>
      <c r="G17" s="28">
        <f t="shared" si="4"/>
        <v>-1.1149848284627035</v>
      </c>
      <c r="H17" s="7">
        <f t="shared" si="0"/>
        <v>4.1383632834168793E-4</v>
      </c>
      <c r="I17" s="7">
        <f t="shared" si="0"/>
        <v>3.8694300630947254E-2</v>
      </c>
      <c r="J17" s="25">
        <f t="shared" ref="J17:J18" si="7">F17-(H17*(G17-F17))/(I17-H17)</f>
        <v>-1.1156527426295364</v>
      </c>
      <c r="K17" s="7">
        <f t="shared" si="2"/>
        <v>6.4028485375291296E-8</v>
      </c>
      <c r="L17" s="26" t="str">
        <f t="shared" si="3"/>
        <v>raiz encontrada</v>
      </c>
    </row>
    <row r="18" spans="1:12" ht="47.4" thickBot="1" x14ac:dyDescent="0.35">
      <c r="A18" s="2"/>
      <c r="B18" s="4">
        <v>2</v>
      </c>
      <c r="C18" s="4">
        <f t="shared" si="5"/>
        <v>216</v>
      </c>
      <c r="D18" s="2"/>
      <c r="E18" s="2"/>
      <c r="F18" s="27">
        <f t="shared" si="6"/>
        <v>-1.1156527426295364</v>
      </c>
      <c r="G18" s="28">
        <f t="shared" si="4"/>
        <v>-1.1156455992740049</v>
      </c>
      <c r="H18" s="7">
        <f t="shared" si="0"/>
        <v>-2.5983955964647976E-7</v>
      </c>
      <c r="I18" s="7">
        <f t="shared" si="0"/>
        <v>4.1383632834168793E-4</v>
      </c>
      <c r="J18" s="25">
        <f t="shared" si="7"/>
        <v>-1.1156527381471806</v>
      </c>
      <c r="K18" s="7">
        <f t="shared" si="2"/>
        <v>-4.017698040422485E-11</v>
      </c>
      <c r="L18" s="26" t="str">
        <f t="shared" si="3"/>
        <v>raiz encontrada</v>
      </c>
    </row>
    <row r="19" spans="1:12" ht="16.2" thickBot="1" x14ac:dyDescent="0.35">
      <c r="A19" s="2"/>
      <c r="B19" s="4">
        <v>2.2999999999999998</v>
      </c>
      <c r="C19" s="4">
        <f t="shared" si="5"/>
        <v>317.77409999999992</v>
      </c>
      <c r="D19" s="2"/>
      <c r="E19" s="2"/>
      <c r="F19" s="2"/>
      <c r="G19" s="2"/>
      <c r="H19" s="2"/>
      <c r="I19" s="2"/>
      <c r="J19" s="2"/>
      <c r="K19" s="2"/>
      <c r="L19" s="2"/>
    </row>
    <row r="20" spans="1:12" ht="16.2" thickBot="1" x14ac:dyDescent="0.35">
      <c r="A20" s="2"/>
      <c r="B20" s="4">
        <v>2.6</v>
      </c>
      <c r="C20" s="4">
        <f t="shared" si="5"/>
        <v>451.01760000000013</v>
      </c>
      <c r="D20" s="2"/>
      <c r="E20" s="2"/>
      <c r="F20" s="2"/>
      <c r="G20" s="2"/>
      <c r="H20" s="2"/>
      <c r="I20" s="2"/>
      <c r="J20" s="2"/>
      <c r="K20" s="2"/>
      <c r="L20" s="2"/>
    </row>
    <row r="21" spans="1:12" ht="16.2" thickBot="1" x14ac:dyDescent="0.35">
      <c r="A21" s="2"/>
      <c r="B21" s="4">
        <v>2.9</v>
      </c>
      <c r="C21" s="4">
        <f t="shared" si="5"/>
        <v>620.55809999999997</v>
      </c>
      <c r="D21" s="2"/>
      <c r="E21" s="2"/>
      <c r="F21" s="2"/>
      <c r="G21" s="2"/>
      <c r="H21" s="2"/>
      <c r="I21" s="2"/>
      <c r="J21" s="2"/>
      <c r="K21" s="2"/>
      <c r="L21" s="2"/>
    </row>
    <row r="22" spans="1:12" ht="16.2" thickBot="1" x14ac:dyDescent="0.35">
      <c r="A22" s="2"/>
      <c r="B22" s="4">
        <v>3.2</v>
      </c>
      <c r="C22" s="4">
        <f t="shared" si="5"/>
        <v>831.41760000000022</v>
      </c>
      <c r="D22" s="2"/>
      <c r="E22" s="2"/>
      <c r="F22" s="2"/>
      <c r="G22" s="2"/>
      <c r="H22" s="2"/>
      <c r="I22" s="2"/>
      <c r="J22" s="2"/>
      <c r="K22" s="2"/>
      <c r="L22" s="2"/>
    </row>
    <row r="23" spans="1:12" ht="16.2" thickBot="1" x14ac:dyDescent="0.35">
      <c r="A23" s="2"/>
      <c r="B23" s="4">
        <v>3.5</v>
      </c>
      <c r="C23" s="4">
        <f t="shared" si="5"/>
        <v>1088.8125</v>
      </c>
      <c r="D23" s="2"/>
      <c r="E23" s="2"/>
      <c r="F23" s="2"/>
      <c r="G23" s="2"/>
      <c r="H23" s="2"/>
      <c r="I23" s="2"/>
      <c r="J23" s="2"/>
      <c r="K23" s="2"/>
      <c r="L23" s="2"/>
    </row>
    <row r="24" spans="1:12" ht="16.2" thickBot="1" x14ac:dyDescent="0.35">
      <c r="A24" s="2"/>
      <c r="B24" s="4">
        <v>3.8</v>
      </c>
      <c r="C24" s="4">
        <f t="shared" si="5"/>
        <v>1398.1535999999999</v>
      </c>
      <c r="D24" s="2"/>
      <c r="E24" s="2"/>
      <c r="F24" s="2"/>
      <c r="G24" s="2"/>
      <c r="H24" s="2"/>
      <c r="I24" s="2"/>
      <c r="J24" s="2"/>
      <c r="K24" s="2"/>
      <c r="L24" s="2"/>
    </row>
    <row r="25" spans="1:12" ht="16.2" thickBot="1" x14ac:dyDescent="0.35">
      <c r="A25" s="2"/>
      <c r="B25" s="28">
        <v>4</v>
      </c>
      <c r="C25" s="4">
        <f t="shared" si="5"/>
        <v>1636</v>
      </c>
      <c r="D25" s="2"/>
      <c r="E25" s="2"/>
      <c r="F25" s="2"/>
      <c r="G25" s="2"/>
      <c r="H25" s="2"/>
      <c r="I25" s="2"/>
      <c r="J25" s="2"/>
      <c r="K25" s="2"/>
      <c r="L25" s="2"/>
    </row>
    <row r="26" spans="1:12" ht="16.2" thickBot="1" x14ac:dyDescent="0.35">
      <c r="A26" s="2"/>
      <c r="B26" s="4">
        <v>4.3</v>
      </c>
      <c r="C26" s="4">
        <f t="shared" si="5"/>
        <v>2044.4700999999998</v>
      </c>
      <c r="D26" s="2"/>
      <c r="E26" s="2"/>
      <c r="F26" s="2"/>
      <c r="G26" s="2"/>
      <c r="H26" s="2"/>
      <c r="I26" s="2"/>
      <c r="J26" s="2"/>
      <c r="K26" s="2"/>
      <c r="L26" s="2"/>
    </row>
    <row r="27" spans="1:12" ht="16.2" thickBot="1" x14ac:dyDescent="0.35">
      <c r="A27" s="2"/>
      <c r="B27" s="4">
        <v>4.5999999999999996</v>
      </c>
      <c r="C27" s="4">
        <f t="shared" si="5"/>
        <v>2520.2655999999993</v>
      </c>
      <c r="D27" s="2"/>
      <c r="E27" s="2"/>
      <c r="F27" s="2"/>
      <c r="G27" s="2"/>
      <c r="H27" s="2"/>
      <c r="I27" s="2"/>
      <c r="J27" s="2"/>
      <c r="K27" s="2"/>
      <c r="L27" s="2"/>
    </row>
    <row r="28" spans="1:12" ht="16.2" thickBot="1" x14ac:dyDescent="0.35">
      <c r="A28" s="2"/>
      <c r="B28" s="4">
        <v>4.9000000000000004</v>
      </c>
      <c r="C28" s="4">
        <f t="shared" si="5"/>
        <v>3069.5101000000009</v>
      </c>
      <c r="D28" s="2"/>
      <c r="E28" s="2"/>
      <c r="F28" s="2"/>
      <c r="G28" s="2"/>
      <c r="H28" s="2"/>
      <c r="I28" s="2"/>
      <c r="J28" s="2"/>
      <c r="K28" s="2"/>
      <c r="L28" s="2"/>
    </row>
    <row r="29" spans="1:12" ht="16.2" thickBot="1" x14ac:dyDescent="0.35">
      <c r="B29" s="4">
        <v>5.2</v>
      </c>
      <c r="C29" s="4">
        <f t="shared" si="5"/>
        <v>3698.5216000000009</v>
      </c>
      <c r="D29" s="2"/>
      <c r="E29" s="2"/>
      <c r="F29" s="2"/>
      <c r="G29" s="2"/>
      <c r="H29" s="2"/>
      <c r="I29" s="2"/>
      <c r="J29" s="2"/>
      <c r="K29" s="2"/>
      <c r="L29" s="2"/>
    </row>
    <row r="30" spans="1:12" ht="16.2" thickBot="1" x14ac:dyDescent="0.35">
      <c r="A30" s="2"/>
      <c r="B30" s="4">
        <v>5.5</v>
      </c>
      <c r="C30" s="4">
        <f t="shared" si="5"/>
        <v>4413.8125</v>
      </c>
      <c r="D30" s="2"/>
      <c r="E30" s="2"/>
      <c r="F30" s="2"/>
      <c r="G30" s="2"/>
      <c r="H30" s="2"/>
      <c r="I30" s="2"/>
      <c r="J30" s="2"/>
      <c r="K30" s="2"/>
      <c r="L30" s="2"/>
    </row>
    <row r="31" spans="1:12" ht="16.2" thickBot="1" x14ac:dyDescent="0.35">
      <c r="A31" s="2"/>
      <c r="B31" s="4">
        <v>5.8</v>
      </c>
      <c r="C31" s="4">
        <f t="shared" si="5"/>
        <v>5222.0895999999993</v>
      </c>
      <c r="D31" s="2"/>
      <c r="E31" s="2"/>
      <c r="F31" s="2"/>
      <c r="G31" s="2"/>
      <c r="H31" s="2"/>
      <c r="I31" s="2"/>
      <c r="J31" s="2"/>
      <c r="K31" s="2"/>
      <c r="L31" s="2"/>
    </row>
    <row r="32" spans="1:12" ht="16.2" thickBot="1" x14ac:dyDescent="0.35">
      <c r="A32" s="2"/>
      <c r="B32" s="4">
        <v>6.1</v>
      </c>
      <c r="C32" s="4">
        <f t="shared" si="5"/>
        <v>6130.2540999999992</v>
      </c>
      <c r="D32" s="2"/>
      <c r="E32" s="2"/>
      <c r="F32" s="2"/>
      <c r="G32" s="2"/>
      <c r="H32" s="2"/>
      <c r="I32" s="2"/>
      <c r="J32" s="2"/>
      <c r="K32" s="2"/>
      <c r="L32" s="2"/>
    </row>
    <row r="33" spans="1:12" ht="16.2" thickBot="1" x14ac:dyDescent="0.35">
      <c r="A33" s="2"/>
      <c r="B33" s="4">
        <v>6.4</v>
      </c>
      <c r="C33" s="4">
        <f t="shared" si="5"/>
        <v>7145.401600000002</v>
      </c>
      <c r="D33" s="2"/>
      <c r="E33" s="2"/>
      <c r="F33" s="2"/>
      <c r="G33" s="2"/>
      <c r="H33" s="2"/>
      <c r="I33" s="2"/>
      <c r="J33" s="2"/>
      <c r="K33" s="2"/>
      <c r="L33" s="2"/>
    </row>
    <row r="34" spans="1:12" ht="16.2" thickBot="1" x14ac:dyDescent="0.35">
      <c r="A34" s="2"/>
      <c r="B34" s="4">
        <v>6.7</v>
      </c>
      <c r="C34" s="4">
        <f t="shared" si="5"/>
        <v>8274.8221000000012</v>
      </c>
      <c r="D34" s="2"/>
      <c r="E34" s="2"/>
      <c r="F34" s="2"/>
      <c r="G34" s="2"/>
      <c r="H34" s="2"/>
      <c r="I34" s="2"/>
      <c r="J34" s="2"/>
      <c r="K34" s="2"/>
      <c r="L34" s="2"/>
    </row>
    <row r="35" spans="1:12" ht="16.2" thickBot="1" x14ac:dyDescent="0.35">
      <c r="B35" s="4">
        <v>7</v>
      </c>
      <c r="C35" s="4">
        <f t="shared" si="5"/>
        <v>9526</v>
      </c>
      <c r="D35" s="2"/>
      <c r="E35" s="2"/>
      <c r="F35" s="2"/>
      <c r="G35" s="2"/>
      <c r="H35" s="2"/>
      <c r="I35" s="2"/>
      <c r="J35" s="2"/>
      <c r="K35" s="2"/>
      <c r="L35" s="2"/>
    </row>
    <row r="36" spans="1:12" ht="16.2" thickBot="1" x14ac:dyDescent="0.35">
      <c r="A36" s="2"/>
      <c r="B36" s="4">
        <v>7.3</v>
      </c>
      <c r="C36" s="4">
        <f t="shared" si="5"/>
        <v>10906.614100000001</v>
      </c>
      <c r="D36" s="2"/>
      <c r="E36" s="2"/>
      <c r="F36" s="2"/>
      <c r="G36" s="2"/>
      <c r="H36" s="2"/>
      <c r="I36" s="2"/>
      <c r="J36" s="2"/>
      <c r="K36" s="2"/>
      <c r="L36" s="2"/>
    </row>
    <row r="37" spans="1:12" ht="16.2" thickBot="1" x14ac:dyDescent="0.35">
      <c r="A37" s="2"/>
      <c r="B37" s="4">
        <v>7.6</v>
      </c>
      <c r="C37" s="4">
        <f>(B37^4)+(20)*(B37^3)+(5)*(B37^2)+20</f>
        <v>12424.537599999998</v>
      </c>
      <c r="D37" s="2"/>
      <c r="E37" s="2"/>
      <c r="F37" s="2"/>
      <c r="G37" s="2"/>
      <c r="H37" s="2"/>
      <c r="I37" s="2"/>
      <c r="J37" s="2"/>
      <c r="K37" s="2"/>
      <c r="L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0531-F734-47BF-A9AB-E11FC9AFFEE3}">
  <dimension ref="A2:M45"/>
  <sheetViews>
    <sheetView tabSelected="1" topLeftCell="A2" zoomScale="70" zoomScaleNormal="70" workbookViewId="0">
      <selection activeCell="F12" sqref="F12"/>
    </sheetView>
  </sheetViews>
  <sheetFormatPr baseColWidth="10" defaultRowHeight="14.4" x14ac:dyDescent="0.3"/>
  <cols>
    <col min="3" max="3" width="32.6640625" customWidth="1"/>
    <col min="4" max="4" width="2.6640625" customWidth="1"/>
  </cols>
  <sheetData>
    <row r="2" spans="1:13" ht="15.6" x14ac:dyDescent="0.3">
      <c r="B2" s="29" t="s">
        <v>33</v>
      </c>
      <c r="E2" s="30" t="s">
        <v>34</v>
      </c>
      <c r="F2" s="31">
        <f>B29</f>
        <v>-1.2793852399999994</v>
      </c>
    </row>
    <row r="3" spans="1:13" ht="15" thickBot="1" x14ac:dyDescent="0.35"/>
    <row r="4" spans="1:13" ht="47.4" thickBot="1" x14ac:dyDescent="0.35">
      <c r="B4" s="2" t="s">
        <v>1</v>
      </c>
      <c r="C4" s="2" t="s">
        <v>2</v>
      </c>
    </row>
    <row r="5" spans="1:13" ht="16.2" thickBot="1" x14ac:dyDescent="0.35">
      <c r="B5" s="2" t="s">
        <v>4</v>
      </c>
      <c r="C5" s="5"/>
    </row>
    <row r="6" spans="1:13" ht="15.6" x14ac:dyDescent="0.3">
      <c r="B6" s="29" t="s">
        <v>4</v>
      </c>
      <c r="C6" s="32" t="s">
        <v>5</v>
      </c>
      <c r="E6" s="29" t="s">
        <v>35</v>
      </c>
      <c r="F6" s="29" t="s">
        <v>36</v>
      </c>
      <c r="G6" s="29" t="s">
        <v>37</v>
      </c>
      <c r="H6" s="29" t="s">
        <v>38</v>
      </c>
      <c r="I6" s="29" t="s">
        <v>39</v>
      </c>
      <c r="J6" s="29" t="s">
        <v>40</v>
      </c>
      <c r="K6" s="29" t="s">
        <v>41</v>
      </c>
      <c r="L6" s="29" t="s">
        <v>42</v>
      </c>
      <c r="M6" s="29" t="s">
        <v>43</v>
      </c>
    </row>
    <row r="7" spans="1:13" ht="15.6" x14ac:dyDescent="0.3">
      <c r="C7" s="33" t="s">
        <v>44</v>
      </c>
      <c r="E7" s="29">
        <v>1</v>
      </c>
      <c r="F7" s="34">
        <f>F2</f>
        <v>-1.2793852399999994</v>
      </c>
      <c r="G7" s="35">
        <f>(F7^4)+(20)*(F7^3)+(5)*(F7^2)+20</f>
        <v>-11.019301398318838</v>
      </c>
      <c r="H7" s="36">
        <f>4*(F7^3)-60*(F7^2)+10*F7</f>
        <v>-119.37997507045661</v>
      </c>
      <c r="I7" s="37">
        <f>F7-(G7/H7)</f>
        <v>-1.3716896770868339</v>
      </c>
      <c r="J7" s="37">
        <f>(I7^4)+(20)*(I7^3)+(5)*(I7^2)+20</f>
        <v>-18.669748409692872</v>
      </c>
      <c r="K7" s="37">
        <f>10^-4</f>
        <v>1E-4</v>
      </c>
      <c r="L7" s="29" t="str">
        <f>IF(ABS(I7-F7)/ABS(I7)&lt;K7,"exito","fracaso")</f>
        <v>fracaso</v>
      </c>
      <c r="M7" s="29" t="str">
        <f>IF(ABS(J7)&lt;K7, "exito", "fracaso")</f>
        <v>fracaso</v>
      </c>
    </row>
    <row r="8" spans="1:13" ht="15.6" x14ac:dyDescent="0.3">
      <c r="A8" s="29" t="s">
        <v>8</v>
      </c>
      <c r="E8" s="29">
        <f t="shared" ref="E8:E12" si="0">E7+1</f>
        <v>2</v>
      </c>
      <c r="F8" s="37">
        <f>I7</f>
        <v>-1.3716896770868339</v>
      </c>
      <c r="G8" s="38">
        <f>(F8^4)+(20)*(F8^3)+(5)*(F8^2)+20</f>
        <v>-18.669748409692872</v>
      </c>
      <c r="H8" s="38">
        <f t="shared" ref="H8:H16" si="1">4*(F8^3)-60*(F8^2)+10*F8</f>
        <v>-136.93236619919315</v>
      </c>
      <c r="I8" s="37">
        <f t="shared" ref="I8:I16" si="2">F8-(G8/H8)</f>
        <v>-1.5080325223023638</v>
      </c>
      <c r="J8" s="37">
        <f t="shared" ref="J8:J16" si="3">(I8^4)+(20)*(I8^3)+(5)*(I8^2)+20</f>
        <v>-32.04758415795402</v>
      </c>
      <c r="K8" s="37">
        <f t="shared" ref="K8:K16" si="4">10^-4</f>
        <v>1E-4</v>
      </c>
      <c r="L8" s="29" t="str">
        <f t="shared" ref="L8:L16" si="5">IF(ABS(I8-F8)/ABS(I8)&lt;K8,"exito","fracaso")</f>
        <v>fracaso</v>
      </c>
      <c r="M8" s="29" t="str">
        <f t="shared" ref="M8:M11" si="6">IF(ABS(J8)&lt;K8, "exito", "fracaso")</f>
        <v>fracaso</v>
      </c>
    </row>
    <row r="9" spans="1:13" ht="15.6" x14ac:dyDescent="0.3">
      <c r="B9" s="29" t="s">
        <v>10</v>
      </c>
      <c r="C9" s="29" t="s">
        <v>11</v>
      </c>
      <c r="E9" s="29">
        <f t="shared" si="0"/>
        <v>3</v>
      </c>
      <c r="F9" s="37">
        <f t="shared" ref="F9:F11" si="7">I8</f>
        <v>-1.5080325223023638</v>
      </c>
      <c r="G9" s="38">
        <f t="shared" ref="G9:G16" si="8">(F9^4)+(20)*(F9^3)+(5)*(F9^2)+20</f>
        <v>-32.04758415795402</v>
      </c>
      <c r="H9" s="38">
        <f t="shared" si="1"/>
        <v>-165.24809208302571</v>
      </c>
      <c r="I9" s="37">
        <f t="shared" si="2"/>
        <v>-1.7019687048868644</v>
      </c>
      <c r="J9" s="37">
        <f t="shared" si="3"/>
        <v>-55.727425302716796</v>
      </c>
      <c r="K9" s="37">
        <f t="shared" si="4"/>
        <v>1E-4</v>
      </c>
      <c r="L9" s="29" t="str">
        <f t="shared" si="5"/>
        <v>fracaso</v>
      </c>
      <c r="M9" s="29" t="str">
        <f t="shared" si="6"/>
        <v>fracaso</v>
      </c>
    </row>
    <row r="10" spans="1:13" ht="15.6" x14ac:dyDescent="0.3">
      <c r="B10" s="39">
        <v>-5</v>
      </c>
      <c r="C10" s="39">
        <f>(B10^4)+(20)*(B10^3)+(5)*(B10^2)+20</f>
        <v>-1730</v>
      </c>
      <c r="E10" s="29">
        <f t="shared" si="0"/>
        <v>4</v>
      </c>
      <c r="F10" s="37">
        <f t="shared" si="7"/>
        <v>-1.7019687048868644</v>
      </c>
      <c r="G10" s="38">
        <f t="shared" si="8"/>
        <v>-55.727425302716796</v>
      </c>
      <c r="H10" s="38">
        <f t="shared" si="1"/>
        <v>-210.54188917602076</v>
      </c>
      <c r="I10" s="37">
        <f t="shared" si="2"/>
        <v>-1.9666543953250584</v>
      </c>
      <c r="J10" s="37">
        <f t="shared" si="3"/>
        <v>-97.831765720198803</v>
      </c>
      <c r="K10" s="37">
        <f t="shared" si="4"/>
        <v>1E-4</v>
      </c>
      <c r="L10" s="29" t="str">
        <f t="shared" si="5"/>
        <v>fracaso</v>
      </c>
      <c r="M10" s="29" t="str">
        <f t="shared" si="6"/>
        <v>fracaso</v>
      </c>
    </row>
    <row r="11" spans="1:13" ht="15.6" x14ac:dyDescent="0.3">
      <c r="B11" s="39">
        <f t="shared" ref="B11:B20" si="9">B10+0.2</f>
        <v>-4.8</v>
      </c>
      <c r="C11" s="39">
        <f t="shared" ref="C11:C45" si="10">(B11^4)+(20)*(B11^3)+(5)*(B11^2)+20</f>
        <v>-1545.7984000000001</v>
      </c>
      <c r="E11" s="29">
        <f t="shared" si="0"/>
        <v>5</v>
      </c>
      <c r="F11" s="37">
        <f t="shared" si="7"/>
        <v>-1.9666543953250584</v>
      </c>
      <c r="G11" s="38">
        <f>(F11^4)+(20)*(F11^3)+(5)*(F11^2)+20</f>
        <v>-97.831765720198803</v>
      </c>
      <c r="H11" s="38">
        <f t="shared" si="1"/>
        <v>-282.15626356053667</v>
      </c>
      <c r="I11" s="37">
        <f t="shared" si="2"/>
        <v>-2.3133834187592979</v>
      </c>
      <c r="J11" s="37">
        <f t="shared" si="3"/>
        <v>-172.21279739185411</v>
      </c>
      <c r="K11" s="37">
        <f t="shared" si="4"/>
        <v>1E-4</v>
      </c>
      <c r="L11" s="29" t="str">
        <f t="shared" si="5"/>
        <v>fracaso</v>
      </c>
      <c r="M11" s="29" t="str">
        <f t="shared" si="6"/>
        <v>fracaso</v>
      </c>
    </row>
    <row r="12" spans="1:13" ht="15.6" x14ac:dyDescent="0.3">
      <c r="B12" s="39">
        <f t="shared" si="9"/>
        <v>-4.5999999999999996</v>
      </c>
      <c r="C12" s="39">
        <f>(B12^4)+(20)*(B12^3)+(5)*(B12^2)+20</f>
        <v>-1373.1743999999997</v>
      </c>
      <c r="E12" s="29">
        <f t="shared" si="0"/>
        <v>6</v>
      </c>
      <c r="F12" s="37">
        <f>I11</f>
        <v>-2.3133834187592979</v>
      </c>
      <c r="G12" s="38">
        <f>(F12^4)+(20)*(F12^3)+(5)*(F12^2)+20</f>
        <v>-172.21279739185411</v>
      </c>
      <c r="H12" s="38">
        <f t="shared" si="1"/>
        <v>-393.76093732936903</v>
      </c>
      <c r="I12" s="40">
        <f t="shared" si="2"/>
        <v>-2.7507371048812996</v>
      </c>
      <c r="J12" s="37">
        <f t="shared" si="3"/>
        <v>-301.18652907541326</v>
      </c>
      <c r="K12" s="37">
        <f t="shared" si="4"/>
        <v>1E-4</v>
      </c>
      <c r="L12" s="29" t="str">
        <f>IF(ABS(I12-F12)/ABS(I12)&lt;K12,"exito","fracaso")</f>
        <v>fracaso</v>
      </c>
      <c r="M12" s="29" t="str">
        <f>IF(ABS(J12)&lt;K12, "exito", "fracaso")</f>
        <v>fracaso</v>
      </c>
    </row>
    <row r="13" spans="1:13" ht="15.6" x14ac:dyDescent="0.3">
      <c r="B13" s="39">
        <f t="shared" si="9"/>
        <v>-4.3999999999999995</v>
      </c>
      <c r="C13" s="39">
        <f t="shared" si="10"/>
        <v>-1212.0703999999996</v>
      </c>
      <c r="E13" s="29" t="s">
        <v>45</v>
      </c>
      <c r="F13" s="37">
        <f>I12</f>
        <v>-2.7507371048812996</v>
      </c>
      <c r="G13" s="38">
        <f t="shared" si="8"/>
        <v>-301.18652907541326</v>
      </c>
      <c r="H13" s="38">
        <f t="shared" si="1"/>
        <v>-564.75505845831708</v>
      </c>
      <c r="I13" s="40">
        <f>F13-(G13/H13)</f>
        <v>-3.2840418085126402</v>
      </c>
      <c r="J13" s="37">
        <f t="shared" si="3"/>
        <v>-518.12387880163647</v>
      </c>
      <c r="K13" s="37">
        <f t="shared" si="4"/>
        <v>1E-4</v>
      </c>
      <c r="L13" s="29" t="str">
        <f t="shared" si="5"/>
        <v>fracaso</v>
      </c>
      <c r="M13" s="29" t="str">
        <f>IF(ABS(J13)&lt;K13, "exito", "fracaso")</f>
        <v>fracaso</v>
      </c>
    </row>
    <row r="14" spans="1:13" ht="15.6" x14ac:dyDescent="0.3">
      <c r="B14" s="39">
        <f t="shared" si="9"/>
        <v>-4.1999999999999993</v>
      </c>
      <c r="C14" s="39">
        <f t="shared" si="10"/>
        <v>-1062.3903999999995</v>
      </c>
      <c r="E14" s="29" t="s">
        <v>45</v>
      </c>
      <c r="F14" s="37">
        <f t="shared" ref="F14:F16" si="11">I13</f>
        <v>-3.2840418085126402</v>
      </c>
      <c r="G14" s="38">
        <f t="shared" si="8"/>
        <v>-518.12387880163647</v>
      </c>
      <c r="H14" s="38">
        <f t="shared" si="1"/>
        <v>-821.60890605866871</v>
      </c>
      <c r="I14" s="38">
        <f t="shared" si="2"/>
        <v>-3.9146628679740365</v>
      </c>
      <c r="J14" s="37">
        <f t="shared" si="3"/>
        <v>-868.34586268383532</v>
      </c>
      <c r="K14" s="37">
        <f t="shared" si="4"/>
        <v>1E-4</v>
      </c>
      <c r="L14" s="29" t="str">
        <f t="shared" si="5"/>
        <v>fracaso</v>
      </c>
      <c r="M14" s="29" t="str">
        <f t="shared" ref="M14:M16" si="12">IF(ABS(J14)&lt;K14, "exito", "fracaso")</f>
        <v>fracaso</v>
      </c>
    </row>
    <row r="15" spans="1:13" ht="15.6" x14ac:dyDescent="0.3">
      <c r="B15" s="39">
        <f t="shared" si="9"/>
        <v>-3.9999999999999991</v>
      </c>
      <c r="C15" s="39">
        <f t="shared" si="10"/>
        <v>-923.99999999999932</v>
      </c>
      <c r="E15" s="29" t="s">
        <v>45</v>
      </c>
      <c r="F15" s="37">
        <f t="shared" si="11"/>
        <v>-3.9146628679740365</v>
      </c>
      <c r="G15" s="38">
        <f t="shared" si="8"/>
        <v>-868.34586268383532</v>
      </c>
      <c r="H15" s="38">
        <f t="shared" si="1"/>
        <v>-1198.5840921319229</v>
      </c>
      <c r="I15" s="38">
        <f t="shared" si="2"/>
        <v>-4.6391392467146453</v>
      </c>
      <c r="J15" s="37">
        <f t="shared" si="3"/>
        <v>-1406.0472970775947</v>
      </c>
      <c r="K15" s="37">
        <f t="shared" si="4"/>
        <v>1E-4</v>
      </c>
      <c r="L15" s="29" t="str">
        <f t="shared" si="5"/>
        <v>fracaso</v>
      </c>
      <c r="M15" s="29" t="str">
        <f t="shared" si="12"/>
        <v>fracaso</v>
      </c>
    </row>
    <row r="16" spans="1:13" ht="15.6" x14ac:dyDescent="0.3">
      <c r="B16" s="39">
        <f t="shared" si="9"/>
        <v>-3.7999999999999989</v>
      </c>
      <c r="C16" s="39">
        <f t="shared" si="10"/>
        <v>-796.72639999999944</v>
      </c>
      <c r="E16" s="29" t="s">
        <v>45</v>
      </c>
      <c r="F16" s="37">
        <f t="shared" si="11"/>
        <v>-4.6391392467146453</v>
      </c>
      <c r="G16" s="38">
        <f t="shared" si="8"/>
        <v>-1406.0472970775947</v>
      </c>
      <c r="H16" s="38">
        <f t="shared" si="1"/>
        <v>-1737.0552066549963</v>
      </c>
      <c r="I16" s="38">
        <f t="shared" si="2"/>
        <v>-5.4485823154730557</v>
      </c>
      <c r="J16" s="37">
        <f t="shared" si="3"/>
        <v>-2185.2904913530942</v>
      </c>
      <c r="K16" s="37">
        <f t="shared" si="4"/>
        <v>1E-4</v>
      </c>
      <c r="L16" s="29" t="str">
        <f t="shared" si="5"/>
        <v>fracaso</v>
      </c>
      <c r="M16" s="29" t="str">
        <f t="shared" si="12"/>
        <v>fracaso</v>
      </c>
    </row>
    <row r="17" spans="1:5" ht="15.6" x14ac:dyDescent="0.3">
      <c r="B17" s="39">
        <f t="shared" si="9"/>
        <v>-3.5999999999999988</v>
      </c>
      <c r="C17" s="39">
        <f t="shared" si="10"/>
        <v>-680.35839999999928</v>
      </c>
      <c r="E17" s="29" t="s">
        <v>45</v>
      </c>
    </row>
    <row r="18" spans="1:5" ht="15.6" x14ac:dyDescent="0.3">
      <c r="B18" s="39">
        <f t="shared" si="9"/>
        <v>-3.3999999999999986</v>
      </c>
      <c r="C18" s="39">
        <f t="shared" si="10"/>
        <v>-574.64639999999929</v>
      </c>
      <c r="E18" s="29" t="s">
        <v>45</v>
      </c>
    </row>
    <row r="19" spans="1:5" ht="15.6" x14ac:dyDescent="0.3">
      <c r="B19" s="39">
        <f t="shared" si="9"/>
        <v>-3.1999999999999984</v>
      </c>
      <c r="C19" s="39">
        <f t="shared" si="10"/>
        <v>-479.30239999999924</v>
      </c>
      <c r="E19" s="29" t="s">
        <v>45</v>
      </c>
    </row>
    <row r="20" spans="1:5" ht="15.6" x14ac:dyDescent="0.3">
      <c r="B20" s="39">
        <f t="shared" si="9"/>
        <v>-2.9999999999999982</v>
      </c>
      <c r="C20" s="39">
        <f t="shared" si="10"/>
        <v>-393.99999999999926</v>
      </c>
      <c r="E20" s="29" t="s">
        <v>45</v>
      </c>
    </row>
    <row r="21" spans="1:5" ht="15.6" x14ac:dyDescent="0.3">
      <c r="B21" s="39">
        <v>-2.87938524</v>
      </c>
      <c r="C21" s="39">
        <f t="shared" si="10"/>
        <v>-347.25891564657422</v>
      </c>
    </row>
    <row r="22" spans="1:5" ht="15.6" x14ac:dyDescent="0.3">
      <c r="B22" s="39">
        <f t="shared" ref="B22:B45" si="13">B21+0.2</f>
        <v>-2.6793852399999998</v>
      </c>
      <c r="C22" s="39">
        <f t="shared" si="10"/>
        <v>-277.27669491505628</v>
      </c>
    </row>
    <row r="23" spans="1:5" ht="15.6" x14ac:dyDescent="0.3">
      <c r="B23" s="39">
        <f t="shared" si="13"/>
        <v>-2.4793852399999996</v>
      </c>
      <c r="C23" s="39">
        <f t="shared" si="10"/>
        <v>-216.30635280866019</v>
      </c>
    </row>
    <row r="24" spans="1:5" ht="15.6" x14ac:dyDescent="0.3">
      <c r="B24" s="39">
        <f t="shared" si="13"/>
        <v>-2.2793852399999994</v>
      </c>
      <c r="C24" s="39">
        <f t="shared" si="10"/>
        <v>-163.88313129346577</v>
      </c>
    </row>
    <row r="25" spans="1:5" ht="15.6" x14ac:dyDescent="0.3">
      <c r="B25" s="39">
        <f t="shared" si="13"/>
        <v>-2.0793852399999992</v>
      </c>
      <c r="C25" s="39">
        <f t="shared" si="10"/>
        <v>-119.50387233555301</v>
      </c>
    </row>
    <row r="26" spans="1:5" ht="15.6" x14ac:dyDescent="0.3">
      <c r="B26" s="39">
        <f t="shared" si="13"/>
        <v>-1.8793852399999993</v>
      </c>
      <c r="C26" s="39">
        <f t="shared" si="10"/>
        <v>-82.627017901001977</v>
      </c>
    </row>
    <row r="27" spans="1:5" ht="15.6" x14ac:dyDescent="0.3">
      <c r="B27" s="39">
        <f t="shared" si="13"/>
        <v>-1.6793852399999993</v>
      </c>
      <c r="C27" s="39">
        <f t="shared" si="10"/>
        <v>-52.672609955892597</v>
      </c>
    </row>
    <row r="28" spans="1:5" ht="15.6" x14ac:dyDescent="0.3">
      <c r="B28" s="39">
        <f t="shared" si="13"/>
        <v>-1.4793852399999994</v>
      </c>
      <c r="C28" s="39">
        <f t="shared" si="10"/>
        <v>-29.022290466304881</v>
      </c>
    </row>
    <row r="29" spans="1:5" ht="15.6" x14ac:dyDescent="0.3">
      <c r="A29" s="41" t="s">
        <v>46</v>
      </c>
      <c r="B29" s="42">
        <f t="shared" si="13"/>
        <v>-1.2793852399999994</v>
      </c>
      <c r="C29" s="39">
        <f t="shared" si="10"/>
        <v>-11.019301398318838</v>
      </c>
    </row>
    <row r="30" spans="1:5" ht="15.6" x14ac:dyDescent="0.3">
      <c r="B30" s="39">
        <f t="shared" si="13"/>
        <v>-1.0793852399999995</v>
      </c>
      <c r="C30" s="39">
        <f t="shared" si="10"/>
        <v>2.031515281985552</v>
      </c>
    </row>
    <row r="31" spans="1:5" ht="15.6" x14ac:dyDescent="0.3">
      <c r="B31" s="39">
        <f t="shared" si="13"/>
        <v>-0.87938523999999951</v>
      </c>
      <c r="C31" s="39">
        <f t="shared" si="10"/>
        <v>10.863717608528278</v>
      </c>
    </row>
    <row r="32" spans="1:5" ht="15.6" x14ac:dyDescent="0.3">
      <c r="B32" s="39">
        <f t="shared" si="13"/>
        <v>-0.67938523999999956</v>
      </c>
      <c r="C32" s="39">
        <f t="shared" si="10"/>
        <v>16.249263615229335</v>
      </c>
    </row>
    <row r="33" spans="2:3" ht="15.6" x14ac:dyDescent="0.3">
      <c r="B33" s="39">
        <f t="shared" si="13"/>
        <v>-0.47938523999999955</v>
      </c>
      <c r="C33" s="39">
        <f t="shared" si="10"/>
        <v>18.998511336008729</v>
      </c>
    </row>
    <row r="34" spans="2:3" ht="15.6" x14ac:dyDescent="0.3">
      <c r="B34" s="39">
        <f t="shared" si="13"/>
        <v>-0.27938523999999954</v>
      </c>
      <c r="C34" s="39">
        <f t="shared" si="10"/>
        <v>19.960218804786457</v>
      </c>
    </row>
    <row r="35" spans="2:3" ht="15.6" x14ac:dyDescent="0.3">
      <c r="B35" s="39">
        <f t="shared" si="13"/>
        <v>-7.9385239999999524E-2</v>
      </c>
      <c r="C35" s="39">
        <f t="shared" si="10"/>
        <v>20.021544055482515</v>
      </c>
    </row>
    <row r="36" spans="2:3" ht="15.6" x14ac:dyDescent="0.3">
      <c r="B36" s="39">
        <f t="shared" si="13"/>
        <v>0.12061476000000049</v>
      </c>
      <c r="C36" s="39">
        <f t="shared" si="10"/>
        <v>20.108045122016911</v>
      </c>
    </row>
    <row r="37" spans="2:3" ht="15.6" x14ac:dyDescent="0.3">
      <c r="B37" s="39">
        <f t="shared" si="13"/>
        <v>0.3206147600000005</v>
      </c>
      <c r="C37" s="39">
        <f t="shared" si="10"/>
        <v>21.183680038309639</v>
      </c>
    </row>
    <row r="38" spans="2:3" ht="15.6" x14ac:dyDescent="0.3">
      <c r="B38" s="39">
        <f t="shared" si="13"/>
        <v>0.52061476000000051</v>
      </c>
      <c r="C38" s="39">
        <f t="shared" si="10"/>
        <v>24.250806838280702</v>
      </c>
    </row>
    <row r="39" spans="2:3" ht="15.6" x14ac:dyDescent="0.3">
      <c r="B39" s="39">
        <f t="shared" si="13"/>
        <v>0.72061476000000058</v>
      </c>
      <c r="C39" s="39">
        <f t="shared" si="10"/>
        <v>30.350183555850105</v>
      </c>
    </row>
    <row r="40" spans="2:3" ht="15.6" x14ac:dyDescent="0.3">
      <c r="B40" s="39">
        <f t="shared" si="13"/>
        <v>0.92061476000000053</v>
      </c>
      <c r="C40" s="39">
        <f t="shared" si="10"/>
        <v>40.560968224937831</v>
      </c>
    </row>
    <row r="41" spans="2:3" ht="15.6" x14ac:dyDescent="0.3">
      <c r="B41" s="39">
        <f t="shared" si="13"/>
        <v>1.1206147600000005</v>
      </c>
      <c r="C41" s="39">
        <f t="shared" si="10"/>
        <v>56.000718879463896</v>
      </c>
    </row>
    <row r="42" spans="2:3" ht="15.6" x14ac:dyDescent="0.3">
      <c r="B42" s="39">
        <f t="shared" si="13"/>
        <v>1.3206147600000004</v>
      </c>
      <c r="C42" s="39">
        <f t="shared" si="10"/>
        <v>77.825393553348292</v>
      </c>
    </row>
    <row r="43" spans="2:3" ht="15.6" x14ac:dyDescent="0.3">
      <c r="B43" s="39">
        <f t="shared" si="13"/>
        <v>1.5206147600000004</v>
      </c>
      <c r="C43" s="39">
        <f t="shared" si="10"/>
        <v>107.22935028051103</v>
      </c>
    </row>
    <row r="44" spans="2:3" ht="15.6" x14ac:dyDescent="0.3">
      <c r="B44" s="39">
        <f t="shared" si="13"/>
        <v>1.7206147600000004</v>
      </c>
      <c r="C44" s="39">
        <f t="shared" si="10"/>
        <v>145.44534709487209</v>
      </c>
    </row>
    <row r="45" spans="2:3" ht="15.6" x14ac:dyDescent="0.3">
      <c r="B45" s="39">
        <f t="shared" si="13"/>
        <v>1.9206147600000003</v>
      </c>
      <c r="C45" s="39">
        <f t="shared" si="10"/>
        <v>193.74454203035145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Biseccion </vt:lpstr>
      <vt:lpstr>Secante</vt:lpstr>
      <vt:lpstr>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Carmona</dc:creator>
  <cp:lastModifiedBy>Luis Carmona</cp:lastModifiedBy>
  <dcterms:created xsi:type="dcterms:W3CDTF">2021-09-14T14:39:45Z</dcterms:created>
  <dcterms:modified xsi:type="dcterms:W3CDTF">2021-09-14T14:42:28Z</dcterms:modified>
</cp:coreProperties>
</file>