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C:\Users\COMPUTO-INGENIERIA\Downloads\"/>
    </mc:Choice>
  </mc:AlternateContent>
  <xr:revisionPtr revIDLastSave="0" documentId="8_{340D6689-0FD0-4E83-84E7-F33B2996742F}" xr6:coauthVersionLast="43" xr6:coauthVersionMax="43" xr10:uidLastSave="{00000000-0000-0000-0000-000000000000}"/>
  <bookViews>
    <workbookView xWindow="-120" yWindow="-120" windowWidth="21840" windowHeight="13140" tabRatio="694" firstSheet="2" activeTab="5" xr2:uid="{00000000-000D-0000-FFFF-FFFF00000000}"/>
  </bookViews>
  <sheets>
    <sheet name="Hoja1" sheetId="1" state="hidden" r:id="rId1"/>
    <sheet name="Hoja2" sheetId="2" state="hidden" r:id="rId2"/>
    <sheet name="Resultados" sheetId="8" r:id="rId3"/>
    <sheet name="Resumen" sheetId="6" r:id="rId4"/>
    <sheet name="Metricas" sheetId="10" r:id="rId5"/>
    <sheet name="Mediciones" sheetId="9" r:id="rId6"/>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 i="9" l="1"/>
  <c r="E11" i="9"/>
  <c r="E22" i="9" l="1"/>
  <c r="F22" i="9" s="1"/>
  <c r="E21" i="9"/>
  <c r="F21" i="9" s="1"/>
  <c r="E20" i="9"/>
  <c r="F20" i="9" s="1"/>
  <c r="E19" i="9"/>
  <c r="F19" i="9" s="1"/>
  <c r="T32" i="8"/>
  <c r="S32" i="8"/>
  <c r="R32" i="8"/>
  <c r="Q32" i="8"/>
  <c r="P32" i="8"/>
  <c r="O32" i="8"/>
  <c r="C32" i="8"/>
  <c r="G32" i="8"/>
  <c r="F32" i="8"/>
  <c r="E32" i="8"/>
  <c r="D32" i="8"/>
  <c r="H32" i="8"/>
  <c r="O25" i="8"/>
  <c r="C25" i="8"/>
  <c r="T25" i="8"/>
  <c r="S25" i="8"/>
  <c r="R25" i="8"/>
  <c r="Q25" i="8"/>
  <c r="P25" i="8"/>
  <c r="H25" i="8"/>
  <c r="G25" i="8"/>
  <c r="F25" i="8"/>
  <c r="E25" i="8"/>
  <c r="D25" i="8"/>
  <c r="E28" i="6"/>
  <c r="D28" i="6"/>
  <c r="C28" i="6"/>
  <c r="U31" i="8"/>
  <c r="U30" i="8"/>
  <c r="U29" i="8"/>
  <c r="I20" i="8"/>
  <c r="U24" i="8"/>
  <c r="U23" i="8"/>
  <c r="U22" i="8"/>
  <c r="U21" i="8"/>
  <c r="U20" i="8"/>
  <c r="I24" i="8"/>
  <c r="I23" i="8"/>
  <c r="I22" i="8"/>
  <c r="I21" i="8"/>
  <c r="V20" i="8" l="1"/>
  <c r="X20" i="8" s="1"/>
  <c r="W20" i="8"/>
  <c r="J20" i="8"/>
  <c r="L20" i="8" s="1"/>
  <c r="V29" i="8"/>
  <c r="X29" i="8" s="1"/>
  <c r="W29" i="8"/>
  <c r="K20" i="8"/>
  <c r="E14" i="9"/>
  <c r="F14" i="9" s="1"/>
  <c r="E13" i="9"/>
  <c r="F13" i="9" s="1"/>
  <c r="E12" i="9"/>
  <c r="F12" i="9" s="1"/>
  <c r="I31" i="8"/>
  <c r="I30" i="8"/>
  <c r="I29" i="8"/>
  <c r="J29" i="8" l="1"/>
  <c r="L29" i="8" s="1"/>
  <c r="K29" i="8"/>
  <c r="J9" i="2" l="1"/>
  <c r="L9" i="2" s="1"/>
  <c r="K9" i="2"/>
  <c r="K12" i="2"/>
  <c r="K15" i="2"/>
  <c r="K18" i="2"/>
  <c r="K21" i="2"/>
  <c r="J12" i="2"/>
  <c r="L12" i="2" s="1"/>
  <c r="J15" i="2"/>
  <c r="L15" i="2" s="1"/>
  <c r="J18" i="2"/>
  <c r="L18" i="2" s="1"/>
  <c r="J21" i="2"/>
  <c r="L21" i="2" s="1"/>
  <c r="K6" i="2"/>
  <c r="J6" i="2"/>
  <c r="L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Lain</author>
  </authors>
  <commentList>
    <comment ref="J19" authorId="0" shapeId="0" xr:uid="{00000000-0006-0000-0200-000001000000}">
      <text>
        <r>
          <rPr>
            <b/>
            <sz val="9"/>
            <color indexed="81"/>
            <rFont val="Tahoma"/>
            <family val="2"/>
          </rPr>
          <t>Lain:</t>
        </r>
        <r>
          <rPr>
            <sz val="9"/>
            <color indexed="81"/>
            <rFont val="Tahoma"/>
            <family val="2"/>
          </rPr>
          <t xml:space="preserve">
PROMEDIO</t>
        </r>
      </text>
    </comment>
    <comment ref="K19" authorId="0" shapeId="0" xr:uid="{00000000-0006-0000-0200-000002000000}">
      <text>
        <r>
          <rPr>
            <b/>
            <sz val="9"/>
            <color indexed="81"/>
            <rFont val="Tahoma"/>
            <family val="2"/>
          </rPr>
          <t>Lain:</t>
        </r>
        <r>
          <rPr>
            <sz val="9"/>
            <color indexed="81"/>
            <rFont val="Tahoma"/>
            <family val="2"/>
          </rPr>
          <t xml:space="preserve">
DESVIACION ESTANDAR</t>
        </r>
      </text>
    </comment>
  </commentList>
</comments>
</file>

<file path=xl/sharedStrings.xml><?xml version="1.0" encoding="utf-8"?>
<sst xmlns="http://schemas.openxmlformats.org/spreadsheetml/2006/main" count="289" uniqueCount="175">
  <si>
    <t>Casos de prueba</t>
  </si>
  <si>
    <t>Datos de entrada</t>
  </si>
  <si>
    <t>Resultado esperado</t>
  </si>
  <si>
    <r>
      <t>1.</t>
    </r>
    <r>
      <rPr>
        <sz val="7"/>
        <color theme="1"/>
        <rFont val="Times New Roman"/>
        <family val="1"/>
      </rPr>
      <t xml:space="preserve">       </t>
    </r>
    <r>
      <rPr>
        <sz val="11"/>
        <color theme="1"/>
        <rFont val="Calibri"/>
        <family val="2"/>
        <scheme val="minor"/>
      </rPr>
      <t>Registrar un trabajador</t>
    </r>
  </si>
  <si>
    <t>unidad de estudio:</t>
  </si>
  <si>
    <t>Población:</t>
  </si>
  <si>
    <t>Muestra:</t>
  </si>
  <si>
    <t>Resultado obtenido</t>
  </si>
  <si>
    <t>Error</t>
  </si>
  <si>
    <t>2. Registrar la asistencia del trabajador</t>
  </si>
  <si>
    <t>Caso 1</t>
  </si>
  <si>
    <t>Caso 3</t>
  </si>
  <si>
    <t>Caso 2</t>
  </si>
  <si>
    <t>Crítico (4)</t>
  </si>
  <si>
    <t>alto (3)</t>
  </si>
  <si>
    <t>medio (2)</t>
  </si>
  <si>
    <t>bajo (1)</t>
  </si>
  <si>
    <t>análisis de pre test</t>
  </si>
  <si>
    <t>Requerimientos funcionales del sistema</t>
  </si>
  <si>
    <t>Requerimientos funcionales del sistema analizado</t>
  </si>
  <si>
    <t>Problema:</t>
  </si>
  <si>
    <t>Opción 4: ¿En qué medida la validación de los requerimientos funcionales permite asegurar la calidad del producto?</t>
  </si>
  <si>
    <t>Opción 3: ¿En qué medida la evaluación de los casos de prueba asegura la calidad del producto de software?</t>
  </si>
  <si>
    <t>Opción 1: ¿En qué medida el uso de la técnica de caja negra permite validar  los requerimientos funcionales del sistema?</t>
  </si>
  <si>
    <t>Opción 2: ¿En qué medida la aplicación de casos de prueba usando técnicas de caja negra permite garantizar el cumplimiento de los requerimientos funcionales del sistema?</t>
  </si>
  <si>
    <t>Variable independiente: Casos de prueba usando técnicas de caja negra</t>
  </si>
  <si>
    <t>Variable dependiente: Requerimientos funcionales del sistema</t>
  </si>
  <si>
    <t>Hipótesis: La aplicación de casos de prueba usando técnicas de caja negra permitirá garantizar el cumplimiento de los requerimientos funcionales del sistema.</t>
  </si>
  <si>
    <t>Indicadores:</t>
  </si>
  <si>
    <t>Errores por nivel de severidad</t>
  </si>
  <si>
    <t>1.  Número de errores de nivel  crítico.</t>
  </si>
  <si>
    <t>4.  Número de errores de nivel bajo.</t>
  </si>
  <si>
    <t>3.  Número de errores de nivel medio.</t>
  </si>
  <si>
    <t>2.  Número de errores de nivel alto.</t>
  </si>
  <si>
    <t>Requerimientos funcionales del sistema seleccionados para analizar la calidad del producto</t>
  </si>
  <si>
    <t>Propuesta: usar T student para muestras dependientes correlacionales (T-pareadas)</t>
  </si>
  <si>
    <t>Modelo del diseño experimental estadístico aplicado al curso Calidad y Pruebas de Software</t>
  </si>
  <si>
    <t>Requerimiento (ejemplos)</t>
  </si>
  <si>
    <t>Comentario: De las opciones analizadas para determinar el problema, se seleccionó la opción 2.</t>
  </si>
  <si>
    <t>MODELO DE EVALUACION DE SOFTWARE</t>
  </si>
  <si>
    <t>Universidad Privada del Norte - Escuela Profesional de Ing de Sistemas</t>
  </si>
  <si>
    <t>REP</t>
  </si>
  <si>
    <t>INDICADOR DE CALIDAD</t>
  </si>
  <si>
    <t>Funcionalidad</t>
  </si>
  <si>
    <t>Fiabilidad</t>
  </si>
  <si>
    <t>Usabilidad</t>
  </si>
  <si>
    <t>EVALUACION LIKERT</t>
  </si>
  <si>
    <t>Valoracion</t>
  </si>
  <si>
    <t>X</t>
  </si>
  <si>
    <t>Eficiencia</t>
  </si>
  <si>
    <t>Mantenibilidad</t>
  </si>
  <si>
    <t>Portabilidad</t>
  </si>
  <si>
    <t>PROM</t>
  </si>
  <si>
    <t>D.E.</t>
  </si>
  <si>
    <t>ESCALA VALORATIVA</t>
  </si>
  <si>
    <t>criterios de decision</t>
  </si>
  <si>
    <t>Insatisfactorio</t>
  </si>
  <si>
    <t>Marginal</t>
  </si>
  <si>
    <t>Satisfactorio</t>
  </si>
  <si>
    <t>Interpretacion</t>
  </si>
  <si>
    <t>Ese indicador se deben hacer cambios con prioridad</t>
  </si>
  <si>
    <t>Necesidad de aacciones de mejora</t>
  </si>
  <si>
    <t>Calidad satisfactoria de la cararcteristica evaluada</t>
  </si>
  <si>
    <t>Nivel</t>
  </si>
  <si>
    <r>
      <t>Si 0</t>
    </r>
    <r>
      <rPr>
        <sz val="11"/>
        <color theme="1"/>
        <rFont val="Calibri"/>
        <family val="2"/>
      </rPr>
      <t>≤X&lt;3</t>
    </r>
  </si>
  <si>
    <r>
      <t>Si 3</t>
    </r>
    <r>
      <rPr>
        <sz val="11"/>
        <color theme="1"/>
        <rFont val="Calibri"/>
        <family val="2"/>
      </rPr>
      <t>≤X&lt;4</t>
    </r>
  </si>
  <si>
    <r>
      <t>Si 4</t>
    </r>
    <r>
      <rPr>
        <sz val="11"/>
        <color theme="1"/>
        <rFont val="Calibri"/>
        <family val="2"/>
      </rPr>
      <t>≤X≤5</t>
    </r>
  </si>
  <si>
    <t>x</t>
  </si>
  <si>
    <t>Valoración</t>
  </si>
  <si>
    <t>Medición</t>
  </si>
  <si>
    <t>Dato A</t>
  </si>
  <si>
    <t>Dato B</t>
  </si>
  <si>
    <t>Iteración 1</t>
  </si>
  <si>
    <t>Iteración 2</t>
  </si>
  <si>
    <t>Caso de Uso</t>
  </si>
  <si>
    <t>CU-01</t>
  </si>
  <si>
    <t>CU-02</t>
  </si>
  <si>
    <t>CP</t>
  </si>
  <si>
    <t>CP-01</t>
  </si>
  <si>
    <t>CP-02</t>
  </si>
  <si>
    <t>CP-03</t>
  </si>
  <si>
    <t>CP-04</t>
  </si>
  <si>
    <t>CP-05</t>
  </si>
  <si>
    <t>ITERACIÓN 1</t>
  </si>
  <si>
    <t>TOTAL</t>
  </si>
  <si>
    <t>Interpretación del resultado</t>
  </si>
  <si>
    <t>Suficiencia funcional</t>
  </si>
  <si>
    <t>Completitud de la implementación funcional</t>
  </si>
  <si>
    <t>Cobertura de la implementación funcional</t>
  </si>
  <si>
    <t>Estabilidad de la especificación funcional</t>
  </si>
  <si>
    <t>0% - 50%</t>
  </si>
  <si>
    <t>Fórmula: 
1-A/B</t>
  </si>
  <si>
    <t>Menor</t>
  </si>
  <si>
    <t>Crítico</t>
  </si>
  <si>
    <t>Catastrófico</t>
  </si>
  <si>
    <t>Valor</t>
  </si>
  <si>
    <t>ITERACIÓN 2</t>
  </si>
  <si>
    <t>No</t>
  </si>
  <si>
    <t>Casos de Prueba diseñados</t>
  </si>
  <si>
    <t>Promedio del nivel de severidad de error por Caso de Uso</t>
  </si>
  <si>
    <t>Métrica</t>
  </si>
  <si>
    <t>RESUMEN DE EVALUACIÓN DE PRUEBAS</t>
  </si>
  <si>
    <t>SISTEMA DE VENTA</t>
  </si>
  <si>
    <t>caso de prueba ejecutado con éxito (sin error)</t>
  </si>
  <si>
    <t>caso de prueba ejecutado sin éxito (ej: no se muestran mensajes o alertas, falta ingresar o mostrar algún dato no muy importante)</t>
  </si>
  <si>
    <t>caso de prueba ejecutado sin éxito (ej: falla la validación de algunos datos de entrada, falta ingresar o mostrar algún dato importante)</t>
  </si>
  <si>
    <t>caso de prueba ejecutado sin éxito (ej: falla algún cálculo, no se cumple alguna regla de negocio, no guarda correctamente en la base de datos)</t>
  </si>
  <si>
    <t>Descripción</t>
  </si>
  <si>
    <t>caso de prueba sin poder ejecutar (ej: no está implementada la funcionalidad que se desea probar, al ejecutar la prueba se sale del sistema o se cuelga)</t>
  </si>
  <si>
    <t>Casos de Prueba con error y sin ejecutar</t>
  </si>
  <si>
    <t>Nivel de severidad</t>
  </si>
  <si>
    <t>Catastrófico (sin ejecutar)</t>
  </si>
  <si>
    <t>TABLA DE VALORACIÓN DE ERRORES</t>
  </si>
  <si>
    <t>Cobertura de la prueba por caso de uso</t>
  </si>
  <si>
    <t>Nivel promedio de severidad de error</t>
  </si>
  <si>
    <t>Cobertura de pruebas ejecutadas</t>
  </si>
  <si>
    <t>Cobertura total de la prueba</t>
  </si>
  <si>
    <t>Casos de prueba ejecutados</t>
  </si>
  <si>
    <t>Casos de prueba ejecutados con error</t>
  </si>
  <si>
    <t>Casos de prueba ejecutados con error y sin ejecutar</t>
  </si>
  <si>
    <t>D.E. (desviación Estandar)</t>
  </si>
  <si>
    <t>D.E. menos de 1, indica que existe poca dispersión o variedad en los niveles de severidad de error</t>
  </si>
  <si>
    <t>D.E. mas de 1, indica que existe mucha dispersión o variedad en los niveles de severidad de error</t>
  </si>
  <si>
    <t>Indica que el 100% de las funciones son estables y no han sufrido cambios.</t>
  </si>
  <si>
    <t>Indica que el 100% de las funciones que debieron implementarse se pudieron probar.</t>
  </si>
  <si>
    <t>Ninguno</t>
  </si>
  <si>
    <t>Escala:</t>
  </si>
  <si>
    <t>Nivel:</t>
  </si>
  <si>
    <t>Total de errores por nivel de severidad</t>
  </si>
  <si>
    <t>¿Cuán adecuadas son las funciones evaluadas?</t>
  </si>
  <si>
    <t>PROPOSITO</t>
  </si>
  <si>
    <t>METODO</t>
  </si>
  <si>
    <t>Número de funciones que son adecuadas para realizar las tareas especificadas en comparación con el número de funciones evaluadas.</t>
  </si>
  <si>
    <t>MEDICIÓN</t>
  </si>
  <si>
    <t>INTERPRETACIÓN</t>
  </si>
  <si>
    <t>X=1-A/B 
A = Número de funciones en las que se detectan problemas en la evaluación.
B = Número de funciones evaluadas</t>
  </si>
  <si>
    <t>0 &lt;= X &lt;= 1
Cuanto más cerca de 1 más adecuado.</t>
  </si>
  <si>
    <t>¿Qué tan completa es la implementación de acuerdo con las especificaciones de requisitos?</t>
  </si>
  <si>
    <t>Realice pruebas funcionales (prueba de caja negra) del sistema de acuerdo con las especificaciones del requisito. Cuente el número de funciones faltantes detectadas en la evaluación y compare con el número de funciones que se describen en las especificaciones del requisito.</t>
  </si>
  <si>
    <t>0 &lt;= X &lt;= 1
Cuanto más cerca de 1 es mejor.</t>
  </si>
  <si>
    <t>X=1-A/B 
A = Número de funciones faltantes detectadas en la evaluación.
B = Número de funciones descritas en la especificación de requisitos.</t>
  </si>
  <si>
    <t>La entrada al proceso de medición es la especificación actualizada del requisito. Cualquier cambio identificado durante el ciclo de vida debe aplicarse a las especificaciones de los requisitos antes de utilizarlo en el proceso de medición</t>
  </si>
  <si>
    <t>Esta métrica se sugiere como uso experimental.</t>
  </si>
  <si>
    <t>Cualquier función que falta no puede ser examinada mediante pruebas porque no se implementa. Para la detección de las funciones que faltan, se sugiere que cada función indicada en una especificación de requisitos se compruebe uno a uno durante las pruebas funcionales. Tales resultados se convierten en entrada a la métrica "Completitud de la implementación funcional". Para detectar funciones que se implementan pero son inadecuadas, se sugiere que cada función sea probada para múltiples tareas especificadas. Tales resultados se convierten en la entrada a la métrica "Adecuación funcional". Por lo tanto, se sugiere a los usuarios de métricas utilizar ambas métricas durante las pruebas funcionales.</t>
  </si>
  <si>
    <t>NOTA</t>
  </si>
  <si>
    <t>1-Suficiencia funcional o
Adecuación funcional</t>
  </si>
  <si>
    <t>2-Completitud de la implementación funcional</t>
  </si>
  <si>
    <t>3-Cobertura de la implementación funcional</t>
  </si>
  <si>
    <t>4-Estabilidad de la especificación funcional</t>
  </si>
  <si>
    <t>¿Qué tan correcta es la implementación funcional?</t>
  </si>
  <si>
    <t>Realice pruebas funcionales (prueba de caja negra) del sistema de acuerdo con las especificaciones del requisito. Cuente el número de funciones incorrectamente implementadas o faltantes detectadas en la evaluación y compárelas con el número total de funciones descritas en las especificaciones del requisito. Cuente el número de funciones que están completas en comparación con las que no lo son.</t>
  </si>
  <si>
    <t>X=1-A/B 
A = Número de funciones incorrectamente implementadas o faltantes detectadas en la evaluación.
B = Número de funciones descritas en la especificación de requisitos.</t>
  </si>
  <si>
    <t>NOTAS métrica 2 y 3</t>
  </si>
  <si>
    <t>¿Qué tan estable es la especificación funcional después de entrar en la operación?</t>
  </si>
  <si>
    <t>Cuente el número de funciones descritas en las especificaciones funcionales que se tuvieron que cambiar después de que el sistema se puso en funcionamiento y compare con el número total de funciones descritas en las especificaciones del requisito.</t>
  </si>
  <si>
    <t>X=1-A/B 
A = Número de funciones cambiadas durante el desarrollo de las fases del ciclo de vida.
B = Número de funciones descritas en la especificación de requisitos.</t>
  </si>
  <si>
    <r>
      <t xml:space="preserve">IDONEIDAD
</t>
    </r>
    <r>
      <rPr>
        <sz val="11"/>
        <color rgb="FF0000CC"/>
        <rFont val="Calibri"/>
        <family val="2"/>
        <scheme val="minor"/>
      </rPr>
      <t>Una métrica externa de adecuación debe ser capaz de medir un atributo tal como la ocurrencia de una función insatisfactoria o la ocurrencia de una operación insatisfactoria durante la prueba y el funcionamiento del usuario del sistema.
Una función o operación insatisfactoria puede ser:
a) Funciones y operaciones que no funcionan como se especifica en los manuales de usuario o en la especificación del requisito.
b) Funciones y operaciones que no proporcionan un resultado razonable y aceptable para lograr el objetivo específico previsto de la tarea del usuario.</t>
    </r>
  </si>
  <si>
    <r>
      <t xml:space="preserve">FUNCIONALIDAD
</t>
    </r>
    <r>
      <rPr>
        <sz val="11"/>
        <color rgb="FF0000CC"/>
        <rFont val="Calibri"/>
        <family val="2"/>
        <scheme val="minor"/>
      </rPr>
      <t>Una métrica de funcionalidad externa debe ser capaz de medir un atributo como el comportamiento funcional de un sistema que contiene el software. El comportamiento del sistema puede observarse desde las siguientes perspectivas:
a) Diferencias entre los resultados reales ejecutados y la especificación de requisitos de calidad;
NOTA 1 La especificación de requisitos de calidad para la funcionalidad se describe usualmente como la especificación de requisitos funcionales.
b) La inadecuación funcional detectada durante el funcionamiento real del usuario, que no se indica, sino que está implícita como requisito en la especificación.
NOTA 2 Cuando se detectan operaciones o funciones implícitas, deben revisarse, aprobarse y establecerse en las especificaciones. Debe acordarse su alcance.</t>
    </r>
  </si>
  <si>
    <t>CARACTERÍSTICA DE CALIDAD 
(Variable dependiente)</t>
  </si>
  <si>
    <t>SUB CARACTERÍSTICA
(Dimensión)</t>
  </si>
  <si>
    <t>MÉTRICA
(Indicador)</t>
  </si>
  <si>
    <t>4. MEDICIÓN SEGÚN LA NORMA ISO/IEC 9126</t>
  </si>
  <si>
    <t xml:space="preserve">1. RESULTADOS DE LAS PRUEBAS </t>
  </si>
  <si>
    <t xml:space="preserve">2. RESUMEN DE LAS PRUEBAS </t>
  </si>
  <si>
    <t>3. MÉTRICAS EXTERNAS DE CALIDAD SEGÚN LA NORMA ISO/IEC 9126</t>
  </si>
  <si>
    <t>CU-01 Gestionar Contrato</t>
  </si>
  <si>
    <t>CU-02 Gestionar Pago</t>
  </si>
  <si>
    <t>Indica que sólo el 87,5% de las funciones que debieron implementarse son correctas.</t>
  </si>
  <si>
    <t xml:space="preserve">Indica que sólo el 100% de las funciones implementadas son correctas. </t>
  </si>
  <si>
    <t>Indica que sólo el 100% de las funciones que debieron implementarse se pudieron probar.</t>
  </si>
  <si>
    <t>Indica que el 100% de las funciones que debieron implementarse son correctas.</t>
  </si>
  <si>
    <t xml:space="preserve">Indica que el 100% de las funciones implementadas son correctas. </t>
  </si>
  <si>
    <t>Indica que sòlo el 62,5% de las funciones son estables y no han sufrido cambios.</t>
  </si>
  <si>
    <t>51% - 84%</t>
  </si>
  <si>
    <t>85% - 100%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</si>
</sst>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1"/>
      <color theme="1"/>
      <name val="Calibri"/>
      <family val="2"/>
      <scheme val="minor"/>
    </font>
    <font>
      <sz val="7"/>
      <color theme="1"/>
      <name val="Times New Roman"/>
      <family val="1"/>
    </font>
    <font>
      <b/>
      <sz val="14"/>
      <color rgb="FF0070C0"/>
      <name val="Calibri"/>
      <family val="2"/>
      <scheme val="minor"/>
    </font>
    <font>
      <b/>
      <sz val="18"/>
      <color rgb="FFFF0000"/>
      <name val="Calibri"/>
      <family val="2"/>
      <scheme val="minor"/>
    </font>
    <font>
      <sz val="8"/>
      <color rgb="FF0070C0"/>
      <name val="Calibri"/>
      <family val="2"/>
      <scheme val="minor"/>
    </font>
    <font>
      <sz val="11"/>
      <color theme="1"/>
      <name val="Calibri"/>
      <family val="2"/>
    </font>
    <font>
      <sz val="9"/>
      <color theme="1"/>
      <name val="Calibri"/>
      <family val="2"/>
      <scheme val="minor"/>
    </font>
    <font>
      <b/>
      <sz val="11"/>
      <color theme="1"/>
      <name val="Calibri"/>
      <family val="2"/>
      <scheme val="minor"/>
    </font>
    <font>
      <b/>
      <sz val="11"/>
      <color rgb="FFFF0000"/>
      <name val="Calibri"/>
      <family val="2"/>
      <scheme val="minor"/>
    </font>
    <font>
      <b/>
      <sz val="9"/>
      <color theme="1"/>
      <name val="Calibri"/>
      <family val="2"/>
      <scheme val="minor"/>
    </font>
    <font>
      <sz val="9"/>
      <color indexed="81"/>
      <name val="Tahoma"/>
      <family val="2"/>
    </font>
    <font>
      <b/>
      <sz val="9"/>
      <color indexed="81"/>
      <name val="Tahoma"/>
      <family val="2"/>
    </font>
    <font>
      <sz val="10"/>
      <color theme="1"/>
      <name val="Calibri"/>
      <family val="2"/>
      <scheme val="minor"/>
    </font>
    <font>
      <b/>
      <sz val="11"/>
      <color rgb="FF0000CC"/>
      <name val="Calibri"/>
      <family val="2"/>
      <scheme val="minor"/>
    </font>
    <font>
      <b/>
      <sz val="14"/>
      <color rgb="FFFF0000"/>
      <name val="Calibri"/>
      <family val="2"/>
      <scheme val="minor"/>
    </font>
    <font>
      <b/>
      <sz val="14"/>
      <color theme="1"/>
      <name val="Calibri"/>
      <family val="2"/>
      <scheme val="minor"/>
    </font>
    <font>
      <b/>
      <sz val="9"/>
      <color rgb="FF002060"/>
      <name val="Calibri"/>
      <family val="2"/>
      <scheme val="minor"/>
    </font>
    <font>
      <b/>
      <sz val="14"/>
      <color rgb="FF0000CC"/>
      <name val="Calibri"/>
      <family val="2"/>
      <scheme val="minor"/>
    </font>
    <font>
      <b/>
      <i/>
      <u/>
      <sz val="18"/>
      <color rgb="FF0000CC"/>
      <name val="Calibri"/>
      <family val="2"/>
      <scheme val="minor"/>
    </font>
    <font>
      <b/>
      <sz val="16"/>
      <color theme="1"/>
      <name val="Calibri"/>
      <family val="2"/>
      <scheme val="minor"/>
    </font>
    <font>
      <sz val="11"/>
      <color rgb="FF0000CC"/>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5050"/>
        <bgColor indexed="64"/>
      </patternFill>
    </fill>
    <fill>
      <patternFill patternType="solid">
        <fgColor rgb="FF66FF66"/>
        <bgColor indexed="64"/>
      </patternFill>
    </fill>
    <fill>
      <patternFill patternType="solid">
        <fgColor theme="5" tint="0.39997558519241921"/>
        <bgColor indexed="64"/>
      </patternFill>
    </fill>
    <fill>
      <patternFill patternType="solid">
        <fgColor rgb="FF00FF00"/>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0" tint="-0.14999847407452621"/>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57">
    <xf numFmtId="0" fontId="0" fillId="0" borderId="0" xfId="0"/>
    <xf numFmtId="0" fontId="0" fillId="0" borderId="3" xfId="0" applyBorder="1" applyAlignment="1">
      <alignment vertical="top" wrapText="1"/>
    </xf>
    <xf numFmtId="0" fontId="0" fillId="0" borderId="6" xfId="0" applyBorder="1" applyAlignment="1">
      <alignment vertical="top" wrapText="1"/>
    </xf>
    <xf numFmtId="0" fontId="0" fillId="0" borderId="4" xfId="0" applyBorder="1" applyAlignment="1">
      <alignment vertical="top" wrapText="1"/>
    </xf>
    <xf numFmtId="0" fontId="0" fillId="0" borderId="4" xfId="0" applyBorder="1"/>
    <xf numFmtId="0" fontId="0" fillId="0" borderId="3" xfId="0" applyBorder="1" applyAlignment="1">
      <alignment horizontal="left" vertical="top" wrapText="1" indent="5"/>
    </xf>
    <xf numFmtId="0" fontId="0" fillId="0" borderId="0" xfId="0" applyFill="1" applyBorder="1" applyAlignment="1">
      <alignment horizontal="left" vertical="top" wrapText="1" indent="5"/>
    </xf>
    <xf numFmtId="0" fontId="0" fillId="2" borderId="0" xfId="0" applyFill="1"/>
    <xf numFmtId="0" fontId="0" fillId="3" borderId="4" xfId="0" applyFill="1" applyBorder="1"/>
    <xf numFmtId="0" fontId="2" fillId="0" borderId="0" xfId="0" applyFont="1"/>
    <xf numFmtId="0" fontId="0" fillId="3" borderId="7" xfId="0" applyFill="1" applyBorder="1" applyAlignment="1">
      <alignment horizontal="center" vertical="center" wrapText="1"/>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5" xfId="0" applyFill="1" applyBorder="1" applyAlignment="1">
      <alignment horizontal="center" vertical="center" wrapText="1"/>
    </xf>
    <xf numFmtId="0" fontId="0" fillId="3" borderId="4" xfId="0" applyFill="1" applyBorder="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4" xfId="0" applyBorder="1" applyAlignment="1">
      <alignment horizontal="center"/>
    </xf>
    <xf numFmtId="0" fontId="0" fillId="0" borderId="10" xfId="0" applyBorder="1"/>
    <xf numFmtId="2" fontId="0" fillId="0" borderId="8" xfId="0" applyNumberFormat="1" applyBorder="1" applyAlignment="1">
      <alignment horizontal="center"/>
    </xf>
    <xf numFmtId="2" fontId="0" fillId="0" borderId="9" xfId="0" applyNumberFormat="1" applyBorder="1" applyAlignment="1">
      <alignment horizontal="center"/>
    </xf>
    <xf numFmtId="2" fontId="0" fillId="0" borderId="10" xfId="0" applyNumberFormat="1" applyBorder="1" applyAlignment="1">
      <alignment horizontal="center"/>
    </xf>
    <xf numFmtId="0" fontId="0" fillId="0" borderId="10" xfId="0" applyBorder="1" applyAlignment="1">
      <alignment horizontal="center"/>
    </xf>
    <xf numFmtId="0" fontId="0" fillId="4" borderId="0" xfId="0" applyFill="1"/>
    <xf numFmtId="0" fontId="0" fillId="5" borderId="0" xfId="0" applyFill="1"/>
    <xf numFmtId="0" fontId="0" fillId="0" borderId="0" xfId="0" applyAlignment="1">
      <alignment horizontal="left"/>
    </xf>
    <xf numFmtId="2" fontId="0" fillId="0" borderId="8" xfId="0" applyNumberFormat="1" applyBorder="1" applyAlignment="1"/>
    <xf numFmtId="2" fontId="0" fillId="0" borderId="9" xfId="0" applyNumberFormat="1" applyBorder="1" applyAlignment="1"/>
    <xf numFmtId="2" fontId="0" fillId="0" borderId="10" xfId="0" applyNumberFormat="1" applyBorder="1" applyAlignment="1"/>
    <xf numFmtId="0" fontId="6" fillId="0" borderId="10" xfId="0" applyFont="1" applyBorder="1" applyAlignment="1">
      <alignment horizontal="center"/>
    </xf>
    <xf numFmtId="0" fontId="0" fillId="0" borderId="4" xfId="0" applyBorder="1" applyAlignment="1">
      <alignment horizontal="center"/>
    </xf>
    <xf numFmtId="0" fontId="7" fillId="0" borderId="0" xfId="0" applyFont="1"/>
    <xf numFmtId="0" fontId="0" fillId="0" borderId="4" xfId="0" applyFill="1" applyBorder="1"/>
    <xf numFmtId="0" fontId="0" fillId="0" borderId="4" xfId="0" applyFill="1" applyBorder="1" applyAlignment="1">
      <alignment horizontal="center"/>
    </xf>
    <xf numFmtId="0" fontId="6" fillId="8" borderId="10" xfId="0" applyFont="1" applyFill="1" applyBorder="1" applyAlignment="1">
      <alignment horizontal="center" vertical="center"/>
    </xf>
    <xf numFmtId="0" fontId="0" fillId="8" borderId="4" xfId="0" applyFill="1" applyBorder="1" applyAlignment="1">
      <alignment horizontal="center"/>
    </xf>
    <xf numFmtId="2" fontId="0" fillId="0" borderId="4" xfId="0" applyNumberFormat="1" applyBorder="1" applyAlignment="1">
      <alignment horizontal="center"/>
    </xf>
    <xf numFmtId="0" fontId="6" fillId="0" borderId="10" xfId="0" applyFont="1" applyFill="1" applyBorder="1" applyAlignment="1">
      <alignment horizontal="center"/>
    </xf>
    <xf numFmtId="0" fontId="0" fillId="0" borderId="4" xfId="0" applyBorder="1" applyAlignment="1">
      <alignment horizontal="center"/>
    </xf>
    <xf numFmtId="0" fontId="7" fillId="7" borderId="4" xfId="0" applyFont="1" applyFill="1" applyBorder="1" applyAlignment="1">
      <alignment horizontal="center"/>
    </xf>
    <xf numFmtId="0" fontId="8" fillId="0" borderId="0" xfId="0" applyFont="1"/>
    <xf numFmtId="0" fontId="0" fillId="0" borderId="0" xfId="0" applyFill="1" applyBorder="1" applyAlignment="1">
      <alignment horizontal="center"/>
    </xf>
    <xf numFmtId="0" fontId="7" fillId="9" borderId="4" xfId="0" applyFont="1" applyFill="1" applyBorder="1" applyAlignment="1">
      <alignment horizontal="center"/>
    </xf>
    <xf numFmtId="0" fontId="7" fillId="6" borderId="4" xfId="0" applyFont="1" applyFill="1" applyBorder="1" applyAlignment="1">
      <alignment horizontal="center"/>
    </xf>
    <xf numFmtId="0" fontId="9" fillId="0" borderId="4" xfId="0" applyFont="1" applyBorder="1" applyAlignment="1">
      <alignment horizontal="center" vertical="center"/>
    </xf>
    <xf numFmtId="0" fontId="9" fillId="7" borderId="4" xfId="0" applyFont="1" applyFill="1" applyBorder="1" applyAlignment="1">
      <alignment horizontal="center" vertical="center"/>
    </xf>
    <xf numFmtId="0" fontId="0" fillId="0" borderId="0" xfId="0" applyFill="1" applyBorder="1"/>
    <xf numFmtId="0" fontId="9" fillId="0" borderId="0" xfId="0" applyFont="1" applyBorder="1" applyAlignment="1">
      <alignment horizontal="center" vertical="center"/>
    </xf>
    <xf numFmtId="0" fontId="7" fillId="7" borderId="4" xfId="0" applyFont="1" applyFill="1" applyBorder="1" applyAlignment="1">
      <alignment horizontal="center" vertical="center"/>
    </xf>
    <xf numFmtId="0" fontId="7" fillId="0" borderId="0" xfId="0" applyFont="1" applyFill="1" applyBorder="1"/>
    <xf numFmtId="0" fontId="6" fillId="0" borderId="11" xfId="0" applyFont="1" applyFill="1" applyBorder="1" applyAlignment="1">
      <alignment vertical="center" wrapText="1"/>
    </xf>
    <xf numFmtId="0" fontId="0" fillId="0" borderId="4" xfId="0" applyBorder="1" applyAlignment="1">
      <alignment horizontal="center"/>
    </xf>
    <xf numFmtId="0" fontId="9" fillId="0" borderId="4" xfId="0" applyFont="1" applyBorder="1" applyAlignment="1">
      <alignment horizontal="center" vertical="center"/>
    </xf>
    <xf numFmtId="0" fontId="7" fillId="0" borderId="0" xfId="0" applyFont="1" applyAlignment="1">
      <alignment horizontal="left"/>
    </xf>
    <xf numFmtId="0" fontId="7" fillId="0" borderId="0" xfId="0" applyFont="1" applyAlignment="1"/>
    <xf numFmtId="0" fontId="7" fillId="0" borderId="14" xfId="0" applyFont="1" applyFill="1" applyBorder="1" applyAlignment="1"/>
    <xf numFmtId="0" fontId="7" fillId="0" borderId="15" xfId="0" applyFont="1" applyFill="1" applyBorder="1" applyAlignment="1"/>
    <xf numFmtId="0" fontId="7" fillId="12" borderId="4" xfId="0" applyFont="1" applyFill="1" applyBorder="1" applyAlignment="1">
      <alignment horizontal="center"/>
    </xf>
    <xf numFmtId="164" fontId="6" fillId="0" borderId="10" xfId="0" applyNumberFormat="1" applyFont="1" applyFill="1" applyBorder="1" applyAlignment="1">
      <alignment horizontal="center"/>
    </xf>
    <xf numFmtId="164" fontId="6" fillId="0" borderId="10" xfId="0" applyNumberFormat="1" applyFont="1" applyBorder="1" applyAlignment="1">
      <alignment horizontal="center"/>
    </xf>
    <xf numFmtId="0" fontId="0" fillId="6" borderId="4" xfId="0" applyFill="1" applyBorder="1" applyAlignment="1">
      <alignment horizontal="center"/>
    </xf>
    <xf numFmtId="0" fontId="13" fillId="0" borderId="0" xfId="0" applyFont="1"/>
    <xf numFmtId="0" fontId="13" fillId="0" borderId="0" xfId="0" applyFont="1" applyFill="1" applyBorder="1"/>
    <xf numFmtId="0" fontId="0" fillId="3" borderId="4" xfId="0" applyFont="1" applyFill="1" applyBorder="1"/>
    <xf numFmtId="0" fontId="7" fillId="15" borderId="4" xfId="0" applyFont="1" applyFill="1" applyBorder="1" applyAlignment="1">
      <alignment horizontal="center"/>
    </xf>
    <xf numFmtId="0" fontId="7" fillId="15" borderId="4" xfId="0" applyFont="1" applyFill="1" applyBorder="1"/>
    <xf numFmtId="0" fontId="7" fillId="15" borderId="4" xfId="0" applyFont="1" applyFill="1" applyBorder="1" applyAlignment="1">
      <alignment vertical="center"/>
    </xf>
    <xf numFmtId="0" fontId="7" fillId="15" borderId="4" xfId="0" applyFont="1" applyFill="1" applyBorder="1" applyAlignment="1">
      <alignment horizontal="center" vertical="center" wrapText="1"/>
    </xf>
    <xf numFmtId="0" fontId="7" fillId="15" borderId="4" xfId="0" applyFont="1" applyFill="1" applyBorder="1" applyAlignment="1">
      <alignment horizontal="center" vertical="center"/>
    </xf>
    <xf numFmtId="0" fontId="7" fillId="3" borderId="4" xfId="0" applyFont="1" applyFill="1" applyBorder="1"/>
    <xf numFmtId="0" fontId="14" fillId="0" borderId="0" xfId="0" applyFont="1"/>
    <xf numFmtId="0" fontId="15" fillId="0" borderId="0" xfId="0" applyFont="1"/>
    <xf numFmtId="0" fontId="16" fillId="0" borderId="0" xfId="0" applyFont="1"/>
    <xf numFmtId="0" fontId="17" fillId="0" borderId="0" xfId="0" applyFont="1"/>
    <xf numFmtId="0" fontId="7" fillId="14" borderId="4" xfId="0" applyFont="1" applyFill="1" applyBorder="1"/>
    <xf numFmtId="0" fontId="0" fillId="9" borderId="4" xfId="0" applyFill="1" applyBorder="1" applyAlignment="1">
      <alignment horizontal="center"/>
    </xf>
    <xf numFmtId="0" fontId="0" fillId="12" borderId="4" xfId="0" applyFill="1" applyBorder="1" applyAlignment="1">
      <alignment horizontal="center"/>
    </xf>
    <xf numFmtId="0" fontId="7" fillId="7" borderId="8" xfId="0" applyFont="1" applyFill="1" applyBorder="1" applyAlignment="1">
      <alignment horizontal="center" vertical="center"/>
    </xf>
    <xf numFmtId="0" fontId="7" fillId="7" borderId="10"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8" xfId="0" applyFont="1" applyFill="1" applyBorder="1" applyAlignment="1">
      <alignment horizontal="center" vertical="center"/>
    </xf>
    <xf numFmtId="0" fontId="0" fillId="0" borderId="4" xfId="0" applyFont="1" applyFill="1" applyBorder="1" applyAlignment="1">
      <alignment vertical="top" wrapText="1"/>
    </xf>
    <xf numFmtId="0" fontId="0" fillId="0" borderId="11" xfId="0" applyFont="1" applyFill="1" applyBorder="1" applyAlignment="1">
      <alignment vertical="top" wrapText="1"/>
    </xf>
    <xf numFmtId="0" fontId="0" fillId="0" borderId="0" xfId="0" applyFont="1" applyFill="1" applyBorder="1" applyAlignment="1">
      <alignment vertical="top"/>
    </xf>
    <xf numFmtId="0" fontId="19"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0" xfId="0" applyFont="1" applyFill="1" applyBorder="1" applyAlignment="1">
      <alignment vertical="top" wrapText="1"/>
    </xf>
    <xf numFmtId="0" fontId="7" fillId="0" borderId="0" xfId="0" applyFont="1" applyFill="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horizontal="left" vertical="top" wrapText="1"/>
    </xf>
    <xf numFmtId="0" fontId="6" fillId="0" borderId="0" xfId="0" applyFont="1" applyBorder="1" applyAlignment="1">
      <alignment vertical="top" wrapText="1"/>
    </xf>
    <xf numFmtId="0" fontId="12" fillId="0" borderId="4" xfId="0" applyFont="1" applyFill="1" applyBorder="1" applyAlignment="1">
      <alignment vertical="top" wrapText="1"/>
    </xf>
    <xf numFmtId="0" fontId="12" fillId="0" borderId="4" xfId="0" applyFont="1" applyBorder="1" applyAlignment="1">
      <alignment wrapText="1"/>
    </xf>
    <xf numFmtId="0" fontId="12" fillId="0" borderId="4" xfId="0" applyFont="1" applyBorder="1" applyAlignment="1">
      <alignment vertical="top" wrapText="1"/>
    </xf>
    <xf numFmtId="0" fontId="12" fillId="0" borderId="4" xfId="0" applyFont="1" applyBorder="1" applyAlignment="1">
      <alignment horizontal="left" vertical="top" wrapText="1"/>
    </xf>
    <xf numFmtId="0" fontId="7" fillId="7" borderId="8" xfId="0" applyFont="1" applyFill="1" applyBorder="1" applyAlignment="1">
      <alignment horizontal="center" vertical="center" wrapText="1"/>
    </xf>
    <xf numFmtId="0" fontId="7" fillId="7" borderId="4" xfId="0" applyFont="1" applyFill="1" applyBorder="1" applyAlignment="1">
      <alignment vertical="center" wrapText="1"/>
    </xf>
    <xf numFmtId="0" fontId="7" fillId="7" borderId="11" xfId="0" applyFont="1" applyFill="1" applyBorder="1" applyAlignment="1">
      <alignment horizontal="center" vertical="center" wrapText="1"/>
    </xf>
    <xf numFmtId="0" fontId="0" fillId="3" borderId="4" xfId="0" applyFill="1" applyBorder="1" applyAlignment="1">
      <alignment horizont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8" xfId="0" applyBorder="1" applyAlignment="1">
      <alignment horizontal="left"/>
    </xf>
    <xf numFmtId="0" fontId="0" fillId="0" borderId="10" xfId="0" applyBorder="1" applyAlignment="1">
      <alignment horizontal="left"/>
    </xf>
    <xf numFmtId="0" fontId="0" fillId="0" borderId="4" xfId="0" applyBorder="1" applyAlignment="1">
      <alignment horizontal="left"/>
    </xf>
    <xf numFmtId="0" fontId="0" fillId="0" borderId="4" xfId="0"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2" fontId="0" fillId="0" borderId="10" xfId="0" applyNumberFormat="1" applyBorder="1" applyAlignment="1">
      <alignment horizontal="center"/>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8" fillId="0" borderId="0" xfId="0" applyFont="1" applyAlignment="1">
      <alignment horizontal="center"/>
    </xf>
    <xf numFmtId="0" fontId="7" fillId="15" borderId="4" xfId="0" applyFont="1" applyFill="1" applyBorder="1" applyAlignment="1">
      <alignment horizontal="center"/>
    </xf>
    <xf numFmtId="0" fontId="0" fillId="6" borderId="4" xfId="0" applyFill="1" applyBorder="1" applyAlignment="1">
      <alignment horizontal="center"/>
    </xf>
    <xf numFmtId="0" fontId="0" fillId="6" borderId="11" xfId="0" applyFill="1" applyBorder="1" applyAlignment="1">
      <alignment horizontal="center"/>
    </xf>
    <xf numFmtId="0" fontId="0" fillId="13" borderId="4" xfId="0" applyFill="1" applyBorder="1" applyAlignment="1">
      <alignment horizontal="center"/>
    </xf>
    <xf numFmtId="0" fontId="0" fillId="13" borderId="11" xfId="0" applyFill="1" applyBorder="1" applyAlignment="1">
      <alignment horizontal="center"/>
    </xf>
    <xf numFmtId="0" fontId="0" fillId="11" borderId="4" xfId="0" applyFill="1" applyBorder="1" applyAlignment="1">
      <alignment horizontal="center"/>
    </xf>
    <xf numFmtId="0" fontId="0" fillId="11" borderId="11" xfId="0" applyFill="1" applyBorder="1" applyAlignment="1">
      <alignment horizontal="center"/>
    </xf>
    <xf numFmtId="0" fontId="12" fillId="0" borderId="4" xfId="0" applyFont="1" applyFill="1" applyBorder="1" applyAlignment="1"/>
    <xf numFmtId="0" fontId="0" fillId="10" borderId="4" xfId="0" applyFill="1" applyBorder="1" applyAlignment="1">
      <alignment horizontal="center"/>
    </xf>
    <xf numFmtId="0" fontId="0" fillId="10" borderId="11" xfId="0" applyFill="1" applyBorder="1" applyAlignment="1">
      <alignment horizontal="center"/>
    </xf>
    <xf numFmtId="0" fontId="0" fillId="2" borderId="4" xfId="0" applyFill="1" applyBorder="1" applyAlignment="1">
      <alignment horizontal="center"/>
    </xf>
    <xf numFmtId="0" fontId="0" fillId="2" borderId="11" xfId="0" applyFill="1" applyBorder="1" applyAlignment="1">
      <alignment horizontal="center"/>
    </xf>
    <xf numFmtId="0" fontId="7" fillId="15" borderId="11" xfId="0" applyFont="1" applyFill="1" applyBorder="1" applyAlignment="1">
      <alignment horizontal="center"/>
    </xf>
    <xf numFmtId="0" fontId="7" fillId="15" borderId="12" xfId="0" applyFont="1" applyFill="1" applyBorder="1" applyAlignment="1">
      <alignment horizontal="center"/>
    </xf>
    <xf numFmtId="0" fontId="7" fillId="15" borderId="13" xfId="0" applyFont="1" applyFill="1" applyBorder="1" applyAlignment="1">
      <alignment horizont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2" fontId="9" fillId="8" borderId="8" xfId="0" applyNumberFormat="1" applyFont="1" applyFill="1" applyBorder="1" applyAlignment="1">
      <alignment horizontal="center" vertical="center"/>
    </xf>
    <xf numFmtId="2" fontId="9" fillId="8" borderId="9" xfId="0" applyNumberFormat="1" applyFont="1" applyFill="1" applyBorder="1" applyAlignment="1">
      <alignment horizontal="center" vertical="center"/>
    </xf>
    <xf numFmtId="2" fontId="9" fillId="8" borderId="10" xfId="0" applyNumberFormat="1" applyFont="1" applyFill="1" applyBorder="1" applyAlignment="1">
      <alignment horizontal="center" vertical="center"/>
    </xf>
    <xf numFmtId="2" fontId="6" fillId="8" borderId="8" xfId="0" applyNumberFormat="1" applyFont="1" applyFill="1" applyBorder="1" applyAlignment="1">
      <alignment horizontal="center" vertical="center"/>
    </xf>
    <xf numFmtId="2" fontId="6" fillId="8" borderId="9" xfId="0" applyNumberFormat="1" applyFont="1" applyFill="1" applyBorder="1" applyAlignment="1">
      <alignment horizontal="center" vertical="center"/>
    </xf>
    <xf numFmtId="2" fontId="6" fillId="8" borderId="10" xfId="0" applyNumberFormat="1" applyFont="1" applyFill="1" applyBorder="1" applyAlignment="1">
      <alignment horizontal="center" vertical="center"/>
    </xf>
    <xf numFmtId="0" fontId="13" fillId="0" borderId="8" xfId="0" applyFont="1" applyFill="1" applyBorder="1" applyAlignment="1">
      <alignment horizontal="center" vertical="center" wrapText="1"/>
    </xf>
    <xf numFmtId="0" fontId="13" fillId="0" borderId="9" xfId="0" applyFont="1" applyFill="1" applyBorder="1" applyAlignment="1">
      <alignment horizontal="center" vertical="center"/>
    </xf>
    <xf numFmtId="0" fontId="13" fillId="0" borderId="10" xfId="0" applyFont="1" applyFill="1" applyBorder="1" applyAlignment="1">
      <alignment horizontal="center" vertical="center"/>
    </xf>
    <xf numFmtId="0" fontId="0" fillId="17" borderId="0" xfId="0" applyFill="1" applyAlignment="1">
      <alignment horizontal="left" wrapText="1"/>
    </xf>
    <xf numFmtId="0" fontId="0" fillId="17" borderId="0" xfId="0" applyFont="1" applyFill="1" applyBorder="1" applyAlignment="1">
      <alignment horizontal="left" vertical="top" wrapText="1"/>
    </xf>
    <xf numFmtId="0" fontId="7" fillId="7" borderId="8" xfId="0" applyFont="1" applyFill="1" applyBorder="1" applyAlignment="1">
      <alignment horizontal="center" vertical="center"/>
    </xf>
    <xf numFmtId="0" fontId="7" fillId="7" borderId="10" xfId="0" applyFont="1" applyFill="1" applyBorder="1" applyAlignment="1">
      <alignment horizontal="center" vertical="center"/>
    </xf>
    <xf numFmtId="0" fontId="7" fillId="7" borderId="4" xfId="0" applyFont="1" applyFill="1" applyBorder="1" applyAlignment="1">
      <alignment horizontal="center" vertical="center"/>
    </xf>
    <xf numFmtId="0" fontId="7" fillId="16" borderId="11" xfId="0" applyFont="1" applyFill="1" applyBorder="1" applyAlignment="1">
      <alignment horizontal="center"/>
    </xf>
    <xf numFmtId="0" fontId="7" fillId="16" borderId="12" xfId="0" applyFont="1" applyFill="1" applyBorder="1" applyAlignment="1">
      <alignment horizontal="center"/>
    </xf>
    <xf numFmtId="0" fontId="7" fillId="16" borderId="13" xfId="0" applyFont="1" applyFill="1" applyBorder="1" applyAlignment="1">
      <alignment horizontal="center"/>
    </xf>
    <xf numFmtId="0" fontId="7" fillId="7" borderId="8" xfId="0" applyFont="1" applyFill="1" applyBorder="1" applyAlignment="1">
      <alignment horizontal="center" vertical="center" wrapText="1"/>
    </xf>
    <xf numFmtId="0" fontId="7" fillId="7" borderId="10" xfId="0" applyFont="1" applyFill="1" applyBorder="1" applyAlignment="1">
      <alignment horizontal="center" vertical="center" wrapText="1"/>
    </xf>
  </cellXfs>
  <cellStyles count="1">
    <cellStyle name="Normal" xfId="0" builtinId="0"/>
  </cellStyles>
  <dxfs count="26">
    <dxf>
      <fill>
        <patternFill>
          <bgColor rgb="FFFFC000"/>
        </patternFill>
      </fill>
    </dxf>
    <dxf>
      <fill>
        <patternFill>
          <bgColor rgb="FFFF0000"/>
        </patternFill>
      </fill>
    </dxf>
    <dxf>
      <fill>
        <patternFill>
          <bgColor rgb="FF00FF00"/>
        </patternFill>
      </fill>
    </dxf>
    <dxf>
      <fill>
        <patternFill>
          <bgColor rgb="FFFF5050"/>
        </patternFill>
      </fill>
    </dxf>
    <dxf>
      <fill>
        <patternFill>
          <bgColor rgb="FFFFC000"/>
        </patternFill>
      </fill>
    </dxf>
    <dxf>
      <fill>
        <patternFill>
          <bgColor rgb="FFFF0000"/>
        </patternFill>
      </fill>
    </dxf>
    <dxf>
      <font>
        <color auto="1"/>
      </font>
      <fill>
        <patternFill>
          <bgColor rgb="FF00FF00"/>
        </patternFill>
      </fill>
    </dxf>
    <dxf>
      <fill>
        <patternFill>
          <bgColor rgb="FFFF5050"/>
        </patternFill>
      </fill>
    </dxf>
    <dxf>
      <fill>
        <patternFill>
          <bgColor rgb="FFFFC000"/>
        </patternFill>
      </fill>
    </dxf>
    <dxf>
      <fill>
        <patternFill>
          <bgColor rgb="FFFF0000"/>
        </patternFill>
      </fill>
    </dxf>
    <dxf>
      <fill>
        <patternFill>
          <bgColor rgb="FF00B050"/>
        </patternFill>
      </fill>
    </dxf>
    <dxf>
      <fill>
        <patternFill>
          <bgColor rgb="FFFF5050"/>
        </patternFill>
      </fill>
    </dxf>
    <dxf>
      <fill>
        <patternFill>
          <bgColor theme="5" tint="0.39994506668294322"/>
        </patternFill>
      </fill>
    </dxf>
    <dxf>
      <fill>
        <patternFill>
          <bgColor theme="7" tint="0.39994506668294322"/>
        </patternFill>
      </fill>
    </dxf>
    <dxf>
      <fill>
        <patternFill>
          <bgColor rgb="FFFFC000"/>
        </patternFill>
      </fill>
    </dxf>
    <dxf>
      <fill>
        <patternFill>
          <bgColor rgb="FFFFFF00"/>
        </patternFill>
      </fill>
    </dxf>
    <dxf>
      <fill>
        <patternFill>
          <bgColor rgb="FFCCFF99"/>
        </patternFill>
      </fill>
    </dxf>
    <dxf>
      <fill>
        <patternFill>
          <bgColor theme="5" tint="0.39994506668294322"/>
        </patternFill>
      </fill>
    </dxf>
    <dxf>
      <fill>
        <patternFill>
          <bgColor theme="7" tint="0.39994506668294322"/>
        </patternFill>
      </fill>
    </dxf>
    <dxf>
      <fill>
        <patternFill>
          <bgColor rgb="FFFFC000"/>
        </patternFill>
      </fill>
    </dxf>
    <dxf>
      <fill>
        <patternFill>
          <bgColor rgb="FFFFFF00"/>
        </patternFill>
      </fill>
    </dxf>
    <dxf>
      <fill>
        <patternFill>
          <bgColor rgb="FF66FF33"/>
        </patternFill>
      </fill>
    </dxf>
    <dxf>
      <fill>
        <patternFill>
          <bgColor rgb="FFFFC000"/>
        </patternFill>
      </fill>
    </dxf>
    <dxf>
      <fill>
        <patternFill>
          <bgColor rgb="FFFF0000"/>
        </patternFill>
      </fill>
    </dxf>
    <dxf>
      <fill>
        <patternFill>
          <bgColor rgb="FF00B050"/>
        </patternFill>
      </fill>
    </dxf>
    <dxf>
      <fill>
        <patternFill>
          <bgColor rgb="FFFF0000"/>
        </patternFill>
      </fill>
    </dxf>
  </dxfs>
  <tableStyles count="0" defaultTableStyle="TableStyleMedium9" defaultPivotStyle="PivotStyleLight16"/>
  <colors>
    <mruColors>
      <color rgb="FF0000CC"/>
      <color rgb="FF00FF00"/>
      <color rgb="FFFF5050"/>
      <color rgb="FF66FF33"/>
      <color rgb="FF66FF66"/>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
  <sheetViews>
    <sheetView workbookViewId="0">
      <selection activeCell="G20" sqref="G20"/>
    </sheetView>
  </sheetViews>
  <sheetFormatPr baseColWidth="10" defaultRowHeight="15" x14ac:dyDescent="0.25"/>
  <cols>
    <col min="1" max="1" width="38.125" customWidth="1"/>
    <col min="2" max="2" width="37.125" customWidth="1"/>
    <col min="8" max="8" width="16.125" customWidth="1"/>
  </cols>
  <sheetData>
    <row r="1" spans="1:11" ht="18.75" x14ac:dyDescent="0.3">
      <c r="A1" s="9" t="s">
        <v>36</v>
      </c>
    </row>
    <row r="6" spans="1:11" x14ac:dyDescent="0.25">
      <c r="B6" s="8" t="s">
        <v>4</v>
      </c>
      <c r="C6" s="105" t="s">
        <v>18</v>
      </c>
      <c r="D6" s="105"/>
      <c r="E6" s="105"/>
      <c r="F6" s="105"/>
      <c r="G6" s="105"/>
      <c r="H6" s="105"/>
      <c r="I6" s="105"/>
    </row>
    <row r="7" spans="1:11" x14ac:dyDescent="0.25">
      <c r="B7" s="8" t="s">
        <v>5</v>
      </c>
      <c r="C7" s="105" t="s">
        <v>19</v>
      </c>
      <c r="D7" s="105"/>
      <c r="E7" s="105"/>
      <c r="F7" s="105"/>
      <c r="G7" s="105"/>
      <c r="H7" s="105"/>
      <c r="I7" s="105"/>
    </row>
    <row r="8" spans="1:11" x14ac:dyDescent="0.25">
      <c r="B8" s="8" t="s">
        <v>6</v>
      </c>
      <c r="C8" s="105" t="s">
        <v>34</v>
      </c>
      <c r="D8" s="105"/>
      <c r="E8" s="105"/>
      <c r="F8" s="105"/>
      <c r="G8" s="105"/>
      <c r="H8" s="105"/>
      <c r="I8" s="105"/>
    </row>
    <row r="10" spans="1:11" ht="15.75" thickBot="1" x14ac:dyDescent="0.3">
      <c r="H10" s="99" t="s">
        <v>29</v>
      </c>
      <c r="I10" s="99"/>
      <c r="J10" s="99"/>
      <c r="K10" s="99"/>
    </row>
    <row r="11" spans="1:11" ht="30.75" thickBot="1" x14ac:dyDescent="0.3">
      <c r="A11" s="10" t="s">
        <v>37</v>
      </c>
      <c r="B11" s="11" t="s">
        <v>0</v>
      </c>
      <c r="C11" s="12" t="s">
        <v>1</v>
      </c>
      <c r="D11" s="12" t="s">
        <v>2</v>
      </c>
      <c r="E11" s="13" t="s">
        <v>7</v>
      </c>
      <c r="F11" s="14" t="s">
        <v>8</v>
      </c>
      <c r="G11" s="14" t="s">
        <v>17</v>
      </c>
      <c r="H11" s="14" t="s">
        <v>13</v>
      </c>
      <c r="I11" s="14" t="s">
        <v>14</v>
      </c>
      <c r="J11" s="14" t="s">
        <v>15</v>
      </c>
      <c r="K11" s="14" t="s">
        <v>16</v>
      </c>
    </row>
    <row r="12" spans="1:11" ht="15.75" thickBot="1" x14ac:dyDescent="0.3">
      <c r="A12" s="100" t="s">
        <v>3</v>
      </c>
      <c r="B12" s="5" t="s">
        <v>10</v>
      </c>
      <c r="C12" s="1"/>
      <c r="D12" s="1"/>
      <c r="E12" s="2"/>
      <c r="F12" s="3"/>
      <c r="G12" s="3"/>
      <c r="H12" s="3"/>
      <c r="I12" s="4"/>
      <c r="J12" s="4"/>
      <c r="K12" s="4"/>
    </row>
    <row r="13" spans="1:11" ht="15.75" thickBot="1" x14ac:dyDescent="0.3">
      <c r="A13" s="101"/>
      <c r="B13" s="5" t="s">
        <v>12</v>
      </c>
      <c r="C13" s="1"/>
      <c r="D13" s="1"/>
      <c r="E13" s="2"/>
      <c r="F13" s="3"/>
      <c r="G13" s="3"/>
      <c r="H13" s="3"/>
      <c r="I13" s="4"/>
      <c r="J13" s="4"/>
      <c r="K13" s="4"/>
    </row>
    <row r="14" spans="1:11" ht="15.75" thickBot="1" x14ac:dyDescent="0.3">
      <c r="A14" s="102"/>
      <c r="B14" s="5" t="s">
        <v>11</v>
      </c>
      <c r="C14" s="1"/>
      <c r="D14" s="1"/>
      <c r="E14" s="2"/>
      <c r="F14" s="3"/>
      <c r="G14" s="3"/>
      <c r="H14" s="3"/>
      <c r="I14" s="4"/>
      <c r="J14" s="4"/>
      <c r="K14" s="4"/>
    </row>
    <row r="15" spans="1:11" ht="15.75" thickBot="1" x14ac:dyDescent="0.3">
      <c r="A15" s="103" t="s">
        <v>9</v>
      </c>
      <c r="B15" s="5" t="s">
        <v>10</v>
      </c>
      <c r="C15" s="1"/>
      <c r="D15" s="1"/>
      <c r="E15" s="2"/>
      <c r="F15" s="3"/>
      <c r="G15" s="3"/>
      <c r="H15" s="3"/>
      <c r="I15" s="4"/>
      <c r="J15" s="4"/>
      <c r="K15" s="4"/>
    </row>
    <row r="16" spans="1:11" ht="15.75" thickBot="1" x14ac:dyDescent="0.3">
      <c r="A16" s="104"/>
      <c r="B16" s="5" t="s">
        <v>12</v>
      </c>
      <c r="C16" s="1"/>
      <c r="D16" s="1"/>
      <c r="E16" s="2"/>
      <c r="F16" s="3"/>
      <c r="G16" s="3"/>
      <c r="H16" s="3"/>
      <c r="I16" s="4"/>
      <c r="J16" s="4"/>
      <c r="K16" s="4"/>
    </row>
    <row r="19" spans="1:9" x14ac:dyDescent="0.25">
      <c r="B19" s="6"/>
    </row>
    <row r="20" spans="1:9" x14ac:dyDescent="0.25">
      <c r="A20" t="s">
        <v>20</v>
      </c>
    </row>
    <row r="21" spans="1:9" x14ac:dyDescent="0.25">
      <c r="A21" t="s">
        <v>23</v>
      </c>
    </row>
    <row r="22" spans="1:9" x14ac:dyDescent="0.25">
      <c r="A22" s="7" t="s">
        <v>24</v>
      </c>
      <c r="B22" s="7"/>
      <c r="C22" s="7"/>
      <c r="D22" s="7"/>
      <c r="E22" s="7"/>
      <c r="F22" s="7"/>
      <c r="G22" s="7"/>
      <c r="H22" s="7"/>
      <c r="I22" s="7"/>
    </row>
    <row r="23" spans="1:9" x14ac:dyDescent="0.25">
      <c r="A23" t="s">
        <v>22</v>
      </c>
    </row>
    <row r="24" spans="1:9" x14ac:dyDescent="0.25">
      <c r="A24" t="s">
        <v>21</v>
      </c>
    </row>
    <row r="27" spans="1:9" x14ac:dyDescent="0.25">
      <c r="A27" t="s">
        <v>38</v>
      </c>
    </row>
    <row r="29" spans="1:9" x14ac:dyDescent="0.25">
      <c r="A29" t="s">
        <v>25</v>
      </c>
    </row>
    <row r="30" spans="1:9" x14ac:dyDescent="0.25">
      <c r="A30" t="s">
        <v>26</v>
      </c>
    </row>
    <row r="32" spans="1:9" x14ac:dyDescent="0.25">
      <c r="A32" t="s">
        <v>27</v>
      </c>
    </row>
    <row r="34" spans="1:1" x14ac:dyDescent="0.25">
      <c r="A34" t="s">
        <v>28</v>
      </c>
    </row>
    <row r="35" spans="1:1" x14ac:dyDescent="0.25">
      <c r="A35" t="s">
        <v>30</v>
      </c>
    </row>
    <row r="36" spans="1:1" x14ac:dyDescent="0.25">
      <c r="A36" t="s">
        <v>33</v>
      </c>
    </row>
    <row r="37" spans="1:1" x14ac:dyDescent="0.25">
      <c r="A37" t="s">
        <v>32</v>
      </c>
    </row>
    <row r="38" spans="1:1" x14ac:dyDescent="0.25">
      <c r="A38" t="s">
        <v>31</v>
      </c>
    </row>
    <row r="41" spans="1:1" x14ac:dyDescent="0.25">
      <c r="A41" t="s">
        <v>35</v>
      </c>
    </row>
  </sheetData>
  <mergeCells count="6">
    <mergeCell ref="H10:K10"/>
    <mergeCell ref="A12:A14"/>
    <mergeCell ref="A15:A16"/>
    <mergeCell ref="C6:I6"/>
    <mergeCell ref="C7:I7"/>
    <mergeCell ref="C8:I8"/>
  </mergeCell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4"/>
  <sheetViews>
    <sheetView workbookViewId="0">
      <selection sqref="A1:XFD1048576"/>
    </sheetView>
  </sheetViews>
  <sheetFormatPr baseColWidth="10" defaultRowHeight="15" x14ac:dyDescent="0.25"/>
  <cols>
    <col min="2" max="2" width="24.625" customWidth="1"/>
    <col min="3" max="3" width="11.375" style="17"/>
    <col min="4" max="8" width="4.75" customWidth="1"/>
    <col min="12" max="12" width="13.875" customWidth="1"/>
  </cols>
  <sheetData>
    <row r="1" spans="1:12" ht="23.25" x14ac:dyDescent="0.35">
      <c r="A1" s="15" t="s">
        <v>39</v>
      </c>
    </row>
    <row r="2" spans="1:12" x14ac:dyDescent="0.25">
      <c r="A2" s="16" t="s">
        <v>40</v>
      </c>
    </row>
    <row r="4" spans="1:12" x14ac:dyDescent="0.25">
      <c r="B4" s="106" t="s">
        <v>42</v>
      </c>
      <c r="C4" s="106" t="s">
        <v>41</v>
      </c>
      <c r="D4" s="106" t="s">
        <v>46</v>
      </c>
      <c r="E4" s="106"/>
      <c r="F4" s="106"/>
      <c r="G4" s="106"/>
      <c r="H4" s="106"/>
      <c r="I4" s="106" t="s">
        <v>47</v>
      </c>
      <c r="J4" s="106" t="s">
        <v>52</v>
      </c>
      <c r="K4" s="106" t="s">
        <v>53</v>
      </c>
    </row>
    <row r="5" spans="1:12" x14ac:dyDescent="0.25">
      <c r="B5" s="106"/>
      <c r="C5" s="106"/>
      <c r="D5" s="4">
        <v>1</v>
      </c>
      <c r="E5" s="4">
        <v>2</v>
      </c>
      <c r="F5" s="4">
        <v>3</v>
      </c>
      <c r="G5" s="4">
        <v>4</v>
      </c>
      <c r="H5" s="4">
        <v>5</v>
      </c>
      <c r="I5" s="106"/>
      <c r="J5" s="106"/>
      <c r="K5" s="106"/>
      <c r="L5" t="s">
        <v>63</v>
      </c>
    </row>
    <row r="6" spans="1:12" x14ac:dyDescent="0.25">
      <c r="B6" s="111" t="s">
        <v>43</v>
      </c>
      <c r="C6" s="23">
        <v>1</v>
      </c>
      <c r="D6" s="19"/>
      <c r="E6" s="19"/>
      <c r="F6" s="19" t="s">
        <v>48</v>
      </c>
      <c r="G6" s="19"/>
      <c r="H6" s="19"/>
      <c r="I6" s="19">
        <v>4</v>
      </c>
      <c r="J6" s="20">
        <f>AVERAGE(I6:I8)</f>
        <v>4.333333333333333</v>
      </c>
      <c r="K6" s="107">
        <f>STDEV(I6:I8)</f>
        <v>0.57735026918962473</v>
      </c>
      <c r="L6" t="str">
        <f>IF(J6&lt;3,$C$28,IF(J6&lt;4,$C$29,$C$30))</f>
        <v>Satisfactorio</v>
      </c>
    </row>
    <row r="7" spans="1:12" x14ac:dyDescent="0.25">
      <c r="B7" s="111"/>
      <c r="C7" s="18">
        <v>2</v>
      </c>
      <c r="D7" s="4"/>
      <c r="E7" s="4"/>
      <c r="F7" s="4"/>
      <c r="G7" s="4" t="s">
        <v>48</v>
      </c>
      <c r="H7" s="4"/>
      <c r="I7" s="4">
        <v>5</v>
      </c>
      <c r="J7" s="21"/>
      <c r="K7" s="108"/>
    </row>
    <row r="8" spans="1:12" x14ac:dyDescent="0.25">
      <c r="B8" s="112"/>
      <c r="C8" s="18">
        <v>3</v>
      </c>
      <c r="D8" s="4"/>
      <c r="E8" s="4"/>
      <c r="F8" s="4"/>
      <c r="G8" s="4" t="s">
        <v>48</v>
      </c>
      <c r="H8" s="4"/>
      <c r="I8" s="4">
        <v>4</v>
      </c>
      <c r="J8" s="22"/>
      <c r="K8" s="109"/>
    </row>
    <row r="9" spans="1:12" x14ac:dyDescent="0.25">
      <c r="B9" s="110" t="s">
        <v>44</v>
      </c>
      <c r="C9" s="18">
        <v>1</v>
      </c>
      <c r="D9" s="4"/>
      <c r="E9" s="4"/>
      <c r="F9" s="4"/>
      <c r="G9" s="4"/>
      <c r="H9" s="4"/>
      <c r="I9" s="4">
        <v>3</v>
      </c>
      <c r="J9" s="27">
        <f>AVERAGE(I9:I11)</f>
        <v>3.3333333333333335</v>
      </c>
      <c r="K9" s="107">
        <f t="shared" ref="K9" si="0">STDEV(I9:I11)</f>
        <v>0.57735026918962473</v>
      </c>
      <c r="L9" t="str">
        <f t="shared" ref="L9:L21" si="1">IF(J9&lt;3,$C$28,IF(J9&lt;4,$C$29,$C$30))</f>
        <v>Marginal</v>
      </c>
    </row>
    <row r="10" spans="1:12" x14ac:dyDescent="0.25">
      <c r="B10" s="111"/>
      <c r="C10" s="18">
        <v>2</v>
      </c>
      <c r="D10" s="4"/>
      <c r="E10" s="4"/>
      <c r="F10" s="4"/>
      <c r="G10" s="4"/>
      <c r="H10" s="4"/>
      <c r="I10" s="4">
        <v>4</v>
      </c>
      <c r="J10" s="28"/>
      <c r="K10" s="108"/>
    </row>
    <row r="11" spans="1:12" x14ac:dyDescent="0.25">
      <c r="B11" s="112"/>
      <c r="C11" s="18">
        <v>3</v>
      </c>
      <c r="D11" s="4"/>
      <c r="E11" s="4"/>
      <c r="F11" s="4"/>
      <c r="G11" s="4"/>
      <c r="H11" s="4"/>
      <c r="I11" s="4">
        <v>3</v>
      </c>
      <c r="J11" s="29"/>
      <c r="K11" s="109"/>
    </row>
    <row r="12" spans="1:12" x14ac:dyDescent="0.25">
      <c r="B12" s="110" t="s">
        <v>45</v>
      </c>
      <c r="C12" s="18">
        <v>1</v>
      </c>
      <c r="D12" s="4"/>
      <c r="E12" s="4"/>
      <c r="F12" s="4"/>
      <c r="G12" s="4"/>
      <c r="H12" s="4"/>
      <c r="I12" s="4">
        <v>5</v>
      </c>
      <c r="J12" s="27">
        <f t="shared" ref="J12" si="2">AVERAGE(I12:I14)</f>
        <v>4</v>
      </c>
      <c r="K12" s="107">
        <f t="shared" ref="K12" si="3">STDEV(I12:I14)</f>
        <v>1</v>
      </c>
      <c r="L12" t="str">
        <f t="shared" si="1"/>
        <v>Satisfactorio</v>
      </c>
    </row>
    <row r="13" spans="1:12" x14ac:dyDescent="0.25">
      <c r="B13" s="111"/>
      <c r="C13" s="18">
        <v>2</v>
      </c>
      <c r="D13" s="4"/>
      <c r="E13" s="4"/>
      <c r="F13" s="4"/>
      <c r="G13" s="4"/>
      <c r="H13" s="4"/>
      <c r="I13" s="4">
        <v>4</v>
      </c>
      <c r="J13" s="28"/>
      <c r="K13" s="108"/>
    </row>
    <row r="14" spans="1:12" x14ac:dyDescent="0.25">
      <c r="B14" s="112"/>
      <c r="C14" s="18">
        <v>3</v>
      </c>
      <c r="D14" s="4"/>
      <c r="E14" s="4"/>
      <c r="F14" s="4"/>
      <c r="G14" s="4"/>
      <c r="H14" s="4"/>
      <c r="I14" s="4">
        <v>3</v>
      </c>
      <c r="J14" s="29"/>
      <c r="K14" s="109"/>
    </row>
    <row r="15" spans="1:12" x14ac:dyDescent="0.25">
      <c r="B15" s="110" t="s">
        <v>49</v>
      </c>
      <c r="C15" s="18">
        <v>1</v>
      </c>
      <c r="D15" s="4"/>
      <c r="E15" s="4"/>
      <c r="F15" s="4"/>
      <c r="G15" s="4"/>
      <c r="H15" s="4"/>
      <c r="I15" s="4">
        <v>5</v>
      </c>
      <c r="J15" s="27">
        <f t="shared" ref="J15" si="4">AVERAGE(I15:I17)</f>
        <v>5</v>
      </c>
      <c r="K15" s="107">
        <f t="shared" ref="K15" si="5">STDEV(I15:I17)</f>
        <v>0</v>
      </c>
      <c r="L15" t="str">
        <f t="shared" si="1"/>
        <v>Satisfactorio</v>
      </c>
    </row>
    <row r="16" spans="1:12" x14ac:dyDescent="0.25">
      <c r="B16" s="111"/>
      <c r="C16" s="18">
        <v>2</v>
      </c>
      <c r="D16" s="4"/>
      <c r="E16" s="4"/>
      <c r="F16" s="4"/>
      <c r="G16" s="4"/>
      <c r="H16" s="4"/>
      <c r="I16" s="4">
        <v>5</v>
      </c>
      <c r="J16" s="28"/>
      <c r="K16" s="108"/>
    </row>
    <row r="17" spans="2:12" x14ac:dyDescent="0.25">
      <c r="B17" s="112"/>
      <c r="C17" s="18">
        <v>3</v>
      </c>
      <c r="D17" s="4"/>
      <c r="E17" s="4"/>
      <c r="F17" s="4"/>
      <c r="G17" s="4"/>
      <c r="H17" s="4"/>
      <c r="I17" s="4">
        <v>5</v>
      </c>
      <c r="J17" s="29"/>
      <c r="K17" s="109"/>
    </row>
    <row r="18" spans="2:12" x14ac:dyDescent="0.25">
      <c r="B18" s="110" t="s">
        <v>50</v>
      </c>
      <c r="C18" s="18">
        <v>1</v>
      </c>
      <c r="D18" s="4"/>
      <c r="E18" s="4"/>
      <c r="F18" s="4"/>
      <c r="G18" s="4"/>
      <c r="H18" s="4"/>
      <c r="I18" s="4">
        <v>4</v>
      </c>
      <c r="J18" s="27">
        <f t="shared" ref="J18" si="6">AVERAGE(I18:I20)</f>
        <v>4</v>
      </c>
      <c r="K18" s="107">
        <f t="shared" ref="K18" si="7">STDEV(I18:I20)</f>
        <v>1</v>
      </c>
      <c r="L18" t="str">
        <f t="shared" si="1"/>
        <v>Satisfactorio</v>
      </c>
    </row>
    <row r="19" spans="2:12" x14ac:dyDescent="0.25">
      <c r="B19" s="111"/>
      <c r="C19" s="18">
        <v>2</v>
      </c>
      <c r="D19" s="4"/>
      <c r="E19" s="4"/>
      <c r="F19" s="4"/>
      <c r="G19" s="4"/>
      <c r="H19" s="4"/>
      <c r="I19" s="4">
        <v>3</v>
      </c>
      <c r="J19" s="28"/>
      <c r="K19" s="108"/>
    </row>
    <row r="20" spans="2:12" x14ac:dyDescent="0.25">
      <c r="B20" s="112"/>
      <c r="C20" s="18">
        <v>3</v>
      </c>
      <c r="D20" s="4"/>
      <c r="E20" s="4"/>
      <c r="F20" s="4"/>
      <c r="G20" s="4"/>
      <c r="H20" s="4"/>
      <c r="I20" s="4">
        <v>5</v>
      </c>
      <c r="J20" s="29"/>
      <c r="K20" s="109"/>
    </row>
    <row r="21" spans="2:12" x14ac:dyDescent="0.25">
      <c r="B21" s="110" t="s">
        <v>51</v>
      </c>
      <c r="C21" s="18">
        <v>1</v>
      </c>
      <c r="D21" s="4"/>
      <c r="E21" s="4"/>
      <c r="F21" s="4"/>
      <c r="G21" s="4"/>
      <c r="H21" s="4"/>
      <c r="I21" s="4">
        <v>2</v>
      </c>
      <c r="J21" s="27">
        <f t="shared" ref="J21" si="8">AVERAGE(I21:I23)</f>
        <v>2</v>
      </c>
      <c r="K21" s="107">
        <f t="shared" ref="K21" si="9">STDEV(I21:I23)</f>
        <v>1</v>
      </c>
      <c r="L21" t="str">
        <f t="shared" si="1"/>
        <v>Insatisfactorio</v>
      </c>
    </row>
    <row r="22" spans="2:12" x14ac:dyDescent="0.25">
      <c r="B22" s="111"/>
      <c r="C22" s="18">
        <v>2</v>
      </c>
      <c r="D22" s="4"/>
      <c r="E22" s="4"/>
      <c r="F22" s="4"/>
      <c r="G22" s="4"/>
      <c r="H22" s="4"/>
      <c r="I22" s="4">
        <v>3</v>
      </c>
      <c r="J22" s="28"/>
      <c r="K22" s="108"/>
    </row>
    <row r="23" spans="2:12" x14ac:dyDescent="0.25">
      <c r="B23" s="112"/>
      <c r="C23" s="18">
        <v>3</v>
      </c>
      <c r="D23" s="4"/>
      <c r="E23" s="4"/>
      <c r="F23" s="4"/>
      <c r="G23" s="4"/>
      <c r="H23" s="4"/>
      <c r="I23" s="4">
        <v>1</v>
      </c>
      <c r="J23" s="29"/>
      <c r="K23" s="109"/>
    </row>
    <row r="25" spans="2:12" x14ac:dyDescent="0.25">
      <c r="B25" t="s">
        <v>54</v>
      </c>
    </row>
    <row r="27" spans="2:12" x14ac:dyDescent="0.25">
      <c r="B27" s="4" t="s">
        <v>55</v>
      </c>
      <c r="C27" s="106" t="s">
        <v>63</v>
      </c>
      <c r="D27" s="106"/>
      <c r="E27" s="106"/>
      <c r="F27" s="116" t="s">
        <v>59</v>
      </c>
      <c r="G27" s="117"/>
      <c r="H27" s="117"/>
      <c r="I27" s="117"/>
      <c r="J27" s="117"/>
      <c r="K27" s="118"/>
    </row>
    <row r="28" spans="2:12" x14ac:dyDescent="0.25">
      <c r="B28" s="4" t="s">
        <v>64</v>
      </c>
      <c r="C28" s="105" t="s">
        <v>56</v>
      </c>
      <c r="D28" s="105"/>
      <c r="E28" s="105"/>
      <c r="F28" s="113" t="s">
        <v>60</v>
      </c>
      <c r="G28" s="114"/>
      <c r="H28" s="114"/>
      <c r="I28" s="114"/>
      <c r="J28" s="114"/>
      <c r="K28" s="115"/>
    </row>
    <row r="29" spans="2:12" x14ac:dyDescent="0.25">
      <c r="B29" s="4" t="s">
        <v>65</v>
      </c>
      <c r="C29" s="105" t="s">
        <v>57</v>
      </c>
      <c r="D29" s="105"/>
      <c r="E29" s="105"/>
      <c r="F29" s="113" t="s">
        <v>61</v>
      </c>
      <c r="G29" s="114"/>
      <c r="H29" s="114"/>
      <c r="I29" s="114"/>
      <c r="J29" s="114"/>
      <c r="K29" s="115"/>
    </row>
    <row r="30" spans="2:12" x14ac:dyDescent="0.25">
      <c r="B30" s="4" t="s">
        <v>66</v>
      </c>
      <c r="C30" s="105" t="s">
        <v>58</v>
      </c>
      <c r="D30" s="105"/>
      <c r="E30" s="105"/>
      <c r="F30" s="113" t="s">
        <v>62</v>
      </c>
      <c r="G30" s="114"/>
      <c r="H30" s="114"/>
      <c r="I30" s="114"/>
      <c r="J30" s="114"/>
      <c r="K30" s="115"/>
    </row>
    <row r="33" spans="6:11" x14ac:dyDescent="0.25">
      <c r="F33" s="24"/>
      <c r="G33" s="24"/>
      <c r="H33" s="24"/>
      <c r="I33" s="24"/>
      <c r="J33" s="7"/>
      <c r="K33" s="25"/>
    </row>
    <row r="34" spans="6:11" x14ac:dyDescent="0.25">
      <c r="F34" s="26">
        <v>0</v>
      </c>
      <c r="I34">
        <v>3</v>
      </c>
      <c r="J34">
        <v>4</v>
      </c>
      <c r="K34">
        <v>5</v>
      </c>
    </row>
  </sheetData>
  <mergeCells count="26">
    <mergeCell ref="K18:K20"/>
    <mergeCell ref="F30:K30"/>
    <mergeCell ref="K21:K23"/>
    <mergeCell ref="C28:E28"/>
    <mergeCell ref="C29:E29"/>
    <mergeCell ref="C30:E30"/>
    <mergeCell ref="C27:E27"/>
    <mergeCell ref="F27:K27"/>
    <mergeCell ref="F28:K28"/>
    <mergeCell ref="F29:K29"/>
    <mergeCell ref="K4:K5"/>
    <mergeCell ref="K6:K8"/>
    <mergeCell ref="K9:K11"/>
    <mergeCell ref="B18:B20"/>
    <mergeCell ref="B21:B23"/>
    <mergeCell ref="D4:H4"/>
    <mergeCell ref="I4:I5"/>
    <mergeCell ref="J4:J5"/>
    <mergeCell ref="C4:C5"/>
    <mergeCell ref="B4:B5"/>
    <mergeCell ref="B6:B8"/>
    <mergeCell ref="B9:B11"/>
    <mergeCell ref="B12:B14"/>
    <mergeCell ref="B15:B17"/>
    <mergeCell ref="K12:K14"/>
    <mergeCell ref="K15:K17"/>
  </mergeCells>
  <conditionalFormatting sqref="L6:L23">
    <cfRule type="containsText" dxfId="25" priority="1" operator="containsText" text="Insatisfactorio">
      <formula>NOT(ISERROR(SEARCH("Insatisfactorio",L6)))</formula>
    </cfRule>
    <cfRule type="containsText" dxfId="24" priority="2" operator="containsText" text="Satisfactorio">
      <formula>NOT(ISERROR(SEARCH("Satisfactorio",L6)))</formula>
    </cfRule>
    <cfRule type="containsText" dxfId="23" priority="3" operator="containsText" text="Insatisfactorio">
      <formula>NOT(ISERROR(SEARCH("Insatisfactorio",L6)))</formula>
    </cfRule>
    <cfRule type="containsText" dxfId="22" priority="4" operator="containsText" text="Marginal">
      <formula>NOT(ISERROR(SEARCH("Marginal",L6)))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X32"/>
  <sheetViews>
    <sheetView topLeftCell="A13" zoomScaleNormal="100" workbookViewId="0">
      <selection activeCell="H29" sqref="H29"/>
    </sheetView>
  </sheetViews>
  <sheetFormatPr baseColWidth="10" defaultRowHeight="15" x14ac:dyDescent="0.25"/>
  <cols>
    <col min="1" max="1" width="5.25" customWidth="1"/>
    <col min="2" max="2" width="6.75" customWidth="1"/>
    <col min="3" max="8" width="5.75" customWidth="1"/>
    <col min="9" max="9" width="8.75" customWidth="1"/>
    <col min="10" max="11" width="6.75" customWidth="1"/>
    <col min="12" max="12" width="9.75" customWidth="1"/>
    <col min="13" max="13" width="4.75" customWidth="1"/>
    <col min="14" max="14" width="6.75" customWidth="1"/>
    <col min="15" max="20" width="5.75" customWidth="1"/>
    <col min="21" max="21" width="8.75" customWidth="1"/>
    <col min="22" max="23" width="6.75" customWidth="1"/>
    <col min="24" max="24" width="9.75" customWidth="1"/>
  </cols>
  <sheetData>
    <row r="2" spans="2:24" ht="23.25" x14ac:dyDescent="0.35">
      <c r="B2" s="119" t="s">
        <v>101</v>
      </c>
      <c r="C2" s="119"/>
      <c r="D2" s="119"/>
      <c r="E2" s="119"/>
      <c r="F2" s="119"/>
      <c r="G2" s="119"/>
      <c r="H2" s="119"/>
      <c r="I2" s="119"/>
      <c r="J2" s="119"/>
      <c r="K2" s="119"/>
      <c r="L2" s="119"/>
      <c r="M2" s="119"/>
      <c r="N2" s="119"/>
      <c r="O2" s="119"/>
      <c r="P2" s="119"/>
      <c r="Q2" s="119"/>
      <c r="R2" s="119"/>
      <c r="S2" s="119"/>
      <c r="T2" s="119"/>
      <c r="U2" s="119"/>
      <c r="V2" s="119"/>
      <c r="W2" s="119"/>
      <c r="X2" s="119"/>
    </row>
    <row r="3" spans="2:24" x14ac:dyDescent="0.25">
      <c r="B3" s="32"/>
    </row>
    <row r="4" spans="2:24" ht="18.75" x14ac:dyDescent="0.3">
      <c r="B4" s="71" t="s">
        <v>102</v>
      </c>
    </row>
    <row r="6" spans="2:24" x14ac:dyDescent="0.25">
      <c r="B6" s="62" t="s">
        <v>112</v>
      </c>
    </row>
    <row r="7" spans="2:24" x14ac:dyDescent="0.25">
      <c r="B7" s="132" t="s">
        <v>110</v>
      </c>
      <c r="C7" s="133"/>
      <c r="D7" s="133"/>
      <c r="E7" s="132" t="s">
        <v>107</v>
      </c>
      <c r="F7" s="133"/>
      <c r="G7" s="133"/>
      <c r="H7" s="133"/>
      <c r="I7" s="133"/>
      <c r="J7" s="133"/>
      <c r="K7" s="133"/>
      <c r="L7" s="133"/>
      <c r="M7" s="133"/>
      <c r="N7" s="133"/>
      <c r="O7" s="133"/>
      <c r="P7" s="133"/>
      <c r="Q7" s="133"/>
      <c r="R7" s="133"/>
      <c r="S7" s="133"/>
      <c r="T7" s="133"/>
      <c r="U7" s="133"/>
      <c r="V7" s="133"/>
      <c r="W7" s="133"/>
      <c r="X7" s="134"/>
    </row>
    <row r="8" spans="2:24" x14ac:dyDescent="0.25">
      <c r="B8" s="4">
        <v>0</v>
      </c>
      <c r="C8" s="128" t="s">
        <v>125</v>
      </c>
      <c r="D8" s="129"/>
      <c r="E8" s="127" t="s">
        <v>103</v>
      </c>
      <c r="F8" s="127"/>
      <c r="G8" s="127"/>
      <c r="H8" s="127"/>
      <c r="I8" s="127"/>
      <c r="J8" s="127"/>
      <c r="K8" s="127"/>
      <c r="L8" s="127"/>
      <c r="M8" s="127"/>
      <c r="N8" s="127"/>
      <c r="O8" s="127"/>
      <c r="P8" s="127"/>
      <c r="Q8" s="127"/>
      <c r="R8" s="127"/>
      <c r="S8" s="127"/>
      <c r="T8" s="127"/>
      <c r="U8" s="127"/>
      <c r="V8" s="127"/>
      <c r="W8" s="127"/>
      <c r="X8" s="127"/>
    </row>
    <row r="9" spans="2:24" x14ac:dyDescent="0.25">
      <c r="B9" s="4">
        <v>1</v>
      </c>
      <c r="C9" s="130" t="s">
        <v>92</v>
      </c>
      <c r="D9" s="131"/>
      <c r="E9" s="127" t="s">
        <v>104</v>
      </c>
      <c r="F9" s="127"/>
      <c r="G9" s="127"/>
      <c r="H9" s="127"/>
      <c r="I9" s="127"/>
      <c r="J9" s="127"/>
      <c r="K9" s="127"/>
      <c r="L9" s="127"/>
      <c r="M9" s="127"/>
      <c r="N9" s="127"/>
      <c r="O9" s="127"/>
      <c r="P9" s="127"/>
      <c r="Q9" s="127"/>
      <c r="R9" s="127"/>
      <c r="S9" s="127"/>
      <c r="T9" s="127"/>
      <c r="U9" s="127"/>
      <c r="V9" s="127"/>
      <c r="W9" s="127"/>
      <c r="X9" s="127"/>
    </row>
    <row r="10" spans="2:24" x14ac:dyDescent="0.25">
      <c r="B10" s="4">
        <v>2</v>
      </c>
      <c r="C10" s="121" t="s">
        <v>57</v>
      </c>
      <c r="D10" s="122"/>
      <c r="E10" s="127" t="s">
        <v>105</v>
      </c>
      <c r="F10" s="127"/>
      <c r="G10" s="127"/>
      <c r="H10" s="127"/>
      <c r="I10" s="127"/>
      <c r="J10" s="127"/>
      <c r="K10" s="127"/>
      <c r="L10" s="127"/>
      <c r="M10" s="127"/>
      <c r="N10" s="127"/>
      <c r="O10" s="127"/>
      <c r="P10" s="127"/>
      <c r="Q10" s="127"/>
      <c r="R10" s="127"/>
      <c r="S10" s="127"/>
      <c r="T10" s="127"/>
      <c r="U10" s="127"/>
      <c r="V10" s="127"/>
      <c r="W10" s="127"/>
      <c r="X10" s="127"/>
    </row>
    <row r="11" spans="2:24" x14ac:dyDescent="0.25">
      <c r="B11" s="4">
        <v>3</v>
      </c>
      <c r="C11" s="123" t="s">
        <v>93</v>
      </c>
      <c r="D11" s="124"/>
      <c r="E11" s="127" t="s">
        <v>106</v>
      </c>
      <c r="F11" s="127"/>
      <c r="G11" s="127"/>
      <c r="H11" s="127"/>
      <c r="I11" s="127"/>
      <c r="J11" s="127"/>
      <c r="K11" s="127"/>
      <c r="L11" s="127"/>
      <c r="M11" s="127"/>
      <c r="N11" s="127"/>
      <c r="O11" s="127"/>
      <c r="P11" s="127"/>
      <c r="Q11" s="127"/>
      <c r="R11" s="127"/>
      <c r="S11" s="127"/>
      <c r="T11" s="127"/>
      <c r="U11" s="127"/>
      <c r="V11" s="127"/>
      <c r="W11" s="127"/>
      <c r="X11" s="127"/>
    </row>
    <row r="12" spans="2:24" x14ac:dyDescent="0.25">
      <c r="B12" s="4">
        <v>4</v>
      </c>
      <c r="C12" s="125" t="s">
        <v>94</v>
      </c>
      <c r="D12" s="126"/>
      <c r="E12" s="127" t="s">
        <v>108</v>
      </c>
      <c r="F12" s="127"/>
      <c r="G12" s="127"/>
      <c r="H12" s="127"/>
      <c r="I12" s="127"/>
      <c r="J12" s="127"/>
      <c r="K12" s="127"/>
      <c r="L12" s="127"/>
      <c r="M12" s="127"/>
      <c r="N12" s="127"/>
      <c r="O12" s="127"/>
      <c r="P12" s="127"/>
      <c r="Q12" s="127"/>
      <c r="R12" s="127"/>
      <c r="S12" s="127"/>
      <c r="T12" s="127"/>
      <c r="U12" s="127"/>
      <c r="V12" s="127"/>
      <c r="W12" s="127"/>
      <c r="X12" s="127"/>
    </row>
    <row r="14" spans="2:24" x14ac:dyDescent="0.25">
      <c r="N14" s="73" t="s">
        <v>120</v>
      </c>
    </row>
    <row r="15" spans="2:24" x14ac:dyDescent="0.25">
      <c r="B15" s="32"/>
      <c r="N15" s="73" t="s">
        <v>122</v>
      </c>
    </row>
    <row r="16" spans="2:24" ht="18.75" x14ac:dyDescent="0.3">
      <c r="B16" s="74" t="s">
        <v>162</v>
      </c>
      <c r="N16" s="73" t="s">
        <v>121</v>
      </c>
    </row>
    <row r="17" spans="2:24" x14ac:dyDescent="0.25">
      <c r="N17" s="32"/>
    </row>
    <row r="18" spans="2:24" x14ac:dyDescent="0.25">
      <c r="B18" s="55" t="s">
        <v>165</v>
      </c>
      <c r="J18" s="120" t="s">
        <v>83</v>
      </c>
      <c r="K18" s="120"/>
      <c r="L18" s="120"/>
      <c r="N18" s="32" t="s">
        <v>165</v>
      </c>
      <c r="V18" s="120" t="s">
        <v>96</v>
      </c>
      <c r="W18" s="120"/>
      <c r="X18" s="120"/>
    </row>
    <row r="19" spans="2:24" x14ac:dyDescent="0.25">
      <c r="B19" s="40" t="s">
        <v>77</v>
      </c>
      <c r="C19" s="40" t="s">
        <v>8</v>
      </c>
      <c r="D19" s="40">
        <v>0</v>
      </c>
      <c r="E19" s="40">
        <v>1</v>
      </c>
      <c r="F19" s="40">
        <v>2</v>
      </c>
      <c r="G19" s="40">
        <v>3</v>
      </c>
      <c r="H19" s="40">
        <v>4</v>
      </c>
      <c r="I19" s="49" t="s">
        <v>95</v>
      </c>
      <c r="J19" s="49" t="s">
        <v>52</v>
      </c>
      <c r="K19" s="49" t="s">
        <v>53</v>
      </c>
      <c r="L19" s="49" t="s">
        <v>63</v>
      </c>
      <c r="N19" s="40" t="s">
        <v>77</v>
      </c>
      <c r="O19" s="40" t="s">
        <v>8</v>
      </c>
      <c r="P19" s="40">
        <v>0</v>
      </c>
      <c r="Q19" s="40">
        <v>1</v>
      </c>
      <c r="R19" s="40">
        <v>2</v>
      </c>
      <c r="S19" s="40">
        <v>3</v>
      </c>
      <c r="T19" s="40">
        <v>4</v>
      </c>
      <c r="U19" s="49" t="s">
        <v>95</v>
      </c>
      <c r="V19" s="49" t="s">
        <v>52</v>
      </c>
      <c r="W19" s="49" t="s">
        <v>53</v>
      </c>
      <c r="X19" s="49" t="s">
        <v>63</v>
      </c>
    </row>
    <row r="20" spans="2:24" x14ac:dyDescent="0.25">
      <c r="B20" s="34" t="s">
        <v>78</v>
      </c>
      <c r="C20" s="34" t="s">
        <v>97</v>
      </c>
      <c r="D20" s="39" t="s">
        <v>67</v>
      </c>
      <c r="E20" s="39"/>
      <c r="F20" s="39"/>
      <c r="G20" s="39"/>
      <c r="H20" s="39"/>
      <c r="I20" s="35">
        <f>IF(D20="x",0,IF(E20="x",1,IF(F20="x",2,IF(G20="x",3,4))))</f>
        <v>0</v>
      </c>
      <c r="J20" s="138">
        <f>AVERAGE(I20:I24)</f>
        <v>0</v>
      </c>
      <c r="K20" s="138">
        <f>STDEV(I20:I24)</f>
        <v>0</v>
      </c>
      <c r="L20" s="135" t="str">
        <f>IF(J20=0,$C$8,IF(J20&lt;=1,$C$9,IF(J20&lt;=2,$C$10,IF(J20&lt;=3,$C$11,$C$12))))</f>
        <v>Ninguno</v>
      </c>
      <c r="N20" s="34" t="s">
        <v>78</v>
      </c>
      <c r="O20" s="34" t="s">
        <v>97</v>
      </c>
      <c r="P20" s="52" t="s">
        <v>67</v>
      </c>
      <c r="Q20" s="39"/>
      <c r="R20" s="39"/>
      <c r="S20" s="39"/>
      <c r="T20" s="39"/>
      <c r="U20" s="35">
        <f t="shared" ref="U20:U24" si="0">IF(P20="x",0,IF(Q20="x",1,IF(R20="x",2,IF(S20="x",3,4))))</f>
        <v>0</v>
      </c>
      <c r="V20" s="138">
        <f>AVERAGE(U20:U24)</f>
        <v>0</v>
      </c>
      <c r="W20" s="138">
        <f>STDEV(U20:U24)</f>
        <v>0</v>
      </c>
      <c r="X20" s="135" t="str">
        <f>IF(V20=0,$C$8,IF(V20&lt;=1,$C$9,IF(V20&lt;=2,$C$10,IF(V20&lt;=3,$C$11,$C$12))))</f>
        <v>Ninguno</v>
      </c>
    </row>
    <row r="21" spans="2:24" x14ac:dyDescent="0.25">
      <c r="B21" s="34" t="s">
        <v>79</v>
      </c>
      <c r="C21" s="34" t="s">
        <v>97</v>
      </c>
      <c r="D21" s="39" t="s">
        <v>67</v>
      </c>
      <c r="E21" s="39"/>
      <c r="F21" s="39"/>
      <c r="G21" s="39"/>
      <c r="H21" s="39"/>
      <c r="I21" s="35">
        <f t="shared" ref="I21:I24" si="1">IF(D21="x",0,IF(E21="x",1,IF(F21="x",2,IF(G21="x",3,4))))</f>
        <v>0</v>
      </c>
      <c r="J21" s="139"/>
      <c r="K21" s="139"/>
      <c r="L21" s="136"/>
      <c r="N21" s="34" t="s">
        <v>79</v>
      </c>
      <c r="O21" s="34" t="s">
        <v>97</v>
      </c>
      <c r="P21" s="52" t="s">
        <v>67</v>
      </c>
      <c r="Q21" s="39"/>
      <c r="R21" s="39"/>
      <c r="S21" s="39"/>
      <c r="T21" s="39"/>
      <c r="U21" s="35">
        <f t="shared" si="0"/>
        <v>0</v>
      </c>
      <c r="V21" s="139"/>
      <c r="W21" s="139"/>
      <c r="X21" s="136"/>
    </row>
    <row r="22" spans="2:24" x14ac:dyDescent="0.25">
      <c r="B22" s="34" t="s">
        <v>80</v>
      </c>
      <c r="C22" s="34" t="s">
        <v>97</v>
      </c>
      <c r="D22" s="39" t="s">
        <v>67</v>
      </c>
      <c r="E22" s="39"/>
      <c r="F22" s="39"/>
      <c r="G22" s="39"/>
      <c r="H22" s="39"/>
      <c r="I22" s="35">
        <f t="shared" si="1"/>
        <v>0</v>
      </c>
      <c r="J22" s="139"/>
      <c r="K22" s="139"/>
      <c r="L22" s="136"/>
      <c r="N22" s="34" t="s">
        <v>80</v>
      </c>
      <c r="O22" s="34" t="s">
        <v>97</v>
      </c>
      <c r="P22" s="52" t="s">
        <v>67</v>
      </c>
      <c r="Q22" s="39"/>
      <c r="R22" s="39"/>
      <c r="S22" s="39"/>
      <c r="T22" s="39"/>
      <c r="U22" s="35">
        <f t="shared" si="0"/>
        <v>0</v>
      </c>
      <c r="V22" s="139"/>
      <c r="W22" s="139"/>
      <c r="X22" s="136"/>
    </row>
    <row r="23" spans="2:24" x14ac:dyDescent="0.25">
      <c r="B23" s="34" t="s">
        <v>81</v>
      </c>
      <c r="C23" s="34" t="s">
        <v>97</v>
      </c>
      <c r="D23" s="39" t="s">
        <v>67</v>
      </c>
      <c r="E23" s="39"/>
      <c r="F23" s="39"/>
      <c r="G23" s="39"/>
      <c r="H23" s="39"/>
      <c r="I23" s="35">
        <f t="shared" si="1"/>
        <v>0</v>
      </c>
      <c r="J23" s="139"/>
      <c r="K23" s="139"/>
      <c r="L23" s="136"/>
      <c r="N23" s="34" t="s">
        <v>81</v>
      </c>
      <c r="O23" s="34" t="s">
        <v>97</v>
      </c>
      <c r="P23" s="52" t="s">
        <v>67</v>
      </c>
      <c r="Q23" s="39"/>
      <c r="R23" s="39"/>
      <c r="S23" s="39"/>
      <c r="T23" s="39"/>
      <c r="U23" s="35">
        <f t="shared" si="0"/>
        <v>0</v>
      </c>
      <c r="V23" s="139"/>
      <c r="W23" s="139"/>
      <c r="X23" s="136"/>
    </row>
    <row r="24" spans="2:24" x14ac:dyDescent="0.25">
      <c r="B24" s="34" t="s">
        <v>82</v>
      </c>
      <c r="C24" s="34" t="s">
        <v>97</v>
      </c>
      <c r="D24" s="39" t="s">
        <v>67</v>
      </c>
      <c r="E24" s="39"/>
      <c r="F24" s="39"/>
      <c r="G24" s="39"/>
      <c r="H24" s="39"/>
      <c r="I24" s="35">
        <f t="shared" si="1"/>
        <v>0</v>
      </c>
      <c r="J24" s="140"/>
      <c r="K24" s="140"/>
      <c r="L24" s="137"/>
      <c r="N24" s="34" t="s">
        <v>82</v>
      </c>
      <c r="O24" s="34" t="s">
        <v>97</v>
      </c>
      <c r="P24" s="52" t="s">
        <v>67</v>
      </c>
      <c r="Q24" s="39"/>
      <c r="R24" s="39"/>
      <c r="S24" s="39"/>
      <c r="T24" s="39"/>
      <c r="U24" s="35">
        <f t="shared" si="0"/>
        <v>0</v>
      </c>
      <c r="V24" s="140"/>
      <c r="W24" s="140"/>
      <c r="X24" s="137"/>
    </row>
    <row r="25" spans="2:24" x14ac:dyDescent="0.25">
      <c r="B25" s="42"/>
      <c r="C25" s="36">
        <f>COUNTIF(C20:C24,"Si")</f>
        <v>0</v>
      </c>
      <c r="D25" s="36">
        <f>COUNTIF(D20:D24,"x")</f>
        <v>5</v>
      </c>
      <c r="E25" s="36">
        <f>COUNTIF(E20:E24,"x")</f>
        <v>0</v>
      </c>
      <c r="F25" s="36">
        <f>COUNTIF(F20:F24,"x")</f>
        <v>0</v>
      </c>
      <c r="G25" s="36">
        <f>COUNTIF(G20:G24,"x")</f>
        <v>0</v>
      </c>
      <c r="H25" s="36">
        <f>COUNTIF(H20:H24,"x")</f>
        <v>0</v>
      </c>
      <c r="L25" s="48"/>
      <c r="N25" s="42"/>
      <c r="O25" s="36">
        <f>COUNTIF(O20:O24,"Si")</f>
        <v>0</v>
      </c>
      <c r="P25" s="36">
        <f>COUNTIF(P20:P24,"x")</f>
        <v>5</v>
      </c>
      <c r="Q25" s="36">
        <f>COUNTIF(Q20:Q24,"x")</f>
        <v>0</v>
      </c>
      <c r="R25" s="36">
        <f>COUNTIF(R20:R24,"x")</f>
        <v>0</v>
      </c>
      <c r="S25" s="36">
        <f>COUNTIF(S20:S24,"x")</f>
        <v>0</v>
      </c>
      <c r="T25" s="36">
        <f>COUNTIF(T20:T24,"x")</f>
        <v>0</v>
      </c>
      <c r="X25" s="48"/>
    </row>
    <row r="27" spans="2:24" x14ac:dyDescent="0.25">
      <c r="B27" s="54" t="s">
        <v>166</v>
      </c>
      <c r="C27" s="56"/>
      <c r="D27" s="56"/>
      <c r="E27" s="56"/>
      <c r="F27" s="56"/>
      <c r="G27" s="56"/>
      <c r="H27" s="56"/>
      <c r="I27" s="57"/>
      <c r="J27" s="120" t="s">
        <v>83</v>
      </c>
      <c r="K27" s="120"/>
      <c r="L27" s="120"/>
      <c r="N27" s="32" t="s">
        <v>166</v>
      </c>
      <c r="O27" s="56"/>
      <c r="P27" s="56"/>
      <c r="Q27" s="56"/>
      <c r="R27" s="56"/>
      <c r="S27" s="56"/>
      <c r="T27" s="56"/>
      <c r="U27" s="57"/>
      <c r="V27" s="120" t="s">
        <v>96</v>
      </c>
      <c r="W27" s="120"/>
      <c r="X27" s="120"/>
    </row>
    <row r="28" spans="2:24" x14ac:dyDescent="0.25">
      <c r="B28" s="40" t="s">
        <v>77</v>
      </c>
      <c r="C28" s="40" t="s">
        <v>8</v>
      </c>
      <c r="D28" s="40">
        <v>0</v>
      </c>
      <c r="E28" s="40">
        <v>1</v>
      </c>
      <c r="F28" s="40">
        <v>2</v>
      </c>
      <c r="G28" s="40">
        <v>3</v>
      </c>
      <c r="H28" s="40">
        <v>4</v>
      </c>
      <c r="I28" s="46" t="s">
        <v>68</v>
      </c>
      <c r="J28" s="46" t="s">
        <v>52</v>
      </c>
      <c r="K28" s="46" t="s">
        <v>53</v>
      </c>
      <c r="L28" s="46" t="s">
        <v>63</v>
      </c>
      <c r="N28" s="40" t="s">
        <v>77</v>
      </c>
      <c r="O28" s="40" t="s">
        <v>8</v>
      </c>
      <c r="P28" s="40">
        <v>0</v>
      </c>
      <c r="Q28" s="40">
        <v>1</v>
      </c>
      <c r="R28" s="40">
        <v>2</v>
      </c>
      <c r="S28" s="40">
        <v>3</v>
      </c>
      <c r="T28" s="40">
        <v>4</v>
      </c>
      <c r="U28" s="46" t="s">
        <v>68</v>
      </c>
      <c r="V28" s="46" t="s">
        <v>52</v>
      </c>
      <c r="W28" s="46" t="s">
        <v>53</v>
      </c>
      <c r="X28" s="46" t="s">
        <v>63</v>
      </c>
    </row>
    <row r="29" spans="2:24" x14ac:dyDescent="0.25">
      <c r="B29" s="34" t="s">
        <v>78</v>
      </c>
      <c r="C29" s="34" t="s">
        <v>97</v>
      </c>
      <c r="D29" s="31" t="s">
        <v>67</v>
      </c>
      <c r="E29" s="31"/>
      <c r="F29" s="31"/>
      <c r="G29" s="31"/>
      <c r="H29" s="31"/>
      <c r="I29" s="35">
        <f>IF(D29="x",0,IF(E29="x",1,IF(F29="x",2,IF(G29="x",3,4))))</f>
        <v>0</v>
      </c>
      <c r="J29" s="141">
        <f>AVERAGE(I29:I31)</f>
        <v>0</v>
      </c>
      <c r="K29" s="141">
        <f>STDEV(I29:I31)</f>
        <v>0</v>
      </c>
      <c r="L29" s="135" t="str">
        <f>IF(J29=0,$C$8,IF(J29&lt;=1,$C$9,IF(J29&lt;=2,$C$10,IF(J29&lt;=3,$C$11,$C$12))))</f>
        <v>Ninguno</v>
      </c>
      <c r="N29" s="34" t="s">
        <v>78</v>
      </c>
      <c r="O29" s="34" t="s">
        <v>97</v>
      </c>
      <c r="P29" s="34" t="s">
        <v>67</v>
      </c>
      <c r="Q29" s="34"/>
      <c r="R29" s="39"/>
      <c r="S29" s="39"/>
      <c r="T29" s="39"/>
      <c r="U29" s="35">
        <f>IF(P29="x",0,IF(Q29="x",1,IF(R29="x",2,IF(S29="x",3,4))))</f>
        <v>0</v>
      </c>
      <c r="V29" s="141">
        <f>AVERAGE(U29:U31)</f>
        <v>0</v>
      </c>
      <c r="W29" s="141">
        <f>STDEV(U29:U31)</f>
        <v>0</v>
      </c>
      <c r="X29" s="135" t="str">
        <f>IF(V29=0,$C$8,IF(V29&lt;=1,$C$9,IF(V29&lt;=2,$C$10,IF(V29&lt;=3,$C$11,$C$12))))</f>
        <v>Ninguno</v>
      </c>
    </row>
    <row r="30" spans="2:24" x14ac:dyDescent="0.25">
      <c r="B30" s="34" t="s">
        <v>79</v>
      </c>
      <c r="C30" s="34" t="s">
        <v>97</v>
      </c>
      <c r="D30" s="31" t="s">
        <v>67</v>
      </c>
      <c r="E30" s="31"/>
      <c r="F30" s="31"/>
      <c r="G30" s="31"/>
      <c r="H30" s="31"/>
      <c r="I30" s="35">
        <f>IF(D30="x",0,IF(E30="x",1,IF(F30="x",2,IF(G30="x",3,4))))</f>
        <v>0</v>
      </c>
      <c r="J30" s="142"/>
      <c r="K30" s="142"/>
      <c r="L30" s="136"/>
      <c r="N30" s="34" t="s">
        <v>79</v>
      </c>
      <c r="O30" s="34" t="s">
        <v>97</v>
      </c>
      <c r="P30" s="34" t="s">
        <v>67</v>
      </c>
      <c r="Q30" s="34"/>
      <c r="R30" s="39"/>
      <c r="S30" s="39"/>
      <c r="T30" s="39"/>
      <c r="U30" s="35">
        <f>IF(P30="x",0,IF(Q30="x",1,IF(R30="x",2,IF(S30="x",3,4))))</f>
        <v>0</v>
      </c>
      <c r="V30" s="142"/>
      <c r="W30" s="142"/>
      <c r="X30" s="136"/>
    </row>
    <row r="31" spans="2:24" x14ac:dyDescent="0.25">
      <c r="B31" s="34" t="s">
        <v>80</v>
      </c>
      <c r="C31" s="34" t="s">
        <v>97</v>
      </c>
      <c r="D31" s="31" t="s">
        <v>67</v>
      </c>
      <c r="E31" s="31"/>
      <c r="F31" s="31"/>
      <c r="G31" s="31"/>
      <c r="H31" s="31"/>
      <c r="I31" s="35">
        <f>IF(D31="x",0,IF(E31="x",1,IF(F31="x",2,IF(G31="x",3,4))))</f>
        <v>0</v>
      </c>
      <c r="J31" s="143"/>
      <c r="K31" s="143"/>
      <c r="L31" s="137"/>
      <c r="N31" s="34" t="s">
        <v>80</v>
      </c>
      <c r="O31" s="34" t="s">
        <v>97</v>
      </c>
      <c r="P31" s="34" t="s">
        <v>67</v>
      </c>
      <c r="Q31" s="34"/>
      <c r="R31" s="39"/>
      <c r="S31" s="39"/>
      <c r="T31" s="39"/>
      <c r="U31" s="35">
        <f>IF(P31="x",0,IF(Q31="x",1,IF(R31="x",2,IF(S31="x",3,4))))</f>
        <v>0</v>
      </c>
      <c r="V31" s="143"/>
      <c r="W31" s="143"/>
      <c r="X31" s="137"/>
    </row>
    <row r="32" spans="2:24" x14ac:dyDescent="0.25">
      <c r="B32" s="42"/>
      <c r="C32" s="36">
        <f>COUNTIF(C29:C31,"Si")</f>
        <v>0</v>
      </c>
      <c r="D32" s="36">
        <f>COUNTIF(D29:D31,"x")</f>
        <v>3</v>
      </c>
      <c r="E32" s="36">
        <f>COUNTIF(E29:E31,"x")</f>
        <v>0</v>
      </c>
      <c r="F32" s="36">
        <f>COUNTIF(F29:F31,"x")</f>
        <v>0</v>
      </c>
      <c r="G32" s="36">
        <f>COUNTIF(G29:G31,"x")</f>
        <v>0</v>
      </c>
      <c r="H32" s="36">
        <f>COUNTIF(H29:H31,"x")</f>
        <v>0</v>
      </c>
      <c r="L32" s="48"/>
      <c r="N32" s="42"/>
      <c r="O32" s="36">
        <f>COUNTIF(O29:O31,"Si")</f>
        <v>0</v>
      </c>
      <c r="P32" s="36">
        <f>COUNTIF(P29:P31,"x")</f>
        <v>3</v>
      </c>
      <c r="Q32" s="36">
        <f>COUNTIF(Q29:Q31,"x")</f>
        <v>0</v>
      </c>
      <c r="R32" s="36">
        <f>COUNTIF(R29:R31,"x")</f>
        <v>0</v>
      </c>
      <c r="S32" s="36">
        <f>COUNTIF(S29:S31,"x")</f>
        <v>0</v>
      </c>
      <c r="T32" s="36">
        <f>COUNTIF(T29:T31,"x")</f>
        <v>0</v>
      </c>
      <c r="X32" s="48"/>
    </row>
  </sheetData>
  <sortState ref="C5:F8">
    <sortCondition descending="1" ref="C5"/>
  </sortState>
  <mergeCells count="29">
    <mergeCell ref="E9:X9"/>
    <mergeCell ref="X20:X24"/>
    <mergeCell ref="W20:W24"/>
    <mergeCell ref="V20:V24"/>
    <mergeCell ref="J29:J31"/>
    <mergeCell ref="K29:K31"/>
    <mergeCell ref="L29:L31"/>
    <mergeCell ref="V29:V31"/>
    <mergeCell ref="W29:W31"/>
    <mergeCell ref="X29:X31"/>
    <mergeCell ref="J20:J24"/>
    <mergeCell ref="K20:K24"/>
    <mergeCell ref="L20:L24"/>
    <mergeCell ref="B2:X2"/>
    <mergeCell ref="V27:X27"/>
    <mergeCell ref="J18:L18"/>
    <mergeCell ref="V18:X18"/>
    <mergeCell ref="J27:L27"/>
    <mergeCell ref="C10:D10"/>
    <mergeCell ref="C11:D11"/>
    <mergeCell ref="C12:D12"/>
    <mergeCell ref="E10:X10"/>
    <mergeCell ref="E11:X11"/>
    <mergeCell ref="E12:X12"/>
    <mergeCell ref="C8:D8"/>
    <mergeCell ref="C9:D9"/>
    <mergeCell ref="B7:D7"/>
    <mergeCell ref="E7:X7"/>
    <mergeCell ref="E8:X8"/>
  </mergeCells>
  <pageMargins left="0.7" right="0.7" top="0.75" bottom="0.75" header="0.3" footer="0.3"/>
  <pageSetup orientation="portrait" r:id="rId1"/>
  <ignoredErrors>
    <ignoredError sqref="D25 G25:H25 P25:T25 D32:G32 P32:T32 F25" formulaRange="1"/>
  </ignoredErrors>
  <legacyDrawing r:id="rId2"/>
  <extLst>
    <ext xmlns:x14="http://schemas.microsoft.com/office/spreadsheetml/2009/9/main" uri="{78C0D931-6437-407d-A8EE-F0AAD7539E65}">
      <x14:conditionalFormattings>
        <x14:conditionalFormatting xmlns:xm="http://schemas.microsoft.com/office/excel/2006/main">
          <x14:cfRule type="containsText" priority="111" operator="containsText" id="{87404189-0CF7-4272-8711-0EF369363E1F}">
            <xm:f>NOT(ISERROR(SEARCH($C$8,L20)))</xm:f>
            <xm:f>$C$8</xm:f>
            <x14:dxf>
              <fill>
                <patternFill>
                  <bgColor rgb="FF66FF33"/>
                </patternFill>
              </fill>
            </x14:dxf>
          </x14:cfRule>
          <x14:cfRule type="containsText" priority="112" operator="containsText" id="{B9443111-2008-4D77-9C36-AB8420F385AC}">
            <xm:f>NOT(ISERROR(SEARCH($C$9,L20)))</xm:f>
            <xm:f>$C$9</xm:f>
            <x14:dxf>
              <fill>
                <patternFill>
                  <bgColor rgb="FFFFFF00"/>
                </patternFill>
              </fill>
            </x14:dxf>
          </x14:cfRule>
          <x14:cfRule type="containsText" priority="113" operator="containsText" id="{4B6031B0-0136-4E8C-B04D-1FCDB4113B2F}">
            <xm:f>NOT(ISERROR(SEARCH($C$10,L20)))</xm:f>
            <xm:f>$C$10</xm:f>
            <x14:dxf>
              <fill>
                <patternFill>
                  <bgColor rgb="FFFFC000"/>
                </patternFill>
              </fill>
            </x14:dxf>
          </x14:cfRule>
          <x14:cfRule type="containsText" priority="114" operator="containsText" id="{5016D8D7-A1EC-4D40-AEE5-E267AC21FFCB}">
            <xm:f>NOT(ISERROR(SEARCH($C$11,L20)))</xm:f>
            <xm:f>$C$11</xm:f>
            <x14:dxf>
              <fill>
                <patternFill>
                  <bgColor theme="7" tint="0.39994506668294322"/>
                </patternFill>
              </fill>
            </x14:dxf>
          </x14:cfRule>
          <xm:sqref>X20 L20 X29</xm:sqref>
        </x14:conditionalFormatting>
        <x14:conditionalFormatting xmlns:xm="http://schemas.microsoft.com/office/excel/2006/main">
          <x14:cfRule type="containsText" priority="115" operator="containsText" id="{CB817A97-A57C-4003-A00B-4B09C6E94603}">
            <xm:f>NOT(ISERROR(SEARCH($C$12,L20)))</xm:f>
            <xm:f>$C$12</xm:f>
            <x14:dxf>
              <fill>
                <patternFill>
                  <bgColor theme="5" tint="0.39994506668294322"/>
                </patternFill>
              </fill>
            </x14:dxf>
          </x14:cfRule>
          <xm:sqref>L32 X20 L20 X29 X32</xm:sqref>
        </x14:conditionalFormatting>
        <x14:conditionalFormatting xmlns:xm="http://schemas.microsoft.com/office/excel/2006/main">
          <x14:cfRule type="containsText" priority="1" operator="containsText" id="{836566F6-6A52-4095-8E2D-30EFD3FAA8DF}">
            <xm:f>NOT(ISERROR(SEARCH($C$8,L29)))</xm:f>
            <xm:f>$C$8</xm:f>
            <x14:dxf>
              <fill>
                <patternFill>
                  <bgColor rgb="FFCCFF99"/>
                </patternFill>
              </fill>
            </x14:dxf>
          </x14:cfRule>
          <x14:cfRule type="containsText" priority="2" operator="containsText" id="{28F1FB6E-D751-4EC2-AEAE-0C53D969721C}">
            <xm:f>NOT(ISERROR(SEARCH($C$9,L29)))</xm:f>
            <xm:f>$C$9</xm:f>
            <x14:dxf>
              <fill>
                <patternFill>
                  <bgColor rgb="FFFFFF00"/>
                </patternFill>
              </fill>
            </x14:dxf>
          </x14:cfRule>
          <x14:cfRule type="containsText" priority="3" operator="containsText" id="{F7E809D4-0AD9-45C6-B912-D28126ECB330}">
            <xm:f>NOT(ISERROR(SEARCH($C$10,L29)))</xm:f>
            <xm:f>$C$10</xm:f>
            <x14:dxf>
              <fill>
                <patternFill>
                  <bgColor rgb="FFFFC000"/>
                </patternFill>
              </fill>
            </x14:dxf>
          </x14:cfRule>
          <x14:cfRule type="containsText" priority="4" operator="containsText" id="{D6812091-C19D-4AB2-B1B1-8355C2472224}">
            <xm:f>NOT(ISERROR(SEARCH($C$11,L29)))</xm:f>
            <xm:f>$C$11</xm:f>
            <x14:dxf>
              <fill>
                <patternFill>
                  <bgColor theme="7" tint="0.39994506668294322"/>
                </patternFill>
              </fill>
            </x14:dxf>
          </x14:cfRule>
          <xm:sqref>L29</xm:sqref>
        </x14:conditionalFormatting>
        <x14:conditionalFormatting xmlns:xm="http://schemas.microsoft.com/office/excel/2006/main">
          <x14:cfRule type="containsText" priority="5" operator="containsText" id="{3082ECBB-3437-42CA-943E-CE4AB535EDFB}">
            <xm:f>NOT(ISERROR(SEARCH($C$12,L29)))</xm:f>
            <xm:f>$C$12</xm:f>
            <x14:dxf>
              <fill>
                <patternFill>
                  <bgColor theme="5" tint="0.39994506668294322"/>
                </patternFill>
              </fill>
            </x14:dxf>
          </x14:cfRule>
          <xm:sqref>L29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34"/>
  <sheetViews>
    <sheetView topLeftCell="A16" workbookViewId="0">
      <selection activeCell="E36" sqref="E36"/>
    </sheetView>
  </sheetViews>
  <sheetFormatPr baseColWidth="10" defaultRowHeight="15" x14ac:dyDescent="0.25"/>
  <cols>
    <col min="1" max="1" width="5.625" customWidth="1"/>
    <col min="2" max="2" width="46.875" customWidth="1"/>
    <col min="3" max="6" width="15.75" customWidth="1"/>
    <col min="7" max="7" width="12" customWidth="1"/>
    <col min="8" max="8" width="11.875" bestFit="1" customWidth="1"/>
  </cols>
  <sheetData>
    <row r="2" spans="2:4" ht="18.75" x14ac:dyDescent="0.3">
      <c r="B2" s="74" t="s">
        <v>163</v>
      </c>
    </row>
    <row r="3" spans="2:4" ht="18.75" x14ac:dyDescent="0.3">
      <c r="B3" s="72"/>
    </row>
    <row r="4" spans="2:4" x14ac:dyDescent="0.25">
      <c r="B4" s="32"/>
    </row>
    <row r="5" spans="2:4" x14ac:dyDescent="0.25">
      <c r="B5" s="62" t="s">
        <v>116</v>
      </c>
    </row>
    <row r="6" spans="2:4" x14ac:dyDescent="0.25">
      <c r="B6" s="47"/>
      <c r="C6" s="65" t="s">
        <v>72</v>
      </c>
      <c r="D6" s="65" t="s">
        <v>73</v>
      </c>
    </row>
    <row r="7" spans="2:4" x14ac:dyDescent="0.25">
      <c r="B7" s="64" t="s">
        <v>98</v>
      </c>
      <c r="C7" s="33">
        <v>8</v>
      </c>
      <c r="D7" s="33">
        <v>8</v>
      </c>
    </row>
    <row r="8" spans="2:4" x14ac:dyDescent="0.25">
      <c r="B8" s="64" t="s">
        <v>119</v>
      </c>
      <c r="C8" s="33">
        <v>0</v>
      </c>
      <c r="D8" s="33">
        <v>0</v>
      </c>
    </row>
    <row r="9" spans="2:4" x14ac:dyDescent="0.25">
      <c r="C9" s="47"/>
      <c r="D9" s="47"/>
    </row>
    <row r="10" spans="2:4" x14ac:dyDescent="0.25">
      <c r="B10" s="62" t="s">
        <v>115</v>
      </c>
      <c r="C10" s="47"/>
      <c r="D10" s="47"/>
    </row>
    <row r="11" spans="2:4" x14ac:dyDescent="0.25">
      <c r="C11" s="65" t="s">
        <v>72</v>
      </c>
      <c r="D11" s="65" t="s">
        <v>73</v>
      </c>
    </row>
    <row r="12" spans="2:4" x14ac:dyDescent="0.25">
      <c r="B12" s="8" t="s">
        <v>117</v>
      </c>
      <c r="C12" s="33">
        <v>8</v>
      </c>
      <c r="D12" s="33">
        <v>8</v>
      </c>
    </row>
    <row r="13" spans="2:4" x14ac:dyDescent="0.25">
      <c r="B13" s="8" t="s">
        <v>118</v>
      </c>
      <c r="C13" s="33">
        <v>0</v>
      </c>
      <c r="D13" s="33">
        <v>0</v>
      </c>
    </row>
    <row r="15" spans="2:4" x14ac:dyDescent="0.25">
      <c r="B15" s="62" t="s">
        <v>128</v>
      </c>
    </row>
    <row r="16" spans="2:4" x14ac:dyDescent="0.25">
      <c r="B16" s="66" t="s">
        <v>110</v>
      </c>
      <c r="C16" s="65" t="s">
        <v>72</v>
      </c>
      <c r="D16" s="65" t="s">
        <v>73</v>
      </c>
    </row>
    <row r="17" spans="2:6" x14ac:dyDescent="0.25">
      <c r="B17" s="8" t="s">
        <v>125</v>
      </c>
      <c r="C17" s="33">
        <v>8</v>
      </c>
      <c r="D17" s="33">
        <v>8</v>
      </c>
    </row>
    <row r="18" spans="2:6" x14ac:dyDescent="0.25">
      <c r="B18" s="8" t="s">
        <v>92</v>
      </c>
      <c r="C18" s="33">
        <v>0</v>
      </c>
      <c r="D18" s="33">
        <v>0</v>
      </c>
    </row>
    <row r="19" spans="2:6" x14ac:dyDescent="0.25">
      <c r="B19" s="8" t="s">
        <v>57</v>
      </c>
      <c r="C19" s="33">
        <v>0</v>
      </c>
      <c r="D19" s="33">
        <v>0</v>
      </c>
    </row>
    <row r="20" spans="2:6" x14ac:dyDescent="0.25">
      <c r="B20" s="8" t="s">
        <v>93</v>
      </c>
      <c r="C20" s="33">
        <v>0</v>
      </c>
      <c r="D20" s="33">
        <v>0</v>
      </c>
    </row>
    <row r="21" spans="2:6" x14ac:dyDescent="0.25">
      <c r="B21" s="8" t="s">
        <v>111</v>
      </c>
      <c r="C21" s="33">
        <v>0</v>
      </c>
      <c r="D21" s="33">
        <v>0</v>
      </c>
    </row>
    <row r="22" spans="2:6" x14ac:dyDescent="0.25">
      <c r="B22" s="50"/>
      <c r="C22" s="50"/>
      <c r="D22" s="50"/>
      <c r="E22" s="50"/>
    </row>
    <row r="23" spans="2:6" x14ac:dyDescent="0.25">
      <c r="B23" s="63" t="s">
        <v>113</v>
      </c>
    </row>
    <row r="24" spans="2:6" x14ac:dyDescent="0.25">
      <c r="D24" s="65" t="s">
        <v>72</v>
      </c>
      <c r="E24" s="65" t="s">
        <v>73</v>
      </c>
    </row>
    <row r="25" spans="2:6" ht="45" x14ac:dyDescent="0.25">
      <c r="B25" s="67" t="s">
        <v>74</v>
      </c>
      <c r="C25" s="68" t="s">
        <v>98</v>
      </c>
      <c r="D25" s="68" t="s">
        <v>109</v>
      </c>
      <c r="E25" s="68" t="s">
        <v>109</v>
      </c>
    </row>
    <row r="26" spans="2:6" x14ac:dyDescent="0.25">
      <c r="B26" s="8" t="s">
        <v>75</v>
      </c>
      <c r="C26" s="33">
        <v>5</v>
      </c>
      <c r="D26" s="33">
        <v>0</v>
      </c>
      <c r="E26" s="33">
        <v>0</v>
      </c>
    </row>
    <row r="27" spans="2:6" x14ac:dyDescent="0.25">
      <c r="B27" s="8" t="s">
        <v>76</v>
      </c>
      <c r="C27" s="33">
        <v>3</v>
      </c>
      <c r="D27" s="33">
        <v>0</v>
      </c>
      <c r="E27" s="33">
        <v>0</v>
      </c>
    </row>
    <row r="28" spans="2:6" x14ac:dyDescent="0.25">
      <c r="B28" s="70" t="s">
        <v>84</v>
      </c>
      <c r="C28" s="70">
        <f>SUM(C26:C27)</f>
        <v>8</v>
      </c>
      <c r="D28" s="70">
        <f>SUM(D26:D27)</f>
        <v>0</v>
      </c>
      <c r="E28" s="70">
        <f>SUM(E26:E27)</f>
        <v>0</v>
      </c>
    </row>
    <row r="29" spans="2:6" x14ac:dyDescent="0.25">
      <c r="B29" s="50"/>
      <c r="C29" s="50"/>
      <c r="D29" s="50"/>
      <c r="E29" s="50"/>
      <c r="F29" s="50"/>
    </row>
    <row r="30" spans="2:6" x14ac:dyDescent="0.25">
      <c r="B30" s="63" t="s">
        <v>99</v>
      </c>
    </row>
    <row r="31" spans="2:6" x14ac:dyDescent="0.25">
      <c r="B31" s="32"/>
      <c r="C31" s="120" t="s">
        <v>72</v>
      </c>
      <c r="D31" s="120"/>
      <c r="E31" s="120" t="s">
        <v>73</v>
      </c>
      <c r="F31" s="120"/>
    </row>
    <row r="32" spans="2:6" ht="45" x14ac:dyDescent="0.25">
      <c r="B32" s="66" t="s">
        <v>74</v>
      </c>
      <c r="C32" s="68" t="s">
        <v>114</v>
      </c>
      <c r="D32" s="69" t="s">
        <v>53</v>
      </c>
      <c r="E32" s="68" t="s">
        <v>114</v>
      </c>
      <c r="F32" s="69" t="s">
        <v>53</v>
      </c>
    </row>
    <row r="33" spans="2:6" x14ac:dyDescent="0.25">
      <c r="B33" s="8" t="s">
        <v>75</v>
      </c>
      <c r="C33" s="37">
        <v>0</v>
      </c>
      <c r="D33" s="37">
        <v>0</v>
      </c>
      <c r="E33" s="37">
        <v>0</v>
      </c>
      <c r="F33" s="37">
        <v>0</v>
      </c>
    </row>
    <row r="34" spans="2:6" x14ac:dyDescent="0.25">
      <c r="B34" s="8" t="s">
        <v>76</v>
      </c>
      <c r="C34" s="37">
        <v>0</v>
      </c>
      <c r="D34" s="37">
        <v>0</v>
      </c>
      <c r="E34" s="37">
        <v>0</v>
      </c>
      <c r="F34" s="37">
        <v>0</v>
      </c>
    </row>
  </sheetData>
  <mergeCells count="2">
    <mergeCell ref="C31:D31"/>
    <mergeCell ref="E31:F3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4"/>
  <sheetViews>
    <sheetView topLeftCell="D4" zoomScale="90" zoomScaleNormal="90" workbookViewId="0">
      <selection activeCell="G6" sqref="G6"/>
    </sheetView>
  </sheetViews>
  <sheetFormatPr baseColWidth="10" defaultRowHeight="15" x14ac:dyDescent="0.25"/>
  <cols>
    <col min="1" max="1" width="5.25" customWidth="1"/>
    <col min="2" max="2" width="37" customWidth="1"/>
    <col min="3" max="3" width="37.125" customWidth="1"/>
    <col min="4" max="4" width="39" bestFit="1" customWidth="1"/>
    <col min="5" max="5" width="43.375" bestFit="1" customWidth="1"/>
    <col min="6" max="6" width="32.75" bestFit="1" customWidth="1"/>
    <col min="7" max="7" width="36.625" customWidth="1"/>
    <col min="8" max="8" width="35.75" customWidth="1"/>
  </cols>
  <sheetData>
    <row r="1" spans="2:8" x14ac:dyDescent="0.25">
      <c r="B1" s="41"/>
    </row>
    <row r="2" spans="2:8" ht="18.75" x14ac:dyDescent="0.3">
      <c r="B2" s="74" t="s">
        <v>164</v>
      </c>
    </row>
    <row r="4" spans="2:8" ht="30" x14ac:dyDescent="0.25">
      <c r="B4" s="96" t="s">
        <v>158</v>
      </c>
      <c r="C4" s="96" t="s">
        <v>159</v>
      </c>
      <c r="D4" s="98" t="s">
        <v>160</v>
      </c>
      <c r="E4" s="80" t="s">
        <v>130</v>
      </c>
      <c r="F4" s="80" t="s">
        <v>131</v>
      </c>
      <c r="G4" s="81" t="s">
        <v>133</v>
      </c>
      <c r="H4" s="80" t="s">
        <v>134</v>
      </c>
    </row>
    <row r="5" spans="2:8" ht="57.75" customHeight="1" x14ac:dyDescent="0.25">
      <c r="B5" s="144" t="s">
        <v>157</v>
      </c>
      <c r="C5" s="144" t="s">
        <v>156</v>
      </c>
      <c r="D5" s="83" t="s">
        <v>145</v>
      </c>
      <c r="E5" s="82" t="s">
        <v>129</v>
      </c>
      <c r="F5" s="92" t="s">
        <v>132</v>
      </c>
      <c r="G5" s="94" t="s">
        <v>135</v>
      </c>
      <c r="H5" s="94" t="s">
        <v>136</v>
      </c>
    </row>
    <row r="6" spans="2:8" ht="120" customHeight="1" x14ac:dyDescent="0.25">
      <c r="B6" s="145"/>
      <c r="C6" s="145"/>
      <c r="D6" s="83" t="s">
        <v>146</v>
      </c>
      <c r="E6" s="82" t="s">
        <v>137</v>
      </c>
      <c r="F6" s="92" t="s">
        <v>138</v>
      </c>
      <c r="G6" s="94" t="s">
        <v>140</v>
      </c>
      <c r="H6" s="94" t="s">
        <v>139</v>
      </c>
    </row>
    <row r="7" spans="2:8" ht="166.5" customHeight="1" x14ac:dyDescent="0.25">
      <c r="B7" s="145"/>
      <c r="C7" s="145"/>
      <c r="D7" s="83" t="s">
        <v>147</v>
      </c>
      <c r="E7" s="82" t="s">
        <v>149</v>
      </c>
      <c r="F7" s="92" t="s">
        <v>150</v>
      </c>
      <c r="G7" s="94" t="s">
        <v>151</v>
      </c>
      <c r="H7" s="94" t="s">
        <v>139</v>
      </c>
    </row>
    <row r="8" spans="2:8" ht="106.5" customHeight="1" x14ac:dyDescent="0.25">
      <c r="B8" s="146"/>
      <c r="C8" s="146"/>
      <c r="D8" s="83" t="s">
        <v>148</v>
      </c>
      <c r="E8" s="82" t="s">
        <v>153</v>
      </c>
      <c r="F8" s="92" t="s">
        <v>154</v>
      </c>
      <c r="G8" s="95" t="s">
        <v>155</v>
      </c>
      <c r="H8" s="94" t="s">
        <v>139</v>
      </c>
    </row>
    <row r="9" spans="2:8" ht="15" customHeight="1" x14ac:dyDescent="0.25">
      <c r="B9" s="85"/>
      <c r="C9" s="86"/>
      <c r="D9" s="87"/>
      <c r="E9" s="88"/>
      <c r="F9" s="89"/>
      <c r="G9" s="90"/>
      <c r="H9" s="91"/>
    </row>
    <row r="10" spans="2:8" x14ac:dyDescent="0.25">
      <c r="B10" s="88" t="s">
        <v>152</v>
      </c>
    </row>
    <row r="11" spans="2:8" ht="33" customHeight="1" x14ac:dyDescent="0.25">
      <c r="B11" s="148" t="s">
        <v>141</v>
      </c>
      <c r="C11" s="148"/>
      <c r="D11" s="148"/>
      <c r="E11" s="148"/>
    </row>
    <row r="12" spans="2:8" x14ac:dyDescent="0.25">
      <c r="B12" s="84" t="s">
        <v>142</v>
      </c>
    </row>
    <row r="13" spans="2:8" x14ac:dyDescent="0.25">
      <c r="B13" s="32" t="s">
        <v>144</v>
      </c>
    </row>
    <row r="14" spans="2:8" ht="81.75" customHeight="1" x14ac:dyDescent="0.25">
      <c r="B14" s="147" t="s">
        <v>143</v>
      </c>
      <c r="C14" s="147"/>
      <c r="D14" s="147"/>
      <c r="E14" s="147"/>
    </row>
  </sheetData>
  <mergeCells count="4">
    <mergeCell ref="B5:B8"/>
    <mergeCell ref="C5:C8"/>
    <mergeCell ref="B14:E14"/>
    <mergeCell ref="B11:E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2"/>
  <sheetViews>
    <sheetView tabSelected="1" topLeftCell="A4" workbookViewId="0">
      <selection activeCell="G20" sqref="G20"/>
    </sheetView>
  </sheetViews>
  <sheetFormatPr baseColWidth="10" defaultRowHeight="15" x14ac:dyDescent="0.25"/>
  <cols>
    <col min="1" max="1" width="5.25" customWidth="1"/>
    <col min="2" max="2" width="37" customWidth="1"/>
    <col min="3" max="3" width="31.875" customWidth="1"/>
    <col min="4" max="6" width="15.75" customWidth="1"/>
    <col min="7" max="7" width="74" bestFit="1" customWidth="1"/>
    <col min="8" max="8" width="39.625" customWidth="1"/>
    <col min="9" max="9" width="40.75" bestFit="1" customWidth="1"/>
  </cols>
  <sheetData>
    <row r="1" spans="2:7" x14ac:dyDescent="0.25">
      <c r="B1" s="41"/>
    </row>
    <row r="2" spans="2:7" ht="18.75" x14ac:dyDescent="0.3">
      <c r="B2" s="74" t="s">
        <v>161</v>
      </c>
    </row>
    <row r="5" spans="2:7" x14ac:dyDescent="0.25">
      <c r="C5" s="75" t="s">
        <v>126</v>
      </c>
      <c r="D5" s="76" t="s">
        <v>90</v>
      </c>
      <c r="E5" s="61" t="s">
        <v>173</v>
      </c>
      <c r="F5" s="77" t="s">
        <v>174</v>
      </c>
    </row>
    <row r="6" spans="2:7" x14ac:dyDescent="0.25">
      <c r="C6" s="75" t="s">
        <v>127</v>
      </c>
      <c r="D6" s="43" t="s">
        <v>56</v>
      </c>
      <c r="E6" s="44" t="s">
        <v>57</v>
      </c>
      <c r="F6" s="58" t="s">
        <v>58</v>
      </c>
    </row>
    <row r="8" spans="2:7" x14ac:dyDescent="0.25">
      <c r="C8" s="152" t="s">
        <v>83</v>
      </c>
      <c r="D8" s="153"/>
      <c r="E8" s="153"/>
      <c r="F8" s="154"/>
    </row>
    <row r="9" spans="2:7" ht="15" customHeight="1" x14ac:dyDescent="0.25">
      <c r="B9" s="151" t="s">
        <v>100</v>
      </c>
      <c r="C9" s="78" t="s">
        <v>69</v>
      </c>
      <c r="D9" s="78" t="s">
        <v>69</v>
      </c>
      <c r="E9" s="155" t="s">
        <v>91</v>
      </c>
      <c r="F9" s="149" t="s">
        <v>63</v>
      </c>
      <c r="G9" s="97" t="s">
        <v>85</v>
      </c>
    </row>
    <row r="10" spans="2:7" x14ac:dyDescent="0.25">
      <c r="B10" s="151"/>
      <c r="C10" s="79" t="s">
        <v>70</v>
      </c>
      <c r="D10" s="79" t="s">
        <v>71</v>
      </c>
      <c r="E10" s="156"/>
      <c r="F10" s="150"/>
      <c r="G10" s="97"/>
    </row>
    <row r="11" spans="2:7" ht="15" customHeight="1" x14ac:dyDescent="0.25">
      <c r="B11" s="51" t="s">
        <v>86</v>
      </c>
      <c r="C11" s="38">
        <v>0</v>
      </c>
      <c r="D11" s="38">
        <v>8</v>
      </c>
      <c r="E11" s="59">
        <f>1-(C11/D11)</f>
        <v>1</v>
      </c>
      <c r="F11" s="45" t="str">
        <f>IF(E11&lt;=0.5,$D$6,IF(E11&lt;=0.9,$E$6,$F$6))</f>
        <v>Satisfactorio</v>
      </c>
      <c r="G11" s="93" t="s">
        <v>168</v>
      </c>
    </row>
    <row r="12" spans="2:7" ht="15" customHeight="1" x14ac:dyDescent="0.25">
      <c r="B12" s="51" t="s">
        <v>87</v>
      </c>
      <c r="C12" s="30">
        <v>0</v>
      </c>
      <c r="D12" s="30">
        <v>8</v>
      </c>
      <c r="E12" s="60">
        <f t="shared" ref="E12:E14" si="0">1-(C12/D12)</f>
        <v>1</v>
      </c>
      <c r="F12" s="53" t="str">
        <f t="shared" ref="F12:F14" si="1">IF(E12&lt;=0.5,$D$6,IF(E12&lt;=0.9,$E$6,$F$6))</f>
        <v>Satisfactorio</v>
      </c>
      <c r="G12" s="93" t="s">
        <v>169</v>
      </c>
    </row>
    <row r="13" spans="2:7" ht="15" customHeight="1" x14ac:dyDescent="0.25">
      <c r="B13" s="51" t="s">
        <v>88</v>
      </c>
      <c r="C13" s="30">
        <v>1</v>
      </c>
      <c r="D13" s="30">
        <v>8</v>
      </c>
      <c r="E13" s="60">
        <f t="shared" si="0"/>
        <v>0.875</v>
      </c>
      <c r="F13" s="53" t="str">
        <f t="shared" si="1"/>
        <v>Marginal</v>
      </c>
      <c r="G13" s="93" t="s">
        <v>167</v>
      </c>
    </row>
    <row r="14" spans="2:7" ht="15" customHeight="1" x14ac:dyDescent="0.25">
      <c r="B14" s="51" t="s">
        <v>89</v>
      </c>
      <c r="C14" s="30">
        <v>3</v>
      </c>
      <c r="D14" s="30">
        <v>8</v>
      </c>
      <c r="E14" s="60">
        <f t="shared" si="0"/>
        <v>0.625</v>
      </c>
      <c r="F14" s="53" t="str">
        <f t="shared" si="1"/>
        <v>Marginal</v>
      </c>
      <c r="G14" s="93" t="s">
        <v>172</v>
      </c>
    </row>
    <row r="16" spans="2:7" ht="15" customHeight="1" x14ac:dyDescent="0.25">
      <c r="C16" s="152" t="s">
        <v>96</v>
      </c>
      <c r="D16" s="153"/>
      <c r="E16" s="153"/>
      <c r="F16" s="154"/>
    </row>
    <row r="17" spans="2:7" ht="15" customHeight="1" x14ac:dyDescent="0.25">
      <c r="B17" s="151" t="s">
        <v>100</v>
      </c>
      <c r="C17" s="78" t="s">
        <v>69</v>
      </c>
      <c r="D17" s="78" t="s">
        <v>69</v>
      </c>
      <c r="E17" s="155" t="s">
        <v>91</v>
      </c>
      <c r="F17" s="149" t="s">
        <v>63</v>
      </c>
      <c r="G17" s="97" t="s">
        <v>85</v>
      </c>
    </row>
    <row r="18" spans="2:7" x14ac:dyDescent="0.25">
      <c r="B18" s="151"/>
      <c r="C18" s="79" t="s">
        <v>70</v>
      </c>
      <c r="D18" s="79" t="s">
        <v>71</v>
      </c>
      <c r="E18" s="156"/>
      <c r="F18" s="150"/>
      <c r="G18" s="97"/>
    </row>
    <row r="19" spans="2:7" ht="15" customHeight="1" x14ac:dyDescent="0.25">
      <c r="B19" s="51" t="s">
        <v>86</v>
      </c>
      <c r="C19" s="38">
        <v>0</v>
      </c>
      <c r="D19" s="38">
        <v>8</v>
      </c>
      <c r="E19" s="59">
        <f>1-(C19/D19)</f>
        <v>1</v>
      </c>
      <c r="F19" s="53" t="str">
        <f t="shared" ref="F19:F22" si="2">IF(E19&lt;=0.5,$D$6,IF(E19&lt;=0.9,$E$6,$F$6))</f>
        <v>Satisfactorio</v>
      </c>
      <c r="G19" s="93" t="s">
        <v>171</v>
      </c>
    </row>
    <row r="20" spans="2:7" ht="15" customHeight="1" x14ac:dyDescent="0.25">
      <c r="B20" s="51" t="s">
        <v>87</v>
      </c>
      <c r="C20" s="30">
        <v>0</v>
      </c>
      <c r="D20" s="30">
        <v>8</v>
      </c>
      <c r="E20" s="60">
        <f t="shared" ref="E20:E22" si="3">1-(C20/D20)</f>
        <v>1</v>
      </c>
      <c r="F20" s="53" t="str">
        <f t="shared" si="2"/>
        <v>Satisfactorio</v>
      </c>
      <c r="G20" s="93" t="s">
        <v>124</v>
      </c>
    </row>
    <row r="21" spans="2:7" ht="15" customHeight="1" x14ac:dyDescent="0.25">
      <c r="B21" s="51" t="s">
        <v>88</v>
      </c>
      <c r="C21" s="30">
        <v>0</v>
      </c>
      <c r="D21" s="30">
        <v>8</v>
      </c>
      <c r="E21" s="60">
        <f t="shared" si="3"/>
        <v>1</v>
      </c>
      <c r="F21" s="53" t="str">
        <f t="shared" si="2"/>
        <v>Satisfactorio</v>
      </c>
      <c r="G21" s="93" t="s">
        <v>170</v>
      </c>
    </row>
    <row r="22" spans="2:7" ht="15" customHeight="1" x14ac:dyDescent="0.25">
      <c r="B22" s="51" t="s">
        <v>89</v>
      </c>
      <c r="C22" s="30">
        <v>0</v>
      </c>
      <c r="D22" s="30">
        <v>8</v>
      </c>
      <c r="E22" s="60">
        <f t="shared" si="3"/>
        <v>1</v>
      </c>
      <c r="F22" s="53" t="str">
        <f t="shared" si="2"/>
        <v>Satisfactorio</v>
      </c>
      <c r="G22" s="93" t="s">
        <v>123</v>
      </c>
    </row>
  </sheetData>
  <mergeCells count="8">
    <mergeCell ref="F17:F18"/>
    <mergeCell ref="F9:F10"/>
    <mergeCell ref="B17:B18"/>
    <mergeCell ref="C8:F8"/>
    <mergeCell ref="C16:F16"/>
    <mergeCell ref="E17:E18"/>
    <mergeCell ref="E9:E10"/>
    <mergeCell ref="B9:B10"/>
  </mergeCells>
  <conditionalFormatting sqref="F11">
    <cfRule type="containsText" dxfId="11" priority="25" operator="containsText" text="Insatisfactorio">
      <formula>NOT(ISERROR(SEARCH("Insatisfactorio",F11)))</formula>
    </cfRule>
    <cfRule type="containsText" dxfId="10" priority="26" operator="containsText" text="Satisfactorio">
      <formula>NOT(ISERROR(SEARCH("Satisfactorio",F11)))</formula>
    </cfRule>
    <cfRule type="containsText" dxfId="9" priority="27" operator="containsText" text="Insatisfactorio">
      <formula>NOT(ISERROR(SEARCH("Insatisfactorio",F11)))</formula>
    </cfRule>
    <cfRule type="containsText" dxfId="8" priority="28" operator="containsText" text="Marginal">
      <formula>NOT(ISERROR(SEARCH("Marginal",F11)))</formula>
    </cfRule>
  </conditionalFormatting>
  <conditionalFormatting sqref="F12:F14">
    <cfRule type="containsText" dxfId="7" priority="5" operator="containsText" text="Insatisfactorio">
      <formula>NOT(ISERROR(SEARCH("Insatisfactorio",F12)))</formula>
    </cfRule>
    <cfRule type="containsText" dxfId="6" priority="6" operator="containsText" text="Satisfactorio">
      <formula>NOT(ISERROR(SEARCH("Satisfactorio",F12)))</formula>
    </cfRule>
    <cfRule type="containsText" dxfId="5" priority="7" operator="containsText" text="Insatisfactorio">
      <formula>NOT(ISERROR(SEARCH("Insatisfactorio",F12)))</formula>
    </cfRule>
    <cfRule type="containsText" dxfId="4" priority="8" operator="containsText" text="Marginal">
      <formula>NOT(ISERROR(SEARCH("Marginal",F12)))</formula>
    </cfRule>
  </conditionalFormatting>
  <conditionalFormatting sqref="F19:F22">
    <cfRule type="containsText" dxfId="3" priority="1" operator="containsText" text="Insatisfactorio">
      <formula>NOT(ISERROR(SEARCH("Insatisfactorio",F19)))</formula>
    </cfRule>
    <cfRule type="containsText" dxfId="2" priority="2" operator="containsText" text="Satisfactorio">
      <formula>NOT(ISERROR(SEARCH("Satisfactorio",F19)))</formula>
    </cfRule>
    <cfRule type="containsText" dxfId="1" priority="3" operator="containsText" text="Insatisfactorio">
      <formula>NOT(ISERROR(SEARCH("Insatisfactorio",F19)))</formula>
    </cfRule>
    <cfRule type="containsText" dxfId="0" priority="4" operator="containsText" text="Marginal">
      <formula>NOT(ISERROR(SEARCH("Marginal",F19)))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Hoja2</vt:lpstr>
      <vt:lpstr>Resultados</vt:lpstr>
      <vt:lpstr>Resumen</vt:lpstr>
      <vt:lpstr>Metricas</vt:lpstr>
      <vt:lpstr>Mediciones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Patty</dc:creator>
  <cp:lastModifiedBy>COMPUTO-INGENIERIA</cp:lastModifiedBy>
  <dcterms:created xsi:type="dcterms:W3CDTF">2013-04-30T03:55:18Z</dcterms:created>
  <dcterms:modified xsi:type="dcterms:W3CDTF">2019-11-29T02:15:45Z</dcterms:modified>
</cp:coreProperties>
</file>