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uisDaniel\Documents\Work\KineVR\.Documents\"/>
    </mc:Choice>
  </mc:AlternateContent>
  <xr:revisionPtr revIDLastSave="0" documentId="13_ncr:1_{55D42223-2F54-4E57-9707-449D8EE23EB8}" xr6:coauthVersionLast="44" xr6:coauthVersionMax="44" xr10:uidLastSave="{00000000-0000-0000-0000-000000000000}"/>
  <bookViews>
    <workbookView xWindow="-120" yWindow="-120" windowWidth="29040" windowHeight="15840" tabRatio="836" activeTab="1" xr2:uid="{00000000-000D-0000-FFFF-FFFF00000000}"/>
  </bookViews>
  <sheets>
    <sheet name="Plan trabajo y Gantt" sheetId="10" r:id="rId1"/>
    <sheet name="Hito Técnico (Mes 8)" sheetId="6" r:id="rId2"/>
    <sheet name="Presupuesto Cuentas" sheetId="3" r:id="rId3"/>
    <sheet name="Presupuesto mensualizado" sheetId="9" r:id="rId4"/>
    <sheet name="Ppto consolidad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3" l="1"/>
  <c r="F45" i="3"/>
  <c r="C17" i="9" l="1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7" i="9"/>
  <c r="Z16" i="9"/>
  <c r="Z15" i="9"/>
  <c r="Z17" i="9" l="1"/>
  <c r="Y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B11" i="9"/>
  <c r="AD10" i="9"/>
  <c r="AD9" i="9"/>
  <c r="AD8" i="9"/>
  <c r="AD7" i="9"/>
  <c r="AD11" i="9"/>
  <c r="AC11" i="9"/>
  <c r="AB11" i="9"/>
  <c r="AA11" i="9"/>
  <c r="Z10" i="9"/>
  <c r="Z9" i="9"/>
  <c r="Z8" i="9"/>
  <c r="Z7" i="9"/>
  <c r="Z11" i="9" l="1"/>
  <c r="I46" i="3"/>
  <c r="I45" i="3"/>
  <c r="F40" i="3"/>
  <c r="G40" i="3"/>
  <c r="H40" i="3"/>
  <c r="I36" i="3"/>
  <c r="I35" i="3"/>
  <c r="I34" i="3"/>
  <c r="I37" i="3"/>
  <c r="I38" i="3"/>
  <c r="I39" i="3"/>
  <c r="E34" i="3"/>
  <c r="E35" i="3"/>
  <c r="E36" i="3"/>
  <c r="E37" i="3"/>
  <c r="E38" i="3"/>
  <c r="E39" i="3"/>
  <c r="E23" i="3"/>
  <c r="I28" i="3"/>
  <c r="I25" i="3"/>
  <c r="I23" i="3"/>
  <c r="J15" i="3"/>
  <c r="I18" i="3"/>
  <c r="H18" i="3"/>
  <c r="G18" i="3"/>
  <c r="J12" i="3"/>
  <c r="E40" i="3" l="1"/>
  <c r="B7" i="4" s="1"/>
  <c r="I40" i="3"/>
  <c r="G5" i="4"/>
  <c r="C5" i="4"/>
  <c r="F29" i="3"/>
  <c r="C6" i="4" s="1"/>
  <c r="F51" i="3"/>
  <c r="C8" i="4" s="1"/>
  <c r="G51" i="3"/>
  <c r="E8" i="4" s="1"/>
  <c r="H51" i="3"/>
  <c r="G8" i="4" s="1"/>
  <c r="I47" i="3"/>
  <c r="I48" i="3"/>
  <c r="I49" i="3"/>
  <c r="I50" i="3"/>
  <c r="E46" i="3"/>
  <c r="E47" i="3"/>
  <c r="E48" i="3"/>
  <c r="E49" i="3"/>
  <c r="E50" i="3"/>
  <c r="E45" i="3"/>
  <c r="C7" i="4"/>
  <c r="E7" i="4"/>
  <c r="G7" i="4"/>
  <c r="G29" i="3"/>
  <c r="E6" i="4" s="1"/>
  <c r="H29" i="3"/>
  <c r="G6" i="4" s="1"/>
  <c r="I26" i="3"/>
  <c r="I27" i="3"/>
  <c r="J13" i="3"/>
  <c r="J14" i="3"/>
  <c r="J16" i="3"/>
  <c r="J17" i="3"/>
  <c r="E24" i="3"/>
  <c r="E25" i="3"/>
  <c r="E26" i="3"/>
  <c r="E27" i="3"/>
  <c r="E28" i="3"/>
  <c r="E5" i="4"/>
  <c r="H5" i="4" s="1"/>
  <c r="F13" i="3"/>
  <c r="F14" i="3"/>
  <c r="F15" i="3"/>
  <c r="F16" i="3"/>
  <c r="F17" i="3"/>
  <c r="F12" i="3"/>
  <c r="D7" i="4" l="1"/>
  <c r="J18" i="3"/>
  <c r="H6" i="4"/>
  <c r="H7" i="4"/>
  <c r="I7" i="4" s="1"/>
  <c r="F7" i="4"/>
  <c r="I51" i="3"/>
  <c r="H8" i="4"/>
  <c r="C9" i="4"/>
  <c r="B22" i="4" s="1"/>
  <c r="D22" i="4" s="1"/>
  <c r="I29" i="3"/>
  <c r="E29" i="3"/>
  <c r="B6" i="4" s="1"/>
  <c r="F18" i="3"/>
  <c r="B5" i="4" s="1"/>
  <c r="E51" i="3"/>
  <c r="B8" i="4" s="1"/>
  <c r="E9" i="4"/>
  <c r="G9" i="4"/>
  <c r="F8" i="4" l="1"/>
  <c r="D8" i="4"/>
  <c r="I8" i="4"/>
  <c r="H9" i="4"/>
  <c r="B13" i="4" s="1"/>
  <c r="B21" i="4"/>
  <c r="D21" i="4" s="1"/>
  <c r="F5" i="4"/>
  <c r="D5" i="4"/>
  <c r="I5" i="4"/>
  <c r="F6" i="4"/>
  <c r="D6" i="4"/>
  <c r="I6" i="4"/>
  <c r="B12" i="4"/>
  <c r="B9" i="4"/>
  <c r="C13" i="4" l="1"/>
  <c r="F9" i="4"/>
  <c r="I9" i="4"/>
  <c r="D9" i="4"/>
  <c r="B18" i="4"/>
  <c r="D18" i="4" s="1"/>
  <c r="B14" i="4"/>
  <c r="B20" i="4" l="1"/>
  <c r="D20" i="4" s="1"/>
  <c r="C12" i="4"/>
  <c r="C14" i="4" s="1"/>
  <c r="B19" i="4"/>
  <c r="D19" i="4" s="1"/>
</calcChain>
</file>

<file path=xl/sharedStrings.xml><?xml version="1.0" encoding="utf-8"?>
<sst xmlns="http://schemas.openxmlformats.org/spreadsheetml/2006/main" count="203" uniqueCount="121">
  <si>
    <t>Fecha de Inicio (Mes)</t>
  </si>
  <si>
    <t>Fecha de Término (Mes)</t>
  </si>
  <si>
    <t>PLAN DE TRABAJO Y CARTA GANTT</t>
  </si>
  <si>
    <t>Indicar tantas actividades como sea necesario para alcanzar los resultados esperados</t>
  </si>
  <si>
    <t>Carta Gantt no podrá superar los 24 meses de trabajo.</t>
  </si>
  <si>
    <t>Completar fechas de acuerdo a número de mes.</t>
  </si>
  <si>
    <t>ETAPA</t>
  </si>
  <si>
    <t>Resultados esperados</t>
  </si>
  <si>
    <t>Fecha cumplimiento (Mes)</t>
  </si>
  <si>
    <t>Actividades necesarias para el cumplimiento de los resultados esperados</t>
  </si>
  <si>
    <t>R1</t>
  </si>
  <si>
    <t>R2</t>
  </si>
  <si>
    <t>R3</t>
  </si>
  <si>
    <t>Rn</t>
  </si>
  <si>
    <t>PROPUESTA HITO TÉCNICO DE CONTINUIDAD</t>
  </si>
  <si>
    <t>Al término del mes 8 (ocho) de ejecución del proyecto (o en el plazo que establezca el Subcomité), se deberá entregar un informe de hito técnico de continuidad.</t>
  </si>
  <si>
    <t>Roles y responsabilidades del equipo de trabajo técnico</t>
  </si>
  <si>
    <t>PRESUPUESTO MENSUALIZADO</t>
  </si>
  <si>
    <t>Completar planilla de acuerdo a los campos requeridos, individualizando montos y fuentes de financiamiento.</t>
  </si>
  <si>
    <t>Considere valores enteros en moneda nacional - CLP ($)</t>
  </si>
  <si>
    <t>Cuenta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</si>
  <si>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</si>
  <si>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</si>
  <si>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</si>
  <si>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</si>
  <si>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</si>
  <si>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</si>
  <si>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</si>
  <si>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</si>
  <si>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</si>
  <si>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</si>
  <si>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</si>
  <si>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</si>
  <si>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</si>
  <si>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</si>
  <si>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</si>
  <si>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</si>
  <si>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</si>
  <si>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</si>
  <si>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</si>
  <si>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</si>
  <si>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</si>
  <si>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</si>
  <si>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</si>
  <si>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</si>
  <si>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Monto total</t>
  </si>
  <si>
    <t>Aporte subsidio</t>
  </si>
  <si>
    <t>Beneficiario (pecuniario)</t>
  </si>
  <si>
    <t>Asociado (pecuniario)</t>
  </si>
  <si>
    <t>Total cofinanciamiento</t>
  </si>
  <si>
    <t>Recursos Humanos</t>
  </si>
  <si>
    <t xml:space="preserve">Gastos de Operación </t>
  </si>
  <si>
    <t>Inversiones</t>
  </si>
  <si>
    <t>Administración</t>
  </si>
  <si>
    <t>Totales</t>
  </si>
  <si>
    <t>PRESUPUESTO</t>
  </si>
  <si>
    <r>
      <rPr>
        <b/>
        <sz val="10"/>
        <color indexed="10"/>
        <rFont val="Calibri"/>
        <family val="2"/>
        <scheme val="minor"/>
      </rPr>
      <t>Instrucciones:</t>
    </r>
    <r>
      <rPr>
        <sz val="10"/>
        <color indexed="8"/>
        <rFont val="Calibri"/>
        <family val="2"/>
        <scheme val="minor"/>
      </rPr>
      <t xml:space="preserve"> 
1. Este presupuesto es una estimación/proyección que servirá como base para evaluar la pertinencia de los gastos rendidos en cada una de las rendiciones. 
</t>
    </r>
    <r>
      <rPr>
        <sz val="10"/>
        <rFont val="Calibri"/>
        <family val="2"/>
        <scheme val="minor"/>
      </rPr>
      <t>2. Completar planilla de acuerdo a los campos requeridos, individualizando montos y fuentes de financiamiento.
3. Considere valores enteros en moneda nacional - CLP ($)
4. No aplicar numeral 6.3. de las Bases Técnicas,Aumento del porcentaje de cofinanciamiento para “empresas lideradas por mujeres”. Beneficio sujeto a adjudicación y validación de la condición.</t>
    </r>
  </si>
  <si>
    <t>DETALLE POR CUENTAS PRESUPUESTARIAS</t>
  </si>
  <si>
    <t>RECURSOS HUMANOS</t>
  </si>
  <si>
    <t xml:space="preserve">Nombre/Perfil </t>
  </si>
  <si>
    <t>Función en el Proyecto</t>
  </si>
  <si>
    <t>H/H mes promedio</t>
  </si>
  <si>
    <t>Valor Hora</t>
  </si>
  <si>
    <t>Meses</t>
  </si>
  <si>
    <t>Total</t>
  </si>
  <si>
    <t>OPERACIONES</t>
  </si>
  <si>
    <t>Ítem</t>
  </si>
  <si>
    <t>Descripción/Justificación</t>
  </si>
  <si>
    <t>Cantidad</t>
  </si>
  <si>
    <t>Valor Unitario</t>
  </si>
  <si>
    <r>
      <t xml:space="preserve">INVERSIONES
</t>
    </r>
    <r>
      <rPr>
        <i/>
        <sz val="10"/>
        <color rgb="FF0000FF"/>
        <rFont val="Calibri"/>
        <family val="2"/>
        <scheme val="minor"/>
      </rPr>
      <t>Del monto del subsidio solicitado podrá destinar hasta un 30% a la cuenta de Inversiones.</t>
    </r>
  </si>
  <si>
    <r>
      <rPr>
        <b/>
        <sz val="10"/>
        <color theme="1"/>
        <rFont val="Calibri"/>
        <family val="2"/>
        <scheme val="minor"/>
      </rPr>
      <t>ADMINISTRACIÓN</t>
    </r>
    <r>
      <rPr>
        <b/>
        <i/>
        <sz val="10"/>
        <color theme="1"/>
        <rFont val="Calibri"/>
        <family val="2"/>
        <scheme val="minor"/>
      </rPr>
      <t xml:space="preserve">
</t>
    </r>
    <r>
      <rPr>
        <i/>
        <sz val="10"/>
        <color rgb="FF0000FF"/>
        <rFont val="Calibri"/>
        <family val="2"/>
        <scheme val="minor"/>
      </rPr>
      <t>Del monto del subsidio solicitado podrá destinar hasta un 10% a la cuenta de Administración.</t>
    </r>
  </si>
  <si>
    <t xml:space="preserve">TABLA RESUMEN </t>
  </si>
  <si>
    <t>Monto</t>
  </si>
  <si>
    <t>%</t>
  </si>
  <si>
    <t xml:space="preserve">Fuentes Financiamiento </t>
  </si>
  <si>
    <t>Total Proyecto</t>
  </si>
  <si>
    <t>Restricciones</t>
  </si>
  <si>
    <t>tope/%</t>
  </si>
  <si>
    <t>VERIFICACIÓN</t>
  </si>
  <si>
    <t>Descripción  (incluir actores involucrados)</t>
  </si>
  <si>
    <t>Objetivos específicos asociados</t>
  </si>
  <si>
    <t>mes</t>
  </si>
  <si>
    <t>Etapa 1: (nombre etapa)</t>
  </si>
  <si>
    <t>Etapa 2: (nombre etapa)</t>
  </si>
  <si>
    <t>Etapa 3: (nombre etapa)</t>
  </si>
  <si>
    <t>Etapa n: (nombre etapa)</t>
  </si>
  <si>
    <r>
      <t xml:space="preserve">Entregables/Resultados
</t>
    </r>
    <r>
      <rPr>
        <i/>
        <sz val="10"/>
        <color rgb="FF0000FF"/>
        <rFont val="Calibri"/>
        <family val="2"/>
        <scheme val="minor"/>
      </rPr>
      <t>Describa metas o resultados alcanzables, medibles, objetivos y verificables.</t>
    </r>
  </si>
  <si>
    <t>Por Cuenta</t>
  </si>
  <si>
    <t>Corfo</t>
  </si>
  <si>
    <t>Beneficiarios y Asociados</t>
  </si>
  <si>
    <t>Por Fuente de Financiamiento</t>
  </si>
  <si>
    <t>Aporte Corfo</t>
  </si>
  <si>
    <t>Beneficiario y Asociados</t>
  </si>
  <si>
    <t>Total Beneficiario y Asociados</t>
  </si>
  <si>
    <t>% Aporte Beneficiario y Asociados</t>
  </si>
  <si>
    <t>% de Aporte Corfo</t>
  </si>
  <si>
    <t>Monto Aporte Corfo Solicitado</t>
  </si>
  <si>
    <t>Monto (pesos)</t>
  </si>
  <si>
    <t>Cuenta Inversiones Aporte  Corfo</t>
  </si>
  <si>
    <t>Cuenta Administración Aporte Corfo</t>
  </si>
  <si>
    <t>Desarrollador Unity senior</t>
  </si>
  <si>
    <t>Dirigir el desarrollo Unity</t>
  </si>
  <si>
    <t>Diseñador 2D / 3D</t>
  </si>
  <si>
    <t>Desarrollador web fullstack</t>
  </si>
  <si>
    <t>Kinesiólogo</t>
  </si>
  <si>
    <t>Diseñar y modelar los modelos 2D y 3D</t>
  </si>
  <si>
    <t>Desarrollo plataforma de visualización de data</t>
  </si>
  <si>
    <t>Diseño de las simulaciones para ser
aplicadas en las terapias</t>
  </si>
  <si>
    <t>Plan de Marketing y Comunicaciones</t>
  </si>
  <si>
    <t>Viajes y viaticos</t>
  </si>
  <si>
    <t>Branding, Registro de Marca y estudio de Patente Intelectual</t>
  </si>
  <si>
    <t>Desarrollar un plan de marketing que permita el posicionalmiento de la marca, del servicio y levantar barreras de entradas para potenciales competidores. Al mismo tiempo levantar leads de negocio, encontrar oportunidades para servicios sustitutos y mostrar la propuesta de valor para la cadena de partners o ecosistema al cual podamos impactar</t>
  </si>
  <si>
    <t>Necesitamos viajar para los diferentes clientes potenciales de Chile y LATAM, como tambien en paises de Europa con los cuales ya se han comenzado algunas conversaciones. Tambien considerar viaje a ferias, eventos en torno al mundo VR y e-Health</t>
  </si>
  <si>
    <t>Necesitamos contratar servicios para crear una identidad de marca, registrar la marca y posteriormente analizar con abogados la opcion de patentar la solucion</t>
  </si>
  <si>
    <t>Casco de realidad virtual Oculus Quest</t>
  </si>
  <si>
    <t>PC Desktop</t>
  </si>
  <si>
    <t>Hardware necesario para correr aplicación de realidad virtual
para uso de los pacientes</t>
  </si>
  <si>
    <t>Hardware con las especificaciones necesarias para desarrollo de aplicaciones en realidad virtual</t>
  </si>
  <si>
    <t>Arriendo de Oficinas e insumos basicos</t>
  </si>
  <si>
    <t>Espacio para poder trabajar correctamente con el equipo en el desarrollo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</si>
</sst>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 &quot;$&quot;* #,##0_ ;_ &quot;$&quot;* \-#,##0_ ;_ &quot;$&quot;* &quot;-&quot;_ ;_ @_ "/>
    <numFmt numFmtId="165" formatCode="_ * #,##0_ ;_ * \-#,##0_ ;_ * &quot;-&quot;_ ;_ @_ "/>
    <numFmt numFmtId="166" formatCode="_ &quot;$&quot;* #,##0.00_ ;_ &quot;$&quot;* \-#,##0.00_ ;_ &quot;$&quot;* &quot;-&quot;??_ ;_ @_ "/>
    <numFmt numFmtId="167" formatCode="#,##0_ ;\-#,##0\ "/>
    <numFmt numFmtId="168" formatCode="_-&quot;$&quot;\ * #,##0_-;\-&quot;$&quot;\ * #,##0_-;_-&quot;$&quot;\ * &quot;-&quot;??_-;_-@"/>
    <numFmt numFmtId="169" formatCode="_ &quot;$&quot;* #,##0_ ;_ &quot;$&quot;* \-#,##0_ ;_ &quot;$&quot;* &quot;-&quot;??_ ;_ @_ "/>
    <numFmt numFmtId="171" formatCode="_-&quot;$&quot;\ * #,##0_-;\-&quot;$&quot;\ * #,##0_-;_-&quot;$&quot;\ * &quot;-&quot;??_-;_-@_-"/>
    <numFmt numFmtId="172" formatCode="&quot;$&quot;\ 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theme="1"/>
      <name val="Arial"/>
      <family val="2"/>
    </font>
    <font>
      <b/>
      <sz val="7"/>
      <name val="Times New Roman"/>
      <family val="1"/>
    </font>
    <font>
      <b/>
      <sz val="10"/>
      <name val="Calibri"/>
      <family val="2"/>
      <scheme val="minor"/>
    </font>
    <font>
      <sz val="10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499EC"/>
        <bgColor rgb="FF7499EC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0" tint="-4.9989318521683403E-2"/>
        <bgColor theme="0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 tint="-0.249977111117893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 tint="-0.249977111117893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 wrapText="1"/>
    </xf>
    <xf numFmtId="165" fontId="4" fillId="7" borderId="28" xfId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9" fontId="2" fillId="0" borderId="0" xfId="0" applyNumberFormat="1" applyFont="1" applyFill="1" applyBorder="1" applyAlignment="1">
      <alignment horizontal="center" vertical="center" wrapText="1"/>
    </xf>
    <xf numFmtId="164" fontId="2" fillId="5" borderId="21" xfId="0" applyNumberFormat="1" applyFont="1" applyFill="1" applyBorder="1" applyAlignment="1">
      <alignment horizontal="left" vertical="center" wrapText="1"/>
    </xf>
    <xf numFmtId="164" fontId="2" fillId="0" borderId="21" xfId="0" applyNumberFormat="1" applyFont="1" applyBorder="1" applyAlignment="1">
      <alignment horizontal="left" vertical="center" wrapText="1"/>
    </xf>
    <xf numFmtId="164" fontId="2" fillId="0" borderId="26" xfId="0" applyNumberFormat="1" applyFont="1" applyBorder="1" applyAlignment="1">
      <alignment horizontal="left" vertical="center" wrapText="1"/>
    </xf>
    <xf numFmtId="165" fontId="10" fillId="7" borderId="27" xfId="1" applyFont="1" applyFill="1" applyBorder="1" applyAlignment="1">
      <alignment horizontal="left" vertical="center" wrapText="1"/>
    </xf>
    <xf numFmtId="165" fontId="10" fillId="7" borderId="29" xfId="1" applyFont="1" applyFill="1" applyBorder="1" applyAlignment="1">
      <alignment horizontal="left" vertical="center" wrapText="1"/>
    </xf>
    <xf numFmtId="9" fontId="2" fillId="0" borderId="0" xfId="0" applyNumberFormat="1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left" vertical="center" wrapText="1"/>
    </xf>
    <xf numFmtId="164" fontId="3" fillId="0" borderId="0" xfId="0" applyNumberFormat="1" applyFont="1" applyFill="1" applyBorder="1" applyAlignment="1">
      <alignment horizontal="left" vertical="center" wrapText="1"/>
    </xf>
    <xf numFmtId="165" fontId="2" fillId="0" borderId="1" xfId="1" applyFont="1" applyFill="1" applyBorder="1" applyAlignment="1">
      <alignment horizontal="left" vertical="center" wrapText="1"/>
    </xf>
    <xf numFmtId="165" fontId="2" fillId="0" borderId="23" xfId="1" applyFont="1" applyFill="1" applyBorder="1" applyAlignment="1">
      <alignment horizontal="left" vertical="center" wrapText="1"/>
    </xf>
    <xf numFmtId="164" fontId="2" fillId="5" borderId="1" xfId="2" applyFont="1" applyFill="1" applyBorder="1" applyAlignment="1">
      <alignment horizontal="left" vertical="center" wrapText="1"/>
    </xf>
    <xf numFmtId="164" fontId="2" fillId="0" borderId="1" xfId="2" applyFont="1" applyFill="1" applyBorder="1" applyAlignment="1">
      <alignment horizontal="center" vertical="center" wrapText="1"/>
    </xf>
    <xf numFmtId="165" fontId="2" fillId="13" borderId="1" xfId="1" applyFont="1" applyFill="1" applyBorder="1" applyAlignment="1">
      <alignment horizontal="left" vertical="center" wrapText="1"/>
    </xf>
    <xf numFmtId="165" fontId="2" fillId="8" borderId="1" xfId="1" applyFont="1" applyFill="1" applyBorder="1" applyAlignment="1">
      <alignment horizontal="left" vertical="center" wrapText="1"/>
    </xf>
    <xf numFmtId="165" fontId="3" fillId="8" borderId="1" xfId="1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167" fontId="2" fillId="0" borderId="1" xfId="0" applyNumberFormat="1" applyFont="1" applyFill="1" applyBorder="1" applyAlignment="1">
      <alignment horizontal="right" vertical="center" wrapText="1"/>
    </xf>
    <xf numFmtId="164" fontId="2" fillId="0" borderId="1" xfId="2" applyFont="1" applyFill="1" applyBorder="1" applyAlignment="1">
      <alignment horizontal="left" vertical="center" wrapText="1"/>
    </xf>
    <xf numFmtId="164" fontId="3" fillId="0" borderId="1" xfId="2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23" xfId="0" applyFont="1" applyFill="1" applyBorder="1" applyAlignment="1">
      <alignment horizontal="left" vertical="center"/>
    </xf>
    <xf numFmtId="167" fontId="2" fillId="0" borderId="23" xfId="0" applyNumberFormat="1" applyFont="1" applyFill="1" applyBorder="1" applyAlignment="1">
      <alignment horizontal="right" vertical="center" wrapText="1"/>
    </xf>
    <xf numFmtId="164" fontId="2" fillId="0" borderId="23" xfId="2" applyFont="1" applyFill="1" applyBorder="1" applyAlignment="1">
      <alignment horizontal="left" vertical="center" wrapText="1"/>
    </xf>
    <xf numFmtId="164" fontId="3" fillId="0" borderId="23" xfId="2" applyFont="1" applyFill="1" applyBorder="1" applyAlignment="1">
      <alignment vertical="center" wrapText="1"/>
    </xf>
    <xf numFmtId="165" fontId="3" fillId="8" borderId="23" xfId="1" applyFont="1" applyFill="1" applyBorder="1" applyAlignment="1">
      <alignment vertical="center" wrapText="1"/>
    </xf>
    <xf numFmtId="165" fontId="3" fillId="8" borderId="23" xfId="1" applyFont="1" applyFill="1" applyBorder="1" applyAlignment="1">
      <alignment vertical="center"/>
    </xf>
    <xf numFmtId="164" fontId="10" fillId="0" borderId="25" xfId="2" applyFont="1" applyFill="1" applyBorder="1" applyAlignment="1">
      <alignment vertical="center" wrapText="1"/>
    </xf>
    <xf numFmtId="165" fontId="10" fillId="8" borderId="25" xfId="1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9" fontId="3" fillId="0" borderId="0" xfId="0" applyNumberFormat="1" applyFont="1" applyFill="1" applyAlignment="1">
      <alignment vertical="center"/>
    </xf>
    <xf numFmtId="168" fontId="3" fillId="0" borderId="0" xfId="0" applyNumberFormat="1" applyFont="1" applyAlignment="1">
      <alignment vertical="center"/>
    </xf>
    <xf numFmtId="169" fontId="2" fillId="0" borderId="1" xfId="0" applyNumberFormat="1" applyFont="1" applyFill="1" applyBorder="1" applyAlignment="1">
      <alignment horizontal="left" vertical="center" wrapText="1"/>
    </xf>
    <xf numFmtId="169" fontId="2" fillId="0" borderId="23" xfId="0" applyNumberFormat="1" applyFont="1" applyFill="1" applyBorder="1" applyAlignment="1">
      <alignment horizontal="left" vertical="center" wrapText="1"/>
    </xf>
    <xf numFmtId="164" fontId="10" fillId="8" borderId="25" xfId="2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vertical="center" wrapText="1"/>
    </xf>
    <xf numFmtId="166" fontId="2" fillId="0" borderId="23" xfId="0" applyNumberFormat="1" applyFont="1" applyFill="1" applyBorder="1" applyAlignment="1">
      <alignment horizontal="left" vertical="center" wrapText="1"/>
    </xf>
    <xf numFmtId="164" fontId="10" fillId="0" borderId="25" xfId="0" applyNumberFormat="1" applyFont="1" applyFill="1" applyBorder="1" applyAlignment="1">
      <alignment vertical="center"/>
    </xf>
    <xf numFmtId="165" fontId="10" fillId="0" borderId="25" xfId="1" applyFont="1" applyBorder="1" applyAlignment="1">
      <alignment vertical="center"/>
    </xf>
    <xf numFmtId="165" fontId="10" fillId="8" borderId="25" xfId="1" applyFont="1" applyFill="1" applyBorder="1" applyAlignment="1">
      <alignment vertical="center"/>
    </xf>
    <xf numFmtId="165" fontId="10" fillId="7" borderId="34" xfId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165" fontId="3" fillId="0" borderId="8" xfId="1" applyFont="1" applyBorder="1" applyAlignment="1">
      <alignment vertical="center"/>
    </xf>
    <xf numFmtId="3" fontId="3" fillId="0" borderId="8" xfId="1" applyNumberFormat="1" applyFont="1" applyBorder="1" applyAlignment="1">
      <alignment horizontal="center" vertical="center"/>
    </xf>
    <xf numFmtId="164" fontId="2" fillId="13" borderId="21" xfId="2" applyFont="1" applyFill="1" applyBorder="1" applyAlignment="1">
      <alignment horizontal="left" vertical="center" wrapText="1"/>
    </xf>
    <xf numFmtId="164" fontId="2" fillId="13" borderId="26" xfId="2" applyFont="1" applyFill="1" applyBorder="1" applyAlignment="1">
      <alignment horizontal="left" vertical="center" wrapText="1"/>
    </xf>
    <xf numFmtId="164" fontId="2" fillId="5" borderId="26" xfId="2" applyFont="1" applyFill="1" applyBorder="1" applyAlignment="1">
      <alignment horizontal="left" vertical="center" wrapText="1"/>
    </xf>
    <xf numFmtId="10" fontId="2" fillId="5" borderId="21" xfId="3" applyNumberFormat="1" applyFont="1" applyFill="1" applyBorder="1" applyAlignment="1">
      <alignment horizontal="center" vertical="center" wrapText="1"/>
    </xf>
    <xf numFmtId="10" fontId="10" fillId="7" borderId="40" xfId="3" applyNumberFormat="1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vertical="center"/>
    </xf>
    <xf numFmtId="0" fontId="10" fillId="5" borderId="21" xfId="0" applyFont="1" applyFill="1" applyBorder="1" applyAlignment="1">
      <alignment horizontal="left" vertical="center"/>
    </xf>
    <xf numFmtId="0" fontId="10" fillId="7" borderId="18" xfId="0" applyFont="1" applyFill="1" applyBorder="1" applyAlignment="1">
      <alignment horizontal="right" vertical="center"/>
    </xf>
    <xf numFmtId="0" fontId="9" fillId="9" borderId="5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6" xfId="0" applyFont="1" applyFill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vertical="center"/>
    </xf>
    <xf numFmtId="10" fontId="3" fillId="0" borderId="8" xfId="3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10" fillId="10" borderId="3" xfId="0" applyFont="1" applyFill="1" applyBorder="1" applyAlignment="1">
      <alignment horizontal="right" vertical="center"/>
    </xf>
    <xf numFmtId="165" fontId="3" fillId="10" borderId="9" xfId="1" applyFont="1" applyFill="1" applyBorder="1" applyAlignment="1">
      <alignment vertical="center"/>
    </xf>
    <xf numFmtId="10" fontId="3" fillId="10" borderId="9" xfId="3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9" fontId="3" fillId="10" borderId="4" xfId="3" applyFont="1" applyFill="1" applyBorder="1" applyAlignment="1">
      <alignment horizontal="center" vertical="center"/>
    </xf>
    <xf numFmtId="3" fontId="3" fillId="1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5" borderId="26" xfId="0" applyFont="1" applyFill="1" applyBorder="1" applyAlignment="1">
      <alignment vertical="center"/>
    </xf>
    <xf numFmtId="165" fontId="10" fillId="5" borderId="21" xfId="1" applyFont="1" applyFill="1" applyBorder="1" applyAlignment="1">
      <alignment vertical="center"/>
    </xf>
    <xf numFmtId="165" fontId="10" fillId="5" borderId="21" xfId="1" applyFont="1" applyFill="1" applyBorder="1" applyAlignment="1">
      <alignment horizontal="left" vertical="center"/>
    </xf>
    <xf numFmtId="165" fontId="10" fillId="5" borderId="26" xfId="1" applyFont="1" applyFill="1" applyBorder="1" applyAlignment="1">
      <alignment vertical="center"/>
    </xf>
    <xf numFmtId="165" fontId="10" fillId="7" borderId="40" xfId="1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right" vertical="center"/>
    </xf>
    <xf numFmtId="165" fontId="10" fillId="7" borderId="1" xfId="1" applyFont="1" applyFill="1" applyBorder="1" applyAlignment="1">
      <alignment horizontal="right" vertical="center"/>
    </xf>
    <xf numFmtId="164" fontId="2" fillId="5" borderId="21" xfId="2" applyFont="1" applyFill="1" applyBorder="1" applyAlignment="1">
      <alignment horizontal="left" vertical="center" wrapText="1"/>
    </xf>
    <xf numFmtId="164" fontId="10" fillId="7" borderId="34" xfId="2" applyFont="1" applyFill="1" applyBorder="1" applyAlignment="1">
      <alignment horizontal="left" vertical="center" wrapText="1"/>
    </xf>
    <xf numFmtId="164" fontId="4" fillId="7" borderId="28" xfId="2" applyFont="1" applyFill="1" applyBorder="1" applyAlignment="1">
      <alignment horizontal="center" vertical="center" wrapText="1"/>
    </xf>
    <xf numFmtId="164" fontId="2" fillId="13" borderId="21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164" fontId="2" fillId="0" borderId="0" xfId="2" applyFont="1" applyFill="1" applyBorder="1" applyAlignment="1">
      <alignment horizontal="left" vertical="center" wrapText="1"/>
    </xf>
    <xf numFmtId="164" fontId="10" fillId="0" borderId="0" xfId="2" applyFont="1" applyFill="1" applyBorder="1" applyAlignment="1">
      <alignment horizontal="left" vertical="center" wrapText="1"/>
    </xf>
    <xf numFmtId="164" fontId="4" fillId="0" borderId="0" xfId="2" applyFont="1" applyFill="1" applyBorder="1" applyAlignment="1">
      <alignment horizontal="center" vertical="center" wrapText="1"/>
    </xf>
    <xf numFmtId="165" fontId="10" fillId="0" borderId="0" xfId="1" applyFont="1" applyFill="1" applyBorder="1" applyAlignment="1">
      <alignment horizontal="left" vertical="center" wrapText="1"/>
    </xf>
    <xf numFmtId="0" fontId="9" fillId="6" borderId="42" xfId="0" applyFont="1" applyFill="1" applyBorder="1" applyAlignment="1">
      <alignment horizontal="center" vertical="center" wrapText="1"/>
    </xf>
    <xf numFmtId="164" fontId="2" fillId="5" borderId="42" xfId="0" applyNumberFormat="1" applyFont="1" applyFill="1" applyBorder="1" applyAlignment="1">
      <alignment horizontal="left" vertical="center" wrapText="1"/>
    </xf>
    <xf numFmtId="165" fontId="10" fillId="7" borderId="43" xfId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/>
    </xf>
    <xf numFmtId="0" fontId="18" fillId="2" borderId="3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22" xfId="0" applyFont="1" applyFill="1" applyBorder="1" applyAlignment="1">
      <alignment horizontal="left" vertical="center" wrapText="1"/>
    </xf>
    <xf numFmtId="0" fontId="4" fillId="4" borderId="35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0" fillId="12" borderId="0" xfId="0" applyFont="1" applyFill="1" applyBorder="1" applyAlignment="1">
      <alignment horizontal="left" vertical="center"/>
    </xf>
    <xf numFmtId="0" fontId="11" fillId="6" borderId="10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10" fillId="11" borderId="2" xfId="0" applyFont="1" applyFill="1" applyBorder="1" applyAlignment="1">
      <alignment horizontal="left" vertical="center" wrapText="1"/>
    </xf>
    <xf numFmtId="0" fontId="10" fillId="11" borderId="0" xfId="0" applyFont="1" applyFill="1" applyBorder="1" applyAlignment="1">
      <alignment horizontal="left" vertical="center" wrapText="1"/>
    </xf>
    <xf numFmtId="0" fontId="12" fillId="11" borderId="0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horizontal="right" vertical="center"/>
    </xf>
    <xf numFmtId="0" fontId="10" fillId="0" borderId="24" xfId="0" applyFont="1" applyFill="1" applyBorder="1" applyAlignment="1">
      <alignment horizontal="right" vertical="center"/>
    </xf>
    <xf numFmtId="0" fontId="10" fillId="0" borderId="25" xfId="0" applyFont="1" applyFill="1" applyBorder="1" applyAlignment="1">
      <alignment horizontal="right" vertical="center"/>
    </xf>
    <xf numFmtId="0" fontId="10" fillId="0" borderId="37" xfId="0" applyFont="1" applyFill="1" applyBorder="1" applyAlignment="1">
      <alignment horizontal="right" vertical="center"/>
    </xf>
    <xf numFmtId="0" fontId="10" fillId="0" borderId="38" xfId="0" applyFont="1" applyFill="1" applyBorder="1" applyAlignment="1">
      <alignment horizontal="right" vertical="center"/>
    </xf>
    <xf numFmtId="0" fontId="10" fillId="0" borderId="39" xfId="0" applyFont="1" applyFill="1" applyBorder="1" applyAlignment="1">
      <alignment horizontal="right" vertical="center"/>
    </xf>
    <xf numFmtId="0" fontId="10" fillId="12" borderId="0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71" fontId="3" fillId="0" borderId="1" xfId="4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44" xfId="0" applyFont="1" applyBorder="1" applyAlignment="1">
      <alignment horizontal="justify" vertical="center" wrapText="1"/>
    </xf>
    <xf numFmtId="171" fontId="3" fillId="0" borderId="1" xfId="4" applyNumberFormat="1" applyFont="1" applyBorder="1" applyAlignment="1">
      <alignment horizontal="justify" vertical="center" wrapText="1"/>
    </xf>
    <xf numFmtId="171" fontId="3" fillId="0" borderId="44" xfId="4" applyNumberFormat="1" applyFont="1" applyBorder="1" applyAlignment="1">
      <alignment horizontal="justify" vertical="center" wrapText="1"/>
    </xf>
    <xf numFmtId="0" fontId="3" fillId="0" borderId="45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center" vertical="center" wrapText="1"/>
    </xf>
    <xf numFmtId="164" fontId="3" fillId="0" borderId="45" xfId="2" applyFont="1" applyBorder="1" applyAlignment="1">
      <alignment horizontal="center" vertical="center" wrapText="1"/>
    </xf>
    <xf numFmtId="171" fontId="3" fillId="0" borderId="45" xfId="4" applyNumberFormat="1" applyFont="1" applyBorder="1" applyAlignment="1">
      <alignment horizontal="right" vertical="center" wrapText="1"/>
    </xf>
    <xf numFmtId="171" fontId="3" fillId="0" borderId="45" xfId="4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2" applyFont="1" applyBorder="1" applyAlignment="1">
      <alignment horizontal="center" vertical="center" wrapText="1"/>
    </xf>
    <xf numFmtId="172" fontId="3" fillId="0" borderId="1" xfId="0" applyNumberFormat="1" applyFont="1" applyBorder="1" applyAlignment="1">
      <alignment horizontal="center" vertical="center"/>
    </xf>
  </cellXfs>
  <cellStyles count="5">
    <cellStyle name="Comma [0]" xfId="1" builtinId="6"/>
    <cellStyle name="Currency" xfId="4" builtinId="4"/>
    <cellStyle name="Currency [0]" xfId="2" builtinId="7"/>
    <cellStyle name="Normal" xfId="0" builtinId="0"/>
    <cellStyle name="Percent" xfId="3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G983"/>
  <sheetViews>
    <sheetView workbookViewId="0">
      <selection activeCell="X14" sqref="X14"/>
    </sheetView>
  </sheetViews>
  <sheetFormatPr defaultColWidth="14.42578125" defaultRowHeight="12.75"/>
  <cols>
    <col min="1" max="1" width="2.7109375" style="25" customWidth="1"/>
    <col min="2" max="2" width="25.85546875" style="25" customWidth="1"/>
    <col min="3" max="3" width="36.140625" style="25" customWidth="1"/>
    <col min="4" max="4" width="16.85546875" style="25" customWidth="1"/>
    <col min="5" max="5" width="36.140625" style="25" customWidth="1"/>
    <col min="6" max="6" width="33.5703125" style="25" bestFit="1" customWidth="1"/>
    <col min="7" max="7" width="25.28515625" style="25" bestFit="1" customWidth="1"/>
    <col min="8" max="9" width="13.5703125" style="25" customWidth="1"/>
    <col min="10" max="33" width="3.7109375" style="25" customWidth="1"/>
    <col min="34" max="16384" width="14.42578125" style="25"/>
  </cols>
  <sheetData>
    <row r="2" spans="1:33" ht="13.5" customHeight="1">
      <c r="B2" s="26" t="s">
        <v>2</v>
      </c>
      <c r="E2" s="31"/>
      <c r="F2" s="31"/>
    </row>
    <row r="3" spans="1:33" ht="13.5" customHeight="1">
      <c r="B3" s="23" t="s">
        <v>3</v>
      </c>
    </row>
    <row r="4" spans="1:33" ht="13.5" customHeight="1">
      <c r="B4" s="23" t="s">
        <v>4</v>
      </c>
    </row>
    <row r="5" spans="1:33" ht="13.5" customHeight="1">
      <c r="B5" s="23" t="s">
        <v>5</v>
      </c>
    </row>
    <row r="6" spans="1:33" ht="13.5" customHeight="1">
      <c r="B6" s="23"/>
    </row>
    <row r="7" spans="1:33" ht="12.75" customHeight="1" thickBot="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</row>
    <row r="8" spans="1:33" ht="14.25" customHeight="1">
      <c r="A8" s="72"/>
      <c r="B8" s="125" t="s">
        <v>6</v>
      </c>
      <c r="C8" s="127" t="s">
        <v>7</v>
      </c>
      <c r="D8" s="125" t="s">
        <v>8</v>
      </c>
      <c r="E8" s="128" t="s">
        <v>9</v>
      </c>
      <c r="F8" s="134" t="s">
        <v>80</v>
      </c>
      <c r="G8" s="130" t="s">
        <v>81</v>
      </c>
      <c r="H8" s="125" t="s">
        <v>0</v>
      </c>
      <c r="I8" s="132" t="s">
        <v>1</v>
      </c>
      <c r="J8" s="122" t="s">
        <v>82</v>
      </c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4"/>
      <c r="V8" s="122" t="s">
        <v>82</v>
      </c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4"/>
    </row>
    <row r="9" spans="1:33" ht="25.5" customHeight="1">
      <c r="A9" s="72"/>
      <c r="B9" s="126"/>
      <c r="C9" s="126"/>
      <c r="D9" s="136"/>
      <c r="E9" s="129"/>
      <c r="F9" s="135"/>
      <c r="G9" s="131"/>
      <c r="H9" s="125"/>
      <c r="I9" s="133"/>
      <c r="J9" s="2">
        <v>1</v>
      </c>
      <c r="K9" s="2">
        <v>2</v>
      </c>
      <c r="L9" s="2">
        <v>3</v>
      </c>
      <c r="M9" s="2">
        <v>4</v>
      </c>
      <c r="N9" s="2">
        <v>5</v>
      </c>
      <c r="O9" s="2">
        <v>6</v>
      </c>
      <c r="P9" s="2">
        <v>7</v>
      </c>
      <c r="Q9" s="2">
        <v>8</v>
      </c>
      <c r="R9" s="2">
        <v>9</v>
      </c>
      <c r="S9" s="2">
        <v>10</v>
      </c>
      <c r="T9" s="2">
        <v>11</v>
      </c>
      <c r="U9" s="2">
        <v>12</v>
      </c>
      <c r="V9" s="2">
        <v>13</v>
      </c>
      <c r="W9" s="2">
        <v>14</v>
      </c>
      <c r="X9" s="2">
        <v>15</v>
      </c>
      <c r="Y9" s="2">
        <v>16</v>
      </c>
      <c r="Z9" s="2">
        <v>17</v>
      </c>
      <c r="AA9" s="2">
        <v>18</v>
      </c>
      <c r="AB9" s="2">
        <v>19</v>
      </c>
      <c r="AC9" s="2">
        <v>20</v>
      </c>
      <c r="AD9" s="2">
        <v>21</v>
      </c>
      <c r="AE9" s="2">
        <v>22</v>
      </c>
      <c r="AF9" s="2">
        <v>23</v>
      </c>
      <c r="AG9" s="2">
        <v>24</v>
      </c>
    </row>
    <row r="10" spans="1:33" ht="12.75" customHeight="1">
      <c r="A10" s="72"/>
      <c r="B10" s="119" t="s">
        <v>83</v>
      </c>
      <c r="C10" s="27" t="s">
        <v>10</v>
      </c>
      <c r="D10" s="27"/>
      <c r="E10" s="27"/>
      <c r="F10" s="27"/>
      <c r="G10" s="27"/>
      <c r="H10" s="28"/>
      <c r="I10" s="29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12.75" customHeight="1">
      <c r="A11" s="72"/>
      <c r="B11" s="120"/>
      <c r="C11" s="27" t="s">
        <v>11</v>
      </c>
      <c r="D11" s="27"/>
      <c r="E11" s="27"/>
      <c r="F11" s="27"/>
      <c r="G11" s="27"/>
      <c r="H11" s="28"/>
      <c r="I11" s="2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12.75" customHeight="1">
      <c r="A12" s="72"/>
      <c r="B12" s="120"/>
      <c r="C12" s="27" t="s">
        <v>12</v>
      </c>
      <c r="D12" s="27"/>
      <c r="E12" s="27"/>
      <c r="F12" s="27"/>
      <c r="G12" s="27"/>
      <c r="H12" s="28"/>
      <c r="I12" s="29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12.75" customHeight="1">
      <c r="A13" s="72"/>
      <c r="B13" s="121"/>
      <c r="C13" s="27" t="s">
        <v>13</v>
      </c>
      <c r="D13" s="27"/>
      <c r="E13" s="27"/>
      <c r="F13" s="27"/>
      <c r="G13" s="27"/>
      <c r="H13" s="28"/>
      <c r="I13" s="29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12.75" customHeight="1">
      <c r="A14" s="72"/>
      <c r="B14" s="119" t="s">
        <v>84</v>
      </c>
      <c r="C14" s="27" t="s">
        <v>10</v>
      </c>
      <c r="D14" s="27"/>
      <c r="E14" s="27"/>
      <c r="F14" s="27"/>
      <c r="G14" s="27"/>
      <c r="H14" s="28"/>
      <c r="I14" s="29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12.75" customHeight="1">
      <c r="A15" s="72"/>
      <c r="B15" s="120"/>
      <c r="C15" s="27" t="s">
        <v>11</v>
      </c>
      <c r="D15" s="27"/>
      <c r="E15" s="27"/>
      <c r="F15" s="27"/>
      <c r="G15" s="27"/>
      <c r="H15" s="28"/>
      <c r="I15" s="2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12.75" customHeight="1">
      <c r="A16" s="72"/>
      <c r="B16" s="120"/>
      <c r="C16" s="27" t="s">
        <v>12</v>
      </c>
      <c r="D16" s="27"/>
      <c r="E16" s="27"/>
      <c r="F16" s="27"/>
      <c r="G16" s="27"/>
      <c r="H16" s="28"/>
      <c r="I16" s="29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ht="12.75" customHeight="1">
      <c r="A17" s="72"/>
      <c r="B17" s="121"/>
      <c r="C17" s="27" t="s">
        <v>13</v>
      </c>
      <c r="D17" s="27"/>
      <c r="E17" s="27"/>
      <c r="F17" s="27"/>
      <c r="G17" s="27"/>
      <c r="H17" s="28"/>
      <c r="I17" s="29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ht="12.75" customHeight="1">
      <c r="A18" s="72"/>
      <c r="B18" s="119" t="s">
        <v>85</v>
      </c>
      <c r="C18" s="27" t="s">
        <v>10</v>
      </c>
      <c r="D18" s="27"/>
      <c r="E18" s="27"/>
      <c r="F18" s="27"/>
      <c r="G18" s="27"/>
      <c r="H18" s="28"/>
      <c r="I18" s="2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spans="1:33" ht="12.75" customHeight="1">
      <c r="A19" s="72"/>
      <c r="B19" s="120"/>
      <c r="C19" s="27" t="s">
        <v>11</v>
      </c>
      <c r="D19" s="27"/>
      <c r="E19" s="27"/>
      <c r="F19" s="27"/>
      <c r="G19" s="27"/>
      <c r="H19" s="28"/>
      <c r="I19" s="2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33" ht="12.75" customHeight="1">
      <c r="A20" s="72"/>
      <c r="B20" s="120"/>
      <c r="C20" s="27" t="s">
        <v>12</v>
      </c>
      <c r="D20" s="27"/>
      <c r="E20" s="27"/>
      <c r="F20" s="27"/>
      <c r="G20" s="27"/>
      <c r="H20" s="28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33" ht="12.75" customHeight="1">
      <c r="A21" s="72"/>
      <c r="B21" s="121"/>
      <c r="C21" s="27" t="s">
        <v>13</v>
      </c>
      <c r="D21" s="27"/>
      <c r="E21" s="27"/>
      <c r="F21" s="27"/>
      <c r="G21" s="27"/>
      <c r="H21" s="28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 spans="1:33" ht="12.75" customHeight="1">
      <c r="A22" s="72"/>
      <c r="B22" s="119" t="s">
        <v>86</v>
      </c>
      <c r="C22" s="27" t="s">
        <v>10</v>
      </c>
      <c r="D22" s="27"/>
      <c r="E22" s="27"/>
      <c r="F22" s="27"/>
      <c r="G22" s="27"/>
      <c r="H22" s="28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</row>
    <row r="23" spans="1:33" ht="12.75" customHeight="1">
      <c r="A23" s="72"/>
      <c r="B23" s="120"/>
      <c r="C23" s="27" t="s">
        <v>11</v>
      </c>
      <c r="D23" s="27"/>
      <c r="E23" s="27"/>
      <c r="F23" s="27"/>
      <c r="G23" s="27"/>
      <c r="H23" s="2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</row>
    <row r="24" spans="1:33" ht="12.75" customHeight="1">
      <c r="A24" s="72"/>
      <c r="B24" s="120"/>
      <c r="C24" s="27" t="s">
        <v>12</v>
      </c>
      <c r="D24" s="27"/>
      <c r="E24" s="27"/>
      <c r="F24" s="27"/>
      <c r="G24" s="27"/>
      <c r="H24" s="2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</row>
    <row r="25" spans="1:33" ht="12.75" customHeight="1">
      <c r="A25" s="72"/>
      <c r="B25" s="121"/>
      <c r="C25" s="27" t="s">
        <v>13</v>
      </c>
      <c r="D25" s="27"/>
      <c r="E25" s="27"/>
      <c r="F25" s="27"/>
      <c r="G25" s="27"/>
      <c r="H25" s="28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</row>
    <row r="26" spans="1:33" ht="12.75" customHeight="1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</row>
    <row r="27" spans="1:33" ht="12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</row>
    <row r="28" spans="1:33" ht="12.75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</row>
    <row r="29" spans="1:33" ht="12.75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</row>
    <row r="30" spans="1:33" ht="12.75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</row>
    <row r="31" spans="1:33" ht="12.75" customHeight="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</row>
    <row r="32" spans="1:33" ht="12.7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</row>
    <row r="33" spans="1:33" ht="12.7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</row>
    <row r="34" spans="1:33" ht="12.75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</row>
    <row r="35" spans="1:33" ht="12.7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</row>
    <row r="36" spans="1:33" ht="12.7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</row>
    <row r="37" spans="1:33" ht="12.75" customHeigh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</row>
    <row r="38" spans="1:33" ht="12.7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</row>
    <row r="39" spans="1:33" ht="12.75" customHeigh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</row>
    <row r="40" spans="1:33" ht="12.75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</row>
    <row r="41" spans="1:33" ht="12.75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</row>
    <row r="42" spans="1:33" ht="12.7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</row>
    <row r="43" spans="1:33" ht="12.7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</row>
    <row r="44" spans="1:33" ht="12.75" customHeigh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</row>
    <row r="45" spans="1:33" ht="12.7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</row>
    <row r="46" spans="1:33" ht="12.75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</row>
    <row r="47" spans="1:33" ht="12.7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</row>
    <row r="48" spans="1:33" ht="12.7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</row>
    <row r="49" spans="1:33" ht="12.7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</row>
    <row r="50" spans="1:33" ht="12.7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</row>
    <row r="51" spans="1:33" ht="12.7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</row>
    <row r="52" spans="1:33" ht="12.7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</row>
    <row r="53" spans="1:33" ht="12.7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</row>
    <row r="54" spans="1:33" ht="12.7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</row>
    <row r="55" spans="1:33" ht="12.7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</row>
    <row r="56" spans="1:33" ht="12.7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</row>
    <row r="57" spans="1:33" ht="12.7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</row>
    <row r="58" spans="1:33" ht="12.7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</row>
    <row r="59" spans="1:33" ht="12.7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</row>
    <row r="60" spans="1:33" ht="12.7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</row>
    <row r="61" spans="1:33" ht="12.7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</row>
    <row r="62" spans="1:33" ht="12.7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</row>
    <row r="63" spans="1:33" ht="12.7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</row>
    <row r="64" spans="1:33" ht="12.7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</row>
    <row r="65" spans="1:33" ht="12.7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</row>
    <row r="66" spans="1:33" ht="12.7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</row>
    <row r="67" spans="1:33" ht="12.7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</row>
    <row r="68" spans="1:33" ht="12.7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</row>
    <row r="69" spans="1:33" ht="12.7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</row>
    <row r="70" spans="1:33" ht="12.7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</row>
    <row r="71" spans="1:33" ht="12.7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</row>
    <row r="72" spans="1:33" ht="12.7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</row>
    <row r="73" spans="1:33" ht="12.7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</row>
    <row r="74" spans="1:33" ht="12.7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</row>
    <row r="75" spans="1:33" ht="12.7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</row>
    <row r="76" spans="1:33" ht="12.7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</row>
    <row r="77" spans="1:33" ht="12.7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</row>
    <row r="78" spans="1:33" ht="12.7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</row>
    <row r="79" spans="1:33" ht="12.7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</row>
    <row r="80" spans="1:33" ht="12.7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</row>
    <row r="81" spans="1:33" ht="12.7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</row>
    <row r="82" spans="1:33" ht="12.7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</row>
    <row r="83" spans="1:33" ht="12.7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</row>
    <row r="84" spans="1:33" ht="12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</row>
    <row r="85" spans="1:33" ht="12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</row>
    <row r="86" spans="1:33" ht="12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</row>
    <row r="87" spans="1:33" ht="12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</row>
    <row r="88" spans="1:33" ht="12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</row>
    <row r="89" spans="1:33" ht="12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</row>
    <row r="90" spans="1:33" ht="12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</row>
    <row r="91" spans="1:33" ht="12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</row>
    <row r="92" spans="1:33" ht="12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</row>
    <row r="93" spans="1:33" ht="12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</row>
    <row r="94" spans="1:33" ht="12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</row>
    <row r="95" spans="1:33" ht="12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</row>
    <row r="96" spans="1:33" ht="12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</row>
    <row r="97" spans="1:33" ht="12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</row>
    <row r="98" spans="1:33" ht="12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</row>
    <row r="99" spans="1:33" ht="12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</row>
    <row r="100" spans="1:33" ht="12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</row>
    <row r="101" spans="1:33" ht="12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</row>
    <row r="102" spans="1:33" ht="12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</row>
    <row r="103" spans="1:33" ht="12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</row>
    <row r="104" spans="1:33" ht="12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</row>
    <row r="105" spans="1:33" ht="12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</row>
    <row r="106" spans="1:33" ht="12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</row>
    <row r="107" spans="1:33" ht="12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</row>
    <row r="108" spans="1:33" ht="12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</row>
    <row r="109" spans="1:33" ht="12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</row>
    <row r="110" spans="1:33" ht="12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</row>
    <row r="111" spans="1:33" ht="12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</row>
    <row r="112" spans="1:33" ht="12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</row>
    <row r="113" spans="1:33" ht="12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</row>
    <row r="114" spans="1:33" ht="12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</row>
    <row r="115" spans="1:33" ht="12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</row>
    <row r="116" spans="1:33" ht="12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</row>
    <row r="117" spans="1:33" ht="12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</row>
    <row r="118" spans="1:33" ht="12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</row>
    <row r="119" spans="1:33" ht="12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</row>
    <row r="120" spans="1:33" ht="12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</row>
    <row r="121" spans="1:33" ht="12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</row>
    <row r="122" spans="1:33" ht="12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</row>
    <row r="123" spans="1:33" ht="12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</row>
    <row r="124" spans="1:33" ht="12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</row>
    <row r="125" spans="1:33" ht="12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</row>
    <row r="126" spans="1:33" ht="12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</row>
    <row r="127" spans="1:33" ht="12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</row>
    <row r="128" spans="1:33" ht="12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</row>
    <row r="129" spans="1:33" ht="12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</row>
    <row r="130" spans="1:33" ht="12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</row>
    <row r="131" spans="1:33" ht="12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</row>
    <row r="132" spans="1:33" ht="12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</row>
    <row r="133" spans="1:33" ht="12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</row>
    <row r="134" spans="1:33" ht="12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</row>
    <row r="135" spans="1:33" ht="12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</row>
    <row r="136" spans="1:33" ht="12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</row>
    <row r="137" spans="1:33" ht="12.7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</row>
    <row r="138" spans="1:33" ht="12.7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</row>
    <row r="139" spans="1:33" ht="12.7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</row>
    <row r="140" spans="1:33" ht="12.7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</row>
    <row r="141" spans="1:33" ht="12.7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</row>
    <row r="142" spans="1:33" ht="12.7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</row>
    <row r="143" spans="1:33" ht="12.7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</row>
    <row r="144" spans="1:33" ht="12.7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</row>
    <row r="145" spans="1:33" ht="12.7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</row>
    <row r="146" spans="1:33" ht="12.7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</row>
    <row r="147" spans="1:33" ht="12.7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</row>
    <row r="148" spans="1:33" ht="12.7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</row>
    <row r="149" spans="1:33" ht="12.7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</row>
    <row r="150" spans="1:33" ht="12.7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</row>
    <row r="151" spans="1:33" ht="12.7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</row>
    <row r="152" spans="1:33" ht="12.7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</row>
    <row r="153" spans="1:33" ht="12.7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</row>
    <row r="154" spans="1:33" ht="12.7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</row>
    <row r="155" spans="1:33" ht="12.7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</row>
    <row r="156" spans="1:33" ht="12.7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</row>
    <row r="157" spans="1:33" ht="12.7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</row>
    <row r="158" spans="1:33" ht="12.7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</row>
    <row r="159" spans="1:33" ht="12.7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</row>
    <row r="160" spans="1:33" ht="12.7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</row>
    <row r="161" spans="1:33" ht="12.7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</row>
    <row r="162" spans="1:33" ht="12.7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</row>
    <row r="163" spans="1:33" ht="12.7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</row>
    <row r="164" spans="1:33" ht="12.7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</row>
    <row r="165" spans="1:33" ht="12.7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</row>
    <row r="166" spans="1:33" ht="12.7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</row>
    <row r="167" spans="1:33" ht="12.7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</row>
    <row r="168" spans="1:33" ht="12.7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</row>
    <row r="169" spans="1:33" ht="12.7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</row>
    <row r="170" spans="1:33" ht="12.7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</row>
    <row r="171" spans="1:33" ht="12.7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</row>
    <row r="172" spans="1:33" ht="12.7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</row>
    <row r="173" spans="1:33" ht="12.7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</row>
    <row r="174" spans="1:33" ht="12.7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</row>
    <row r="175" spans="1:33" ht="12.7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</row>
    <row r="176" spans="1:33" ht="12.7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</row>
    <row r="177" spans="1:33" ht="12.7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</row>
    <row r="178" spans="1:33" ht="12.7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</row>
    <row r="179" spans="1:33" ht="12.7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</row>
    <row r="180" spans="1:33" ht="12.7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</row>
    <row r="181" spans="1:33" ht="12.7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</row>
    <row r="182" spans="1:33" ht="12.7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</row>
    <row r="183" spans="1:33" ht="12.7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</row>
    <row r="184" spans="1:33" ht="12.7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</row>
    <row r="185" spans="1:33" ht="12.7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</row>
    <row r="186" spans="1:33" ht="12.7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</row>
    <row r="187" spans="1:33" ht="12.7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</row>
    <row r="188" spans="1:33" ht="12.7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</row>
    <row r="189" spans="1:33" ht="12.7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</row>
    <row r="190" spans="1:33" ht="12.7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</row>
    <row r="191" spans="1:33" ht="12.7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</row>
    <row r="192" spans="1:33" ht="12.7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</row>
    <row r="193" spans="1:33" ht="12.7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</row>
    <row r="194" spans="1:33" ht="12.7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</row>
    <row r="195" spans="1:33" ht="12.7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</row>
    <row r="196" spans="1:33" ht="12.7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</row>
    <row r="197" spans="1:33" ht="12.7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</row>
    <row r="198" spans="1:33" ht="12.7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</row>
    <row r="199" spans="1:33" ht="12.7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</row>
    <row r="200" spans="1:33" ht="12.7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</row>
    <row r="201" spans="1:33" ht="12.7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</row>
    <row r="202" spans="1:33" ht="12.7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</row>
    <row r="203" spans="1:33" ht="12.7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</row>
    <row r="204" spans="1:33" ht="12.7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</row>
    <row r="205" spans="1:33" ht="12.7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</row>
    <row r="206" spans="1:33" ht="12.7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</row>
    <row r="207" spans="1:33" ht="12.7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</row>
    <row r="208" spans="1:33" ht="12.7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</row>
    <row r="209" spans="1:33" ht="12.7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</row>
    <row r="210" spans="1:33" ht="12.7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</row>
    <row r="211" spans="1:33" ht="12.7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</row>
    <row r="212" spans="1:33" ht="12.7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</row>
    <row r="213" spans="1:33" ht="12.7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</row>
    <row r="214" spans="1:33" ht="12.7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</row>
    <row r="215" spans="1:33" ht="12.7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</row>
    <row r="216" spans="1:33" ht="12.7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</row>
    <row r="217" spans="1:33" ht="12.7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</row>
    <row r="218" spans="1:33" ht="12.7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</row>
    <row r="219" spans="1:33" ht="12.7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</row>
    <row r="220" spans="1:33" ht="12.7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</row>
    <row r="221" spans="1:33" ht="12.7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</row>
    <row r="222" spans="1:33" ht="12.7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</row>
    <row r="223" spans="1:33" ht="12.7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</row>
    <row r="224" spans="1:33" ht="12.7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</row>
    <row r="225" spans="1:33" ht="12.7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</row>
    <row r="226" spans="1:33" ht="12.7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</row>
    <row r="227" spans="1:33" ht="12.7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</row>
    <row r="228" spans="1:33" ht="12.7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</row>
    <row r="229" spans="1:33" ht="12.7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</row>
    <row r="230" spans="1:33" ht="12.7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</row>
    <row r="231" spans="1:33" ht="12.7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</row>
    <row r="232" spans="1:33" ht="12.7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</row>
    <row r="233" spans="1:33" ht="12.7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</row>
    <row r="234" spans="1:33" ht="12.7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</row>
    <row r="235" spans="1:33" ht="12.7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</row>
    <row r="236" spans="1:33" ht="12.7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</row>
    <row r="237" spans="1:33" ht="12.7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</row>
    <row r="238" spans="1:33" ht="12.7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</row>
    <row r="239" spans="1:33" ht="12.7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</row>
    <row r="240" spans="1:33" ht="12.7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</row>
    <row r="241" spans="1:33" ht="12.7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</row>
    <row r="242" spans="1:33" ht="12.7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</row>
    <row r="243" spans="1:33" ht="12.7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</row>
    <row r="244" spans="1:33" ht="12.7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</row>
    <row r="245" spans="1:33" ht="12.7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</row>
    <row r="246" spans="1:33" ht="12.7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</row>
    <row r="247" spans="1:33" ht="12.7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</row>
    <row r="248" spans="1:33" ht="12.7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</row>
    <row r="249" spans="1:33" ht="12.7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</row>
    <row r="250" spans="1:33" ht="12.7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</row>
    <row r="251" spans="1:33" ht="12.7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</row>
    <row r="252" spans="1:33" ht="12.7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</row>
    <row r="253" spans="1:33" ht="12.7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</row>
    <row r="254" spans="1:33" ht="12.7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</row>
    <row r="255" spans="1:33" ht="12.7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</row>
    <row r="256" spans="1:33" ht="12.7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</row>
    <row r="257" spans="1:33" ht="12.7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</row>
    <row r="258" spans="1:33" ht="12.7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</row>
    <row r="259" spans="1:33" ht="12.7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</row>
    <row r="260" spans="1:33" ht="12.7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</row>
    <row r="261" spans="1:33" ht="12.7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</row>
    <row r="262" spans="1:33" ht="12.7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</row>
    <row r="263" spans="1:33" ht="12.7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</row>
    <row r="264" spans="1:33" ht="12.7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</row>
    <row r="265" spans="1:33" ht="12.7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</row>
    <row r="266" spans="1:33" ht="12.7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</row>
    <row r="267" spans="1:33" ht="12.7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</row>
    <row r="268" spans="1:33" ht="12.7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</row>
    <row r="269" spans="1:33" ht="12.7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</row>
    <row r="270" spans="1:33" ht="12.7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</row>
    <row r="271" spans="1:33" ht="12.7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</row>
    <row r="272" spans="1:33" ht="12.7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</row>
    <row r="273" spans="1:33" ht="12.7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</row>
    <row r="274" spans="1:33" ht="12.7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</row>
    <row r="275" spans="1:33" ht="12.7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</row>
    <row r="276" spans="1:33" ht="12.7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</row>
    <row r="277" spans="1:33" ht="12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</row>
    <row r="278" spans="1:33" ht="12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</row>
    <row r="279" spans="1:33" ht="12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</row>
    <row r="280" spans="1:33" ht="12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</row>
    <row r="281" spans="1:33" ht="12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</row>
    <row r="282" spans="1:33" ht="12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</row>
    <row r="283" spans="1:33" ht="12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</row>
    <row r="284" spans="1:33" ht="12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</row>
    <row r="285" spans="1:33" ht="12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</row>
    <row r="286" spans="1:33" ht="12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</row>
    <row r="287" spans="1:33" ht="12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</row>
    <row r="288" spans="1:33" ht="12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</row>
    <row r="289" spans="1:33" ht="12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</row>
    <row r="290" spans="1:33" ht="12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</row>
    <row r="291" spans="1:33" ht="12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</row>
    <row r="292" spans="1:33" ht="12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</row>
    <row r="293" spans="1:33" ht="12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</row>
    <row r="294" spans="1:33" ht="12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</row>
    <row r="295" spans="1:33" ht="12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</row>
    <row r="296" spans="1:33" ht="12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</row>
    <row r="297" spans="1:33" ht="12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</row>
    <row r="298" spans="1:33" ht="12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</row>
    <row r="299" spans="1:33" ht="12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</row>
    <row r="300" spans="1:33" ht="12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</row>
    <row r="301" spans="1:33" ht="12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</row>
    <row r="302" spans="1:33" ht="12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</row>
    <row r="303" spans="1:33" ht="12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</row>
    <row r="304" spans="1:33" ht="12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</row>
    <row r="305" spans="1:33" ht="12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</row>
    <row r="306" spans="1:33" ht="12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</row>
    <row r="307" spans="1:33" ht="12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</row>
    <row r="308" spans="1:33" ht="12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</row>
    <row r="309" spans="1:33" ht="12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</row>
    <row r="310" spans="1:33" ht="12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</row>
    <row r="311" spans="1:33" ht="12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</row>
    <row r="312" spans="1:33" ht="12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</row>
    <row r="313" spans="1:33" ht="12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</row>
    <row r="314" spans="1:33" ht="12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</row>
    <row r="315" spans="1:33" ht="12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</row>
    <row r="316" spans="1:33" ht="12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</row>
    <row r="317" spans="1:33" ht="12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</row>
    <row r="318" spans="1:33" ht="12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</row>
    <row r="319" spans="1:33" ht="12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</row>
    <row r="320" spans="1:33" ht="12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</row>
    <row r="321" spans="1:33" ht="12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</row>
    <row r="322" spans="1:33" ht="12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</row>
    <row r="323" spans="1:33" ht="12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</row>
    <row r="324" spans="1:33" ht="12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</row>
    <row r="325" spans="1:33" ht="12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</row>
    <row r="326" spans="1:33" ht="12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</row>
    <row r="327" spans="1:33" ht="12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</row>
    <row r="328" spans="1:33" ht="12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</row>
    <row r="329" spans="1:33" ht="12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</row>
    <row r="330" spans="1:33" ht="12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</row>
    <row r="331" spans="1:33" ht="12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</row>
    <row r="332" spans="1:33" ht="12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</row>
    <row r="333" spans="1:33" ht="12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</row>
    <row r="334" spans="1:33" ht="12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</row>
    <row r="335" spans="1:33" ht="12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</row>
    <row r="336" spans="1:33" ht="12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</row>
    <row r="337" spans="1:33" ht="12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</row>
    <row r="338" spans="1:33" ht="12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</row>
    <row r="339" spans="1:33" ht="12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</row>
    <row r="340" spans="1:33" ht="12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</row>
    <row r="341" spans="1:33" ht="12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</row>
    <row r="342" spans="1:33" ht="12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</row>
    <row r="343" spans="1:33" ht="12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</row>
    <row r="344" spans="1:33" ht="12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</row>
    <row r="345" spans="1:33" ht="12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</row>
    <row r="346" spans="1:33" ht="12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</row>
    <row r="347" spans="1:33" ht="12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</row>
    <row r="348" spans="1:33" ht="12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</row>
    <row r="349" spans="1:33" ht="12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</row>
    <row r="350" spans="1:33" ht="12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</row>
    <row r="351" spans="1:33" ht="12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</row>
    <row r="352" spans="1:33" ht="12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</row>
    <row r="353" spans="1:33" ht="12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</row>
    <row r="354" spans="1:33" ht="12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</row>
    <row r="355" spans="1:33" ht="12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</row>
    <row r="356" spans="1:33" ht="12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</row>
    <row r="357" spans="1:33" ht="12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</row>
    <row r="358" spans="1:33" ht="12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</row>
    <row r="359" spans="1:33" ht="12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</row>
    <row r="360" spans="1:33" ht="12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</row>
    <row r="361" spans="1:33" ht="12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</row>
    <row r="362" spans="1:33" ht="12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</row>
    <row r="363" spans="1:33" ht="12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</row>
    <row r="364" spans="1:33" ht="12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</row>
    <row r="365" spans="1:33" ht="12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</row>
    <row r="366" spans="1:33" ht="12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</row>
    <row r="367" spans="1:33" ht="12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</row>
    <row r="368" spans="1:33" ht="12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</row>
    <row r="369" spans="1:33" ht="12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</row>
    <row r="370" spans="1:33" ht="12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</row>
    <row r="371" spans="1:33" ht="12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</row>
    <row r="372" spans="1:33" ht="12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</row>
    <row r="373" spans="1:33" ht="12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</row>
    <row r="374" spans="1:33" ht="12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</row>
    <row r="375" spans="1:33" ht="12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</row>
    <row r="376" spans="1:33" ht="12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</row>
    <row r="377" spans="1:33" ht="12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</row>
    <row r="378" spans="1:33" ht="12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</row>
    <row r="379" spans="1:33" ht="12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</row>
    <row r="380" spans="1:33" ht="12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</row>
    <row r="381" spans="1:33" ht="12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</row>
    <row r="382" spans="1:33" ht="12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</row>
    <row r="383" spans="1:33" ht="12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</row>
    <row r="384" spans="1:33" ht="12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</row>
    <row r="385" spans="1:33" ht="12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</row>
    <row r="386" spans="1:33" ht="12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</row>
    <row r="387" spans="1:33" ht="12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</row>
    <row r="388" spans="1:33" ht="12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</row>
    <row r="389" spans="1:33" ht="12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</row>
    <row r="390" spans="1:33" ht="12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</row>
    <row r="391" spans="1:33" ht="12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</row>
    <row r="392" spans="1:33" ht="12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</row>
    <row r="393" spans="1:33" ht="12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</row>
    <row r="394" spans="1:33" ht="12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</row>
    <row r="395" spans="1:33" ht="12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</row>
    <row r="396" spans="1:33" ht="12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</row>
    <row r="397" spans="1:33" ht="12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</row>
    <row r="398" spans="1:33" ht="12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</row>
    <row r="399" spans="1:33" ht="12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</row>
    <row r="400" spans="1:33" ht="12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</row>
    <row r="401" spans="1:33" ht="12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</row>
    <row r="402" spans="1:33" ht="12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</row>
    <row r="403" spans="1:33" ht="12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</row>
    <row r="404" spans="1:33" ht="12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</row>
    <row r="405" spans="1:33" ht="12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</row>
    <row r="406" spans="1:33" ht="12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</row>
    <row r="407" spans="1:33" ht="12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</row>
    <row r="408" spans="1:33" ht="12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</row>
    <row r="409" spans="1:33" ht="12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</row>
    <row r="410" spans="1:33" ht="12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</row>
    <row r="411" spans="1:33" ht="12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</row>
    <row r="412" spans="1:33" ht="12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</row>
    <row r="413" spans="1:33" ht="12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</row>
    <row r="414" spans="1:33" ht="12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</row>
    <row r="415" spans="1:33" ht="12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</row>
    <row r="416" spans="1:33" ht="12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</row>
    <row r="417" spans="1:33" ht="12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</row>
    <row r="418" spans="1:33" ht="12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</row>
    <row r="419" spans="1:33" ht="12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</row>
    <row r="420" spans="1:33" ht="12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</row>
    <row r="421" spans="1:33" ht="12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</row>
    <row r="422" spans="1:33" ht="12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</row>
    <row r="423" spans="1:33" ht="12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</row>
    <row r="424" spans="1:33" ht="12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</row>
    <row r="425" spans="1:33" ht="12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</row>
    <row r="426" spans="1:33" ht="12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</row>
    <row r="427" spans="1:33" ht="12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</row>
    <row r="428" spans="1:33" ht="12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</row>
    <row r="429" spans="1:33" ht="12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</row>
    <row r="430" spans="1:33" ht="12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</row>
    <row r="431" spans="1:33" ht="12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</row>
    <row r="432" spans="1:33" ht="12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</row>
    <row r="433" spans="1:33" ht="12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</row>
    <row r="434" spans="1:33" ht="12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</row>
    <row r="435" spans="1:33" ht="12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</row>
    <row r="436" spans="1:33" ht="12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</row>
    <row r="437" spans="1:33" ht="12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</row>
    <row r="438" spans="1:33" ht="12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</row>
    <row r="439" spans="1:33" ht="12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</row>
    <row r="440" spans="1:33" ht="12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</row>
    <row r="441" spans="1:33" ht="12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</row>
    <row r="442" spans="1:33" ht="12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</row>
    <row r="443" spans="1:33" ht="12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</row>
    <row r="444" spans="1:33" ht="12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</row>
    <row r="445" spans="1:33" ht="12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</row>
    <row r="446" spans="1:33" ht="12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</row>
    <row r="447" spans="1:33" ht="12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</row>
    <row r="448" spans="1:33" ht="12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</row>
    <row r="449" spans="1:33" ht="12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</row>
    <row r="450" spans="1:33" ht="12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</row>
    <row r="451" spans="1:33" ht="12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</row>
    <row r="452" spans="1:33" ht="12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</row>
    <row r="453" spans="1:33" ht="12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</row>
    <row r="454" spans="1:33" ht="12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</row>
    <row r="455" spans="1:33" ht="12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</row>
    <row r="456" spans="1:33" ht="12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</row>
    <row r="457" spans="1:33" ht="12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</row>
    <row r="458" spans="1:33" ht="12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</row>
    <row r="459" spans="1:33" ht="12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</row>
    <row r="460" spans="1:33" ht="12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</row>
    <row r="461" spans="1:33" ht="12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</row>
    <row r="462" spans="1:33" ht="12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</row>
    <row r="463" spans="1:33" ht="12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</row>
    <row r="464" spans="1:33" ht="12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</row>
    <row r="465" spans="1:33" ht="12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</row>
    <row r="466" spans="1:33" ht="12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</row>
    <row r="467" spans="1:33" ht="12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</row>
    <row r="468" spans="1:33" ht="12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</row>
    <row r="469" spans="1:33" ht="12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</row>
    <row r="470" spans="1:33" ht="12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</row>
    <row r="471" spans="1:33" ht="12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</row>
    <row r="472" spans="1:33" ht="12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</row>
    <row r="473" spans="1:33" ht="12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</row>
    <row r="474" spans="1:33" ht="12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</row>
    <row r="475" spans="1:33" ht="12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</row>
    <row r="476" spans="1:33" ht="12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</row>
    <row r="477" spans="1:33" ht="12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</row>
    <row r="478" spans="1:33" ht="12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</row>
    <row r="479" spans="1:33" ht="12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</row>
    <row r="480" spans="1:33" ht="12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</row>
    <row r="481" spans="1:33" ht="12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</row>
    <row r="482" spans="1:33" ht="12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</row>
    <row r="483" spans="1:33" ht="12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</row>
    <row r="484" spans="1:33" ht="12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</row>
    <row r="485" spans="1:33" ht="12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</row>
    <row r="486" spans="1:33" ht="12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</row>
    <row r="487" spans="1:33" ht="12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</row>
    <row r="488" spans="1:33" ht="12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</row>
    <row r="489" spans="1:33" ht="12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</row>
    <row r="490" spans="1:33" ht="12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</row>
    <row r="491" spans="1:33" ht="12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</row>
    <row r="492" spans="1:33" ht="12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</row>
    <row r="493" spans="1:33" ht="12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</row>
    <row r="494" spans="1:33" ht="12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</row>
    <row r="495" spans="1:33" ht="12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</row>
    <row r="496" spans="1:33" ht="12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</row>
    <row r="497" spans="1:33" ht="12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</row>
    <row r="498" spans="1:33" ht="12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</row>
    <row r="499" spans="1:33" ht="12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</row>
    <row r="500" spans="1:33" ht="12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</row>
    <row r="501" spans="1:33" ht="12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</row>
    <row r="502" spans="1:33" ht="12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</row>
    <row r="503" spans="1:33" ht="12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</row>
    <row r="504" spans="1:33" ht="12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</row>
    <row r="505" spans="1:33" ht="12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</row>
    <row r="506" spans="1:33" ht="12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</row>
    <row r="507" spans="1:33" ht="12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</row>
    <row r="508" spans="1:33" ht="12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</row>
    <row r="509" spans="1:33" ht="12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</row>
    <row r="510" spans="1:33" ht="12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</row>
    <row r="511" spans="1:33" ht="12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</row>
    <row r="512" spans="1:33" ht="12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</row>
    <row r="513" spans="1:33" ht="12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</row>
    <row r="514" spans="1:33" ht="12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</row>
    <row r="515" spans="1:33" ht="12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</row>
    <row r="516" spans="1:33" ht="12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</row>
    <row r="517" spans="1:33" ht="12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</row>
    <row r="518" spans="1:33" ht="12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</row>
    <row r="519" spans="1:33" ht="12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</row>
    <row r="520" spans="1:33" ht="12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</row>
    <row r="521" spans="1:33" ht="12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</row>
    <row r="522" spans="1:33" ht="12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</row>
    <row r="523" spans="1:33" ht="12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</row>
    <row r="524" spans="1:33" ht="12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</row>
    <row r="525" spans="1:33" ht="12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</row>
    <row r="526" spans="1:33" ht="12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</row>
    <row r="527" spans="1:33" ht="12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</row>
    <row r="528" spans="1:33" ht="12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</row>
    <row r="529" spans="1:33" ht="12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</row>
    <row r="530" spans="1:33" ht="12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</row>
    <row r="531" spans="1:33" ht="12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</row>
    <row r="532" spans="1:33" ht="12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</row>
    <row r="533" spans="1:33" ht="12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</row>
    <row r="534" spans="1:33" ht="12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</row>
    <row r="535" spans="1:33" ht="12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</row>
    <row r="536" spans="1:33" ht="12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</row>
    <row r="537" spans="1:33" ht="12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</row>
    <row r="538" spans="1:33" ht="12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</row>
    <row r="539" spans="1:33" ht="12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</row>
    <row r="540" spans="1:33" ht="12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</row>
    <row r="541" spans="1:33" ht="12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</row>
    <row r="542" spans="1:33" ht="12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</row>
    <row r="543" spans="1:33" ht="12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</row>
    <row r="544" spans="1:33" ht="12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</row>
    <row r="545" spans="1:33" ht="12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</row>
    <row r="546" spans="1:33" ht="12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</row>
    <row r="547" spans="1:33" ht="12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</row>
    <row r="548" spans="1:33" ht="12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</row>
    <row r="549" spans="1:33" ht="12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</row>
    <row r="550" spans="1:33" ht="12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</row>
    <row r="551" spans="1:33" ht="12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</row>
    <row r="552" spans="1:33" ht="12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</row>
    <row r="553" spans="1:33" ht="12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</row>
    <row r="554" spans="1:33" ht="12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</row>
    <row r="555" spans="1:33" ht="12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</row>
    <row r="556" spans="1:33" ht="12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</row>
    <row r="557" spans="1:33" ht="12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</row>
    <row r="558" spans="1:33" ht="12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</row>
    <row r="559" spans="1:33" ht="12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</row>
    <row r="560" spans="1:33" ht="12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</row>
    <row r="561" spans="1:33" ht="12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</row>
    <row r="562" spans="1:33" ht="12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</row>
    <row r="563" spans="1:33" ht="12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</row>
    <row r="564" spans="1:33" ht="12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</row>
    <row r="565" spans="1:33" ht="12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</row>
    <row r="566" spans="1:33" ht="12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</row>
    <row r="567" spans="1:33" ht="12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</row>
    <row r="568" spans="1:33" ht="12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</row>
    <row r="569" spans="1:33" ht="12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</row>
    <row r="570" spans="1:33" ht="12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</row>
    <row r="571" spans="1:33" ht="12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</row>
    <row r="572" spans="1:33" ht="12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</row>
    <row r="573" spans="1:33" ht="12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</row>
    <row r="574" spans="1:33" ht="12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</row>
    <row r="575" spans="1:33" ht="12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</row>
    <row r="576" spans="1:33" ht="12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</row>
    <row r="577" spans="1:33" ht="12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</row>
    <row r="578" spans="1:33" ht="12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</row>
    <row r="579" spans="1:33" ht="12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</row>
    <row r="580" spans="1:33" ht="12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</row>
    <row r="581" spans="1:33" ht="12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</row>
    <row r="582" spans="1:33" ht="12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</row>
    <row r="583" spans="1:33" ht="12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</row>
    <row r="584" spans="1:33" ht="12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</row>
    <row r="585" spans="1:33" ht="12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</row>
    <row r="586" spans="1:33" ht="12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</row>
    <row r="587" spans="1:33" ht="12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</row>
    <row r="588" spans="1:33" ht="12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</row>
    <row r="589" spans="1:33" ht="12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</row>
    <row r="590" spans="1:33" ht="12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</row>
    <row r="591" spans="1:33" ht="12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</row>
    <row r="592" spans="1:33" ht="12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</row>
    <row r="593" spans="1:33" ht="12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</row>
    <row r="594" spans="1:33" ht="12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</row>
    <row r="595" spans="1:33" ht="12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</row>
    <row r="596" spans="1:33" ht="12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</row>
    <row r="597" spans="1:33" ht="12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</row>
    <row r="598" spans="1:33" ht="12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</row>
    <row r="599" spans="1:33" ht="12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</row>
    <row r="600" spans="1:33" ht="12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</row>
    <row r="601" spans="1:33" ht="12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</row>
    <row r="602" spans="1:33" ht="12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</row>
    <row r="603" spans="1:33" ht="12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</row>
    <row r="604" spans="1:33" ht="12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</row>
    <row r="605" spans="1:33" ht="12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</row>
    <row r="606" spans="1:33" ht="12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</row>
    <row r="607" spans="1:33" ht="12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</row>
    <row r="608" spans="1:33" ht="12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</row>
    <row r="609" spans="1:33" ht="12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</row>
    <row r="610" spans="1:33" ht="12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</row>
    <row r="611" spans="1:33" ht="12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</row>
    <row r="612" spans="1:33" ht="12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</row>
    <row r="613" spans="1:33" ht="12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</row>
    <row r="614" spans="1:33" ht="12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</row>
    <row r="615" spans="1:33" ht="12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</row>
    <row r="616" spans="1:33" ht="12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</row>
    <row r="617" spans="1:33" ht="12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</row>
    <row r="618" spans="1:33" ht="12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</row>
    <row r="619" spans="1:33" ht="12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</row>
    <row r="620" spans="1:33" ht="12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</row>
    <row r="621" spans="1:33" ht="12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</row>
    <row r="622" spans="1:33" ht="12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</row>
    <row r="623" spans="1:33" ht="12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</row>
    <row r="624" spans="1:33" ht="12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</row>
    <row r="625" spans="1:33" ht="12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</row>
    <row r="626" spans="1:33" ht="12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</row>
    <row r="627" spans="1:33" ht="12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</row>
    <row r="628" spans="1:33" ht="12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</row>
    <row r="629" spans="1:33" ht="12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</row>
    <row r="630" spans="1:33" ht="12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</row>
    <row r="631" spans="1:33" ht="12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</row>
    <row r="632" spans="1:33" ht="12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</row>
    <row r="633" spans="1:33" ht="12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</row>
    <row r="634" spans="1:33" ht="12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</row>
    <row r="635" spans="1:33" ht="12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</row>
    <row r="636" spans="1:33" ht="12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</row>
    <row r="637" spans="1:33" ht="12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</row>
    <row r="638" spans="1:33" ht="12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</row>
    <row r="639" spans="1:33" ht="12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</row>
    <row r="640" spans="1:33" ht="12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</row>
    <row r="641" spans="1:33" ht="12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</row>
    <row r="642" spans="1:33" ht="12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</row>
    <row r="643" spans="1:33" ht="12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</row>
    <row r="644" spans="1:33" ht="12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</row>
    <row r="645" spans="1:33" ht="12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</row>
    <row r="646" spans="1:33" ht="12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</row>
    <row r="647" spans="1:33" ht="12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</row>
    <row r="648" spans="1:33" ht="12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</row>
    <row r="649" spans="1:33" ht="12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</row>
    <row r="650" spans="1:33" ht="12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</row>
    <row r="651" spans="1:33" ht="12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</row>
    <row r="652" spans="1:33" ht="12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</row>
    <row r="653" spans="1:33" ht="12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</row>
    <row r="654" spans="1:33" ht="12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</row>
    <row r="655" spans="1:33" ht="12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</row>
    <row r="656" spans="1:33" ht="12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</row>
    <row r="657" spans="1:33" ht="12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</row>
    <row r="658" spans="1:33" ht="12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</row>
    <row r="659" spans="1:33" ht="12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</row>
    <row r="660" spans="1:33" ht="12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</row>
    <row r="661" spans="1:33" ht="12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</row>
    <row r="662" spans="1:33" ht="12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</row>
    <row r="663" spans="1:33" ht="12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</row>
    <row r="664" spans="1:33" ht="12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</row>
    <row r="665" spans="1:33" ht="12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</row>
    <row r="666" spans="1:33" ht="12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</row>
    <row r="667" spans="1:33" ht="12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</row>
    <row r="668" spans="1:33" ht="12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</row>
    <row r="669" spans="1:33" ht="12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</row>
    <row r="670" spans="1:33" ht="12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</row>
    <row r="671" spans="1:33" ht="12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</row>
    <row r="672" spans="1:33" ht="12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</row>
    <row r="673" spans="1:33" ht="12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</row>
    <row r="674" spans="1:33" ht="12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</row>
    <row r="675" spans="1:33" ht="12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</row>
    <row r="676" spans="1:33" ht="12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</row>
    <row r="677" spans="1:33" ht="12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</row>
    <row r="678" spans="1:33" ht="12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</row>
    <row r="679" spans="1:33" ht="12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</row>
    <row r="680" spans="1:33" ht="12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</row>
    <row r="681" spans="1:33" ht="12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</row>
    <row r="682" spans="1:33" ht="12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</row>
    <row r="683" spans="1:33" ht="12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</row>
    <row r="684" spans="1:33" ht="12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</row>
    <row r="685" spans="1:33" ht="12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</row>
    <row r="686" spans="1:33" ht="12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</row>
    <row r="687" spans="1:33" ht="12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</row>
    <row r="688" spans="1:33" ht="12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</row>
    <row r="689" spans="1:33" ht="12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</row>
    <row r="690" spans="1:33" ht="12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</row>
    <row r="691" spans="1:33" ht="12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</row>
    <row r="692" spans="1:33" ht="12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</row>
    <row r="693" spans="1:33" ht="12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</row>
    <row r="694" spans="1:33" ht="12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</row>
    <row r="695" spans="1:33" ht="12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</row>
    <row r="696" spans="1:33" ht="12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</row>
    <row r="697" spans="1:33" ht="12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</row>
    <row r="698" spans="1:33" ht="12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</row>
    <row r="699" spans="1:33" ht="12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</row>
    <row r="700" spans="1:33" ht="12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</row>
    <row r="701" spans="1:33" ht="12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</row>
    <row r="702" spans="1:33" ht="12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</row>
    <row r="703" spans="1:33" ht="12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</row>
    <row r="704" spans="1:33" ht="12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</row>
    <row r="705" spans="1:33" ht="12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</row>
    <row r="706" spans="1:33" ht="12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</row>
    <row r="707" spans="1:33" ht="12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</row>
    <row r="708" spans="1:33" ht="12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</row>
    <row r="709" spans="1:33" ht="12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</row>
    <row r="710" spans="1:33" ht="12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</row>
    <row r="711" spans="1:33" ht="12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</row>
    <row r="712" spans="1:33" ht="12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</row>
    <row r="713" spans="1:33" ht="12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</row>
    <row r="714" spans="1:33" ht="12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</row>
    <row r="715" spans="1:33" ht="12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</row>
    <row r="716" spans="1:33" ht="12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</row>
    <row r="717" spans="1:33" ht="12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</row>
    <row r="718" spans="1:33" ht="12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</row>
    <row r="719" spans="1:33" ht="12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</row>
    <row r="720" spans="1:33" ht="12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</row>
    <row r="721" spans="1:33" ht="12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</row>
    <row r="722" spans="1:33" ht="12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</row>
    <row r="723" spans="1:33" ht="12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</row>
    <row r="724" spans="1:33" ht="12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</row>
    <row r="725" spans="1:33" ht="12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</row>
    <row r="726" spans="1:33" ht="12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</row>
    <row r="727" spans="1:33" ht="12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</row>
    <row r="728" spans="1:33" ht="12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</row>
    <row r="729" spans="1:33" ht="12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</row>
    <row r="730" spans="1:33" ht="12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</row>
    <row r="731" spans="1:33" ht="12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</row>
    <row r="732" spans="1:33" ht="12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</row>
    <row r="733" spans="1:33" ht="12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</row>
    <row r="734" spans="1:33" ht="12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</row>
    <row r="735" spans="1:33" ht="12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</row>
    <row r="736" spans="1:33" ht="12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</row>
    <row r="737" spans="1:33" ht="12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</row>
    <row r="738" spans="1:33" ht="12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</row>
    <row r="739" spans="1:33" ht="12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</row>
    <row r="740" spans="1:33" ht="12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</row>
    <row r="741" spans="1:33" ht="12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</row>
    <row r="742" spans="1:33" ht="12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</row>
    <row r="743" spans="1:33" ht="12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</row>
    <row r="744" spans="1:33" ht="12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</row>
    <row r="745" spans="1:33" ht="12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</row>
    <row r="746" spans="1:33" ht="12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</row>
    <row r="747" spans="1:33" ht="12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</row>
    <row r="748" spans="1:33" ht="12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</row>
    <row r="749" spans="1:33" ht="12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</row>
    <row r="750" spans="1:33" ht="12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</row>
    <row r="751" spans="1:33" ht="12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</row>
    <row r="752" spans="1:33" ht="12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</row>
    <row r="753" spans="1:33" ht="12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</row>
    <row r="754" spans="1:33" ht="12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</row>
    <row r="755" spans="1:33" ht="12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</row>
    <row r="756" spans="1:33" ht="12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</row>
    <row r="757" spans="1:33" ht="12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</row>
    <row r="758" spans="1:33" ht="12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</row>
    <row r="759" spans="1:33" ht="12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</row>
    <row r="760" spans="1:33" ht="12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</row>
    <row r="761" spans="1:33" ht="12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</row>
    <row r="762" spans="1:33" ht="12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</row>
    <row r="763" spans="1:33" ht="12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</row>
    <row r="764" spans="1:33" ht="12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</row>
    <row r="765" spans="1:33" ht="12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</row>
    <row r="766" spans="1:33" ht="12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</row>
    <row r="767" spans="1:33" ht="12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</row>
    <row r="768" spans="1:33" ht="12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</row>
    <row r="769" spans="1:33" ht="12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</row>
    <row r="770" spans="1:33" ht="12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</row>
    <row r="771" spans="1:33" ht="12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</row>
    <row r="772" spans="1:33" ht="12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</row>
    <row r="773" spans="1:33" ht="12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</row>
    <row r="774" spans="1:33" ht="12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</row>
    <row r="775" spans="1:33" ht="12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</row>
    <row r="776" spans="1:33" ht="12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</row>
    <row r="777" spans="1:33" ht="12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</row>
    <row r="778" spans="1:33" ht="12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</row>
    <row r="779" spans="1:33" ht="12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</row>
    <row r="780" spans="1:33" ht="12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</row>
    <row r="781" spans="1:33" ht="12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</row>
    <row r="782" spans="1:33" ht="12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</row>
    <row r="783" spans="1:33" ht="12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</row>
    <row r="784" spans="1:33" ht="12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</row>
    <row r="785" spans="1:33" ht="12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</row>
    <row r="786" spans="1:33" ht="12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</row>
    <row r="787" spans="1:33" ht="12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</row>
    <row r="788" spans="1:33" ht="12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</row>
    <row r="789" spans="1:33" ht="12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</row>
    <row r="790" spans="1:33" ht="12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</row>
    <row r="791" spans="1:33" ht="12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</row>
    <row r="792" spans="1:33" ht="12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</row>
    <row r="793" spans="1:33" ht="12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</row>
    <row r="794" spans="1:33" ht="12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</row>
    <row r="795" spans="1:33" ht="12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</row>
    <row r="796" spans="1:33" ht="12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</row>
    <row r="797" spans="1:33" ht="12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</row>
    <row r="798" spans="1:33" ht="12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</row>
    <row r="799" spans="1:33" ht="12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</row>
    <row r="800" spans="1:33" ht="12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</row>
    <row r="801" spans="1:33" ht="12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</row>
    <row r="802" spans="1:33" ht="12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</row>
    <row r="803" spans="1:33" ht="12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</row>
    <row r="804" spans="1:33" ht="12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</row>
    <row r="805" spans="1:33" ht="12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</row>
    <row r="806" spans="1:33" ht="12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</row>
    <row r="807" spans="1:33" ht="12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</row>
    <row r="808" spans="1:33" ht="12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</row>
    <row r="809" spans="1:33" ht="12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</row>
    <row r="810" spans="1:33" ht="12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</row>
    <row r="811" spans="1:33" ht="12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</row>
    <row r="812" spans="1:33" ht="12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</row>
    <row r="813" spans="1:33" ht="12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</row>
    <row r="814" spans="1:33" ht="12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</row>
    <row r="815" spans="1:33" ht="12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</row>
    <row r="816" spans="1:33" ht="12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</row>
    <row r="817" spans="1:33" ht="12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</row>
    <row r="818" spans="1:33" ht="12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</row>
    <row r="819" spans="1:33" ht="12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</row>
    <row r="820" spans="1:33" ht="12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</row>
    <row r="821" spans="1:33" ht="12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</row>
    <row r="822" spans="1:33" ht="12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</row>
    <row r="823" spans="1:33" ht="12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</row>
    <row r="824" spans="1:33" ht="12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</row>
    <row r="825" spans="1:33" ht="12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</row>
    <row r="826" spans="1:33" ht="12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</row>
    <row r="827" spans="1:33" ht="12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</row>
    <row r="828" spans="1:33" ht="12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</row>
    <row r="829" spans="1:33" ht="12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</row>
    <row r="830" spans="1:33" ht="12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</row>
    <row r="831" spans="1:33" ht="12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</row>
    <row r="832" spans="1:33" ht="12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</row>
    <row r="833" spans="1:33" ht="12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</row>
    <row r="834" spans="1:33" ht="12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</row>
    <row r="835" spans="1:33" ht="12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</row>
    <row r="836" spans="1:33" ht="12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</row>
    <row r="837" spans="1:33" ht="12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</row>
    <row r="838" spans="1:33" ht="12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</row>
    <row r="839" spans="1:33" ht="12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</row>
    <row r="840" spans="1:33" ht="12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</row>
    <row r="841" spans="1:33" ht="12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</row>
    <row r="842" spans="1:33" ht="12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</row>
    <row r="843" spans="1:33" ht="12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</row>
    <row r="844" spans="1:33" ht="12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</row>
    <row r="845" spans="1:33" ht="12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</row>
    <row r="846" spans="1:33" ht="12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</row>
    <row r="847" spans="1:33" ht="12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</row>
    <row r="848" spans="1:33" ht="12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</row>
    <row r="849" spans="1:33" ht="12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</row>
    <row r="850" spans="1:33" ht="12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</row>
    <row r="851" spans="1:33" ht="12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</row>
    <row r="852" spans="1:33" ht="12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</row>
    <row r="853" spans="1:33" ht="12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</row>
    <row r="854" spans="1:33" ht="12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</row>
    <row r="855" spans="1:33" ht="12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</row>
    <row r="856" spans="1:33" ht="12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</row>
    <row r="857" spans="1:33" ht="12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</row>
    <row r="858" spans="1:33" ht="12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</row>
    <row r="859" spans="1:33" ht="12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</row>
    <row r="860" spans="1:33" ht="12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</row>
    <row r="861" spans="1:33" ht="12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</row>
    <row r="862" spans="1:33" ht="12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</row>
    <row r="863" spans="1:33" ht="12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</row>
    <row r="864" spans="1:33" ht="12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</row>
    <row r="865" spans="1:33" ht="12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</row>
    <row r="866" spans="1:33" ht="12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</row>
    <row r="867" spans="1:33" ht="12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</row>
    <row r="868" spans="1:33" ht="12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</row>
    <row r="869" spans="1:33" ht="12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</row>
    <row r="870" spans="1:33" ht="12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</row>
    <row r="871" spans="1:33" ht="12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</row>
    <row r="872" spans="1:33" ht="12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</row>
    <row r="873" spans="1:33" ht="12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</row>
    <row r="874" spans="1:33" ht="12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</row>
    <row r="875" spans="1:33" ht="12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</row>
    <row r="876" spans="1:33" ht="12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</row>
    <row r="877" spans="1:33" ht="12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</row>
    <row r="878" spans="1:33" ht="12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</row>
    <row r="879" spans="1:33" ht="12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</row>
    <row r="880" spans="1:33" ht="12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</row>
    <row r="881" spans="1:33" ht="12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</row>
    <row r="882" spans="1:33" ht="12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</row>
    <row r="883" spans="1:33" ht="12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</row>
    <row r="884" spans="1:33" ht="12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</row>
    <row r="885" spans="1:33" ht="12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</row>
    <row r="886" spans="1:33" ht="12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</row>
    <row r="887" spans="1:33" ht="12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</row>
    <row r="888" spans="1:33" ht="12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</row>
    <row r="889" spans="1:33" ht="12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</row>
    <row r="890" spans="1:33" ht="12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</row>
    <row r="891" spans="1:33" ht="12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</row>
    <row r="892" spans="1:33" ht="12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</row>
    <row r="893" spans="1:33" ht="12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</row>
    <row r="894" spans="1:33" ht="12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</row>
    <row r="895" spans="1:33" ht="12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</row>
    <row r="896" spans="1:33" ht="12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</row>
    <row r="897" spans="1:33" ht="12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</row>
    <row r="898" spans="1:33" ht="12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</row>
    <row r="899" spans="1:33" ht="12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</row>
    <row r="900" spans="1:33" ht="12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</row>
    <row r="901" spans="1:33" ht="12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</row>
    <row r="902" spans="1:33" ht="12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</row>
    <row r="903" spans="1:33" ht="12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</row>
    <row r="904" spans="1:33" ht="12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</row>
    <row r="905" spans="1:33" ht="12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</row>
    <row r="906" spans="1:33" ht="12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</row>
    <row r="907" spans="1:33" ht="12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</row>
    <row r="908" spans="1:33" ht="12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</row>
    <row r="909" spans="1:33" ht="12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</row>
    <row r="910" spans="1:33" ht="12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</row>
    <row r="911" spans="1:33" ht="12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</row>
    <row r="912" spans="1:33" ht="12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</row>
    <row r="913" spans="1:33" ht="12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</row>
    <row r="914" spans="1:33" ht="12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</row>
    <row r="915" spans="1:33" ht="12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</row>
    <row r="916" spans="1:33" ht="12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</row>
    <row r="917" spans="1:33" ht="12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</row>
    <row r="918" spans="1:33" ht="12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</row>
    <row r="919" spans="1:33" ht="12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</row>
    <row r="920" spans="1:33" ht="12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</row>
    <row r="921" spans="1:33" ht="12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</row>
    <row r="922" spans="1:33" ht="12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</row>
    <row r="923" spans="1:33" ht="12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</row>
    <row r="924" spans="1:33" ht="12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</row>
    <row r="925" spans="1:33" ht="12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</row>
    <row r="926" spans="1:33" ht="12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</row>
    <row r="927" spans="1:33" ht="12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</row>
    <row r="928" spans="1:33" ht="12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</row>
    <row r="929" spans="1:33" ht="12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</row>
    <row r="930" spans="1:33" ht="12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</row>
    <row r="931" spans="1:33" ht="12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</row>
    <row r="932" spans="1:33" ht="12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</row>
    <row r="933" spans="1:33" ht="12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</row>
    <row r="934" spans="1:33" ht="12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</row>
    <row r="935" spans="1:33" ht="12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</row>
    <row r="936" spans="1:33" ht="12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</row>
    <row r="937" spans="1:33" ht="12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</row>
    <row r="938" spans="1:33" ht="12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</row>
    <row r="939" spans="1:33" ht="12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</row>
    <row r="940" spans="1:33" ht="12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</row>
    <row r="941" spans="1:33" ht="12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</row>
    <row r="942" spans="1:33" ht="12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</row>
    <row r="943" spans="1:33" ht="12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</row>
    <row r="944" spans="1:33" ht="12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</row>
    <row r="945" spans="1:33" ht="12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</row>
    <row r="946" spans="1:33" ht="12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</row>
    <row r="947" spans="1:33" ht="12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</row>
    <row r="948" spans="1:33" ht="12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</row>
    <row r="949" spans="1:33" ht="12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</row>
    <row r="950" spans="1:33" ht="12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</row>
    <row r="951" spans="1:33" ht="12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</row>
    <row r="952" spans="1:33" ht="12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</row>
    <row r="953" spans="1:33" ht="12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</row>
    <row r="954" spans="1:33" ht="12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</row>
    <row r="955" spans="1:33" ht="12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</row>
    <row r="956" spans="1:33" ht="12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</row>
    <row r="957" spans="1:33" ht="12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</row>
    <row r="958" spans="1:33" ht="12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</row>
    <row r="959" spans="1:33" ht="12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</row>
    <row r="960" spans="1:33" ht="12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</row>
    <row r="961" spans="1:33" ht="12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</row>
    <row r="962" spans="1:33" ht="12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</row>
    <row r="963" spans="1:33" ht="12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</row>
    <row r="964" spans="1:33" ht="12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</row>
    <row r="965" spans="1:33" ht="12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</row>
    <row r="966" spans="1:33" ht="12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</row>
    <row r="967" spans="1:33" ht="12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</row>
    <row r="968" spans="1:33" ht="12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</row>
    <row r="969" spans="1:33" ht="12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</row>
    <row r="970" spans="1:33" ht="12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</row>
    <row r="971" spans="1:33" ht="12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</row>
    <row r="972" spans="1:33" ht="12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</row>
    <row r="973" spans="1:33" ht="12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</row>
    <row r="974" spans="1:33" ht="12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</row>
    <row r="975" spans="1:33" ht="12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</row>
    <row r="976" spans="1:33" ht="12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</row>
    <row r="977" spans="1:33" ht="12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</row>
    <row r="978" spans="1:33" ht="12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</row>
    <row r="979" spans="1:33" ht="12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</row>
    <row r="980" spans="1:33" ht="12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</row>
    <row r="981" spans="1:33" ht="12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</row>
    <row r="982" spans="1:33" ht="12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</row>
    <row r="983" spans="1:33" ht="12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</row>
  </sheetData>
  <mergeCells count="14">
    <mergeCell ref="B22:B25"/>
    <mergeCell ref="J8:U8"/>
    <mergeCell ref="V8:AG8"/>
    <mergeCell ref="B8:B9"/>
    <mergeCell ref="C8:C9"/>
    <mergeCell ref="E8:E9"/>
    <mergeCell ref="G8:G9"/>
    <mergeCell ref="H8:H9"/>
    <mergeCell ref="I8:I9"/>
    <mergeCell ref="F8:F9"/>
    <mergeCell ref="D8:D9"/>
    <mergeCell ref="B10:B13"/>
    <mergeCell ref="B14:B17"/>
    <mergeCell ref="B18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7"/>
  <sheetViews>
    <sheetView showGridLines="0" tabSelected="1" workbookViewId="0">
      <selection activeCell="F16" sqref="F16"/>
    </sheetView>
  </sheetViews>
  <sheetFormatPr defaultColWidth="10.85546875" defaultRowHeight="15"/>
  <cols>
    <col min="1" max="3" width="10.85546875" style="98"/>
    <col min="4" max="4" width="29.85546875" style="98" customWidth="1"/>
    <col min="5" max="5" width="79.42578125" style="98" customWidth="1"/>
    <col min="6" max="16384" width="10.85546875" style="98"/>
  </cols>
  <sheetData>
    <row r="1" spans="1:16384">
      <c r="A1" s="26" t="s">
        <v>14</v>
      </c>
    </row>
    <row r="2" spans="1:16384">
      <c r="A2" s="23" t="s">
        <v>15</v>
      </c>
    </row>
    <row r="3" spans="1:16384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  <c r="XCD3" s="23"/>
      <c r="XCE3" s="23"/>
      <c r="XCF3" s="23"/>
      <c r="XCG3" s="23"/>
      <c r="XCH3" s="23"/>
      <c r="XCI3" s="23"/>
      <c r="XCJ3" s="23"/>
      <c r="XCK3" s="23"/>
      <c r="XCL3" s="23"/>
      <c r="XCM3" s="23"/>
      <c r="XCN3" s="23"/>
      <c r="XCO3" s="23"/>
      <c r="XCP3" s="23"/>
      <c r="XCQ3" s="23"/>
      <c r="XCR3" s="23"/>
      <c r="XCS3" s="23"/>
      <c r="XCT3" s="23"/>
      <c r="XCU3" s="23"/>
      <c r="XCV3" s="23"/>
      <c r="XCW3" s="23"/>
      <c r="XCX3" s="23"/>
      <c r="XCY3" s="23"/>
      <c r="XCZ3" s="23"/>
      <c r="XDA3" s="23"/>
      <c r="XDB3" s="23"/>
      <c r="XDC3" s="23"/>
      <c r="XDD3" s="23"/>
      <c r="XDE3" s="23"/>
      <c r="XDF3" s="23"/>
      <c r="XDG3" s="23"/>
      <c r="XDH3" s="23"/>
      <c r="XDI3" s="23"/>
      <c r="XDJ3" s="23"/>
      <c r="XDK3" s="23"/>
      <c r="XDL3" s="23"/>
      <c r="XDM3" s="23"/>
      <c r="XDN3" s="23"/>
      <c r="XDO3" s="23"/>
      <c r="XDP3" s="23"/>
      <c r="XDQ3" s="23"/>
      <c r="XDR3" s="23"/>
      <c r="XDS3" s="23"/>
      <c r="XDT3" s="23"/>
      <c r="XDU3" s="23"/>
      <c r="XDV3" s="23"/>
      <c r="XDW3" s="23"/>
      <c r="XDX3" s="23"/>
      <c r="XDY3" s="23"/>
      <c r="XDZ3" s="23"/>
      <c r="XEA3" s="23"/>
      <c r="XEB3" s="23"/>
      <c r="XEC3" s="23"/>
      <c r="XED3" s="23"/>
      <c r="XEE3" s="23"/>
      <c r="XEF3" s="23"/>
      <c r="XEG3" s="23"/>
      <c r="XEH3" s="23"/>
      <c r="XEI3" s="23"/>
      <c r="XEJ3" s="23"/>
      <c r="XEK3" s="23"/>
      <c r="XEL3" s="23"/>
      <c r="XEM3" s="23"/>
      <c r="XEN3" s="23"/>
      <c r="XEO3" s="23"/>
      <c r="XEP3" s="23"/>
      <c r="XEQ3" s="23"/>
      <c r="XER3" s="23"/>
      <c r="XES3" s="23"/>
      <c r="XET3" s="23"/>
      <c r="XEU3" s="23"/>
      <c r="XEV3" s="23"/>
      <c r="XEW3" s="23"/>
      <c r="XEX3" s="23"/>
      <c r="XEY3" s="23"/>
      <c r="XEZ3" s="23"/>
      <c r="XFA3" s="23"/>
      <c r="XFB3" s="23"/>
      <c r="XFC3" s="23"/>
      <c r="XFD3" s="23"/>
    </row>
    <row r="4" spans="1:16384" ht="36.950000000000003" customHeight="1">
      <c r="A4" s="137" t="s">
        <v>87</v>
      </c>
      <c r="B4" s="138"/>
      <c r="C4" s="138"/>
      <c r="D4" s="138"/>
      <c r="E4" s="139"/>
    </row>
    <row r="5" spans="1:16384" ht="90" customHeight="1">
      <c r="A5" s="141"/>
      <c r="B5" s="141"/>
      <c r="C5" s="141"/>
      <c r="D5" s="141"/>
      <c r="E5" s="141"/>
    </row>
    <row r="6" spans="1:16384" ht="24.6" customHeight="1">
      <c r="A6" s="140" t="s">
        <v>16</v>
      </c>
      <c r="B6" s="140"/>
      <c r="C6" s="140"/>
      <c r="D6" s="140"/>
      <c r="E6" s="140"/>
    </row>
    <row r="7" spans="1:16384" ht="90" customHeight="1">
      <c r="A7" s="141"/>
      <c r="B7" s="141"/>
      <c r="C7" s="141"/>
      <c r="D7" s="141"/>
      <c r="E7" s="141"/>
    </row>
    <row r="8" spans="1:16384" ht="24" customHeight="1">
      <c r="E8" s="34"/>
    </row>
    <row r="9" spans="1:16384">
      <c r="E9" s="35"/>
    </row>
    <row r="10" spans="1:16384">
      <c r="E10" s="34"/>
    </row>
    <row r="11" spans="1:16384">
      <c r="E11" s="34"/>
    </row>
    <row r="12" spans="1:16384">
      <c r="E12" s="34"/>
    </row>
    <row r="13" spans="1:16384">
      <c r="E13" s="34"/>
    </row>
    <row r="14" spans="1:16384">
      <c r="E14" s="34"/>
    </row>
    <row r="15" spans="1:16384">
      <c r="E15" s="34"/>
    </row>
    <row r="16" spans="1:16384">
      <c r="E16" s="34"/>
    </row>
    <row r="17" spans="5:5">
      <c r="E17" s="34"/>
    </row>
  </sheetData>
  <mergeCells count="4">
    <mergeCell ref="A4:E4"/>
    <mergeCell ref="A6:E6"/>
    <mergeCell ref="A7:E7"/>
    <mergeCell ref="A5:E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1"/>
  <sheetViews>
    <sheetView showGridLines="0" topLeftCell="A4" zoomScale="90" zoomScaleNormal="90" workbookViewId="0">
      <selection activeCell="J45" sqref="J45"/>
    </sheetView>
  </sheetViews>
  <sheetFormatPr defaultColWidth="14.42578125" defaultRowHeight="12.75"/>
  <cols>
    <col min="1" max="1" width="31.5703125" style="1" customWidth="1"/>
    <col min="2" max="2" width="27.42578125" style="1" customWidth="1"/>
    <col min="3" max="3" width="10.85546875" style="1" customWidth="1"/>
    <col min="4" max="4" width="13.42578125" style="1" customWidth="1"/>
    <col min="5" max="10" width="17.7109375" style="1" customWidth="1"/>
    <col min="11" max="11" width="17.5703125" style="1" customWidth="1"/>
    <col min="12" max="27" width="10.85546875" style="1" customWidth="1"/>
    <col min="28" max="257" width="14.42578125" style="1"/>
    <col min="258" max="258" width="31.5703125" style="1" customWidth="1"/>
    <col min="259" max="259" width="27.42578125" style="1" customWidth="1"/>
    <col min="260" max="260" width="10.85546875" style="1" customWidth="1"/>
    <col min="261" max="261" width="13.42578125" style="1" customWidth="1"/>
    <col min="262" max="264" width="13" style="1" customWidth="1"/>
    <col min="265" max="265" width="11.42578125" style="1" bestFit="1" customWidth="1"/>
    <col min="266" max="283" width="10.85546875" style="1" customWidth="1"/>
    <col min="284" max="513" width="14.42578125" style="1"/>
    <col min="514" max="514" width="31.5703125" style="1" customWidth="1"/>
    <col min="515" max="515" width="27.42578125" style="1" customWidth="1"/>
    <col min="516" max="516" width="10.85546875" style="1" customWidth="1"/>
    <col min="517" max="517" width="13.42578125" style="1" customWidth="1"/>
    <col min="518" max="520" width="13" style="1" customWidth="1"/>
    <col min="521" max="521" width="11.42578125" style="1" bestFit="1" customWidth="1"/>
    <col min="522" max="539" width="10.85546875" style="1" customWidth="1"/>
    <col min="540" max="769" width="14.42578125" style="1"/>
    <col min="770" max="770" width="31.5703125" style="1" customWidth="1"/>
    <col min="771" max="771" width="27.42578125" style="1" customWidth="1"/>
    <col min="772" max="772" width="10.85546875" style="1" customWidth="1"/>
    <col min="773" max="773" width="13.42578125" style="1" customWidth="1"/>
    <col min="774" max="776" width="13" style="1" customWidth="1"/>
    <col min="777" max="777" width="11.42578125" style="1" bestFit="1" customWidth="1"/>
    <col min="778" max="795" width="10.85546875" style="1" customWidth="1"/>
    <col min="796" max="1025" width="14.42578125" style="1"/>
    <col min="1026" max="1026" width="31.5703125" style="1" customWidth="1"/>
    <col min="1027" max="1027" width="27.42578125" style="1" customWidth="1"/>
    <col min="1028" max="1028" width="10.85546875" style="1" customWidth="1"/>
    <col min="1029" max="1029" width="13.42578125" style="1" customWidth="1"/>
    <col min="1030" max="1032" width="13" style="1" customWidth="1"/>
    <col min="1033" max="1033" width="11.42578125" style="1" bestFit="1" customWidth="1"/>
    <col min="1034" max="1051" width="10.85546875" style="1" customWidth="1"/>
    <col min="1052" max="1281" width="14.42578125" style="1"/>
    <col min="1282" max="1282" width="31.5703125" style="1" customWidth="1"/>
    <col min="1283" max="1283" width="27.42578125" style="1" customWidth="1"/>
    <col min="1284" max="1284" width="10.85546875" style="1" customWidth="1"/>
    <col min="1285" max="1285" width="13.42578125" style="1" customWidth="1"/>
    <col min="1286" max="1288" width="13" style="1" customWidth="1"/>
    <col min="1289" max="1289" width="11.42578125" style="1" bestFit="1" customWidth="1"/>
    <col min="1290" max="1307" width="10.85546875" style="1" customWidth="1"/>
    <col min="1308" max="1537" width="14.42578125" style="1"/>
    <col min="1538" max="1538" width="31.5703125" style="1" customWidth="1"/>
    <col min="1539" max="1539" width="27.42578125" style="1" customWidth="1"/>
    <col min="1540" max="1540" width="10.85546875" style="1" customWidth="1"/>
    <col min="1541" max="1541" width="13.42578125" style="1" customWidth="1"/>
    <col min="1542" max="1544" width="13" style="1" customWidth="1"/>
    <col min="1545" max="1545" width="11.42578125" style="1" bestFit="1" customWidth="1"/>
    <col min="1546" max="1563" width="10.85546875" style="1" customWidth="1"/>
    <col min="1564" max="1793" width="14.42578125" style="1"/>
    <col min="1794" max="1794" width="31.5703125" style="1" customWidth="1"/>
    <col min="1795" max="1795" width="27.42578125" style="1" customWidth="1"/>
    <col min="1796" max="1796" width="10.85546875" style="1" customWidth="1"/>
    <col min="1797" max="1797" width="13.42578125" style="1" customWidth="1"/>
    <col min="1798" max="1800" width="13" style="1" customWidth="1"/>
    <col min="1801" max="1801" width="11.42578125" style="1" bestFit="1" customWidth="1"/>
    <col min="1802" max="1819" width="10.85546875" style="1" customWidth="1"/>
    <col min="1820" max="2049" width="14.42578125" style="1"/>
    <col min="2050" max="2050" width="31.5703125" style="1" customWidth="1"/>
    <col min="2051" max="2051" width="27.42578125" style="1" customWidth="1"/>
    <col min="2052" max="2052" width="10.85546875" style="1" customWidth="1"/>
    <col min="2053" max="2053" width="13.42578125" style="1" customWidth="1"/>
    <col min="2054" max="2056" width="13" style="1" customWidth="1"/>
    <col min="2057" max="2057" width="11.42578125" style="1" bestFit="1" customWidth="1"/>
    <col min="2058" max="2075" width="10.85546875" style="1" customWidth="1"/>
    <col min="2076" max="2305" width="14.42578125" style="1"/>
    <col min="2306" max="2306" width="31.5703125" style="1" customWidth="1"/>
    <col min="2307" max="2307" width="27.42578125" style="1" customWidth="1"/>
    <col min="2308" max="2308" width="10.85546875" style="1" customWidth="1"/>
    <col min="2309" max="2309" width="13.42578125" style="1" customWidth="1"/>
    <col min="2310" max="2312" width="13" style="1" customWidth="1"/>
    <col min="2313" max="2313" width="11.42578125" style="1" bestFit="1" customWidth="1"/>
    <col min="2314" max="2331" width="10.85546875" style="1" customWidth="1"/>
    <col min="2332" max="2561" width="14.42578125" style="1"/>
    <col min="2562" max="2562" width="31.5703125" style="1" customWidth="1"/>
    <col min="2563" max="2563" width="27.42578125" style="1" customWidth="1"/>
    <col min="2564" max="2564" width="10.85546875" style="1" customWidth="1"/>
    <col min="2565" max="2565" width="13.42578125" style="1" customWidth="1"/>
    <col min="2566" max="2568" width="13" style="1" customWidth="1"/>
    <col min="2569" max="2569" width="11.42578125" style="1" bestFit="1" customWidth="1"/>
    <col min="2570" max="2587" width="10.85546875" style="1" customWidth="1"/>
    <col min="2588" max="2817" width="14.42578125" style="1"/>
    <col min="2818" max="2818" width="31.5703125" style="1" customWidth="1"/>
    <col min="2819" max="2819" width="27.42578125" style="1" customWidth="1"/>
    <col min="2820" max="2820" width="10.85546875" style="1" customWidth="1"/>
    <col min="2821" max="2821" width="13.42578125" style="1" customWidth="1"/>
    <col min="2822" max="2824" width="13" style="1" customWidth="1"/>
    <col min="2825" max="2825" width="11.42578125" style="1" bestFit="1" customWidth="1"/>
    <col min="2826" max="2843" width="10.85546875" style="1" customWidth="1"/>
    <col min="2844" max="3073" width="14.42578125" style="1"/>
    <col min="3074" max="3074" width="31.5703125" style="1" customWidth="1"/>
    <col min="3075" max="3075" width="27.42578125" style="1" customWidth="1"/>
    <col min="3076" max="3076" width="10.85546875" style="1" customWidth="1"/>
    <col min="3077" max="3077" width="13.42578125" style="1" customWidth="1"/>
    <col min="3078" max="3080" width="13" style="1" customWidth="1"/>
    <col min="3081" max="3081" width="11.42578125" style="1" bestFit="1" customWidth="1"/>
    <col min="3082" max="3099" width="10.85546875" style="1" customWidth="1"/>
    <col min="3100" max="3329" width="14.42578125" style="1"/>
    <col min="3330" max="3330" width="31.5703125" style="1" customWidth="1"/>
    <col min="3331" max="3331" width="27.42578125" style="1" customWidth="1"/>
    <col min="3332" max="3332" width="10.85546875" style="1" customWidth="1"/>
    <col min="3333" max="3333" width="13.42578125" style="1" customWidth="1"/>
    <col min="3334" max="3336" width="13" style="1" customWidth="1"/>
    <col min="3337" max="3337" width="11.42578125" style="1" bestFit="1" customWidth="1"/>
    <col min="3338" max="3355" width="10.85546875" style="1" customWidth="1"/>
    <col min="3356" max="3585" width="14.42578125" style="1"/>
    <col min="3586" max="3586" width="31.5703125" style="1" customWidth="1"/>
    <col min="3587" max="3587" width="27.42578125" style="1" customWidth="1"/>
    <col min="3588" max="3588" width="10.85546875" style="1" customWidth="1"/>
    <col min="3589" max="3589" width="13.42578125" style="1" customWidth="1"/>
    <col min="3590" max="3592" width="13" style="1" customWidth="1"/>
    <col min="3593" max="3593" width="11.42578125" style="1" bestFit="1" customWidth="1"/>
    <col min="3594" max="3611" width="10.85546875" style="1" customWidth="1"/>
    <col min="3612" max="3841" width="14.42578125" style="1"/>
    <col min="3842" max="3842" width="31.5703125" style="1" customWidth="1"/>
    <col min="3843" max="3843" width="27.42578125" style="1" customWidth="1"/>
    <col min="3844" max="3844" width="10.85546875" style="1" customWidth="1"/>
    <col min="3845" max="3845" width="13.42578125" style="1" customWidth="1"/>
    <col min="3846" max="3848" width="13" style="1" customWidth="1"/>
    <col min="3849" max="3849" width="11.42578125" style="1" bestFit="1" customWidth="1"/>
    <col min="3850" max="3867" width="10.85546875" style="1" customWidth="1"/>
    <col min="3868" max="4097" width="14.42578125" style="1"/>
    <col min="4098" max="4098" width="31.5703125" style="1" customWidth="1"/>
    <col min="4099" max="4099" width="27.42578125" style="1" customWidth="1"/>
    <col min="4100" max="4100" width="10.85546875" style="1" customWidth="1"/>
    <col min="4101" max="4101" width="13.42578125" style="1" customWidth="1"/>
    <col min="4102" max="4104" width="13" style="1" customWidth="1"/>
    <col min="4105" max="4105" width="11.42578125" style="1" bestFit="1" customWidth="1"/>
    <col min="4106" max="4123" width="10.85546875" style="1" customWidth="1"/>
    <col min="4124" max="4353" width="14.42578125" style="1"/>
    <col min="4354" max="4354" width="31.5703125" style="1" customWidth="1"/>
    <col min="4355" max="4355" width="27.42578125" style="1" customWidth="1"/>
    <col min="4356" max="4356" width="10.85546875" style="1" customWidth="1"/>
    <col min="4357" max="4357" width="13.42578125" style="1" customWidth="1"/>
    <col min="4358" max="4360" width="13" style="1" customWidth="1"/>
    <col min="4361" max="4361" width="11.42578125" style="1" bestFit="1" customWidth="1"/>
    <col min="4362" max="4379" width="10.85546875" style="1" customWidth="1"/>
    <col min="4380" max="4609" width="14.42578125" style="1"/>
    <col min="4610" max="4610" width="31.5703125" style="1" customWidth="1"/>
    <col min="4611" max="4611" width="27.42578125" style="1" customWidth="1"/>
    <col min="4612" max="4612" width="10.85546875" style="1" customWidth="1"/>
    <col min="4613" max="4613" width="13.42578125" style="1" customWidth="1"/>
    <col min="4614" max="4616" width="13" style="1" customWidth="1"/>
    <col min="4617" max="4617" width="11.42578125" style="1" bestFit="1" customWidth="1"/>
    <col min="4618" max="4635" width="10.85546875" style="1" customWidth="1"/>
    <col min="4636" max="4865" width="14.42578125" style="1"/>
    <col min="4866" max="4866" width="31.5703125" style="1" customWidth="1"/>
    <col min="4867" max="4867" width="27.42578125" style="1" customWidth="1"/>
    <col min="4868" max="4868" width="10.85546875" style="1" customWidth="1"/>
    <col min="4869" max="4869" width="13.42578125" style="1" customWidth="1"/>
    <col min="4870" max="4872" width="13" style="1" customWidth="1"/>
    <col min="4873" max="4873" width="11.42578125" style="1" bestFit="1" customWidth="1"/>
    <col min="4874" max="4891" width="10.85546875" style="1" customWidth="1"/>
    <col min="4892" max="5121" width="14.42578125" style="1"/>
    <col min="5122" max="5122" width="31.5703125" style="1" customWidth="1"/>
    <col min="5123" max="5123" width="27.42578125" style="1" customWidth="1"/>
    <col min="5124" max="5124" width="10.85546875" style="1" customWidth="1"/>
    <col min="5125" max="5125" width="13.42578125" style="1" customWidth="1"/>
    <col min="5126" max="5128" width="13" style="1" customWidth="1"/>
    <col min="5129" max="5129" width="11.42578125" style="1" bestFit="1" customWidth="1"/>
    <col min="5130" max="5147" width="10.85546875" style="1" customWidth="1"/>
    <col min="5148" max="5377" width="14.42578125" style="1"/>
    <col min="5378" max="5378" width="31.5703125" style="1" customWidth="1"/>
    <col min="5379" max="5379" width="27.42578125" style="1" customWidth="1"/>
    <col min="5380" max="5380" width="10.85546875" style="1" customWidth="1"/>
    <col min="5381" max="5381" width="13.42578125" style="1" customWidth="1"/>
    <col min="5382" max="5384" width="13" style="1" customWidth="1"/>
    <col min="5385" max="5385" width="11.42578125" style="1" bestFit="1" customWidth="1"/>
    <col min="5386" max="5403" width="10.85546875" style="1" customWidth="1"/>
    <col min="5404" max="5633" width="14.42578125" style="1"/>
    <col min="5634" max="5634" width="31.5703125" style="1" customWidth="1"/>
    <col min="5635" max="5635" width="27.42578125" style="1" customWidth="1"/>
    <col min="5636" max="5636" width="10.85546875" style="1" customWidth="1"/>
    <col min="5637" max="5637" width="13.42578125" style="1" customWidth="1"/>
    <col min="5638" max="5640" width="13" style="1" customWidth="1"/>
    <col min="5641" max="5641" width="11.42578125" style="1" bestFit="1" customWidth="1"/>
    <col min="5642" max="5659" width="10.85546875" style="1" customWidth="1"/>
    <col min="5660" max="5889" width="14.42578125" style="1"/>
    <col min="5890" max="5890" width="31.5703125" style="1" customWidth="1"/>
    <col min="5891" max="5891" width="27.42578125" style="1" customWidth="1"/>
    <col min="5892" max="5892" width="10.85546875" style="1" customWidth="1"/>
    <col min="5893" max="5893" width="13.42578125" style="1" customWidth="1"/>
    <col min="5894" max="5896" width="13" style="1" customWidth="1"/>
    <col min="5897" max="5897" width="11.42578125" style="1" bestFit="1" customWidth="1"/>
    <col min="5898" max="5915" width="10.85546875" style="1" customWidth="1"/>
    <col min="5916" max="6145" width="14.42578125" style="1"/>
    <col min="6146" max="6146" width="31.5703125" style="1" customWidth="1"/>
    <col min="6147" max="6147" width="27.42578125" style="1" customWidth="1"/>
    <col min="6148" max="6148" width="10.85546875" style="1" customWidth="1"/>
    <col min="6149" max="6149" width="13.42578125" style="1" customWidth="1"/>
    <col min="6150" max="6152" width="13" style="1" customWidth="1"/>
    <col min="6153" max="6153" width="11.42578125" style="1" bestFit="1" customWidth="1"/>
    <col min="6154" max="6171" width="10.85546875" style="1" customWidth="1"/>
    <col min="6172" max="6401" width="14.42578125" style="1"/>
    <col min="6402" max="6402" width="31.5703125" style="1" customWidth="1"/>
    <col min="6403" max="6403" width="27.42578125" style="1" customWidth="1"/>
    <col min="6404" max="6404" width="10.85546875" style="1" customWidth="1"/>
    <col min="6405" max="6405" width="13.42578125" style="1" customWidth="1"/>
    <col min="6406" max="6408" width="13" style="1" customWidth="1"/>
    <col min="6409" max="6409" width="11.42578125" style="1" bestFit="1" customWidth="1"/>
    <col min="6410" max="6427" width="10.85546875" style="1" customWidth="1"/>
    <col min="6428" max="6657" width="14.42578125" style="1"/>
    <col min="6658" max="6658" width="31.5703125" style="1" customWidth="1"/>
    <col min="6659" max="6659" width="27.42578125" style="1" customWidth="1"/>
    <col min="6660" max="6660" width="10.85546875" style="1" customWidth="1"/>
    <col min="6661" max="6661" width="13.42578125" style="1" customWidth="1"/>
    <col min="6662" max="6664" width="13" style="1" customWidth="1"/>
    <col min="6665" max="6665" width="11.42578125" style="1" bestFit="1" customWidth="1"/>
    <col min="6666" max="6683" width="10.85546875" style="1" customWidth="1"/>
    <col min="6684" max="6913" width="14.42578125" style="1"/>
    <col min="6914" max="6914" width="31.5703125" style="1" customWidth="1"/>
    <col min="6915" max="6915" width="27.42578125" style="1" customWidth="1"/>
    <col min="6916" max="6916" width="10.85546875" style="1" customWidth="1"/>
    <col min="6917" max="6917" width="13.42578125" style="1" customWidth="1"/>
    <col min="6918" max="6920" width="13" style="1" customWidth="1"/>
    <col min="6921" max="6921" width="11.42578125" style="1" bestFit="1" customWidth="1"/>
    <col min="6922" max="6939" width="10.85546875" style="1" customWidth="1"/>
    <col min="6940" max="7169" width="14.42578125" style="1"/>
    <col min="7170" max="7170" width="31.5703125" style="1" customWidth="1"/>
    <col min="7171" max="7171" width="27.42578125" style="1" customWidth="1"/>
    <col min="7172" max="7172" width="10.85546875" style="1" customWidth="1"/>
    <col min="7173" max="7173" width="13.42578125" style="1" customWidth="1"/>
    <col min="7174" max="7176" width="13" style="1" customWidth="1"/>
    <col min="7177" max="7177" width="11.42578125" style="1" bestFit="1" customWidth="1"/>
    <col min="7178" max="7195" width="10.85546875" style="1" customWidth="1"/>
    <col min="7196" max="7425" width="14.42578125" style="1"/>
    <col min="7426" max="7426" width="31.5703125" style="1" customWidth="1"/>
    <col min="7427" max="7427" width="27.42578125" style="1" customWidth="1"/>
    <col min="7428" max="7428" width="10.85546875" style="1" customWidth="1"/>
    <col min="7429" max="7429" width="13.42578125" style="1" customWidth="1"/>
    <col min="7430" max="7432" width="13" style="1" customWidth="1"/>
    <col min="7433" max="7433" width="11.42578125" style="1" bestFit="1" customWidth="1"/>
    <col min="7434" max="7451" width="10.85546875" style="1" customWidth="1"/>
    <col min="7452" max="7681" width="14.42578125" style="1"/>
    <col min="7682" max="7682" width="31.5703125" style="1" customWidth="1"/>
    <col min="7683" max="7683" width="27.42578125" style="1" customWidth="1"/>
    <col min="7684" max="7684" width="10.85546875" style="1" customWidth="1"/>
    <col min="7685" max="7685" width="13.42578125" style="1" customWidth="1"/>
    <col min="7686" max="7688" width="13" style="1" customWidth="1"/>
    <col min="7689" max="7689" width="11.42578125" style="1" bestFit="1" customWidth="1"/>
    <col min="7690" max="7707" width="10.85546875" style="1" customWidth="1"/>
    <col min="7708" max="7937" width="14.42578125" style="1"/>
    <col min="7938" max="7938" width="31.5703125" style="1" customWidth="1"/>
    <col min="7939" max="7939" width="27.42578125" style="1" customWidth="1"/>
    <col min="7940" max="7940" width="10.85546875" style="1" customWidth="1"/>
    <col min="7941" max="7941" width="13.42578125" style="1" customWidth="1"/>
    <col min="7942" max="7944" width="13" style="1" customWidth="1"/>
    <col min="7945" max="7945" width="11.42578125" style="1" bestFit="1" customWidth="1"/>
    <col min="7946" max="7963" width="10.85546875" style="1" customWidth="1"/>
    <col min="7964" max="8193" width="14.42578125" style="1"/>
    <col min="8194" max="8194" width="31.5703125" style="1" customWidth="1"/>
    <col min="8195" max="8195" width="27.42578125" style="1" customWidth="1"/>
    <col min="8196" max="8196" width="10.85546875" style="1" customWidth="1"/>
    <col min="8197" max="8197" width="13.42578125" style="1" customWidth="1"/>
    <col min="8198" max="8200" width="13" style="1" customWidth="1"/>
    <col min="8201" max="8201" width="11.42578125" style="1" bestFit="1" customWidth="1"/>
    <col min="8202" max="8219" width="10.85546875" style="1" customWidth="1"/>
    <col min="8220" max="8449" width="14.42578125" style="1"/>
    <col min="8450" max="8450" width="31.5703125" style="1" customWidth="1"/>
    <col min="8451" max="8451" width="27.42578125" style="1" customWidth="1"/>
    <col min="8452" max="8452" width="10.85546875" style="1" customWidth="1"/>
    <col min="8453" max="8453" width="13.42578125" style="1" customWidth="1"/>
    <col min="8454" max="8456" width="13" style="1" customWidth="1"/>
    <col min="8457" max="8457" width="11.42578125" style="1" bestFit="1" customWidth="1"/>
    <col min="8458" max="8475" width="10.85546875" style="1" customWidth="1"/>
    <col min="8476" max="8705" width="14.42578125" style="1"/>
    <col min="8706" max="8706" width="31.5703125" style="1" customWidth="1"/>
    <col min="8707" max="8707" width="27.42578125" style="1" customWidth="1"/>
    <col min="8708" max="8708" width="10.85546875" style="1" customWidth="1"/>
    <col min="8709" max="8709" width="13.42578125" style="1" customWidth="1"/>
    <col min="8710" max="8712" width="13" style="1" customWidth="1"/>
    <col min="8713" max="8713" width="11.42578125" style="1" bestFit="1" customWidth="1"/>
    <col min="8714" max="8731" width="10.85546875" style="1" customWidth="1"/>
    <col min="8732" max="8961" width="14.42578125" style="1"/>
    <col min="8962" max="8962" width="31.5703125" style="1" customWidth="1"/>
    <col min="8963" max="8963" width="27.42578125" style="1" customWidth="1"/>
    <col min="8964" max="8964" width="10.85546875" style="1" customWidth="1"/>
    <col min="8965" max="8965" width="13.42578125" style="1" customWidth="1"/>
    <col min="8966" max="8968" width="13" style="1" customWidth="1"/>
    <col min="8969" max="8969" width="11.42578125" style="1" bestFit="1" customWidth="1"/>
    <col min="8970" max="8987" width="10.85546875" style="1" customWidth="1"/>
    <col min="8988" max="9217" width="14.42578125" style="1"/>
    <col min="9218" max="9218" width="31.5703125" style="1" customWidth="1"/>
    <col min="9219" max="9219" width="27.42578125" style="1" customWidth="1"/>
    <col min="9220" max="9220" width="10.85546875" style="1" customWidth="1"/>
    <col min="9221" max="9221" width="13.42578125" style="1" customWidth="1"/>
    <col min="9222" max="9224" width="13" style="1" customWidth="1"/>
    <col min="9225" max="9225" width="11.42578125" style="1" bestFit="1" customWidth="1"/>
    <col min="9226" max="9243" width="10.85546875" style="1" customWidth="1"/>
    <col min="9244" max="9473" width="14.42578125" style="1"/>
    <col min="9474" max="9474" width="31.5703125" style="1" customWidth="1"/>
    <col min="9475" max="9475" width="27.42578125" style="1" customWidth="1"/>
    <col min="9476" max="9476" width="10.85546875" style="1" customWidth="1"/>
    <col min="9477" max="9477" width="13.42578125" style="1" customWidth="1"/>
    <col min="9478" max="9480" width="13" style="1" customWidth="1"/>
    <col min="9481" max="9481" width="11.42578125" style="1" bestFit="1" customWidth="1"/>
    <col min="9482" max="9499" width="10.85546875" style="1" customWidth="1"/>
    <col min="9500" max="9729" width="14.42578125" style="1"/>
    <col min="9730" max="9730" width="31.5703125" style="1" customWidth="1"/>
    <col min="9731" max="9731" width="27.42578125" style="1" customWidth="1"/>
    <col min="9732" max="9732" width="10.85546875" style="1" customWidth="1"/>
    <col min="9733" max="9733" width="13.42578125" style="1" customWidth="1"/>
    <col min="9734" max="9736" width="13" style="1" customWidth="1"/>
    <col min="9737" max="9737" width="11.42578125" style="1" bestFit="1" customWidth="1"/>
    <col min="9738" max="9755" width="10.85546875" style="1" customWidth="1"/>
    <col min="9756" max="9985" width="14.42578125" style="1"/>
    <col min="9986" max="9986" width="31.5703125" style="1" customWidth="1"/>
    <col min="9987" max="9987" width="27.42578125" style="1" customWidth="1"/>
    <col min="9988" max="9988" width="10.85546875" style="1" customWidth="1"/>
    <col min="9989" max="9989" width="13.42578125" style="1" customWidth="1"/>
    <col min="9990" max="9992" width="13" style="1" customWidth="1"/>
    <col min="9993" max="9993" width="11.42578125" style="1" bestFit="1" customWidth="1"/>
    <col min="9994" max="10011" width="10.85546875" style="1" customWidth="1"/>
    <col min="10012" max="10241" width="14.42578125" style="1"/>
    <col min="10242" max="10242" width="31.5703125" style="1" customWidth="1"/>
    <col min="10243" max="10243" width="27.42578125" style="1" customWidth="1"/>
    <col min="10244" max="10244" width="10.85546875" style="1" customWidth="1"/>
    <col min="10245" max="10245" width="13.42578125" style="1" customWidth="1"/>
    <col min="10246" max="10248" width="13" style="1" customWidth="1"/>
    <col min="10249" max="10249" width="11.42578125" style="1" bestFit="1" customWidth="1"/>
    <col min="10250" max="10267" width="10.85546875" style="1" customWidth="1"/>
    <col min="10268" max="10497" width="14.42578125" style="1"/>
    <col min="10498" max="10498" width="31.5703125" style="1" customWidth="1"/>
    <col min="10499" max="10499" width="27.42578125" style="1" customWidth="1"/>
    <col min="10500" max="10500" width="10.85546875" style="1" customWidth="1"/>
    <col min="10501" max="10501" width="13.42578125" style="1" customWidth="1"/>
    <col min="10502" max="10504" width="13" style="1" customWidth="1"/>
    <col min="10505" max="10505" width="11.42578125" style="1" bestFit="1" customWidth="1"/>
    <col min="10506" max="10523" width="10.85546875" style="1" customWidth="1"/>
    <col min="10524" max="10753" width="14.42578125" style="1"/>
    <col min="10754" max="10754" width="31.5703125" style="1" customWidth="1"/>
    <col min="10755" max="10755" width="27.42578125" style="1" customWidth="1"/>
    <col min="10756" max="10756" width="10.85546875" style="1" customWidth="1"/>
    <col min="10757" max="10757" width="13.42578125" style="1" customWidth="1"/>
    <col min="10758" max="10760" width="13" style="1" customWidth="1"/>
    <col min="10761" max="10761" width="11.42578125" style="1" bestFit="1" customWidth="1"/>
    <col min="10762" max="10779" width="10.85546875" style="1" customWidth="1"/>
    <col min="10780" max="11009" width="14.42578125" style="1"/>
    <col min="11010" max="11010" width="31.5703125" style="1" customWidth="1"/>
    <col min="11011" max="11011" width="27.42578125" style="1" customWidth="1"/>
    <col min="11012" max="11012" width="10.85546875" style="1" customWidth="1"/>
    <col min="11013" max="11013" width="13.42578125" style="1" customWidth="1"/>
    <col min="11014" max="11016" width="13" style="1" customWidth="1"/>
    <col min="11017" max="11017" width="11.42578125" style="1" bestFit="1" customWidth="1"/>
    <col min="11018" max="11035" width="10.85546875" style="1" customWidth="1"/>
    <col min="11036" max="11265" width="14.42578125" style="1"/>
    <col min="11266" max="11266" width="31.5703125" style="1" customWidth="1"/>
    <col min="11267" max="11267" width="27.42578125" style="1" customWidth="1"/>
    <col min="11268" max="11268" width="10.85546875" style="1" customWidth="1"/>
    <col min="11269" max="11269" width="13.42578125" style="1" customWidth="1"/>
    <col min="11270" max="11272" width="13" style="1" customWidth="1"/>
    <col min="11273" max="11273" width="11.42578125" style="1" bestFit="1" customWidth="1"/>
    <col min="11274" max="11291" width="10.85546875" style="1" customWidth="1"/>
    <col min="11292" max="11521" width="14.42578125" style="1"/>
    <col min="11522" max="11522" width="31.5703125" style="1" customWidth="1"/>
    <col min="11523" max="11523" width="27.42578125" style="1" customWidth="1"/>
    <col min="11524" max="11524" width="10.85546875" style="1" customWidth="1"/>
    <col min="11525" max="11525" width="13.42578125" style="1" customWidth="1"/>
    <col min="11526" max="11528" width="13" style="1" customWidth="1"/>
    <col min="11529" max="11529" width="11.42578125" style="1" bestFit="1" customWidth="1"/>
    <col min="11530" max="11547" width="10.85546875" style="1" customWidth="1"/>
    <col min="11548" max="11777" width="14.42578125" style="1"/>
    <col min="11778" max="11778" width="31.5703125" style="1" customWidth="1"/>
    <col min="11779" max="11779" width="27.42578125" style="1" customWidth="1"/>
    <col min="11780" max="11780" width="10.85546875" style="1" customWidth="1"/>
    <col min="11781" max="11781" width="13.42578125" style="1" customWidth="1"/>
    <col min="11782" max="11784" width="13" style="1" customWidth="1"/>
    <col min="11785" max="11785" width="11.42578125" style="1" bestFit="1" customWidth="1"/>
    <col min="11786" max="11803" width="10.85546875" style="1" customWidth="1"/>
    <col min="11804" max="12033" width="14.42578125" style="1"/>
    <col min="12034" max="12034" width="31.5703125" style="1" customWidth="1"/>
    <col min="12035" max="12035" width="27.42578125" style="1" customWidth="1"/>
    <col min="12036" max="12036" width="10.85546875" style="1" customWidth="1"/>
    <col min="12037" max="12037" width="13.42578125" style="1" customWidth="1"/>
    <col min="12038" max="12040" width="13" style="1" customWidth="1"/>
    <col min="12041" max="12041" width="11.42578125" style="1" bestFit="1" customWidth="1"/>
    <col min="12042" max="12059" width="10.85546875" style="1" customWidth="1"/>
    <col min="12060" max="12289" width="14.42578125" style="1"/>
    <col min="12290" max="12290" width="31.5703125" style="1" customWidth="1"/>
    <col min="12291" max="12291" width="27.42578125" style="1" customWidth="1"/>
    <col min="12292" max="12292" width="10.85546875" style="1" customWidth="1"/>
    <col min="12293" max="12293" width="13.42578125" style="1" customWidth="1"/>
    <col min="12294" max="12296" width="13" style="1" customWidth="1"/>
    <col min="12297" max="12297" width="11.42578125" style="1" bestFit="1" customWidth="1"/>
    <col min="12298" max="12315" width="10.85546875" style="1" customWidth="1"/>
    <col min="12316" max="12545" width="14.42578125" style="1"/>
    <col min="12546" max="12546" width="31.5703125" style="1" customWidth="1"/>
    <col min="12547" max="12547" width="27.42578125" style="1" customWidth="1"/>
    <col min="12548" max="12548" width="10.85546875" style="1" customWidth="1"/>
    <col min="12549" max="12549" width="13.42578125" style="1" customWidth="1"/>
    <col min="12550" max="12552" width="13" style="1" customWidth="1"/>
    <col min="12553" max="12553" width="11.42578125" style="1" bestFit="1" customWidth="1"/>
    <col min="12554" max="12571" width="10.85546875" style="1" customWidth="1"/>
    <col min="12572" max="12801" width="14.42578125" style="1"/>
    <col min="12802" max="12802" width="31.5703125" style="1" customWidth="1"/>
    <col min="12803" max="12803" width="27.42578125" style="1" customWidth="1"/>
    <col min="12804" max="12804" width="10.85546875" style="1" customWidth="1"/>
    <col min="12805" max="12805" width="13.42578125" style="1" customWidth="1"/>
    <col min="12806" max="12808" width="13" style="1" customWidth="1"/>
    <col min="12809" max="12809" width="11.42578125" style="1" bestFit="1" customWidth="1"/>
    <col min="12810" max="12827" width="10.85546875" style="1" customWidth="1"/>
    <col min="12828" max="13057" width="14.42578125" style="1"/>
    <col min="13058" max="13058" width="31.5703125" style="1" customWidth="1"/>
    <col min="13059" max="13059" width="27.42578125" style="1" customWidth="1"/>
    <col min="13060" max="13060" width="10.85546875" style="1" customWidth="1"/>
    <col min="13061" max="13061" width="13.42578125" style="1" customWidth="1"/>
    <col min="13062" max="13064" width="13" style="1" customWidth="1"/>
    <col min="13065" max="13065" width="11.42578125" style="1" bestFit="1" customWidth="1"/>
    <col min="13066" max="13083" width="10.85546875" style="1" customWidth="1"/>
    <col min="13084" max="13313" width="14.42578125" style="1"/>
    <col min="13314" max="13314" width="31.5703125" style="1" customWidth="1"/>
    <col min="13315" max="13315" width="27.42578125" style="1" customWidth="1"/>
    <col min="13316" max="13316" width="10.85546875" style="1" customWidth="1"/>
    <col min="13317" max="13317" width="13.42578125" style="1" customWidth="1"/>
    <col min="13318" max="13320" width="13" style="1" customWidth="1"/>
    <col min="13321" max="13321" width="11.42578125" style="1" bestFit="1" customWidth="1"/>
    <col min="13322" max="13339" width="10.85546875" style="1" customWidth="1"/>
    <col min="13340" max="13569" width="14.42578125" style="1"/>
    <col min="13570" max="13570" width="31.5703125" style="1" customWidth="1"/>
    <col min="13571" max="13571" width="27.42578125" style="1" customWidth="1"/>
    <col min="13572" max="13572" width="10.85546875" style="1" customWidth="1"/>
    <col min="13573" max="13573" width="13.42578125" style="1" customWidth="1"/>
    <col min="13574" max="13576" width="13" style="1" customWidth="1"/>
    <col min="13577" max="13577" width="11.42578125" style="1" bestFit="1" customWidth="1"/>
    <col min="13578" max="13595" width="10.85546875" style="1" customWidth="1"/>
    <col min="13596" max="13825" width="14.42578125" style="1"/>
    <col min="13826" max="13826" width="31.5703125" style="1" customWidth="1"/>
    <col min="13827" max="13827" width="27.42578125" style="1" customWidth="1"/>
    <col min="13828" max="13828" width="10.85546875" style="1" customWidth="1"/>
    <col min="13829" max="13829" width="13.42578125" style="1" customWidth="1"/>
    <col min="13830" max="13832" width="13" style="1" customWidth="1"/>
    <col min="13833" max="13833" width="11.42578125" style="1" bestFit="1" customWidth="1"/>
    <col min="13834" max="13851" width="10.85546875" style="1" customWidth="1"/>
    <col min="13852" max="14081" width="14.42578125" style="1"/>
    <col min="14082" max="14082" width="31.5703125" style="1" customWidth="1"/>
    <col min="14083" max="14083" width="27.42578125" style="1" customWidth="1"/>
    <col min="14084" max="14084" width="10.85546875" style="1" customWidth="1"/>
    <col min="14085" max="14085" width="13.42578125" style="1" customWidth="1"/>
    <col min="14086" max="14088" width="13" style="1" customWidth="1"/>
    <col min="14089" max="14089" width="11.42578125" style="1" bestFit="1" customWidth="1"/>
    <col min="14090" max="14107" width="10.85546875" style="1" customWidth="1"/>
    <col min="14108" max="14337" width="14.42578125" style="1"/>
    <col min="14338" max="14338" width="31.5703125" style="1" customWidth="1"/>
    <col min="14339" max="14339" width="27.42578125" style="1" customWidth="1"/>
    <col min="14340" max="14340" width="10.85546875" style="1" customWidth="1"/>
    <col min="14341" max="14341" width="13.42578125" style="1" customWidth="1"/>
    <col min="14342" max="14344" width="13" style="1" customWidth="1"/>
    <col min="14345" max="14345" width="11.42578125" style="1" bestFit="1" customWidth="1"/>
    <col min="14346" max="14363" width="10.85546875" style="1" customWidth="1"/>
    <col min="14364" max="14593" width="14.42578125" style="1"/>
    <col min="14594" max="14594" width="31.5703125" style="1" customWidth="1"/>
    <col min="14595" max="14595" width="27.42578125" style="1" customWidth="1"/>
    <col min="14596" max="14596" width="10.85546875" style="1" customWidth="1"/>
    <col min="14597" max="14597" width="13.42578125" style="1" customWidth="1"/>
    <col min="14598" max="14600" width="13" style="1" customWidth="1"/>
    <col min="14601" max="14601" width="11.42578125" style="1" bestFit="1" customWidth="1"/>
    <col min="14602" max="14619" width="10.85546875" style="1" customWidth="1"/>
    <col min="14620" max="14849" width="14.42578125" style="1"/>
    <col min="14850" max="14850" width="31.5703125" style="1" customWidth="1"/>
    <col min="14851" max="14851" width="27.42578125" style="1" customWidth="1"/>
    <col min="14852" max="14852" width="10.85546875" style="1" customWidth="1"/>
    <col min="14853" max="14853" width="13.42578125" style="1" customWidth="1"/>
    <col min="14854" max="14856" width="13" style="1" customWidth="1"/>
    <col min="14857" max="14857" width="11.42578125" style="1" bestFit="1" customWidth="1"/>
    <col min="14858" max="14875" width="10.85546875" style="1" customWidth="1"/>
    <col min="14876" max="15105" width="14.42578125" style="1"/>
    <col min="15106" max="15106" width="31.5703125" style="1" customWidth="1"/>
    <col min="15107" max="15107" width="27.42578125" style="1" customWidth="1"/>
    <col min="15108" max="15108" width="10.85546875" style="1" customWidth="1"/>
    <col min="15109" max="15109" width="13.42578125" style="1" customWidth="1"/>
    <col min="15110" max="15112" width="13" style="1" customWidth="1"/>
    <col min="15113" max="15113" width="11.42578125" style="1" bestFit="1" customWidth="1"/>
    <col min="15114" max="15131" width="10.85546875" style="1" customWidth="1"/>
    <col min="15132" max="15361" width="14.42578125" style="1"/>
    <col min="15362" max="15362" width="31.5703125" style="1" customWidth="1"/>
    <col min="15363" max="15363" width="27.42578125" style="1" customWidth="1"/>
    <col min="15364" max="15364" width="10.85546875" style="1" customWidth="1"/>
    <col min="15365" max="15365" width="13.42578125" style="1" customWidth="1"/>
    <col min="15366" max="15368" width="13" style="1" customWidth="1"/>
    <col min="15369" max="15369" width="11.42578125" style="1" bestFit="1" customWidth="1"/>
    <col min="15370" max="15387" width="10.85546875" style="1" customWidth="1"/>
    <col min="15388" max="15617" width="14.42578125" style="1"/>
    <col min="15618" max="15618" width="31.5703125" style="1" customWidth="1"/>
    <col min="15619" max="15619" width="27.42578125" style="1" customWidth="1"/>
    <col min="15620" max="15620" width="10.85546875" style="1" customWidth="1"/>
    <col min="15621" max="15621" width="13.42578125" style="1" customWidth="1"/>
    <col min="15622" max="15624" width="13" style="1" customWidth="1"/>
    <col min="15625" max="15625" width="11.42578125" style="1" bestFit="1" customWidth="1"/>
    <col min="15626" max="15643" width="10.85546875" style="1" customWidth="1"/>
    <col min="15644" max="15873" width="14.42578125" style="1"/>
    <col min="15874" max="15874" width="31.5703125" style="1" customWidth="1"/>
    <col min="15875" max="15875" width="27.42578125" style="1" customWidth="1"/>
    <col min="15876" max="15876" width="10.85546875" style="1" customWidth="1"/>
    <col min="15877" max="15877" width="13.42578125" style="1" customWidth="1"/>
    <col min="15878" max="15880" width="13" style="1" customWidth="1"/>
    <col min="15881" max="15881" width="11.42578125" style="1" bestFit="1" customWidth="1"/>
    <col min="15882" max="15899" width="10.85546875" style="1" customWidth="1"/>
    <col min="15900" max="16129" width="14.42578125" style="1"/>
    <col min="16130" max="16130" width="31.5703125" style="1" customWidth="1"/>
    <col min="16131" max="16131" width="27.42578125" style="1" customWidth="1"/>
    <col min="16132" max="16132" width="10.85546875" style="1" customWidth="1"/>
    <col min="16133" max="16133" width="13.42578125" style="1" customWidth="1"/>
    <col min="16134" max="16136" width="13" style="1" customWidth="1"/>
    <col min="16137" max="16137" width="11.42578125" style="1" bestFit="1" customWidth="1"/>
    <col min="16138" max="16155" width="10.85546875" style="1" customWidth="1"/>
    <col min="16156" max="16384" width="14.42578125" style="1"/>
  </cols>
  <sheetData>
    <row r="1" spans="1:27" ht="15" customHeight="1">
      <c r="A1" s="143" t="s">
        <v>55</v>
      </c>
      <c r="B1" s="144"/>
      <c r="C1" s="144"/>
      <c r="D1" s="144"/>
      <c r="E1" s="144"/>
      <c r="F1" s="14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5" customHeight="1">
      <c r="A2" s="146"/>
      <c r="B2" s="147"/>
      <c r="C2" s="147"/>
      <c r="D2" s="147"/>
      <c r="E2" s="147"/>
      <c r="F2" s="148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 customHeight="1">
      <c r="A3" s="149"/>
      <c r="B3" s="150"/>
      <c r="C3" s="150"/>
      <c r="D3" s="150"/>
      <c r="E3" s="150"/>
      <c r="F3" s="151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ht="95.45" customHeight="1">
      <c r="A4" s="152" t="s">
        <v>56</v>
      </c>
      <c r="B4" s="153"/>
      <c r="C4" s="153"/>
      <c r="D4" s="153"/>
      <c r="E4" s="153"/>
      <c r="F4" s="15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>
      <c r="A5" s="37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ht="24" customHeight="1">
      <c r="A7" s="142" t="s">
        <v>57</v>
      </c>
      <c r="B7" s="142"/>
      <c r="C7" s="38"/>
      <c r="D7" s="38"/>
      <c r="E7" s="38"/>
      <c r="F7" s="38"/>
      <c r="G7" s="38"/>
      <c r="H7" s="38"/>
      <c r="I7" s="38"/>
      <c r="J7" s="38"/>
      <c r="K7" s="31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25.5" customHeight="1">
      <c r="A9" s="155" t="s">
        <v>58</v>
      </c>
      <c r="B9" s="156"/>
      <c r="C9" s="156"/>
      <c r="D9" s="156"/>
      <c r="E9" s="156"/>
      <c r="F9" s="156"/>
      <c r="G9" s="156"/>
      <c r="H9" s="156"/>
      <c r="I9" s="156"/>
      <c r="J9" s="156"/>
      <c r="K9" s="33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>
      <c r="A10" s="39"/>
      <c r="B10" s="39"/>
      <c r="C10" s="25"/>
      <c r="D10" s="25"/>
      <c r="E10" s="25"/>
      <c r="F10" s="40"/>
      <c r="G10" s="40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25.5">
      <c r="A11" s="5" t="s">
        <v>59</v>
      </c>
      <c r="B11" s="5" t="s">
        <v>60</v>
      </c>
      <c r="C11" s="5" t="s">
        <v>61</v>
      </c>
      <c r="D11" s="5" t="s">
        <v>62</v>
      </c>
      <c r="E11" s="5" t="s">
        <v>63</v>
      </c>
      <c r="F11" s="5" t="s">
        <v>64</v>
      </c>
      <c r="G11" s="5" t="s">
        <v>46</v>
      </c>
      <c r="H11" s="5" t="s">
        <v>47</v>
      </c>
      <c r="I11" s="5" t="s">
        <v>48</v>
      </c>
      <c r="J11" s="5" t="s">
        <v>49</v>
      </c>
      <c r="K11" s="72"/>
      <c r="L11" s="6"/>
      <c r="M11" s="41"/>
      <c r="N11" s="41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s="24" customFormat="1" ht="32.25" customHeight="1">
      <c r="A12" s="95" t="s">
        <v>101</v>
      </c>
      <c r="B12" s="167" t="s">
        <v>102</v>
      </c>
      <c r="C12" s="168">
        <v>180</v>
      </c>
      <c r="D12" s="168">
        <v>14000</v>
      </c>
      <c r="E12" s="16">
        <v>12</v>
      </c>
      <c r="F12" s="45">
        <f>C12*D12*E12</f>
        <v>30240000</v>
      </c>
      <c r="G12" s="169">
        <v>21168000</v>
      </c>
      <c r="H12" s="169">
        <v>9072000</v>
      </c>
      <c r="I12" s="20"/>
      <c r="J12" s="18">
        <f t="shared" ref="J12:J17" si="0">SUM(H12:I12)</f>
        <v>9072000</v>
      </c>
      <c r="L12" s="13"/>
      <c r="M12" s="13"/>
      <c r="N12" s="14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s="24" customFormat="1" ht="38.25" customHeight="1">
      <c r="A13" s="95" t="s">
        <v>103</v>
      </c>
      <c r="B13" s="167" t="s">
        <v>106</v>
      </c>
      <c r="C13" s="168">
        <v>180</v>
      </c>
      <c r="D13" s="168">
        <v>11000</v>
      </c>
      <c r="E13" s="16">
        <v>12</v>
      </c>
      <c r="F13" s="45">
        <f t="shared" ref="F13:F17" si="1">C13*D13*E13</f>
        <v>23760000</v>
      </c>
      <c r="G13" s="169">
        <v>5940000</v>
      </c>
      <c r="H13" s="169">
        <v>17820000</v>
      </c>
      <c r="I13" s="20"/>
      <c r="J13" s="18">
        <f t="shared" si="0"/>
        <v>17820000</v>
      </c>
      <c r="L13" s="13"/>
      <c r="M13" s="13"/>
      <c r="N13" s="14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s="24" customFormat="1" ht="58.5" customHeight="1">
      <c r="A14" s="170" t="s">
        <v>104</v>
      </c>
      <c r="B14" s="95" t="s">
        <v>107</v>
      </c>
      <c r="C14" s="95">
        <v>180</v>
      </c>
      <c r="D14" s="95">
        <v>12000</v>
      </c>
      <c r="E14" s="16">
        <v>8</v>
      </c>
      <c r="F14" s="45">
        <f t="shared" si="1"/>
        <v>17280000</v>
      </c>
      <c r="G14" s="169">
        <v>13824000</v>
      </c>
      <c r="H14" s="169">
        <v>3456000</v>
      </c>
      <c r="I14" s="21"/>
      <c r="J14" s="18">
        <f t="shared" si="0"/>
        <v>3456000</v>
      </c>
      <c r="L14" s="13"/>
      <c r="M14" s="13"/>
      <c r="N14" s="14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s="24" customFormat="1" ht="90" customHeight="1">
      <c r="A15" s="170" t="s">
        <v>105</v>
      </c>
      <c r="B15" s="171" t="s">
        <v>108</v>
      </c>
      <c r="C15" s="95">
        <v>180</v>
      </c>
      <c r="D15" s="95">
        <v>9200</v>
      </c>
      <c r="E15" s="16">
        <v>12</v>
      </c>
      <c r="F15" s="45">
        <f t="shared" si="1"/>
        <v>19872000</v>
      </c>
      <c r="G15" s="169">
        <v>3974400</v>
      </c>
      <c r="H15" s="169">
        <v>15897600</v>
      </c>
      <c r="I15" s="21"/>
      <c r="J15" s="18">
        <f t="shared" si="0"/>
        <v>15897600</v>
      </c>
      <c r="L15" s="13"/>
      <c r="M15" s="13"/>
      <c r="N15" s="14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s="24" customFormat="1" ht="15.75" customHeight="1">
      <c r="A16" s="47"/>
      <c r="B16" s="48"/>
      <c r="C16" s="43"/>
      <c r="D16" s="44"/>
      <c r="E16" s="16"/>
      <c r="F16" s="45">
        <f t="shared" si="1"/>
        <v>0</v>
      </c>
      <c r="G16" s="19"/>
      <c r="H16" s="22"/>
      <c r="I16" s="22"/>
      <c r="J16" s="18">
        <f t="shared" si="0"/>
        <v>0</v>
      </c>
      <c r="L16" s="7"/>
      <c r="M16" s="7"/>
      <c r="N16" s="15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s="24" customFormat="1" ht="15.75" customHeight="1" thickBot="1">
      <c r="A17" s="49"/>
      <c r="B17" s="49"/>
      <c r="C17" s="50"/>
      <c r="D17" s="51"/>
      <c r="E17" s="17"/>
      <c r="F17" s="45">
        <f t="shared" si="1"/>
        <v>0</v>
      </c>
      <c r="G17" s="52"/>
      <c r="H17" s="53"/>
      <c r="I17" s="54"/>
      <c r="J17" s="18">
        <f t="shared" si="0"/>
        <v>0</v>
      </c>
      <c r="L17" s="32"/>
      <c r="M17" s="32"/>
      <c r="N17" s="32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s="57" customFormat="1" ht="15.75" customHeight="1" thickBot="1">
      <c r="A18" s="161" t="s">
        <v>54</v>
      </c>
      <c r="B18" s="162"/>
      <c r="C18" s="162"/>
      <c r="D18" s="162"/>
      <c r="E18" s="162"/>
      <c r="F18" s="55">
        <f>SUM(F12:F17)</f>
        <v>91152000</v>
      </c>
      <c r="G18" s="55">
        <f>SUM(G12:G17)</f>
        <v>44906400</v>
      </c>
      <c r="H18" s="56">
        <f>SUM(H12:H17)</f>
        <v>46245600</v>
      </c>
      <c r="I18" s="56">
        <f>SUM(I12:I17)</f>
        <v>0</v>
      </c>
      <c r="J18" s="55">
        <f>SUM(J12:J17)</f>
        <v>46245600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</row>
    <row r="19" spans="1:27" s="24" customFormat="1" ht="15.75" customHeight="1">
      <c r="A19" s="31"/>
      <c r="B19" s="31"/>
      <c r="C19" s="31"/>
      <c r="D19" s="31"/>
      <c r="E19" s="31"/>
      <c r="F19" s="59"/>
      <c r="G19" s="5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27.95" customHeight="1">
      <c r="A20" s="155" t="s">
        <v>65</v>
      </c>
      <c r="B20" s="156"/>
      <c r="C20" s="156"/>
      <c r="D20" s="156"/>
      <c r="E20" s="156"/>
      <c r="F20" s="156"/>
      <c r="G20" s="156"/>
      <c r="H20" s="156"/>
      <c r="I20" s="156"/>
      <c r="J20" s="33"/>
      <c r="K20" s="33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15.75" customHeight="1">
      <c r="A21" s="25"/>
      <c r="B21" s="25"/>
      <c r="C21" s="25"/>
      <c r="D21" s="25"/>
      <c r="E21" s="60"/>
      <c r="F21" s="60"/>
      <c r="G21" s="60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25.5">
      <c r="A22" s="5" t="s">
        <v>66</v>
      </c>
      <c r="B22" s="5" t="s">
        <v>67</v>
      </c>
      <c r="C22" s="5" t="s">
        <v>68</v>
      </c>
      <c r="D22" s="5" t="s">
        <v>69</v>
      </c>
      <c r="E22" s="5" t="s">
        <v>64</v>
      </c>
      <c r="F22" s="5" t="s">
        <v>46</v>
      </c>
      <c r="G22" s="5" t="s">
        <v>47</v>
      </c>
      <c r="H22" s="5" t="s">
        <v>48</v>
      </c>
      <c r="I22" s="5" t="s">
        <v>49</v>
      </c>
      <c r="J22" s="72"/>
      <c r="K22" s="72"/>
      <c r="L22" s="6"/>
      <c r="M22" s="41"/>
      <c r="N22" s="41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s="24" customFormat="1" ht="191.25" customHeight="1">
      <c r="A23" s="172" t="s">
        <v>109</v>
      </c>
      <c r="B23" s="172" t="s">
        <v>112</v>
      </c>
      <c r="C23" s="43">
        <v>1</v>
      </c>
      <c r="D23" s="61">
        <v>20000000</v>
      </c>
      <c r="E23" s="45">
        <f>C23*D23</f>
        <v>20000000</v>
      </c>
      <c r="F23" s="174">
        <v>10000000</v>
      </c>
      <c r="G23" s="174">
        <v>10000000</v>
      </c>
      <c r="H23" s="20"/>
      <c r="I23" s="18">
        <f t="shared" ref="I23:I28" si="2">SUM(G23:H23)</f>
        <v>10000000</v>
      </c>
      <c r="L23" s="13"/>
      <c r="M23" s="13"/>
      <c r="N23" s="14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s="24" customFormat="1" ht="168" customHeight="1">
      <c r="A24" s="173" t="s">
        <v>110</v>
      </c>
      <c r="B24" s="173" t="s">
        <v>113</v>
      </c>
      <c r="C24" s="43">
        <v>1</v>
      </c>
      <c r="D24" s="61">
        <v>15000000</v>
      </c>
      <c r="E24" s="45">
        <f t="shared" ref="E24:E28" si="3">C24*D24</f>
        <v>15000000</v>
      </c>
      <c r="F24" s="175">
        <v>4500000</v>
      </c>
      <c r="G24" s="175">
        <v>10500000</v>
      </c>
      <c r="H24" s="20"/>
      <c r="I24" s="18">
        <f>SUM(F24:H24)</f>
        <v>15000000</v>
      </c>
      <c r="L24" s="13"/>
      <c r="M24" s="13"/>
      <c r="N24" s="14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s="24" customFormat="1" ht="76.5">
      <c r="A25" s="173" t="s">
        <v>111</v>
      </c>
      <c r="B25" s="173" t="s">
        <v>114</v>
      </c>
      <c r="C25" s="43">
        <v>1</v>
      </c>
      <c r="D25" s="61">
        <v>8000000</v>
      </c>
      <c r="E25" s="45">
        <f t="shared" si="3"/>
        <v>8000000</v>
      </c>
      <c r="F25" s="175">
        <v>4000000</v>
      </c>
      <c r="G25" s="175">
        <v>4000000</v>
      </c>
      <c r="H25" s="21"/>
      <c r="I25" s="18">
        <f t="shared" si="2"/>
        <v>4000000</v>
      </c>
      <c r="L25" s="13"/>
      <c r="M25" s="13"/>
      <c r="N25" s="14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s="24" customFormat="1" ht="15.75" customHeight="1">
      <c r="A26" s="42"/>
      <c r="B26" s="46"/>
      <c r="C26" s="43"/>
      <c r="D26" s="61"/>
      <c r="E26" s="45">
        <f t="shared" si="3"/>
        <v>0</v>
      </c>
      <c r="F26" s="18"/>
      <c r="G26" s="21"/>
      <c r="H26" s="21"/>
      <c r="I26" s="18">
        <f t="shared" si="2"/>
        <v>0</v>
      </c>
      <c r="L26" s="13"/>
      <c r="M26" s="13"/>
      <c r="N26" s="14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 s="24" customFormat="1" ht="15.75" customHeight="1">
      <c r="A27" s="47"/>
      <c r="B27" s="48"/>
      <c r="C27" s="43"/>
      <c r="D27" s="61"/>
      <c r="E27" s="45">
        <f t="shared" si="3"/>
        <v>0</v>
      </c>
      <c r="F27" s="19"/>
      <c r="G27" s="22"/>
      <c r="H27" s="22"/>
      <c r="I27" s="18">
        <f t="shared" si="2"/>
        <v>0</v>
      </c>
      <c r="L27" s="7"/>
      <c r="M27" s="7"/>
      <c r="N27" s="15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s="24" customFormat="1" ht="15.75" customHeight="1" thickBot="1">
      <c r="A28" s="49"/>
      <c r="B28" s="49"/>
      <c r="C28" s="50"/>
      <c r="D28" s="62"/>
      <c r="E28" s="45">
        <f t="shared" si="3"/>
        <v>0</v>
      </c>
      <c r="F28" s="52"/>
      <c r="G28" s="53"/>
      <c r="H28" s="54"/>
      <c r="I28" s="18">
        <f t="shared" si="2"/>
        <v>0</v>
      </c>
      <c r="L28" s="32"/>
      <c r="M28" s="32"/>
      <c r="N28" s="32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 s="57" customFormat="1" ht="15.75" customHeight="1" thickBot="1">
      <c r="A29" s="161" t="s">
        <v>54</v>
      </c>
      <c r="B29" s="162"/>
      <c r="C29" s="162"/>
      <c r="D29" s="162"/>
      <c r="E29" s="55">
        <f>SUM(E23:E28)</f>
        <v>43000000</v>
      </c>
      <c r="F29" s="55">
        <f>SUM(F23:F28)</f>
        <v>18500000</v>
      </c>
      <c r="G29" s="63">
        <f t="shared" ref="G29" si="4">SUM(G23:G28)</f>
        <v>24500000</v>
      </c>
      <c r="H29" s="63">
        <f>SUM(H23:H28)</f>
        <v>0</v>
      </c>
      <c r="I29" s="55">
        <f>SUM(I23:I28)</f>
        <v>29000000</v>
      </c>
      <c r="L29" s="64"/>
      <c r="M29" s="64"/>
      <c r="N29" s="64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46.5" customHeight="1">
      <c r="A31" s="155" t="s">
        <v>70</v>
      </c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25.5">
      <c r="A33" s="5" t="s">
        <v>66</v>
      </c>
      <c r="B33" s="5" t="s">
        <v>67</v>
      </c>
      <c r="C33" s="5" t="s">
        <v>68</v>
      </c>
      <c r="D33" s="5" t="s">
        <v>69</v>
      </c>
      <c r="E33" s="5" t="s">
        <v>64</v>
      </c>
      <c r="F33" s="5" t="s">
        <v>46</v>
      </c>
      <c r="G33" s="5" t="s">
        <v>47</v>
      </c>
      <c r="H33" s="5" t="s">
        <v>48</v>
      </c>
      <c r="I33" s="5" t="s">
        <v>49</v>
      </c>
      <c r="J33" s="72"/>
      <c r="K33" s="72"/>
      <c r="L33" s="6"/>
      <c r="M33" s="41"/>
      <c r="N33" s="41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s="24" customFormat="1" ht="70.5" customHeight="1">
      <c r="A34" s="176" t="s">
        <v>115</v>
      </c>
      <c r="B34" s="178" t="s">
        <v>117</v>
      </c>
      <c r="C34" s="43">
        <v>4</v>
      </c>
      <c r="D34" s="179">
        <v>600000</v>
      </c>
      <c r="E34" s="66">
        <f>C34*D34</f>
        <v>2400000</v>
      </c>
      <c r="F34" s="180">
        <v>1200000</v>
      </c>
      <c r="G34" s="181">
        <v>1200000</v>
      </c>
      <c r="H34" s="20"/>
      <c r="I34" s="18">
        <f>SUM(G34:H34)</f>
        <v>1200000</v>
      </c>
      <c r="L34" s="13"/>
      <c r="M34" s="13"/>
      <c r="N34" s="14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27" s="24" customFormat="1" ht="83.25" customHeight="1">
      <c r="A35" s="177" t="s">
        <v>116</v>
      </c>
      <c r="B35" s="178" t="s">
        <v>118</v>
      </c>
      <c r="C35" s="43">
        <v>2</v>
      </c>
      <c r="D35" s="179">
        <v>2000000</v>
      </c>
      <c r="E35" s="66">
        <f t="shared" ref="E35:E39" si="5">C35*D35</f>
        <v>4000000</v>
      </c>
      <c r="F35" s="180">
        <v>2000000</v>
      </c>
      <c r="G35" s="181">
        <v>2000000</v>
      </c>
      <c r="H35" s="20"/>
      <c r="I35" s="18">
        <f>SUM(G35:H35)</f>
        <v>2000000</v>
      </c>
      <c r="L35" s="13"/>
      <c r="M35" s="13"/>
      <c r="N35" s="14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27" s="24" customFormat="1" ht="15.75" customHeight="1">
      <c r="A36" s="42"/>
      <c r="B36" s="42"/>
      <c r="C36" s="43"/>
      <c r="D36" s="65"/>
      <c r="E36" s="66">
        <f t="shared" si="5"/>
        <v>0</v>
      </c>
      <c r="F36" s="18"/>
      <c r="G36" s="21"/>
      <c r="H36" s="21"/>
      <c r="I36" s="18">
        <f>SUM(G36:H36)</f>
        <v>0</v>
      </c>
      <c r="L36" s="13"/>
      <c r="M36" s="13"/>
      <c r="N36" s="14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27" s="24" customFormat="1" ht="15.75" customHeight="1">
      <c r="A37" s="42"/>
      <c r="B37" s="46"/>
      <c r="C37" s="43"/>
      <c r="D37" s="65"/>
      <c r="E37" s="66">
        <f t="shared" si="5"/>
        <v>0</v>
      </c>
      <c r="F37" s="18"/>
      <c r="G37" s="21"/>
      <c r="H37" s="21"/>
      <c r="I37" s="18">
        <f t="shared" ref="I37:I39" si="6">SUM(G37:H37)</f>
        <v>0</v>
      </c>
      <c r="L37" s="13"/>
      <c r="M37" s="13"/>
      <c r="N37" s="14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7" s="24" customFormat="1" ht="15.75" customHeight="1">
      <c r="A38" s="47"/>
      <c r="B38" s="48"/>
      <c r="C38" s="43"/>
      <c r="D38" s="65"/>
      <c r="E38" s="66">
        <f t="shared" si="5"/>
        <v>0</v>
      </c>
      <c r="F38" s="19"/>
      <c r="G38" s="22"/>
      <c r="H38" s="22"/>
      <c r="I38" s="18">
        <f t="shared" si="6"/>
        <v>0</v>
      </c>
      <c r="L38" s="7"/>
      <c r="M38" s="7"/>
      <c r="N38" s="15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1:27" s="24" customFormat="1" ht="15.75" customHeight="1" thickBot="1">
      <c r="A39" s="49"/>
      <c r="B39" s="49"/>
      <c r="C39" s="50"/>
      <c r="D39" s="67"/>
      <c r="E39" s="66">
        <f t="shared" si="5"/>
        <v>0</v>
      </c>
      <c r="F39" s="52"/>
      <c r="G39" s="53"/>
      <c r="H39" s="54"/>
      <c r="I39" s="18">
        <f t="shared" si="6"/>
        <v>0</v>
      </c>
      <c r="L39" s="32"/>
      <c r="M39" s="32"/>
      <c r="N39" s="32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7" s="24" customFormat="1" ht="15.75" customHeight="1" thickBot="1">
      <c r="A40" s="163" t="s">
        <v>54</v>
      </c>
      <c r="B40" s="164"/>
      <c r="C40" s="164"/>
      <c r="D40" s="165"/>
      <c r="E40" s="68">
        <f>SUM(E34:E39)</f>
        <v>6400000</v>
      </c>
      <c r="F40" s="55">
        <f>SUM(F34:F39)</f>
        <v>3200000</v>
      </c>
      <c r="G40" s="63">
        <f>SUM(G34:G39)</f>
        <v>3200000</v>
      </c>
      <c r="H40" s="63">
        <f>SUM(H34:H39)</f>
        <v>0</v>
      </c>
      <c r="I40" s="55">
        <f>SUM(I34:I39)</f>
        <v>3200000</v>
      </c>
      <c r="L40" s="32"/>
      <c r="M40" s="32"/>
      <c r="N40" s="32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ht="41.45" customHeight="1">
      <c r="A42" s="158" t="s">
        <v>71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t="25.5">
      <c r="A44" s="5" t="s">
        <v>66</v>
      </c>
      <c r="B44" s="5" t="s">
        <v>67</v>
      </c>
      <c r="C44" s="5" t="s">
        <v>68</v>
      </c>
      <c r="D44" s="5" t="s">
        <v>69</v>
      </c>
      <c r="E44" s="5" t="s">
        <v>64</v>
      </c>
      <c r="F44" s="5" t="s">
        <v>46</v>
      </c>
      <c r="G44" s="5" t="s">
        <v>47</v>
      </c>
      <c r="H44" s="5" t="s">
        <v>48</v>
      </c>
      <c r="I44" s="5" t="s">
        <v>49</v>
      </c>
      <c r="J44" s="72"/>
      <c r="K44" s="72"/>
      <c r="L44" s="6"/>
      <c r="M44" s="41"/>
      <c r="N44" s="41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s="24" customFormat="1" ht="62.25" customHeight="1">
      <c r="A45" s="182" t="s">
        <v>119</v>
      </c>
      <c r="B45" s="182" t="s">
        <v>120</v>
      </c>
      <c r="C45" s="43">
        <v>1</v>
      </c>
      <c r="D45" s="183">
        <v>9600000</v>
      </c>
      <c r="E45" s="66">
        <f>C45*D45</f>
        <v>9600000</v>
      </c>
      <c r="F45" s="184">
        <f t="shared" ref="F45" si="7">400000*12</f>
        <v>4800000</v>
      </c>
      <c r="G45" s="20">
        <v>4800000</v>
      </c>
      <c r="H45" s="20"/>
      <c r="I45" s="18">
        <f t="shared" ref="I45:I50" si="8">SUM(G45:H45)</f>
        <v>4800000</v>
      </c>
      <c r="L45" s="13"/>
      <c r="M45" s="13"/>
      <c r="N45" s="14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27" s="24" customFormat="1" ht="15.75" customHeight="1">
      <c r="A46" s="42"/>
      <c r="B46" s="42"/>
      <c r="C46" s="43"/>
      <c r="D46" s="61"/>
      <c r="E46" s="66">
        <f t="shared" ref="E46:E50" si="9">C46*D46</f>
        <v>0</v>
      </c>
      <c r="F46" s="18"/>
      <c r="G46" s="20"/>
      <c r="H46" s="20"/>
      <c r="I46" s="18">
        <f t="shared" si="8"/>
        <v>0</v>
      </c>
      <c r="L46" s="13"/>
      <c r="M46" s="13"/>
      <c r="N46" s="14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27" s="24" customFormat="1" ht="15.75" customHeight="1">
      <c r="A47" s="42"/>
      <c r="B47" s="42"/>
      <c r="C47" s="43"/>
      <c r="D47" s="61"/>
      <c r="E47" s="66">
        <f t="shared" si="9"/>
        <v>0</v>
      </c>
      <c r="F47" s="18"/>
      <c r="G47" s="21"/>
      <c r="H47" s="21"/>
      <c r="I47" s="18">
        <f t="shared" si="8"/>
        <v>0</v>
      </c>
      <c r="L47" s="13"/>
      <c r="M47" s="13"/>
      <c r="N47" s="14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 s="24" customFormat="1" ht="15.75" customHeight="1">
      <c r="A48" s="42"/>
      <c r="B48" s="46"/>
      <c r="C48" s="43"/>
      <c r="D48" s="61"/>
      <c r="E48" s="66">
        <f t="shared" si="9"/>
        <v>0</v>
      </c>
      <c r="F48" s="18"/>
      <c r="G48" s="21"/>
      <c r="H48" s="21"/>
      <c r="I48" s="18">
        <f t="shared" si="8"/>
        <v>0</v>
      </c>
      <c r="L48" s="13"/>
      <c r="M48" s="13"/>
      <c r="N48" s="14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1:27" s="24" customFormat="1" ht="15.75" customHeight="1">
      <c r="A49" s="47"/>
      <c r="B49" s="48"/>
      <c r="C49" s="43"/>
      <c r="D49" s="61"/>
      <c r="E49" s="66">
        <f t="shared" si="9"/>
        <v>0</v>
      </c>
      <c r="F49" s="18"/>
      <c r="G49" s="22"/>
      <c r="H49" s="22"/>
      <c r="I49" s="18">
        <f t="shared" si="8"/>
        <v>0</v>
      </c>
      <c r="L49" s="7"/>
      <c r="M49" s="7"/>
      <c r="N49" s="15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1:27" s="24" customFormat="1" ht="15.75" customHeight="1" thickBot="1">
      <c r="A50" s="49"/>
      <c r="B50" s="49"/>
      <c r="C50" s="50"/>
      <c r="D50" s="62"/>
      <c r="E50" s="66">
        <f t="shared" si="9"/>
        <v>0</v>
      </c>
      <c r="F50" s="18"/>
      <c r="G50" s="53"/>
      <c r="H50" s="54"/>
      <c r="I50" s="18">
        <f t="shared" si="8"/>
        <v>0</v>
      </c>
      <c r="L50" s="32"/>
      <c r="M50" s="32"/>
      <c r="N50" s="32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1:27" ht="15.75" customHeight="1" thickBot="1">
      <c r="A51" s="159" t="s">
        <v>54</v>
      </c>
      <c r="B51" s="160"/>
      <c r="C51" s="160"/>
      <c r="D51" s="160"/>
      <c r="E51" s="69">
        <f>SUM(E45:E50)</f>
        <v>9600000</v>
      </c>
      <c r="F51" s="69">
        <f>SUM(F45:F50)</f>
        <v>4800000</v>
      </c>
      <c r="G51" s="70">
        <f t="shared" ref="G51" si="10">SUM(G45:G50)</f>
        <v>4800000</v>
      </c>
      <c r="H51" s="70">
        <f>SUM(H45:H50)</f>
        <v>0</v>
      </c>
      <c r="I51" s="69">
        <f>SUM(I45:I50)</f>
        <v>4800000</v>
      </c>
      <c r="J51" s="7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27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1:27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1:27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1:2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1:27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27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1:27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spans="1:27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spans="1:27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spans="1:27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spans="1:27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spans="1:27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spans="1:27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spans="1: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spans="1:27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spans="1:27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spans="1:27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spans="1:27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spans="1:27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spans="1:27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spans="1:27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spans="1:27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spans="1:27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spans="1:2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spans="1:27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spans="1:27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spans="1:27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spans="1:27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spans="1:27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spans="1:27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spans="1:27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spans="1:27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spans="1:27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spans="1:2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spans="1:27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spans="1:27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spans="1:27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spans="1:27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spans="1:27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spans="1:27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spans="1:27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spans="1:27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spans="1:27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spans="1:2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spans="1:27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spans="1:27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spans="1:27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spans="1:27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spans="1:27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spans="1:27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spans="1:27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spans="1:27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spans="1:27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spans="1:2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spans="1:27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spans="1:27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spans="1:27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spans="1:27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spans="1:27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spans="1:27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spans="1:27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spans="1:27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spans="1:27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spans="1:2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spans="1:27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spans="1:27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spans="1:27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spans="1:27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spans="1:27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spans="1:27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spans="1:27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spans="1:27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spans="1:27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spans="1:2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spans="1:27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spans="1:27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spans="1:27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spans="1:27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spans="1:27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spans="1:27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spans="1:27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spans="1:27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spans="1:27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spans="1:2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spans="1:27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spans="1:27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spans="1:27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spans="1:27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spans="1:27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spans="1:27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spans="1:27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spans="1:27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spans="1:27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spans="1:2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spans="1:27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spans="1:27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spans="1:27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spans="1:27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spans="1:27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spans="1:27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spans="1:27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spans="1:27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spans="1:27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spans="1:2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spans="1:27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spans="1:27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spans="1:27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spans="1:27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spans="1:27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spans="1:27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spans="1:27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spans="1:27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spans="1:27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spans="1: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spans="1:27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spans="1:27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spans="1:27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spans="1:27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spans="1:27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spans="1:27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spans="1:27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spans="1:27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spans="1:27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spans="1:2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spans="1:27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spans="1:27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spans="1:27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spans="1:27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spans="1:27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spans="1:27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spans="1:27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spans="1:27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spans="1:27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spans="1:2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spans="1:27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spans="1:27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spans="1:27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spans="1:27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spans="1:27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spans="1:27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spans="1:27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spans="1:27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spans="1:27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spans="1:2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spans="1:27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spans="1:27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spans="1:27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spans="1:27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spans="1:27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spans="1:27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spans="1:27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spans="1:27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spans="1:27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spans="1:2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spans="1:27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spans="1:27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spans="1:27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spans="1:27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spans="1:27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spans="1:27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spans="1:27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spans="1:27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spans="1:27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spans="1:2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spans="1:27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spans="1:27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spans="1:27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spans="1:27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spans="1:27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spans="1:27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spans="1:27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spans="1:27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spans="1:27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spans="1:2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spans="1:27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spans="1:27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spans="1:27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spans="1:27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spans="1:27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spans="1:27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spans="1:27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spans="1:27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spans="1:27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spans="1:2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spans="1:27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spans="1:27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spans="1:27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spans="1:27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spans="1:27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spans="1:27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spans="1:27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spans="1:27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spans="1:27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spans="1:2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spans="1:27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spans="1:27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spans="1:27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spans="1:27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spans="1:27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spans="1:27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spans="1:27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spans="1:27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spans="1:27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spans="1:2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spans="1:27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spans="1:27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spans="1:27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spans="1:27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spans="1:27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spans="1:27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spans="1:27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spans="1:27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spans="1: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spans="1:27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spans="1:27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spans="1:27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spans="1:27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spans="1:27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spans="1:27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spans="1:27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spans="1:27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spans="1:2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spans="1:27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spans="1:27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spans="1:27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spans="1:27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spans="1:27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spans="1:27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spans="1:27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spans="1:27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spans="1:27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spans="1:2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spans="1:27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spans="1:27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spans="1:27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spans="1:27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spans="1:27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spans="1:27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spans="1:27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spans="1:27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spans="1:27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spans="1:2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spans="1:27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spans="1:27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spans="1:27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spans="1:27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spans="1:27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spans="1:27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spans="1:27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spans="1:27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spans="1:27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spans="1:2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spans="1:27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spans="1:27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spans="1:27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spans="1:27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spans="1:27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spans="1:27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spans="1:27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spans="1:27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spans="1:27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spans="1:2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spans="1:27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spans="1:27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spans="1:27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spans="1:27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spans="1:27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spans="1:27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spans="1:27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spans="1:27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spans="1:27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spans="1:2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spans="1:27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spans="1:27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spans="1:27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spans="1:27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spans="1:27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spans="1:27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spans="1:27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spans="1:27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spans="1:27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spans="1:2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spans="1:27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spans="1:27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spans="1:27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spans="1:27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spans="1:27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spans="1:27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spans="1:27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spans="1:27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spans="1:27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spans="1:2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spans="1:27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spans="1:27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spans="1:27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spans="1:27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spans="1:27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spans="1:27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spans="1:27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spans="1:27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spans="1:27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spans="1:2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spans="1:27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spans="1:27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spans="1:27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spans="1:27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spans="1:27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spans="1:27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spans="1:27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spans="1:27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spans="1:27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spans="1: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spans="1:27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spans="1:27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spans="1:27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spans="1:27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spans="1:27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spans="1:27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spans="1:27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spans="1:27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spans="1:27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spans="1:2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spans="1:27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spans="1:27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spans="1:27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spans="1:27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spans="1:27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spans="1:27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spans="1:27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spans="1:27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spans="1:27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spans="1:2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spans="1:27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spans="1:27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spans="1:27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spans="1:27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spans="1:27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spans="1:27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spans="1:27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spans="1:27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spans="1:27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spans="1:2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spans="1:27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spans="1:27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spans="1:27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spans="1:27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spans="1:27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spans="1:27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spans="1:27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spans="1:27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spans="1:27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spans="1:2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spans="1:27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spans="1:27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spans="1:27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spans="1:27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spans="1:27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spans="1:27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spans="1:27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spans="1:27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spans="1:27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spans="1:2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spans="1:27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spans="1:27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spans="1:27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spans="1:27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spans="1:27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spans="1:27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spans="1:27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spans="1:27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spans="1:27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spans="1:2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spans="1:27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spans="1:27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spans="1:27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spans="1:27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spans="1:27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spans="1:27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spans="1:27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spans="1:27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spans="1:27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spans="1:2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spans="1:27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spans="1:27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spans="1:27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spans="1:27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spans="1:27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spans="1:27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spans="1:27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spans="1:27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spans="1:27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spans="1:2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spans="1:27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spans="1:27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spans="1:27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spans="1:27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spans="1:27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spans="1:27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spans="1:27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spans="1:27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spans="1:27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spans="1:2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spans="1:27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spans="1:27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spans="1:27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spans="1:27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spans="1:27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spans="1:27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spans="1:27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spans="1:27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spans="1:27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spans="1: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spans="1:27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spans="1:27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spans="1:27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spans="1:27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spans="1:27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spans="1:27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spans="1:27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spans="1:27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spans="1:27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spans="1:2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spans="1:27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spans="1:27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spans="1:27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spans="1:27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spans="1:27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spans="1:27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spans="1:27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spans="1:27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spans="1:27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spans="1:2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spans="1:27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spans="1:27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spans="1:27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spans="1:27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spans="1:27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spans="1:27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spans="1:27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spans="1:27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spans="1:27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spans="1:2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spans="1:27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spans="1:27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spans="1:27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spans="1:27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spans="1:27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spans="1:27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spans="1:27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spans="1:27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spans="1:27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spans="1:2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spans="1:27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spans="1:27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spans="1:27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spans="1:27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spans="1:27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spans="1:27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spans="1:27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spans="1:27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spans="1:27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spans="1:2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spans="1:27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spans="1:27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spans="1:27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spans="1:27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spans="1:27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spans="1:27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spans="1:27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spans="1:27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spans="1:27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spans="1:2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spans="1:27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spans="1:27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spans="1:27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spans="1:27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spans="1:27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spans="1:27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spans="1:27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spans="1:27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spans="1:27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spans="1:2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spans="1:27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spans="1:27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spans="1:27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spans="1:27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spans="1:27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spans="1:27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spans="1:27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spans="1:27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spans="1:27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spans="1:2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spans="1:27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spans="1:27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spans="1:27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spans="1:27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spans="1:27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spans="1:27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spans="1:27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spans="1:27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spans="1:27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spans="1:2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spans="1:27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spans="1:27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spans="1:27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spans="1:27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spans="1:27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spans="1:27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spans="1:27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spans="1:27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spans="1:27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spans="1: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spans="1:27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spans="1:27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spans="1:27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spans="1:27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spans="1:27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spans="1:27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spans="1:27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spans="1:27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spans="1:27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spans="1:2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spans="1:27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spans="1:27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spans="1:27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spans="1:27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spans="1:27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spans="1:27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spans="1:27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spans="1:27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spans="1:27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spans="1:2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spans="1:27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spans="1:27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spans="1:27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spans="1:27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spans="1:27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spans="1:27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spans="1:27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spans="1:27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spans="1:27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spans="1:2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spans="1:27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spans="1:27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spans="1:27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spans="1:27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spans="1:27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spans="1:27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spans="1:27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spans="1:27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spans="1:27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spans="1:2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spans="1:27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spans="1:27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spans="1:27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spans="1:27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spans="1:27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spans="1:27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spans="1:27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spans="1:27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spans="1:27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spans="1:2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spans="1:27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spans="1:27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spans="1:27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spans="1:27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spans="1:27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spans="1:27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spans="1:27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spans="1:27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spans="1:27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spans="1:2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spans="1:27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spans="1:27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spans="1:27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spans="1:27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spans="1:27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spans="1:27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spans="1:27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spans="1:27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spans="1:27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spans="1:2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spans="1:27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spans="1:27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spans="1:27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spans="1:27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spans="1:27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spans="1:27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spans="1:27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spans="1:27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spans="1:27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spans="1:2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spans="1:27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spans="1:27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spans="1:27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spans="1:27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spans="1:27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spans="1:27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spans="1:27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spans="1:27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spans="1:27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spans="1:2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spans="1:27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spans="1:27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spans="1:27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spans="1:27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spans="1:27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spans="1:27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spans="1:27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spans="1:27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spans="1:27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spans="1: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spans="1:27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spans="1:27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spans="1:27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spans="1:27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spans="1:27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spans="1:27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spans="1:27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spans="1:27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spans="1:27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spans="1:2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spans="1:27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spans="1:27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spans="1:27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spans="1:27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spans="1:27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spans="1:27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spans="1:27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spans="1:27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spans="1:27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spans="1:2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spans="1:27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spans="1:27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spans="1:27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spans="1:27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spans="1:27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spans="1:27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spans="1:27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spans="1:27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spans="1:27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spans="1:2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spans="1:27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spans="1:27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spans="1:27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spans="1:27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spans="1:27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spans="1:27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spans="1:27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spans="1:27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spans="1:27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spans="1:2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spans="1:27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spans="1:27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spans="1:27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spans="1:27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spans="1:27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spans="1:27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spans="1:27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spans="1:27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spans="1:27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spans="1:2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spans="1:27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spans="1:27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spans="1:27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spans="1:27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spans="1:27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spans="1:27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spans="1:27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spans="1:27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spans="1:27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spans="1:2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spans="1:27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spans="1:27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spans="1:27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spans="1:27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spans="1:27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spans="1:27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spans="1:27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spans="1:27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spans="1:27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spans="1:2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spans="1:27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spans="1:27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spans="1:27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spans="1:27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spans="1:27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spans="1:27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spans="1:27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spans="1:27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spans="1:27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spans="1:2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spans="1:27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spans="1:27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spans="1:27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spans="1:27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spans="1:27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spans="1:27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spans="1:27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spans="1:27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spans="1:27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spans="1:2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spans="1:27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spans="1:27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spans="1:27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spans="1:27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spans="1:27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spans="1:27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spans="1:27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spans="1:27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spans="1:27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spans="1: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spans="1:27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spans="1:27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spans="1:27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spans="1:27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spans="1:27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spans="1:27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spans="1:27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spans="1:27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spans="1:27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spans="1:2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spans="1:27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spans="1:27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spans="1:27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spans="1:27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spans="1:27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spans="1:27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spans="1:27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spans="1:27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spans="1:27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spans="1:2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spans="1:27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spans="1:27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spans="1:27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spans="1:27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spans="1:27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spans="1:27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spans="1:27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spans="1:27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spans="1:27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spans="1:2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spans="1:27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spans="1:27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spans="1:27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spans="1:27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spans="1:27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spans="1:27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spans="1:27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spans="1:27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spans="1:27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spans="1:2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spans="1:27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spans="1:27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spans="1:27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spans="1:27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spans="1:27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spans="1:27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spans="1:27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spans="1:27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spans="1:27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spans="1:2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spans="1:27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spans="1:27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spans="1:27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spans="1:27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spans="1:27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spans="1:27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spans="1:27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spans="1:27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spans="1:27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spans="1:2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spans="1:27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spans="1:27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spans="1:27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spans="1:27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</sheetData>
  <protectedRanges>
    <protectedRange algorithmName="SHA-512" hashValue="RnI00pNN302gA2W9BjwyMdB1IMze7IlOf9ZJA9ujE+AWekDGLB0jmAN63/q9oq1nO3RD8Liz1fWkkrMDmQ9HEw==" saltValue="tnaKsyYXAUS4lfoRAKfvZg==" spinCount="100000" sqref="A13" name="completar"/>
    <protectedRange algorithmName="SHA-512" hashValue="RnI00pNN302gA2W9BjwyMdB1IMze7IlOf9ZJA9ujE+AWekDGLB0jmAN63/q9oq1nO3RD8Liz1fWkkrMDmQ9HEw==" saltValue="tnaKsyYXAUS4lfoRAKfvZg==" spinCount="100000" sqref="A14" name="completar_1"/>
    <protectedRange algorithmName="SHA-512" hashValue="RnI00pNN302gA2W9BjwyMdB1IMze7IlOf9ZJA9ujE+AWekDGLB0jmAN63/q9oq1nO3RD8Liz1fWkkrMDmQ9HEw==" saltValue="tnaKsyYXAUS4lfoRAKfvZg==" spinCount="100000" sqref="A15" name="completar_2"/>
    <protectedRange algorithmName="SHA-512" hashValue="RnI00pNN302gA2W9BjwyMdB1IMze7IlOf9ZJA9ujE+AWekDGLB0jmAN63/q9oq1nO3RD8Liz1fWkkrMDmQ9HEw==" saltValue="tnaKsyYXAUS4lfoRAKfvZg==" spinCount="100000" sqref="B13" name="completar_1_1"/>
    <protectedRange algorithmName="SHA-512" hashValue="RnI00pNN302gA2W9BjwyMdB1IMze7IlOf9ZJA9ujE+AWekDGLB0jmAN63/q9oq1nO3RD8Liz1fWkkrMDmQ9HEw==" saltValue="tnaKsyYXAUS4lfoRAKfvZg==" spinCount="100000" sqref="B14" name="completar_3"/>
    <protectedRange algorithmName="SHA-512" hashValue="RnI00pNN302gA2W9BjwyMdB1IMze7IlOf9ZJA9ujE+AWekDGLB0jmAN63/q9oq1nO3RD8Liz1fWkkrMDmQ9HEw==" saltValue="tnaKsyYXAUS4lfoRAKfvZg==" spinCount="100000" sqref="B15" name="completar_4"/>
    <protectedRange algorithmName="SHA-512" hashValue="RnI00pNN302gA2W9BjwyMdB1IMze7IlOf9ZJA9ujE+AWekDGLB0jmAN63/q9oq1nO3RD8Liz1fWkkrMDmQ9HEw==" saltValue="tnaKsyYXAUS4lfoRAKfvZg==" spinCount="100000" sqref="C13" name="completar_1_2"/>
    <protectedRange algorithmName="SHA-512" hashValue="RnI00pNN302gA2W9BjwyMdB1IMze7IlOf9ZJA9ujE+AWekDGLB0jmAN63/q9oq1nO3RD8Liz1fWkkrMDmQ9HEw==" saltValue="tnaKsyYXAUS4lfoRAKfvZg==" spinCount="100000" sqref="C14" name="completar_5"/>
    <protectedRange algorithmName="SHA-512" hashValue="RnI00pNN302gA2W9BjwyMdB1IMze7IlOf9ZJA9ujE+AWekDGLB0jmAN63/q9oq1nO3RD8Liz1fWkkrMDmQ9HEw==" saltValue="tnaKsyYXAUS4lfoRAKfvZg==" spinCount="100000" sqref="C15" name="completar_6"/>
    <protectedRange algorithmName="SHA-512" hashValue="RnI00pNN302gA2W9BjwyMdB1IMze7IlOf9ZJA9ujE+AWekDGLB0jmAN63/q9oq1nO3RD8Liz1fWkkrMDmQ9HEw==" saltValue="tnaKsyYXAUS4lfoRAKfvZg==" spinCount="100000" sqref="D13" name="completar_2_1"/>
    <protectedRange algorithmName="SHA-512" hashValue="RnI00pNN302gA2W9BjwyMdB1IMze7IlOf9ZJA9ujE+AWekDGLB0jmAN63/q9oq1nO3RD8Liz1fWkkrMDmQ9HEw==" saltValue="tnaKsyYXAUS4lfoRAKfvZg==" spinCount="100000" sqref="D14" name="completar_7"/>
    <protectedRange algorithmName="SHA-512" hashValue="RnI00pNN302gA2W9BjwyMdB1IMze7IlOf9ZJA9ujE+AWekDGLB0jmAN63/q9oq1nO3RD8Liz1fWkkrMDmQ9HEw==" saltValue="tnaKsyYXAUS4lfoRAKfvZg==" spinCount="100000" sqref="D15" name="completar_8"/>
    <protectedRange algorithmName="SHA-512" hashValue="RnI00pNN302gA2W9BjwyMdB1IMze7IlOf9ZJA9ujE+AWekDGLB0jmAN63/q9oq1nO3RD8Liz1fWkkrMDmQ9HEw==" saltValue="tnaKsyYXAUS4lfoRAKfvZg==" spinCount="100000" sqref="G13" name="completar_2_2"/>
    <protectedRange algorithmName="SHA-512" hashValue="RnI00pNN302gA2W9BjwyMdB1IMze7IlOf9ZJA9ujE+AWekDGLB0jmAN63/q9oq1nO3RD8Liz1fWkkrMDmQ9HEw==" saltValue="tnaKsyYXAUS4lfoRAKfvZg==" spinCount="100000" sqref="H13" name="completar_2_3"/>
    <protectedRange algorithmName="SHA-512" hashValue="RnI00pNN302gA2W9BjwyMdB1IMze7IlOf9ZJA9ujE+AWekDGLB0jmAN63/q9oq1nO3RD8Liz1fWkkrMDmQ9HEw==" saltValue="tnaKsyYXAUS4lfoRAKfvZg==" spinCount="100000" sqref="G14" name="completar_9"/>
    <protectedRange algorithmName="SHA-512" hashValue="RnI00pNN302gA2W9BjwyMdB1IMze7IlOf9ZJA9ujE+AWekDGLB0jmAN63/q9oq1nO3RD8Liz1fWkkrMDmQ9HEw==" saltValue="tnaKsyYXAUS4lfoRAKfvZg==" spinCount="100000" sqref="H14" name="completar_10"/>
    <protectedRange algorithmName="SHA-512" hashValue="RnI00pNN302gA2W9BjwyMdB1IMze7IlOf9ZJA9ujE+AWekDGLB0jmAN63/q9oq1nO3RD8Liz1fWkkrMDmQ9HEw==" saltValue="tnaKsyYXAUS4lfoRAKfvZg==" spinCount="100000" sqref="G15" name="completar_11"/>
    <protectedRange algorithmName="SHA-512" hashValue="RnI00pNN302gA2W9BjwyMdB1IMze7IlOf9ZJA9ujE+AWekDGLB0jmAN63/q9oq1nO3RD8Liz1fWkkrMDmQ9HEw==" saltValue="tnaKsyYXAUS4lfoRAKfvZg==" spinCount="100000" sqref="H15" name="completar_12"/>
  </protectedRanges>
  <mergeCells count="11">
    <mergeCell ref="A31:K31"/>
    <mergeCell ref="A42:K42"/>
    <mergeCell ref="A51:D51"/>
    <mergeCell ref="A29:D29"/>
    <mergeCell ref="A18:E18"/>
    <mergeCell ref="A40:D40"/>
    <mergeCell ref="A7:B7"/>
    <mergeCell ref="A1:F3"/>
    <mergeCell ref="A4:F4"/>
    <mergeCell ref="A9:J9"/>
    <mergeCell ref="A20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733"/>
  <sheetViews>
    <sheetView workbookViewId="0">
      <selection activeCell="G29" sqref="G29"/>
    </sheetView>
  </sheetViews>
  <sheetFormatPr defaultColWidth="14.42578125" defaultRowHeight="12.75"/>
  <cols>
    <col min="1" max="1" width="24.140625" style="72" customWidth="1"/>
    <col min="2" max="25" width="10.7109375" style="72" customWidth="1"/>
    <col min="26" max="26" width="27.42578125" style="72" customWidth="1"/>
    <col min="27" max="27" width="14.85546875" style="72" customWidth="1"/>
    <col min="28" max="28" width="16.85546875" style="72" customWidth="1"/>
    <col min="29" max="29" width="15.42578125" style="72" customWidth="1"/>
    <col min="30" max="30" width="20.140625" style="72" customWidth="1"/>
    <col min="31" max="46" width="10.85546875" style="72" customWidth="1"/>
    <col min="47" max="276" width="14.42578125" style="72"/>
    <col min="277" max="277" width="31.5703125" style="72" customWidth="1"/>
    <col min="278" max="278" width="27.42578125" style="72" customWidth="1"/>
    <col min="279" max="279" width="10.85546875" style="72" customWidth="1"/>
    <col min="280" max="280" width="13.42578125" style="72" customWidth="1"/>
    <col min="281" max="283" width="13" style="72" customWidth="1"/>
    <col min="284" max="284" width="11.42578125" style="72" bestFit="1" customWidth="1"/>
    <col min="285" max="302" width="10.85546875" style="72" customWidth="1"/>
    <col min="303" max="532" width="14.42578125" style="72"/>
    <col min="533" max="533" width="31.5703125" style="72" customWidth="1"/>
    <col min="534" max="534" width="27.42578125" style="72" customWidth="1"/>
    <col min="535" max="535" width="10.85546875" style="72" customWidth="1"/>
    <col min="536" max="536" width="13.42578125" style="72" customWidth="1"/>
    <col min="537" max="539" width="13" style="72" customWidth="1"/>
    <col min="540" max="540" width="11.42578125" style="72" bestFit="1" customWidth="1"/>
    <col min="541" max="558" width="10.85546875" style="72" customWidth="1"/>
    <col min="559" max="788" width="14.42578125" style="72"/>
    <col min="789" max="789" width="31.5703125" style="72" customWidth="1"/>
    <col min="790" max="790" width="27.42578125" style="72" customWidth="1"/>
    <col min="791" max="791" width="10.85546875" style="72" customWidth="1"/>
    <col min="792" max="792" width="13.42578125" style="72" customWidth="1"/>
    <col min="793" max="795" width="13" style="72" customWidth="1"/>
    <col min="796" max="796" width="11.42578125" style="72" bestFit="1" customWidth="1"/>
    <col min="797" max="814" width="10.85546875" style="72" customWidth="1"/>
    <col min="815" max="1044" width="14.42578125" style="72"/>
    <col min="1045" max="1045" width="31.5703125" style="72" customWidth="1"/>
    <col min="1046" max="1046" width="27.42578125" style="72" customWidth="1"/>
    <col min="1047" max="1047" width="10.85546875" style="72" customWidth="1"/>
    <col min="1048" max="1048" width="13.42578125" style="72" customWidth="1"/>
    <col min="1049" max="1051" width="13" style="72" customWidth="1"/>
    <col min="1052" max="1052" width="11.42578125" style="72" bestFit="1" customWidth="1"/>
    <col min="1053" max="1070" width="10.85546875" style="72" customWidth="1"/>
    <col min="1071" max="1300" width="14.42578125" style="72"/>
    <col min="1301" max="1301" width="31.5703125" style="72" customWidth="1"/>
    <col min="1302" max="1302" width="27.42578125" style="72" customWidth="1"/>
    <col min="1303" max="1303" width="10.85546875" style="72" customWidth="1"/>
    <col min="1304" max="1304" width="13.42578125" style="72" customWidth="1"/>
    <col min="1305" max="1307" width="13" style="72" customWidth="1"/>
    <col min="1308" max="1308" width="11.42578125" style="72" bestFit="1" customWidth="1"/>
    <col min="1309" max="1326" width="10.85546875" style="72" customWidth="1"/>
    <col min="1327" max="1556" width="14.42578125" style="72"/>
    <col min="1557" max="1557" width="31.5703125" style="72" customWidth="1"/>
    <col min="1558" max="1558" width="27.42578125" style="72" customWidth="1"/>
    <col min="1559" max="1559" width="10.85546875" style="72" customWidth="1"/>
    <col min="1560" max="1560" width="13.42578125" style="72" customWidth="1"/>
    <col min="1561" max="1563" width="13" style="72" customWidth="1"/>
    <col min="1564" max="1564" width="11.42578125" style="72" bestFit="1" customWidth="1"/>
    <col min="1565" max="1582" width="10.85546875" style="72" customWidth="1"/>
    <col min="1583" max="1812" width="14.42578125" style="72"/>
    <col min="1813" max="1813" width="31.5703125" style="72" customWidth="1"/>
    <col min="1814" max="1814" width="27.42578125" style="72" customWidth="1"/>
    <col min="1815" max="1815" width="10.85546875" style="72" customWidth="1"/>
    <col min="1816" max="1816" width="13.42578125" style="72" customWidth="1"/>
    <col min="1817" max="1819" width="13" style="72" customWidth="1"/>
    <col min="1820" max="1820" width="11.42578125" style="72" bestFit="1" customWidth="1"/>
    <col min="1821" max="1838" width="10.85546875" style="72" customWidth="1"/>
    <col min="1839" max="2068" width="14.42578125" style="72"/>
    <col min="2069" max="2069" width="31.5703125" style="72" customWidth="1"/>
    <col min="2070" max="2070" width="27.42578125" style="72" customWidth="1"/>
    <col min="2071" max="2071" width="10.85546875" style="72" customWidth="1"/>
    <col min="2072" max="2072" width="13.42578125" style="72" customWidth="1"/>
    <col min="2073" max="2075" width="13" style="72" customWidth="1"/>
    <col min="2076" max="2076" width="11.42578125" style="72" bestFit="1" customWidth="1"/>
    <col min="2077" max="2094" width="10.85546875" style="72" customWidth="1"/>
    <col min="2095" max="2324" width="14.42578125" style="72"/>
    <col min="2325" max="2325" width="31.5703125" style="72" customWidth="1"/>
    <col min="2326" max="2326" width="27.42578125" style="72" customWidth="1"/>
    <col min="2327" max="2327" width="10.85546875" style="72" customWidth="1"/>
    <col min="2328" max="2328" width="13.42578125" style="72" customWidth="1"/>
    <col min="2329" max="2331" width="13" style="72" customWidth="1"/>
    <col min="2332" max="2332" width="11.42578125" style="72" bestFit="1" customWidth="1"/>
    <col min="2333" max="2350" width="10.85546875" style="72" customWidth="1"/>
    <col min="2351" max="2580" width="14.42578125" style="72"/>
    <col min="2581" max="2581" width="31.5703125" style="72" customWidth="1"/>
    <col min="2582" max="2582" width="27.42578125" style="72" customWidth="1"/>
    <col min="2583" max="2583" width="10.85546875" style="72" customWidth="1"/>
    <col min="2584" max="2584" width="13.42578125" style="72" customWidth="1"/>
    <col min="2585" max="2587" width="13" style="72" customWidth="1"/>
    <col min="2588" max="2588" width="11.42578125" style="72" bestFit="1" customWidth="1"/>
    <col min="2589" max="2606" width="10.85546875" style="72" customWidth="1"/>
    <col min="2607" max="2836" width="14.42578125" style="72"/>
    <col min="2837" max="2837" width="31.5703125" style="72" customWidth="1"/>
    <col min="2838" max="2838" width="27.42578125" style="72" customWidth="1"/>
    <col min="2839" max="2839" width="10.85546875" style="72" customWidth="1"/>
    <col min="2840" max="2840" width="13.42578125" style="72" customWidth="1"/>
    <col min="2841" max="2843" width="13" style="72" customWidth="1"/>
    <col min="2844" max="2844" width="11.42578125" style="72" bestFit="1" customWidth="1"/>
    <col min="2845" max="2862" width="10.85546875" style="72" customWidth="1"/>
    <col min="2863" max="3092" width="14.42578125" style="72"/>
    <col min="3093" max="3093" width="31.5703125" style="72" customWidth="1"/>
    <col min="3094" max="3094" width="27.42578125" style="72" customWidth="1"/>
    <col min="3095" max="3095" width="10.85546875" style="72" customWidth="1"/>
    <col min="3096" max="3096" width="13.42578125" style="72" customWidth="1"/>
    <col min="3097" max="3099" width="13" style="72" customWidth="1"/>
    <col min="3100" max="3100" width="11.42578125" style="72" bestFit="1" customWidth="1"/>
    <col min="3101" max="3118" width="10.85546875" style="72" customWidth="1"/>
    <col min="3119" max="3348" width="14.42578125" style="72"/>
    <col min="3349" max="3349" width="31.5703125" style="72" customWidth="1"/>
    <col min="3350" max="3350" width="27.42578125" style="72" customWidth="1"/>
    <col min="3351" max="3351" width="10.85546875" style="72" customWidth="1"/>
    <col min="3352" max="3352" width="13.42578125" style="72" customWidth="1"/>
    <col min="3353" max="3355" width="13" style="72" customWidth="1"/>
    <col min="3356" max="3356" width="11.42578125" style="72" bestFit="1" customWidth="1"/>
    <col min="3357" max="3374" width="10.85546875" style="72" customWidth="1"/>
    <col min="3375" max="3604" width="14.42578125" style="72"/>
    <col min="3605" max="3605" width="31.5703125" style="72" customWidth="1"/>
    <col min="3606" max="3606" width="27.42578125" style="72" customWidth="1"/>
    <col min="3607" max="3607" width="10.85546875" style="72" customWidth="1"/>
    <col min="3608" max="3608" width="13.42578125" style="72" customWidth="1"/>
    <col min="3609" max="3611" width="13" style="72" customWidth="1"/>
    <col min="3612" max="3612" width="11.42578125" style="72" bestFit="1" customWidth="1"/>
    <col min="3613" max="3630" width="10.85546875" style="72" customWidth="1"/>
    <col min="3631" max="3860" width="14.42578125" style="72"/>
    <col min="3861" max="3861" width="31.5703125" style="72" customWidth="1"/>
    <col min="3862" max="3862" width="27.42578125" style="72" customWidth="1"/>
    <col min="3863" max="3863" width="10.85546875" style="72" customWidth="1"/>
    <col min="3864" max="3864" width="13.42578125" style="72" customWidth="1"/>
    <col min="3865" max="3867" width="13" style="72" customWidth="1"/>
    <col min="3868" max="3868" width="11.42578125" style="72" bestFit="1" customWidth="1"/>
    <col min="3869" max="3886" width="10.85546875" style="72" customWidth="1"/>
    <col min="3887" max="4116" width="14.42578125" style="72"/>
    <col min="4117" max="4117" width="31.5703125" style="72" customWidth="1"/>
    <col min="4118" max="4118" width="27.42578125" style="72" customWidth="1"/>
    <col min="4119" max="4119" width="10.85546875" style="72" customWidth="1"/>
    <col min="4120" max="4120" width="13.42578125" style="72" customWidth="1"/>
    <col min="4121" max="4123" width="13" style="72" customWidth="1"/>
    <col min="4124" max="4124" width="11.42578125" style="72" bestFit="1" customWidth="1"/>
    <col min="4125" max="4142" width="10.85546875" style="72" customWidth="1"/>
    <col min="4143" max="4372" width="14.42578125" style="72"/>
    <col min="4373" max="4373" width="31.5703125" style="72" customWidth="1"/>
    <col min="4374" max="4374" width="27.42578125" style="72" customWidth="1"/>
    <col min="4375" max="4375" width="10.85546875" style="72" customWidth="1"/>
    <col min="4376" max="4376" width="13.42578125" style="72" customWidth="1"/>
    <col min="4377" max="4379" width="13" style="72" customWidth="1"/>
    <col min="4380" max="4380" width="11.42578125" style="72" bestFit="1" customWidth="1"/>
    <col min="4381" max="4398" width="10.85546875" style="72" customWidth="1"/>
    <col min="4399" max="4628" width="14.42578125" style="72"/>
    <col min="4629" max="4629" width="31.5703125" style="72" customWidth="1"/>
    <col min="4630" max="4630" width="27.42578125" style="72" customWidth="1"/>
    <col min="4631" max="4631" width="10.85546875" style="72" customWidth="1"/>
    <col min="4632" max="4632" width="13.42578125" style="72" customWidth="1"/>
    <col min="4633" max="4635" width="13" style="72" customWidth="1"/>
    <col min="4636" max="4636" width="11.42578125" style="72" bestFit="1" customWidth="1"/>
    <col min="4637" max="4654" width="10.85546875" style="72" customWidth="1"/>
    <col min="4655" max="4884" width="14.42578125" style="72"/>
    <col min="4885" max="4885" width="31.5703125" style="72" customWidth="1"/>
    <col min="4886" max="4886" width="27.42578125" style="72" customWidth="1"/>
    <col min="4887" max="4887" width="10.85546875" style="72" customWidth="1"/>
    <col min="4888" max="4888" width="13.42578125" style="72" customWidth="1"/>
    <col min="4889" max="4891" width="13" style="72" customWidth="1"/>
    <col min="4892" max="4892" width="11.42578125" style="72" bestFit="1" customWidth="1"/>
    <col min="4893" max="4910" width="10.85546875" style="72" customWidth="1"/>
    <col min="4911" max="5140" width="14.42578125" style="72"/>
    <col min="5141" max="5141" width="31.5703125" style="72" customWidth="1"/>
    <col min="5142" max="5142" width="27.42578125" style="72" customWidth="1"/>
    <col min="5143" max="5143" width="10.85546875" style="72" customWidth="1"/>
    <col min="5144" max="5144" width="13.42578125" style="72" customWidth="1"/>
    <col min="5145" max="5147" width="13" style="72" customWidth="1"/>
    <col min="5148" max="5148" width="11.42578125" style="72" bestFit="1" customWidth="1"/>
    <col min="5149" max="5166" width="10.85546875" style="72" customWidth="1"/>
    <col min="5167" max="5396" width="14.42578125" style="72"/>
    <col min="5397" max="5397" width="31.5703125" style="72" customWidth="1"/>
    <col min="5398" max="5398" width="27.42578125" style="72" customWidth="1"/>
    <col min="5399" max="5399" width="10.85546875" style="72" customWidth="1"/>
    <col min="5400" max="5400" width="13.42578125" style="72" customWidth="1"/>
    <col min="5401" max="5403" width="13" style="72" customWidth="1"/>
    <col min="5404" max="5404" width="11.42578125" style="72" bestFit="1" customWidth="1"/>
    <col min="5405" max="5422" width="10.85546875" style="72" customWidth="1"/>
    <col min="5423" max="5652" width="14.42578125" style="72"/>
    <col min="5653" max="5653" width="31.5703125" style="72" customWidth="1"/>
    <col min="5654" max="5654" width="27.42578125" style="72" customWidth="1"/>
    <col min="5655" max="5655" width="10.85546875" style="72" customWidth="1"/>
    <col min="5656" max="5656" width="13.42578125" style="72" customWidth="1"/>
    <col min="5657" max="5659" width="13" style="72" customWidth="1"/>
    <col min="5660" max="5660" width="11.42578125" style="72" bestFit="1" customWidth="1"/>
    <col min="5661" max="5678" width="10.85546875" style="72" customWidth="1"/>
    <col min="5679" max="5908" width="14.42578125" style="72"/>
    <col min="5909" max="5909" width="31.5703125" style="72" customWidth="1"/>
    <col min="5910" max="5910" width="27.42578125" style="72" customWidth="1"/>
    <col min="5911" max="5911" width="10.85546875" style="72" customWidth="1"/>
    <col min="5912" max="5912" width="13.42578125" style="72" customWidth="1"/>
    <col min="5913" max="5915" width="13" style="72" customWidth="1"/>
    <col min="5916" max="5916" width="11.42578125" style="72" bestFit="1" customWidth="1"/>
    <col min="5917" max="5934" width="10.85546875" style="72" customWidth="1"/>
    <col min="5935" max="6164" width="14.42578125" style="72"/>
    <col min="6165" max="6165" width="31.5703125" style="72" customWidth="1"/>
    <col min="6166" max="6166" width="27.42578125" style="72" customWidth="1"/>
    <col min="6167" max="6167" width="10.85546875" style="72" customWidth="1"/>
    <col min="6168" max="6168" width="13.42578125" style="72" customWidth="1"/>
    <col min="6169" max="6171" width="13" style="72" customWidth="1"/>
    <col min="6172" max="6172" width="11.42578125" style="72" bestFit="1" customWidth="1"/>
    <col min="6173" max="6190" width="10.85546875" style="72" customWidth="1"/>
    <col min="6191" max="6420" width="14.42578125" style="72"/>
    <col min="6421" max="6421" width="31.5703125" style="72" customWidth="1"/>
    <col min="6422" max="6422" width="27.42578125" style="72" customWidth="1"/>
    <col min="6423" max="6423" width="10.85546875" style="72" customWidth="1"/>
    <col min="6424" max="6424" width="13.42578125" style="72" customWidth="1"/>
    <col min="6425" max="6427" width="13" style="72" customWidth="1"/>
    <col min="6428" max="6428" width="11.42578125" style="72" bestFit="1" customWidth="1"/>
    <col min="6429" max="6446" width="10.85546875" style="72" customWidth="1"/>
    <col min="6447" max="6676" width="14.42578125" style="72"/>
    <col min="6677" max="6677" width="31.5703125" style="72" customWidth="1"/>
    <col min="6678" max="6678" width="27.42578125" style="72" customWidth="1"/>
    <col min="6679" max="6679" width="10.85546875" style="72" customWidth="1"/>
    <col min="6680" max="6680" width="13.42578125" style="72" customWidth="1"/>
    <col min="6681" max="6683" width="13" style="72" customWidth="1"/>
    <col min="6684" max="6684" width="11.42578125" style="72" bestFit="1" customWidth="1"/>
    <col min="6685" max="6702" width="10.85546875" style="72" customWidth="1"/>
    <col min="6703" max="6932" width="14.42578125" style="72"/>
    <col min="6933" max="6933" width="31.5703125" style="72" customWidth="1"/>
    <col min="6934" max="6934" width="27.42578125" style="72" customWidth="1"/>
    <col min="6935" max="6935" width="10.85546875" style="72" customWidth="1"/>
    <col min="6936" max="6936" width="13.42578125" style="72" customWidth="1"/>
    <col min="6937" max="6939" width="13" style="72" customWidth="1"/>
    <col min="6940" max="6940" width="11.42578125" style="72" bestFit="1" customWidth="1"/>
    <col min="6941" max="6958" width="10.85546875" style="72" customWidth="1"/>
    <col min="6959" max="7188" width="14.42578125" style="72"/>
    <col min="7189" max="7189" width="31.5703125" style="72" customWidth="1"/>
    <col min="7190" max="7190" width="27.42578125" style="72" customWidth="1"/>
    <col min="7191" max="7191" width="10.85546875" style="72" customWidth="1"/>
    <col min="7192" max="7192" width="13.42578125" style="72" customWidth="1"/>
    <col min="7193" max="7195" width="13" style="72" customWidth="1"/>
    <col min="7196" max="7196" width="11.42578125" style="72" bestFit="1" customWidth="1"/>
    <col min="7197" max="7214" width="10.85546875" style="72" customWidth="1"/>
    <col min="7215" max="7444" width="14.42578125" style="72"/>
    <col min="7445" max="7445" width="31.5703125" style="72" customWidth="1"/>
    <col min="7446" max="7446" width="27.42578125" style="72" customWidth="1"/>
    <col min="7447" max="7447" width="10.85546875" style="72" customWidth="1"/>
    <col min="7448" max="7448" width="13.42578125" style="72" customWidth="1"/>
    <col min="7449" max="7451" width="13" style="72" customWidth="1"/>
    <col min="7452" max="7452" width="11.42578125" style="72" bestFit="1" customWidth="1"/>
    <col min="7453" max="7470" width="10.85546875" style="72" customWidth="1"/>
    <col min="7471" max="7700" width="14.42578125" style="72"/>
    <col min="7701" max="7701" width="31.5703125" style="72" customWidth="1"/>
    <col min="7702" max="7702" width="27.42578125" style="72" customWidth="1"/>
    <col min="7703" max="7703" width="10.85546875" style="72" customWidth="1"/>
    <col min="7704" max="7704" width="13.42578125" style="72" customWidth="1"/>
    <col min="7705" max="7707" width="13" style="72" customWidth="1"/>
    <col min="7708" max="7708" width="11.42578125" style="72" bestFit="1" customWidth="1"/>
    <col min="7709" max="7726" width="10.85546875" style="72" customWidth="1"/>
    <col min="7727" max="7956" width="14.42578125" style="72"/>
    <col min="7957" max="7957" width="31.5703125" style="72" customWidth="1"/>
    <col min="7958" max="7958" width="27.42578125" style="72" customWidth="1"/>
    <col min="7959" max="7959" width="10.85546875" style="72" customWidth="1"/>
    <col min="7960" max="7960" width="13.42578125" style="72" customWidth="1"/>
    <col min="7961" max="7963" width="13" style="72" customWidth="1"/>
    <col min="7964" max="7964" width="11.42578125" style="72" bestFit="1" customWidth="1"/>
    <col min="7965" max="7982" width="10.85546875" style="72" customWidth="1"/>
    <col min="7983" max="8212" width="14.42578125" style="72"/>
    <col min="8213" max="8213" width="31.5703125" style="72" customWidth="1"/>
    <col min="8214" max="8214" width="27.42578125" style="72" customWidth="1"/>
    <col min="8215" max="8215" width="10.85546875" style="72" customWidth="1"/>
    <col min="8216" max="8216" width="13.42578125" style="72" customWidth="1"/>
    <col min="8217" max="8219" width="13" style="72" customWidth="1"/>
    <col min="8220" max="8220" width="11.42578125" style="72" bestFit="1" customWidth="1"/>
    <col min="8221" max="8238" width="10.85546875" style="72" customWidth="1"/>
    <col min="8239" max="8468" width="14.42578125" style="72"/>
    <col min="8469" max="8469" width="31.5703125" style="72" customWidth="1"/>
    <col min="8470" max="8470" width="27.42578125" style="72" customWidth="1"/>
    <col min="8471" max="8471" width="10.85546875" style="72" customWidth="1"/>
    <col min="8472" max="8472" width="13.42578125" style="72" customWidth="1"/>
    <col min="8473" max="8475" width="13" style="72" customWidth="1"/>
    <col min="8476" max="8476" width="11.42578125" style="72" bestFit="1" customWidth="1"/>
    <col min="8477" max="8494" width="10.85546875" style="72" customWidth="1"/>
    <col min="8495" max="8724" width="14.42578125" style="72"/>
    <col min="8725" max="8725" width="31.5703125" style="72" customWidth="1"/>
    <col min="8726" max="8726" width="27.42578125" style="72" customWidth="1"/>
    <col min="8727" max="8727" width="10.85546875" style="72" customWidth="1"/>
    <col min="8728" max="8728" width="13.42578125" style="72" customWidth="1"/>
    <col min="8729" max="8731" width="13" style="72" customWidth="1"/>
    <col min="8732" max="8732" width="11.42578125" style="72" bestFit="1" customWidth="1"/>
    <col min="8733" max="8750" width="10.85546875" style="72" customWidth="1"/>
    <col min="8751" max="8980" width="14.42578125" style="72"/>
    <col min="8981" max="8981" width="31.5703125" style="72" customWidth="1"/>
    <col min="8982" max="8982" width="27.42578125" style="72" customWidth="1"/>
    <col min="8983" max="8983" width="10.85546875" style="72" customWidth="1"/>
    <col min="8984" max="8984" width="13.42578125" style="72" customWidth="1"/>
    <col min="8985" max="8987" width="13" style="72" customWidth="1"/>
    <col min="8988" max="8988" width="11.42578125" style="72" bestFit="1" customWidth="1"/>
    <col min="8989" max="9006" width="10.85546875" style="72" customWidth="1"/>
    <col min="9007" max="9236" width="14.42578125" style="72"/>
    <col min="9237" max="9237" width="31.5703125" style="72" customWidth="1"/>
    <col min="9238" max="9238" width="27.42578125" style="72" customWidth="1"/>
    <col min="9239" max="9239" width="10.85546875" style="72" customWidth="1"/>
    <col min="9240" max="9240" width="13.42578125" style="72" customWidth="1"/>
    <col min="9241" max="9243" width="13" style="72" customWidth="1"/>
    <col min="9244" max="9244" width="11.42578125" style="72" bestFit="1" customWidth="1"/>
    <col min="9245" max="9262" width="10.85546875" style="72" customWidth="1"/>
    <col min="9263" max="9492" width="14.42578125" style="72"/>
    <col min="9493" max="9493" width="31.5703125" style="72" customWidth="1"/>
    <col min="9494" max="9494" width="27.42578125" style="72" customWidth="1"/>
    <col min="9495" max="9495" width="10.85546875" style="72" customWidth="1"/>
    <col min="9496" max="9496" width="13.42578125" style="72" customWidth="1"/>
    <col min="9497" max="9499" width="13" style="72" customWidth="1"/>
    <col min="9500" max="9500" width="11.42578125" style="72" bestFit="1" customWidth="1"/>
    <col min="9501" max="9518" width="10.85546875" style="72" customWidth="1"/>
    <col min="9519" max="9748" width="14.42578125" style="72"/>
    <col min="9749" max="9749" width="31.5703125" style="72" customWidth="1"/>
    <col min="9750" max="9750" width="27.42578125" style="72" customWidth="1"/>
    <col min="9751" max="9751" width="10.85546875" style="72" customWidth="1"/>
    <col min="9752" max="9752" width="13.42578125" style="72" customWidth="1"/>
    <col min="9753" max="9755" width="13" style="72" customWidth="1"/>
    <col min="9756" max="9756" width="11.42578125" style="72" bestFit="1" customWidth="1"/>
    <col min="9757" max="9774" width="10.85546875" style="72" customWidth="1"/>
    <col min="9775" max="10004" width="14.42578125" style="72"/>
    <col min="10005" max="10005" width="31.5703125" style="72" customWidth="1"/>
    <col min="10006" max="10006" width="27.42578125" style="72" customWidth="1"/>
    <col min="10007" max="10007" width="10.85546875" style="72" customWidth="1"/>
    <col min="10008" max="10008" width="13.42578125" style="72" customWidth="1"/>
    <col min="10009" max="10011" width="13" style="72" customWidth="1"/>
    <col min="10012" max="10012" width="11.42578125" style="72" bestFit="1" customWidth="1"/>
    <col min="10013" max="10030" width="10.85546875" style="72" customWidth="1"/>
    <col min="10031" max="10260" width="14.42578125" style="72"/>
    <col min="10261" max="10261" width="31.5703125" style="72" customWidth="1"/>
    <col min="10262" max="10262" width="27.42578125" style="72" customWidth="1"/>
    <col min="10263" max="10263" width="10.85546875" style="72" customWidth="1"/>
    <col min="10264" max="10264" width="13.42578125" style="72" customWidth="1"/>
    <col min="10265" max="10267" width="13" style="72" customWidth="1"/>
    <col min="10268" max="10268" width="11.42578125" style="72" bestFit="1" customWidth="1"/>
    <col min="10269" max="10286" width="10.85546875" style="72" customWidth="1"/>
    <col min="10287" max="10516" width="14.42578125" style="72"/>
    <col min="10517" max="10517" width="31.5703125" style="72" customWidth="1"/>
    <col min="10518" max="10518" width="27.42578125" style="72" customWidth="1"/>
    <col min="10519" max="10519" width="10.85546875" style="72" customWidth="1"/>
    <col min="10520" max="10520" width="13.42578125" style="72" customWidth="1"/>
    <col min="10521" max="10523" width="13" style="72" customWidth="1"/>
    <col min="10524" max="10524" width="11.42578125" style="72" bestFit="1" customWidth="1"/>
    <col min="10525" max="10542" width="10.85546875" style="72" customWidth="1"/>
    <col min="10543" max="10772" width="14.42578125" style="72"/>
    <col min="10773" max="10773" width="31.5703125" style="72" customWidth="1"/>
    <col min="10774" max="10774" width="27.42578125" style="72" customWidth="1"/>
    <col min="10775" max="10775" width="10.85546875" style="72" customWidth="1"/>
    <col min="10776" max="10776" width="13.42578125" style="72" customWidth="1"/>
    <col min="10777" max="10779" width="13" style="72" customWidth="1"/>
    <col min="10780" max="10780" width="11.42578125" style="72" bestFit="1" customWidth="1"/>
    <col min="10781" max="10798" width="10.85546875" style="72" customWidth="1"/>
    <col min="10799" max="11028" width="14.42578125" style="72"/>
    <col min="11029" max="11029" width="31.5703125" style="72" customWidth="1"/>
    <col min="11030" max="11030" width="27.42578125" style="72" customWidth="1"/>
    <col min="11031" max="11031" width="10.85546875" style="72" customWidth="1"/>
    <col min="11032" max="11032" width="13.42578125" style="72" customWidth="1"/>
    <col min="11033" max="11035" width="13" style="72" customWidth="1"/>
    <col min="11036" max="11036" width="11.42578125" style="72" bestFit="1" customWidth="1"/>
    <col min="11037" max="11054" width="10.85546875" style="72" customWidth="1"/>
    <col min="11055" max="11284" width="14.42578125" style="72"/>
    <col min="11285" max="11285" width="31.5703125" style="72" customWidth="1"/>
    <col min="11286" max="11286" width="27.42578125" style="72" customWidth="1"/>
    <col min="11287" max="11287" width="10.85546875" style="72" customWidth="1"/>
    <col min="11288" max="11288" width="13.42578125" style="72" customWidth="1"/>
    <col min="11289" max="11291" width="13" style="72" customWidth="1"/>
    <col min="11292" max="11292" width="11.42578125" style="72" bestFit="1" customWidth="1"/>
    <col min="11293" max="11310" width="10.85546875" style="72" customWidth="1"/>
    <col min="11311" max="11540" width="14.42578125" style="72"/>
    <col min="11541" max="11541" width="31.5703125" style="72" customWidth="1"/>
    <col min="11542" max="11542" width="27.42578125" style="72" customWidth="1"/>
    <col min="11543" max="11543" width="10.85546875" style="72" customWidth="1"/>
    <col min="11544" max="11544" width="13.42578125" style="72" customWidth="1"/>
    <col min="11545" max="11547" width="13" style="72" customWidth="1"/>
    <col min="11548" max="11548" width="11.42578125" style="72" bestFit="1" customWidth="1"/>
    <col min="11549" max="11566" width="10.85546875" style="72" customWidth="1"/>
    <col min="11567" max="11796" width="14.42578125" style="72"/>
    <col min="11797" max="11797" width="31.5703125" style="72" customWidth="1"/>
    <col min="11798" max="11798" width="27.42578125" style="72" customWidth="1"/>
    <col min="11799" max="11799" width="10.85546875" style="72" customWidth="1"/>
    <col min="11800" max="11800" width="13.42578125" style="72" customWidth="1"/>
    <col min="11801" max="11803" width="13" style="72" customWidth="1"/>
    <col min="11804" max="11804" width="11.42578125" style="72" bestFit="1" customWidth="1"/>
    <col min="11805" max="11822" width="10.85546875" style="72" customWidth="1"/>
    <col min="11823" max="12052" width="14.42578125" style="72"/>
    <col min="12053" max="12053" width="31.5703125" style="72" customWidth="1"/>
    <col min="12054" max="12054" width="27.42578125" style="72" customWidth="1"/>
    <col min="12055" max="12055" width="10.85546875" style="72" customWidth="1"/>
    <col min="12056" max="12056" width="13.42578125" style="72" customWidth="1"/>
    <col min="12057" max="12059" width="13" style="72" customWidth="1"/>
    <col min="12060" max="12060" width="11.42578125" style="72" bestFit="1" customWidth="1"/>
    <col min="12061" max="12078" width="10.85546875" style="72" customWidth="1"/>
    <col min="12079" max="12308" width="14.42578125" style="72"/>
    <col min="12309" max="12309" width="31.5703125" style="72" customWidth="1"/>
    <col min="12310" max="12310" width="27.42578125" style="72" customWidth="1"/>
    <col min="12311" max="12311" width="10.85546875" style="72" customWidth="1"/>
    <col min="12312" max="12312" width="13.42578125" style="72" customWidth="1"/>
    <col min="12313" max="12315" width="13" style="72" customWidth="1"/>
    <col min="12316" max="12316" width="11.42578125" style="72" bestFit="1" customWidth="1"/>
    <col min="12317" max="12334" width="10.85546875" style="72" customWidth="1"/>
    <col min="12335" max="12564" width="14.42578125" style="72"/>
    <col min="12565" max="12565" width="31.5703125" style="72" customWidth="1"/>
    <col min="12566" max="12566" width="27.42578125" style="72" customWidth="1"/>
    <col min="12567" max="12567" width="10.85546875" style="72" customWidth="1"/>
    <col min="12568" max="12568" width="13.42578125" style="72" customWidth="1"/>
    <col min="12569" max="12571" width="13" style="72" customWidth="1"/>
    <col min="12572" max="12572" width="11.42578125" style="72" bestFit="1" customWidth="1"/>
    <col min="12573" max="12590" width="10.85546875" style="72" customWidth="1"/>
    <col min="12591" max="12820" width="14.42578125" style="72"/>
    <col min="12821" max="12821" width="31.5703125" style="72" customWidth="1"/>
    <col min="12822" max="12822" width="27.42578125" style="72" customWidth="1"/>
    <col min="12823" max="12823" width="10.85546875" style="72" customWidth="1"/>
    <col min="12824" max="12824" width="13.42578125" style="72" customWidth="1"/>
    <col min="12825" max="12827" width="13" style="72" customWidth="1"/>
    <col min="12828" max="12828" width="11.42578125" style="72" bestFit="1" customWidth="1"/>
    <col min="12829" max="12846" width="10.85546875" style="72" customWidth="1"/>
    <col min="12847" max="13076" width="14.42578125" style="72"/>
    <col min="13077" max="13077" width="31.5703125" style="72" customWidth="1"/>
    <col min="13078" max="13078" width="27.42578125" style="72" customWidth="1"/>
    <col min="13079" max="13079" width="10.85546875" style="72" customWidth="1"/>
    <col min="13080" max="13080" width="13.42578125" style="72" customWidth="1"/>
    <col min="13081" max="13083" width="13" style="72" customWidth="1"/>
    <col min="13084" max="13084" width="11.42578125" style="72" bestFit="1" customWidth="1"/>
    <col min="13085" max="13102" width="10.85546875" style="72" customWidth="1"/>
    <col min="13103" max="13332" width="14.42578125" style="72"/>
    <col min="13333" max="13333" width="31.5703125" style="72" customWidth="1"/>
    <col min="13334" max="13334" width="27.42578125" style="72" customWidth="1"/>
    <col min="13335" max="13335" width="10.85546875" style="72" customWidth="1"/>
    <col min="13336" max="13336" width="13.42578125" style="72" customWidth="1"/>
    <col min="13337" max="13339" width="13" style="72" customWidth="1"/>
    <col min="13340" max="13340" width="11.42578125" style="72" bestFit="1" customWidth="1"/>
    <col min="13341" max="13358" width="10.85546875" style="72" customWidth="1"/>
    <col min="13359" max="13588" width="14.42578125" style="72"/>
    <col min="13589" max="13589" width="31.5703125" style="72" customWidth="1"/>
    <col min="13590" max="13590" width="27.42578125" style="72" customWidth="1"/>
    <col min="13591" max="13591" width="10.85546875" style="72" customWidth="1"/>
    <col min="13592" max="13592" width="13.42578125" style="72" customWidth="1"/>
    <col min="13593" max="13595" width="13" style="72" customWidth="1"/>
    <col min="13596" max="13596" width="11.42578125" style="72" bestFit="1" customWidth="1"/>
    <col min="13597" max="13614" width="10.85546875" style="72" customWidth="1"/>
    <col min="13615" max="13844" width="14.42578125" style="72"/>
    <col min="13845" max="13845" width="31.5703125" style="72" customWidth="1"/>
    <col min="13846" max="13846" width="27.42578125" style="72" customWidth="1"/>
    <col min="13847" max="13847" width="10.85546875" style="72" customWidth="1"/>
    <col min="13848" max="13848" width="13.42578125" style="72" customWidth="1"/>
    <col min="13849" max="13851" width="13" style="72" customWidth="1"/>
    <col min="13852" max="13852" width="11.42578125" style="72" bestFit="1" customWidth="1"/>
    <col min="13853" max="13870" width="10.85546875" style="72" customWidth="1"/>
    <col min="13871" max="14100" width="14.42578125" style="72"/>
    <col min="14101" max="14101" width="31.5703125" style="72" customWidth="1"/>
    <col min="14102" max="14102" width="27.42578125" style="72" customWidth="1"/>
    <col min="14103" max="14103" width="10.85546875" style="72" customWidth="1"/>
    <col min="14104" max="14104" width="13.42578125" style="72" customWidth="1"/>
    <col min="14105" max="14107" width="13" style="72" customWidth="1"/>
    <col min="14108" max="14108" width="11.42578125" style="72" bestFit="1" customWidth="1"/>
    <col min="14109" max="14126" width="10.85546875" style="72" customWidth="1"/>
    <col min="14127" max="14356" width="14.42578125" style="72"/>
    <col min="14357" max="14357" width="31.5703125" style="72" customWidth="1"/>
    <col min="14358" max="14358" width="27.42578125" style="72" customWidth="1"/>
    <col min="14359" max="14359" width="10.85546875" style="72" customWidth="1"/>
    <col min="14360" max="14360" width="13.42578125" style="72" customWidth="1"/>
    <col min="14361" max="14363" width="13" style="72" customWidth="1"/>
    <col min="14364" max="14364" width="11.42578125" style="72" bestFit="1" customWidth="1"/>
    <col min="14365" max="14382" width="10.85546875" style="72" customWidth="1"/>
    <col min="14383" max="14612" width="14.42578125" style="72"/>
    <col min="14613" max="14613" width="31.5703125" style="72" customWidth="1"/>
    <col min="14614" max="14614" width="27.42578125" style="72" customWidth="1"/>
    <col min="14615" max="14615" width="10.85546875" style="72" customWidth="1"/>
    <col min="14616" max="14616" width="13.42578125" style="72" customWidth="1"/>
    <col min="14617" max="14619" width="13" style="72" customWidth="1"/>
    <col min="14620" max="14620" width="11.42578125" style="72" bestFit="1" customWidth="1"/>
    <col min="14621" max="14638" width="10.85546875" style="72" customWidth="1"/>
    <col min="14639" max="14868" width="14.42578125" style="72"/>
    <col min="14869" max="14869" width="31.5703125" style="72" customWidth="1"/>
    <col min="14870" max="14870" width="27.42578125" style="72" customWidth="1"/>
    <col min="14871" max="14871" width="10.85546875" style="72" customWidth="1"/>
    <col min="14872" max="14872" width="13.42578125" style="72" customWidth="1"/>
    <col min="14873" max="14875" width="13" style="72" customWidth="1"/>
    <col min="14876" max="14876" width="11.42578125" style="72" bestFit="1" customWidth="1"/>
    <col min="14877" max="14894" width="10.85546875" style="72" customWidth="1"/>
    <col min="14895" max="15124" width="14.42578125" style="72"/>
    <col min="15125" max="15125" width="31.5703125" style="72" customWidth="1"/>
    <col min="15126" max="15126" width="27.42578125" style="72" customWidth="1"/>
    <col min="15127" max="15127" width="10.85546875" style="72" customWidth="1"/>
    <col min="15128" max="15128" width="13.42578125" style="72" customWidth="1"/>
    <col min="15129" max="15131" width="13" style="72" customWidth="1"/>
    <col min="15132" max="15132" width="11.42578125" style="72" bestFit="1" customWidth="1"/>
    <col min="15133" max="15150" width="10.85546875" style="72" customWidth="1"/>
    <col min="15151" max="15380" width="14.42578125" style="72"/>
    <col min="15381" max="15381" width="31.5703125" style="72" customWidth="1"/>
    <col min="15382" max="15382" width="27.42578125" style="72" customWidth="1"/>
    <col min="15383" max="15383" width="10.85546875" style="72" customWidth="1"/>
    <col min="15384" max="15384" width="13.42578125" style="72" customWidth="1"/>
    <col min="15385" max="15387" width="13" style="72" customWidth="1"/>
    <col min="15388" max="15388" width="11.42578125" style="72" bestFit="1" customWidth="1"/>
    <col min="15389" max="15406" width="10.85546875" style="72" customWidth="1"/>
    <col min="15407" max="15636" width="14.42578125" style="72"/>
    <col min="15637" max="15637" width="31.5703125" style="72" customWidth="1"/>
    <col min="15638" max="15638" width="27.42578125" style="72" customWidth="1"/>
    <col min="15639" max="15639" width="10.85546875" style="72" customWidth="1"/>
    <col min="15640" max="15640" width="13.42578125" style="72" customWidth="1"/>
    <col min="15641" max="15643" width="13" style="72" customWidth="1"/>
    <col min="15644" max="15644" width="11.42578125" style="72" bestFit="1" customWidth="1"/>
    <col min="15645" max="15662" width="10.85546875" style="72" customWidth="1"/>
    <col min="15663" max="15892" width="14.42578125" style="72"/>
    <col min="15893" max="15893" width="31.5703125" style="72" customWidth="1"/>
    <col min="15894" max="15894" width="27.42578125" style="72" customWidth="1"/>
    <col min="15895" max="15895" width="10.85546875" style="72" customWidth="1"/>
    <col min="15896" max="15896" width="13.42578125" style="72" customWidth="1"/>
    <col min="15897" max="15899" width="13" style="72" customWidth="1"/>
    <col min="15900" max="15900" width="11.42578125" style="72" bestFit="1" customWidth="1"/>
    <col min="15901" max="15918" width="10.85546875" style="72" customWidth="1"/>
    <col min="15919" max="16148" width="14.42578125" style="72"/>
    <col min="16149" max="16149" width="31.5703125" style="72" customWidth="1"/>
    <col min="16150" max="16150" width="27.42578125" style="72" customWidth="1"/>
    <col min="16151" max="16151" width="10.85546875" style="72" customWidth="1"/>
    <col min="16152" max="16152" width="13.42578125" style="72" customWidth="1"/>
    <col min="16153" max="16155" width="13" style="72" customWidth="1"/>
    <col min="16156" max="16156" width="11.42578125" style="72" bestFit="1" customWidth="1"/>
    <col min="16157" max="16174" width="10.85546875" style="72" customWidth="1"/>
    <col min="16175" max="16384" width="14.42578125" style="72"/>
  </cols>
  <sheetData>
    <row r="1" spans="1:46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ht="24" customHeight="1">
      <c r="A2" s="166" t="s">
        <v>17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s="24" customFormat="1" ht="12.95" customHeight="1">
      <c r="A3" s="111" t="s">
        <v>18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</row>
    <row r="4" spans="1:46">
      <c r="A4" s="23" t="s">
        <v>19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</row>
    <row r="5" spans="1:46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46" ht="25.5">
      <c r="A6" s="3" t="s">
        <v>88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s="3" t="s">
        <v>33</v>
      </c>
      <c r="O6" s="3" t="s">
        <v>34</v>
      </c>
      <c r="P6" s="3" t="s">
        <v>35</v>
      </c>
      <c r="Q6" s="3" t="s">
        <v>36</v>
      </c>
      <c r="R6" s="3" t="s">
        <v>37</v>
      </c>
      <c r="S6" s="3" t="s">
        <v>38</v>
      </c>
      <c r="T6" s="3" t="s">
        <v>39</v>
      </c>
      <c r="U6" s="3" t="s">
        <v>40</v>
      </c>
      <c r="V6" s="3" t="s">
        <v>41</v>
      </c>
      <c r="W6" s="3" t="s">
        <v>42</v>
      </c>
      <c r="X6" s="3" t="s">
        <v>43</v>
      </c>
      <c r="Y6" s="3" t="s">
        <v>44</v>
      </c>
      <c r="Z6" s="3" t="s">
        <v>45</v>
      </c>
      <c r="AA6" s="3" t="s">
        <v>46</v>
      </c>
      <c r="AB6" s="3" t="s">
        <v>47</v>
      </c>
      <c r="AC6" s="3" t="s">
        <v>48</v>
      </c>
      <c r="AD6" s="3" t="s">
        <v>49</v>
      </c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>
      <c r="A7" s="80" t="s">
        <v>50</v>
      </c>
      <c r="B7" s="100">
        <v>8316000</v>
      </c>
      <c r="C7" s="100">
        <v>8316000</v>
      </c>
      <c r="D7" s="100">
        <v>8316000</v>
      </c>
      <c r="E7" s="100">
        <v>8316000</v>
      </c>
      <c r="F7" s="100">
        <v>8316000</v>
      </c>
      <c r="G7" s="100">
        <v>8316000</v>
      </c>
      <c r="H7" s="100">
        <v>8316000</v>
      </c>
      <c r="I7" s="100">
        <v>8316000</v>
      </c>
      <c r="J7" s="100">
        <v>6156000</v>
      </c>
      <c r="K7" s="100">
        <v>6156000</v>
      </c>
      <c r="L7" s="100">
        <v>6156000</v>
      </c>
      <c r="M7" s="100">
        <v>6156000</v>
      </c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8">
        <f>SUM(B7:Y7)</f>
        <v>91152000</v>
      </c>
      <c r="AA7" s="106"/>
      <c r="AB7" s="75"/>
      <c r="AC7" s="75"/>
      <c r="AD7" s="109">
        <f>AB7+AC7</f>
        <v>0</v>
      </c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>
      <c r="A8" s="81" t="s">
        <v>51</v>
      </c>
      <c r="B8" s="101">
        <v>0</v>
      </c>
      <c r="C8" s="101">
        <v>0</v>
      </c>
      <c r="D8" s="101">
        <v>4300000</v>
      </c>
      <c r="E8" s="101">
        <v>4300000</v>
      </c>
      <c r="F8" s="101">
        <v>4300000</v>
      </c>
      <c r="G8" s="101">
        <v>4300000</v>
      </c>
      <c r="H8" s="101">
        <v>4300000</v>
      </c>
      <c r="I8" s="101">
        <v>4300000</v>
      </c>
      <c r="J8" s="101">
        <v>4300000</v>
      </c>
      <c r="K8" s="101">
        <v>4300000</v>
      </c>
      <c r="L8" s="101">
        <v>4300000</v>
      </c>
      <c r="M8" s="101">
        <v>4300000</v>
      </c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8">
        <f>SUM(B8:Y8)</f>
        <v>43000000</v>
      </c>
      <c r="AA8" s="106"/>
      <c r="AB8" s="75"/>
      <c r="AC8" s="75"/>
      <c r="AD8" s="109">
        <f>AB8+AC8</f>
        <v>0</v>
      </c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>
      <c r="A9" s="80" t="s">
        <v>52</v>
      </c>
      <c r="B9" s="100">
        <v>3200000</v>
      </c>
      <c r="C9" s="100">
        <v>3200000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8">
        <f>SUM(B9:Y9)</f>
        <v>6400000</v>
      </c>
      <c r="AA9" s="106"/>
      <c r="AB9" s="75"/>
      <c r="AC9" s="75"/>
      <c r="AD9" s="109">
        <f>AB9+AC9</f>
        <v>0</v>
      </c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ht="13.5" thickBot="1">
      <c r="A10" s="99" t="s">
        <v>53</v>
      </c>
      <c r="B10" s="102">
        <v>800000</v>
      </c>
      <c r="C10" s="102">
        <v>800000</v>
      </c>
      <c r="D10" s="102">
        <v>800000</v>
      </c>
      <c r="E10" s="102">
        <v>800000</v>
      </c>
      <c r="F10" s="102">
        <v>800000</v>
      </c>
      <c r="G10" s="102">
        <v>800000</v>
      </c>
      <c r="H10" s="102">
        <v>800000</v>
      </c>
      <c r="I10" s="102">
        <v>800000</v>
      </c>
      <c r="J10" s="102">
        <v>800000</v>
      </c>
      <c r="K10" s="102">
        <v>800000</v>
      </c>
      <c r="L10" s="102">
        <v>800000</v>
      </c>
      <c r="M10" s="102">
        <v>800000</v>
      </c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8">
        <f>SUM(B10:Y10)</f>
        <v>9600000</v>
      </c>
      <c r="AA10" s="77"/>
      <c r="AB10" s="76"/>
      <c r="AC10" s="76"/>
      <c r="AD10" s="109">
        <f>AB10+AC10</f>
        <v>0</v>
      </c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ht="13.5" thickBot="1">
      <c r="A11" s="104" t="s">
        <v>54</v>
      </c>
      <c r="B11" s="105">
        <f>SUM(B7:B10)</f>
        <v>12316000</v>
      </c>
      <c r="C11" s="105">
        <f t="shared" ref="C11:X11" si="0">SUM(C7:C10)</f>
        <v>12316000</v>
      </c>
      <c r="D11" s="105">
        <f t="shared" si="0"/>
        <v>13416000</v>
      </c>
      <c r="E11" s="105">
        <f t="shared" si="0"/>
        <v>13416000</v>
      </c>
      <c r="F11" s="105">
        <f t="shared" si="0"/>
        <v>13416000</v>
      </c>
      <c r="G11" s="105">
        <f t="shared" si="0"/>
        <v>13416000</v>
      </c>
      <c r="H11" s="105">
        <f t="shared" si="0"/>
        <v>13416000</v>
      </c>
      <c r="I11" s="105">
        <f t="shared" si="0"/>
        <v>13416000</v>
      </c>
      <c r="J11" s="105">
        <f t="shared" si="0"/>
        <v>11256000</v>
      </c>
      <c r="K11" s="105">
        <f t="shared" si="0"/>
        <v>11256000</v>
      </c>
      <c r="L11" s="105">
        <f t="shared" si="0"/>
        <v>11256000</v>
      </c>
      <c r="M11" s="105">
        <f t="shared" si="0"/>
        <v>11256000</v>
      </c>
      <c r="N11" s="105">
        <f t="shared" si="0"/>
        <v>0</v>
      </c>
      <c r="O11" s="105">
        <f t="shared" si="0"/>
        <v>0</v>
      </c>
      <c r="P11" s="105">
        <f t="shared" si="0"/>
        <v>0</v>
      </c>
      <c r="Q11" s="105">
        <f t="shared" si="0"/>
        <v>0</v>
      </c>
      <c r="R11" s="105">
        <f t="shared" si="0"/>
        <v>0</v>
      </c>
      <c r="S11" s="105">
        <f t="shared" si="0"/>
        <v>0</v>
      </c>
      <c r="T11" s="105">
        <f t="shared" si="0"/>
        <v>0</v>
      </c>
      <c r="U11" s="105">
        <f t="shared" si="0"/>
        <v>0</v>
      </c>
      <c r="V11" s="105">
        <f t="shared" si="0"/>
        <v>0</v>
      </c>
      <c r="W11" s="105">
        <f t="shared" si="0"/>
        <v>0</v>
      </c>
      <c r="X11" s="105">
        <f t="shared" si="0"/>
        <v>0</v>
      </c>
      <c r="Y11" s="105">
        <f t="shared" ref="Y11:AD11" si="1">SUM(Y7:Y10)</f>
        <v>0</v>
      </c>
      <c r="Z11" s="103">
        <f t="shared" si="1"/>
        <v>150152000</v>
      </c>
      <c r="AA11" s="107">
        <f t="shared" si="1"/>
        <v>0</v>
      </c>
      <c r="AB11" s="108">
        <f t="shared" si="1"/>
        <v>0</v>
      </c>
      <c r="AC11" s="108">
        <f t="shared" si="1"/>
        <v>0</v>
      </c>
      <c r="AD11" s="12">
        <f t="shared" si="1"/>
        <v>0</v>
      </c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ht="15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32"/>
      <c r="AB13" s="32"/>
      <c r="AC13" s="32"/>
      <c r="AD13" s="32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ht="25.5">
      <c r="A14" s="3" t="s">
        <v>91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s="3" t="s">
        <v>33</v>
      </c>
      <c r="O14" s="3" t="s">
        <v>34</v>
      </c>
      <c r="P14" s="3" t="s">
        <v>35</v>
      </c>
      <c r="Q14" s="3" t="s">
        <v>36</v>
      </c>
      <c r="R14" s="3" t="s">
        <v>37</v>
      </c>
      <c r="S14" s="3" t="s">
        <v>38</v>
      </c>
      <c r="T14" s="3" t="s">
        <v>39</v>
      </c>
      <c r="U14" s="3" t="s">
        <v>40</v>
      </c>
      <c r="V14" s="3" t="s">
        <v>41</v>
      </c>
      <c r="W14" s="3" t="s">
        <v>42</v>
      </c>
      <c r="X14" s="3" t="s">
        <v>43</v>
      </c>
      <c r="Y14" s="3" t="s">
        <v>44</v>
      </c>
      <c r="Z14" s="116" t="s">
        <v>45</v>
      </c>
      <c r="AA14" s="6"/>
      <c r="AB14" s="6"/>
      <c r="AC14" s="6"/>
      <c r="AD14" s="6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>
      <c r="A15" s="80" t="s">
        <v>89</v>
      </c>
      <c r="B15" s="100">
        <v>6318200</v>
      </c>
      <c r="C15" s="100">
        <v>6318200</v>
      </c>
      <c r="D15" s="100">
        <v>6568200</v>
      </c>
      <c r="E15" s="100">
        <v>6568200</v>
      </c>
      <c r="F15" s="100">
        <v>6568200</v>
      </c>
      <c r="G15" s="100">
        <v>6568200</v>
      </c>
      <c r="H15" s="100">
        <v>6568200</v>
      </c>
      <c r="I15" s="100">
        <v>6568200</v>
      </c>
      <c r="J15" s="100">
        <v>4840200</v>
      </c>
      <c r="K15" s="100">
        <v>4840200</v>
      </c>
      <c r="L15" s="100">
        <v>4840200</v>
      </c>
      <c r="M15" s="100">
        <v>4840200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17">
        <f>SUM(B15:Y15)</f>
        <v>71406400</v>
      </c>
      <c r="AA15" s="112"/>
      <c r="AB15" s="112"/>
      <c r="AC15" s="112"/>
      <c r="AD15" s="14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>
      <c r="A16" s="81" t="s">
        <v>90</v>
      </c>
      <c r="B16" s="101">
        <v>5997800</v>
      </c>
      <c r="C16" s="101">
        <v>5997800</v>
      </c>
      <c r="D16" s="101">
        <v>6847800</v>
      </c>
      <c r="E16" s="101">
        <v>6847800</v>
      </c>
      <c r="F16" s="101">
        <v>6847800</v>
      </c>
      <c r="G16" s="101">
        <v>6847800</v>
      </c>
      <c r="H16" s="101">
        <v>6847800</v>
      </c>
      <c r="I16" s="101">
        <v>6847800</v>
      </c>
      <c r="J16" s="101">
        <v>6415800</v>
      </c>
      <c r="K16" s="101">
        <v>6415800</v>
      </c>
      <c r="L16" s="101">
        <v>6415800</v>
      </c>
      <c r="M16" s="101">
        <v>6415800</v>
      </c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17">
        <f>SUM(B16:Y16)</f>
        <v>78745600</v>
      </c>
      <c r="AA16" s="112"/>
      <c r="AB16" s="112"/>
      <c r="AC16" s="112"/>
      <c r="AD16" s="1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>
      <c r="A17" s="104" t="s">
        <v>54</v>
      </c>
      <c r="B17" s="105">
        <f>SUM(B15:B16)</f>
        <v>12316000</v>
      </c>
      <c r="C17" s="105">
        <f t="shared" ref="C17:Z17" si="2">SUM(C15:C16)</f>
        <v>12316000</v>
      </c>
      <c r="D17" s="105">
        <f t="shared" si="2"/>
        <v>13416000</v>
      </c>
      <c r="E17" s="105">
        <f t="shared" si="2"/>
        <v>13416000</v>
      </c>
      <c r="F17" s="105">
        <f t="shared" si="2"/>
        <v>13416000</v>
      </c>
      <c r="G17" s="105">
        <f t="shared" si="2"/>
        <v>13416000</v>
      </c>
      <c r="H17" s="105">
        <f t="shared" si="2"/>
        <v>13416000</v>
      </c>
      <c r="I17" s="105">
        <f t="shared" si="2"/>
        <v>13416000</v>
      </c>
      <c r="J17" s="105">
        <f t="shared" si="2"/>
        <v>11256000</v>
      </c>
      <c r="K17" s="105">
        <f t="shared" si="2"/>
        <v>11256000</v>
      </c>
      <c r="L17" s="105">
        <f t="shared" si="2"/>
        <v>11256000</v>
      </c>
      <c r="M17" s="105">
        <f t="shared" si="2"/>
        <v>11256000</v>
      </c>
      <c r="N17" s="105">
        <f t="shared" si="2"/>
        <v>0</v>
      </c>
      <c r="O17" s="105">
        <f t="shared" si="2"/>
        <v>0</v>
      </c>
      <c r="P17" s="105">
        <f t="shared" si="2"/>
        <v>0</v>
      </c>
      <c r="Q17" s="105">
        <f t="shared" si="2"/>
        <v>0</v>
      </c>
      <c r="R17" s="105">
        <f t="shared" si="2"/>
        <v>0</v>
      </c>
      <c r="S17" s="105">
        <f t="shared" si="2"/>
        <v>0</v>
      </c>
      <c r="T17" s="105">
        <f t="shared" si="2"/>
        <v>0</v>
      </c>
      <c r="U17" s="105">
        <f t="shared" si="2"/>
        <v>0</v>
      </c>
      <c r="V17" s="105">
        <f t="shared" si="2"/>
        <v>0</v>
      </c>
      <c r="W17" s="105">
        <f t="shared" si="2"/>
        <v>0</v>
      </c>
      <c r="X17" s="105">
        <f t="shared" si="2"/>
        <v>0</v>
      </c>
      <c r="Y17" s="105">
        <f t="shared" si="2"/>
        <v>0</v>
      </c>
      <c r="Z17" s="118">
        <f t="shared" si="2"/>
        <v>150152000</v>
      </c>
      <c r="AA17" s="113"/>
      <c r="AB17" s="114"/>
      <c r="AC17" s="114"/>
      <c r="AD17" s="11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32"/>
      <c r="AB18" s="32"/>
      <c r="AC18" s="32"/>
      <c r="AD18" s="32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1:46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1:46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1:4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1:46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1:46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1:46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1:46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1:46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1:46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1:46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1:46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1:46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1: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1:46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1:46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1:46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1:46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1:46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1:46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1:46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1:46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1:46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1:4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1:46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1:46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1:46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1:46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1:46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1:46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1:46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1:46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1:46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1:4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1:46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1:46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1:46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1:46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1:46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1:46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</row>
    <row r="73" spans="1:46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</row>
    <row r="74" spans="1:46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</row>
    <row r="75" spans="1:46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1:4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</row>
    <row r="77" spans="1:46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</row>
    <row r="78" spans="1:46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</row>
    <row r="79" spans="1:46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</row>
    <row r="80" spans="1:46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</row>
    <row r="81" spans="1:46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</row>
    <row r="82" spans="1:46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1:46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</row>
    <row r="84" spans="1:46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</row>
    <row r="85" spans="1:46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</row>
    <row r="86" spans="1:4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</row>
    <row r="87" spans="1:46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</row>
    <row r="88" spans="1:46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</row>
    <row r="89" spans="1:46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</row>
    <row r="90" spans="1:46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</row>
    <row r="91" spans="1:46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</row>
    <row r="92" spans="1:46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</row>
    <row r="93" spans="1:46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</row>
    <row r="94" spans="1:46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</row>
    <row r="95" spans="1:46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</row>
    <row r="96" spans="1:4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</row>
    <row r="97" spans="1:46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</row>
    <row r="98" spans="1:46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</row>
    <row r="99" spans="1:46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</row>
    <row r="100" spans="1:46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</row>
    <row r="101" spans="1:46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</row>
    <row r="102" spans="1:46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</row>
    <row r="103" spans="1:46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</row>
    <row r="104" spans="1:46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</row>
    <row r="105" spans="1:46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</row>
    <row r="106" spans="1:4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</row>
    <row r="107" spans="1:46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</row>
    <row r="108" spans="1:46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</row>
    <row r="109" spans="1:46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</row>
    <row r="110" spans="1:46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</row>
    <row r="111" spans="1:46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</row>
    <row r="112" spans="1:46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</row>
    <row r="113" spans="1:46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</row>
    <row r="114" spans="1:46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</row>
    <row r="115" spans="1:46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</row>
    <row r="116" spans="1:4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</row>
    <row r="117" spans="1:46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</row>
    <row r="118" spans="1:46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</row>
    <row r="119" spans="1:46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</row>
    <row r="120" spans="1:46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</row>
    <row r="121" spans="1:46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</row>
    <row r="122" spans="1:46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</row>
    <row r="123" spans="1:46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</row>
    <row r="124" spans="1:46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</row>
    <row r="125" spans="1:46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</row>
    <row r="126" spans="1:4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</row>
    <row r="127" spans="1:46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</row>
    <row r="128" spans="1:46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</row>
    <row r="129" spans="1:46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</row>
    <row r="130" spans="1:46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</row>
    <row r="131" spans="1:46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</row>
    <row r="132" spans="1:46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</row>
    <row r="133" spans="1:46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</row>
    <row r="134" spans="1:46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</row>
    <row r="135" spans="1:46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</row>
    <row r="136" spans="1:4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</row>
    <row r="137" spans="1:46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</row>
    <row r="138" spans="1:46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</row>
    <row r="139" spans="1:46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</row>
    <row r="140" spans="1:46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</row>
    <row r="141" spans="1:46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</row>
    <row r="142" spans="1:46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</row>
    <row r="143" spans="1:46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</row>
    <row r="144" spans="1:46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</row>
    <row r="145" spans="1:46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</row>
    <row r="146" spans="1: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</row>
    <row r="147" spans="1:46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</row>
    <row r="148" spans="1:46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</row>
    <row r="149" spans="1:46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</row>
    <row r="150" spans="1:46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</row>
    <row r="151" spans="1:46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</row>
    <row r="152" spans="1:46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</row>
    <row r="153" spans="1:46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</row>
    <row r="154" spans="1:46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</row>
    <row r="155" spans="1:46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</row>
    <row r="156" spans="1:4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</row>
    <row r="157" spans="1:46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</row>
    <row r="158" spans="1:46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</row>
    <row r="159" spans="1:46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</row>
    <row r="160" spans="1:46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</row>
    <row r="161" spans="1:46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</row>
    <row r="162" spans="1:46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</row>
    <row r="163" spans="1:46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</row>
    <row r="164" spans="1:46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</row>
    <row r="165" spans="1:46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</row>
    <row r="166" spans="1:4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</row>
    <row r="167" spans="1:46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</row>
    <row r="168" spans="1:46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</row>
    <row r="169" spans="1:46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</row>
    <row r="170" spans="1:46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</row>
    <row r="171" spans="1:46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</row>
    <row r="172" spans="1:46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</row>
    <row r="173" spans="1:46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</row>
    <row r="174" spans="1:46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</row>
    <row r="175" spans="1:46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</row>
    <row r="176" spans="1:4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</row>
    <row r="177" spans="1:46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</row>
    <row r="178" spans="1:46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</row>
    <row r="179" spans="1:46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</row>
    <row r="180" spans="1:46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</row>
    <row r="181" spans="1:46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</row>
    <row r="182" spans="1:46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</row>
    <row r="183" spans="1:46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</row>
    <row r="184" spans="1:46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</row>
    <row r="185" spans="1:46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</row>
    <row r="186" spans="1:4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</row>
    <row r="187" spans="1:46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</row>
    <row r="188" spans="1:46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</row>
    <row r="189" spans="1:46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</row>
    <row r="190" spans="1:46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</row>
    <row r="191" spans="1:46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</row>
    <row r="192" spans="1:46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</row>
    <row r="193" spans="1:46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</row>
    <row r="194" spans="1:46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</row>
    <row r="195" spans="1:46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</row>
    <row r="196" spans="1:4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</row>
    <row r="197" spans="1:46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</row>
    <row r="198" spans="1:46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</row>
    <row r="199" spans="1:46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</sheetData>
  <mergeCells count="1">
    <mergeCell ref="A2:A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47"/>
  <sheetViews>
    <sheetView showGridLines="0" workbookViewId="0">
      <selection activeCell="C6" sqref="C6"/>
    </sheetView>
  </sheetViews>
  <sheetFormatPr defaultColWidth="14.42578125" defaultRowHeight="12.75"/>
  <cols>
    <col min="1" max="1" width="31.5703125" style="36" customWidth="1"/>
    <col min="2" max="2" width="27.42578125" style="36" customWidth="1"/>
    <col min="3" max="3" width="14.85546875" style="36" customWidth="1"/>
    <col min="4" max="4" width="13.42578125" style="36" customWidth="1"/>
    <col min="5" max="5" width="16.85546875" style="36" customWidth="1"/>
    <col min="6" max="6" width="13" style="36" customWidth="1"/>
    <col min="7" max="7" width="15.42578125" style="36" customWidth="1"/>
    <col min="8" max="8" width="20.140625" style="36" customWidth="1"/>
    <col min="9" max="9" width="17.5703125" style="36" customWidth="1"/>
    <col min="10" max="25" width="10.85546875" style="36" customWidth="1"/>
    <col min="26" max="255" width="14.42578125" style="36"/>
    <col min="256" max="256" width="31.5703125" style="36" customWidth="1"/>
    <col min="257" max="257" width="27.42578125" style="36" customWidth="1"/>
    <col min="258" max="258" width="10.85546875" style="36" customWidth="1"/>
    <col min="259" max="259" width="13.42578125" style="36" customWidth="1"/>
    <col min="260" max="262" width="13" style="36" customWidth="1"/>
    <col min="263" max="263" width="11.42578125" style="36" bestFit="1" customWidth="1"/>
    <col min="264" max="281" width="10.85546875" style="36" customWidth="1"/>
    <col min="282" max="511" width="14.42578125" style="36"/>
    <col min="512" max="512" width="31.5703125" style="36" customWidth="1"/>
    <col min="513" max="513" width="27.42578125" style="36" customWidth="1"/>
    <col min="514" max="514" width="10.85546875" style="36" customWidth="1"/>
    <col min="515" max="515" width="13.42578125" style="36" customWidth="1"/>
    <col min="516" max="518" width="13" style="36" customWidth="1"/>
    <col min="519" max="519" width="11.42578125" style="36" bestFit="1" customWidth="1"/>
    <col min="520" max="537" width="10.85546875" style="36" customWidth="1"/>
    <col min="538" max="767" width="14.42578125" style="36"/>
    <col min="768" max="768" width="31.5703125" style="36" customWidth="1"/>
    <col min="769" max="769" width="27.42578125" style="36" customWidth="1"/>
    <col min="770" max="770" width="10.85546875" style="36" customWidth="1"/>
    <col min="771" max="771" width="13.42578125" style="36" customWidth="1"/>
    <col min="772" max="774" width="13" style="36" customWidth="1"/>
    <col min="775" max="775" width="11.42578125" style="36" bestFit="1" customWidth="1"/>
    <col min="776" max="793" width="10.85546875" style="36" customWidth="1"/>
    <col min="794" max="1023" width="14.42578125" style="36"/>
    <col min="1024" max="1024" width="31.5703125" style="36" customWidth="1"/>
    <col min="1025" max="1025" width="27.42578125" style="36" customWidth="1"/>
    <col min="1026" max="1026" width="10.85546875" style="36" customWidth="1"/>
    <col min="1027" max="1027" width="13.42578125" style="36" customWidth="1"/>
    <col min="1028" max="1030" width="13" style="36" customWidth="1"/>
    <col min="1031" max="1031" width="11.42578125" style="36" bestFit="1" customWidth="1"/>
    <col min="1032" max="1049" width="10.85546875" style="36" customWidth="1"/>
    <col min="1050" max="1279" width="14.42578125" style="36"/>
    <col min="1280" max="1280" width="31.5703125" style="36" customWidth="1"/>
    <col min="1281" max="1281" width="27.42578125" style="36" customWidth="1"/>
    <col min="1282" max="1282" width="10.85546875" style="36" customWidth="1"/>
    <col min="1283" max="1283" width="13.42578125" style="36" customWidth="1"/>
    <col min="1284" max="1286" width="13" style="36" customWidth="1"/>
    <col min="1287" max="1287" width="11.42578125" style="36" bestFit="1" customWidth="1"/>
    <col min="1288" max="1305" width="10.85546875" style="36" customWidth="1"/>
    <col min="1306" max="1535" width="14.42578125" style="36"/>
    <col min="1536" max="1536" width="31.5703125" style="36" customWidth="1"/>
    <col min="1537" max="1537" width="27.42578125" style="36" customWidth="1"/>
    <col min="1538" max="1538" width="10.85546875" style="36" customWidth="1"/>
    <col min="1539" max="1539" width="13.42578125" style="36" customWidth="1"/>
    <col min="1540" max="1542" width="13" style="36" customWidth="1"/>
    <col min="1543" max="1543" width="11.42578125" style="36" bestFit="1" customWidth="1"/>
    <col min="1544" max="1561" width="10.85546875" style="36" customWidth="1"/>
    <col min="1562" max="1791" width="14.42578125" style="36"/>
    <col min="1792" max="1792" width="31.5703125" style="36" customWidth="1"/>
    <col min="1793" max="1793" width="27.42578125" style="36" customWidth="1"/>
    <col min="1794" max="1794" width="10.85546875" style="36" customWidth="1"/>
    <col min="1795" max="1795" width="13.42578125" style="36" customWidth="1"/>
    <col min="1796" max="1798" width="13" style="36" customWidth="1"/>
    <col min="1799" max="1799" width="11.42578125" style="36" bestFit="1" customWidth="1"/>
    <col min="1800" max="1817" width="10.85546875" style="36" customWidth="1"/>
    <col min="1818" max="2047" width="14.42578125" style="36"/>
    <col min="2048" max="2048" width="31.5703125" style="36" customWidth="1"/>
    <col min="2049" max="2049" width="27.42578125" style="36" customWidth="1"/>
    <col min="2050" max="2050" width="10.85546875" style="36" customWidth="1"/>
    <col min="2051" max="2051" width="13.42578125" style="36" customWidth="1"/>
    <col min="2052" max="2054" width="13" style="36" customWidth="1"/>
    <col min="2055" max="2055" width="11.42578125" style="36" bestFit="1" customWidth="1"/>
    <col min="2056" max="2073" width="10.85546875" style="36" customWidth="1"/>
    <col min="2074" max="2303" width="14.42578125" style="36"/>
    <col min="2304" max="2304" width="31.5703125" style="36" customWidth="1"/>
    <col min="2305" max="2305" width="27.42578125" style="36" customWidth="1"/>
    <col min="2306" max="2306" width="10.85546875" style="36" customWidth="1"/>
    <col min="2307" max="2307" width="13.42578125" style="36" customWidth="1"/>
    <col min="2308" max="2310" width="13" style="36" customWidth="1"/>
    <col min="2311" max="2311" width="11.42578125" style="36" bestFit="1" customWidth="1"/>
    <col min="2312" max="2329" width="10.85546875" style="36" customWidth="1"/>
    <col min="2330" max="2559" width="14.42578125" style="36"/>
    <col min="2560" max="2560" width="31.5703125" style="36" customWidth="1"/>
    <col min="2561" max="2561" width="27.42578125" style="36" customWidth="1"/>
    <col min="2562" max="2562" width="10.85546875" style="36" customWidth="1"/>
    <col min="2563" max="2563" width="13.42578125" style="36" customWidth="1"/>
    <col min="2564" max="2566" width="13" style="36" customWidth="1"/>
    <col min="2567" max="2567" width="11.42578125" style="36" bestFit="1" customWidth="1"/>
    <col min="2568" max="2585" width="10.85546875" style="36" customWidth="1"/>
    <col min="2586" max="2815" width="14.42578125" style="36"/>
    <col min="2816" max="2816" width="31.5703125" style="36" customWidth="1"/>
    <col min="2817" max="2817" width="27.42578125" style="36" customWidth="1"/>
    <col min="2818" max="2818" width="10.85546875" style="36" customWidth="1"/>
    <col min="2819" max="2819" width="13.42578125" style="36" customWidth="1"/>
    <col min="2820" max="2822" width="13" style="36" customWidth="1"/>
    <col min="2823" max="2823" width="11.42578125" style="36" bestFit="1" customWidth="1"/>
    <col min="2824" max="2841" width="10.85546875" style="36" customWidth="1"/>
    <col min="2842" max="3071" width="14.42578125" style="36"/>
    <col min="3072" max="3072" width="31.5703125" style="36" customWidth="1"/>
    <col min="3073" max="3073" width="27.42578125" style="36" customWidth="1"/>
    <col min="3074" max="3074" width="10.85546875" style="36" customWidth="1"/>
    <col min="3075" max="3075" width="13.42578125" style="36" customWidth="1"/>
    <col min="3076" max="3078" width="13" style="36" customWidth="1"/>
    <col min="3079" max="3079" width="11.42578125" style="36" bestFit="1" customWidth="1"/>
    <col min="3080" max="3097" width="10.85546875" style="36" customWidth="1"/>
    <col min="3098" max="3327" width="14.42578125" style="36"/>
    <col min="3328" max="3328" width="31.5703125" style="36" customWidth="1"/>
    <col min="3329" max="3329" width="27.42578125" style="36" customWidth="1"/>
    <col min="3330" max="3330" width="10.85546875" style="36" customWidth="1"/>
    <col min="3331" max="3331" width="13.42578125" style="36" customWidth="1"/>
    <col min="3332" max="3334" width="13" style="36" customWidth="1"/>
    <col min="3335" max="3335" width="11.42578125" style="36" bestFit="1" customWidth="1"/>
    <col min="3336" max="3353" width="10.85546875" style="36" customWidth="1"/>
    <col min="3354" max="3583" width="14.42578125" style="36"/>
    <col min="3584" max="3584" width="31.5703125" style="36" customWidth="1"/>
    <col min="3585" max="3585" width="27.42578125" style="36" customWidth="1"/>
    <col min="3586" max="3586" width="10.85546875" style="36" customWidth="1"/>
    <col min="3587" max="3587" width="13.42578125" style="36" customWidth="1"/>
    <col min="3588" max="3590" width="13" style="36" customWidth="1"/>
    <col min="3591" max="3591" width="11.42578125" style="36" bestFit="1" customWidth="1"/>
    <col min="3592" max="3609" width="10.85546875" style="36" customWidth="1"/>
    <col min="3610" max="3839" width="14.42578125" style="36"/>
    <col min="3840" max="3840" width="31.5703125" style="36" customWidth="1"/>
    <col min="3841" max="3841" width="27.42578125" style="36" customWidth="1"/>
    <col min="3842" max="3842" width="10.85546875" style="36" customWidth="1"/>
    <col min="3843" max="3843" width="13.42578125" style="36" customWidth="1"/>
    <col min="3844" max="3846" width="13" style="36" customWidth="1"/>
    <col min="3847" max="3847" width="11.42578125" style="36" bestFit="1" customWidth="1"/>
    <col min="3848" max="3865" width="10.85546875" style="36" customWidth="1"/>
    <col min="3866" max="4095" width="14.42578125" style="36"/>
    <col min="4096" max="4096" width="31.5703125" style="36" customWidth="1"/>
    <col min="4097" max="4097" width="27.42578125" style="36" customWidth="1"/>
    <col min="4098" max="4098" width="10.85546875" style="36" customWidth="1"/>
    <col min="4099" max="4099" width="13.42578125" style="36" customWidth="1"/>
    <col min="4100" max="4102" width="13" style="36" customWidth="1"/>
    <col min="4103" max="4103" width="11.42578125" style="36" bestFit="1" customWidth="1"/>
    <col min="4104" max="4121" width="10.85546875" style="36" customWidth="1"/>
    <col min="4122" max="4351" width="14.42578125" style="36"/>
    <col min="4352" max="4352" width="31.5703125" style="36" customWidth="1"/>
    <col min="4353" max="4353" width="27.42578125" style="36" customWidth="1"/>
    <col min="4354" max="4354" width="10.85546875" style="36" customWidth="1"/>
    <col min="4355" max="4355" width="13.42578125" style="36" customWidth="1"/>
    <col min="4356" max="4358" width="13" style="36" customWidth="1"/>
    <col min="4359" max="4359" width="11.42578125" style="36" bestFit="1" customWidth="1"/>
    <col min="4360" max="4377" width="10.85546875" style="36" customWidth="1"/>
    <col min="4378" max="4607" width="14.42578125" style="36"/>
    <col min="4608" max="4608" width="31.5703125" style="36" customWidth="1"/>
    <col min="4609" max="4609" width="27.42578125" style="36" customWidth="1"/>
    <col min="4610" max="4610" width="10.85546875" style="36" customWidth="1"/>
    <col min="4611" max="4611" width="13.42578125" style="36" customWidth="1"/>
    <col min="4612" max="4614" width="13" style="36" customWidth="1"/>
    <col min="4615" max="4615" width="11.42578125" style="36" bestFit="1" customWidth="1"/>
    <col min="4616" max="4633" width="10.85546875" style="36" customWidth="1"/>
    <col min="4634" max="4863" width="14.42578125" style="36"/>
    <col min="4864" max="4864" width="31.5703125" style="36" customWidth="1"/>
    <col min="4865" max="4865" width="27.42578125" style="36" customWidth="1"/>
    <col min="4866" max="4866" width="10.85546875" style="36" customWidth="1"/>
    <col min="4867" max="4867" width="13.42578125" style="36" customWidth="1"/>
    <col min="4868" max="4870" width="13" style="36" customWidth="1"/>
    <col min="4871" max="4871" width="11.42578125" style="36" bestFit="1" customWidth="1"/>
    <col min="4872" max="4889" width="10.85546875" style="36" customWidth="1"/>
    <col min="4890" max="5119" width="14.42578125" style="36"/>
    <col min="5120" max="5120" width="31.5703125" style="36" customWidth="1"/>
    <col min="5121" max="5121" width="27.42578125" style="36" customWidth="1"/>
    <col min="5122" max="5122" width="10.85546875" style="36" customWidth="1"/>
    <col min="5123" max="5123" width="13.42578125" style="36" customWidth="1"/>
    <col min="5124" max="5126" width="13" style="36" customWidth="1"/>
    <col min="5127" max="5127" width="11.42578125" style="36" bestFit="1" customWidth="1"/>
    <col min="5128" max="5145" width="10.85546875" style="36" customWidth="1"/>
    <col min="5146" max="5375" width="14.42578125" style="36"/>
    <col min="5376" max="5376" width="31.5703125" style="36" customWidth="1"/>
    <col min="5377" max="5377" width="27.42578125" style="36" customWidth="1"/>
    <col min="5378" max="5378" width="10.85546875" style="36" customWidth="1"/>
    <col min="5379" max="5379" width="13.42578125" style="36" customWidth="1"/>
    <col min="5380" max="5382" width="13" style="36" customWidth="1"/>
    <col min="5383" max="5383" width="11.42578125" style="36" bestFit="1" customWidth="1"/>
    <col min="5384" max="5401" width="10.85546875" style="36" customWidth="1"/>
    <col min="5402" max="5631" width="14.42578125" style="36"/>
    <col min="5632" max="5632" width="31.5703125" style="36" customWidth="1"/>
    <col min="5633" max="5633" width="27.42578125" style="36" customWidth="1"/>
    <col min="5634" max="5634" width="10.85546875" style="36" customWidth="1"/>
    <col min="5635" max="5635" width="13.42578125" style="36" customWidth="1"/>
    <col min="5636" max="5638" width="13" style="36" customWidth="1"/>
    <col min="5639" max="5639" width="11.42578125" style="36" bestFit="1" customWidth="1"/>
    <col min="5640" max="5657" width="10.85546875" style="36" customWidth="1"/>
    <col min="5658" max="5887" width="14.42578125" style="36"/>
    <col min="5888" max="5888" width="31.5703125" style="36" customWidth="1"/>
    <col min="5889" max="5889" width="27.42578125" style="36" customWidth="1"/>
    <col min="5890" max="5890" width="10.85546875" style="36" customWidth="1"/>
    <col min="5891" max="5891" width="13.42578125" style="36" customWidth="1"/>
    <col min="5892" max="5894" width="13" style="36" customWidth="1"/>
    <col min="5895" max="5895" width="11.42578125" style="36" bestFit="1" customWidth="1"/>
    <col min="5896" max="5913" width="10.85546875" style="36" customWidth="1"/>
    <col min="5914" max="6143" width="14.42578125" style="36"/>
    <col min="6144" max="6144" width="31.5703125" style="36" customWidth="1"/>
    <col min="6145" max="6145" width="27.42578125" style="36" customWidth="1"/>
    <col min="6146" max="6146" width="10.85546875" style="36" customWidth="1"/>
    <col min="6147" max="6147" width="13.42578125" style="36" customWidth="1"/>
    <col min="6148" max="6150" width="13" style="36" customWidth="1"/>
    <col min="6151" max="6151" width="11.42578125" style="36" bestFit="1" customWidth="1"/>
    <col min="6152" max="6169" width="10.85546875" style="36" customWidth="1"/>
    <col min="6170" max="6399" width="14.42578125" style="36"/>
    <col min="6400" max="6400" width="31.5703125" style="36" customWidth="1"/>
    <col min="6401" max="6401" width="27.42578125" style="36" customWidth="1"/>
    <col min="6402" max="6402" width="10.85546875" style="36" customWidth="1"/>
    <col min="6403" max="6403" width="13.42578125" style="36" customWidth="1"/>
    <col min="6404" max="6406" width="13" style="36" customWidth="1"/>
    <col min="6407" max="6407" width="11.42578125" style="36" bestFit="1" customWidth="1"/>
    <col min="6408" max="6425" width="10.85546875" style="36" customWidth="1"/>
    <col min="6426" max="6655" width="14.42578125" style="36"/>
    <col min="6656" max="6656" width="31.5703125" style="36" customWidth="1"/>
    <col min="6657" max="6657" width="27.42578125" style="36" customWidth="1"/>
    <col min="6658" max="6658" width="10.85546875" style="36" customWidth="1"/>
    <col min="6659" max="6659" width="13.42578125" style="36" customWidth="1"/>
    <col min="6660" max="6662" width="13" style="36" customWidth="1"/>
    <col min="6663" max="6663" width="11.42578125" style="36" bestFit="1" customWidth="1"/>
    <col min="6664" max="6681" width="10.85546875" style="36" customWidth="1"/>
    <col min="6682" max="6911" width="14.42578125" style="36"/>
    <col min="6912" max="6912" width="31.5703125" style="36" customWidth="1"/>
    <col min="6913" max="6913" width="27.42578125" style="36" customWidth="1"/>
    <col min="6914" max="6914" width="10.85546875" style="36" customWidth="1"/>
    <col min="6915" max="6915" width="13.42578125" style="36" customWidth="1"/>
    <col min="6916" max="6918" width="13" style="36" customWidth="1"/>
    <col min="6919" max="6919" width="11.42578125" style="36" bestFit="1" customWidth="1"/>
    <col min="6920" max="6937" width="10.85546875" style="36" customWidth="1"/>
    <col min="6938" max="7167" width="14.42578125" style="36"/>
    <col min="7168" max="7168" width="31.5703125" style="36" customWidth="1"/>
    <col min="7169" max="7169" width="27.42578125" style="36" customWidth="1"/>
    <col min="7170" max="7170" width="10.85546875" style="36" customWidth="1"/>
    <col min="7171" max="7171" width="13.42578125" style="36" customWidth="1"/>
    <col min="7172" max="7174" width="13" style="36" customWidth="1"/>
    <col min="7175" max="7175" width="11.42578125" style="36" bestFit="1" customWidth="1"/>
    <col min="7176" max="7193" width="10.85546875" style="36" customWidth="1"/>
    <col min="7194" max="7423" width="14.42578125" style="36"/>
    <col min="7424" max="7424" width="31.5703125" style="36" customWidth="1"/>
    <col min="7425" max="7425" width="27.42578125" style="36" customWidth="1"/>
    <col min="7426" max="7426" width="10.85546875" style="36" customWidth="1"/>
    <col min="7427" max="7427" width="13.42578125" style="36" customWidth="1"/>
    <col min="7428" max="7430" width="13" style="36" customWidth="1"/>
    <col min="7431" max="7431" width="11.42578125" style="36" bestFit="1" customWidth="1"/>
    <col min="7432" max="7449" width="10.85546875" style="36" customWidth="1"/>
    <col min="7450" max="7679" width="14.42578125" style="36"/>
    <col min="7680" max="7680" width="31.5703125" style="36" customWidth="1"/>
    <col min="7681" max="7681" width="27.42578125" style="36" customWidth="1"/>
    <col min="7682" max="7682" width="10.85546875" style="36" customWidth="1"/>
    <col min="7683" max="7683" width="13.42578125" style="36" customWidth="1"/>
    <col min="7684" max="7686" width="13" style="36" customWidth="1"/>
    <col min="7687" max="7687" width="11.42578125" style="36" bestFit="1" customWidth="1"/>
    <col min="7688" max="7705" width="10.85546875" style="36" customWidth="1"/>
    <col min="7706" max="7935" width="14.42578125" style="36"/>
    <col min="7936" max="7936" width="31.5703125" style="36" customWidth="1"/>
    <col min="7937" max="7937" width="27.42578125" style="36" customWidth="1"/>
    <col min="7938" max="7938" width="10.85546875" style="36" customWidth="1"/>
    <col min="7939" max="7939" width="13.42578125" style="36" customWidth="1"/>
    <col min="7940" max="7942" width="13" style="36" customWidth="1"/>
    <col min="7943" max="7943" width="11.42578125" style="36" bestFit="1" customWidth="1"/>
    <col min="7944" max="7961" width="10.85546875" style="36" customWidth="1"/>
    <col min="7962" max="8191" width="14.42578125" style="36"/>
    <col min="8192" max="8192" width="31.5703125" style="36" customWidth="1"/>
    <col min="8193" max="8193" width="27.42578125" style="36" customWidth="1"/>
    <col min="8194" max="8194" width="10.85546875" style="36" customWidth="1"/>
    <col min="8195" max="8195" width="13.42578125" style="36" customWidth="1"/>
    <col min="8196" max="8198" width="13" style="36" customWidth="1"/>
    <col min="8199" max="8199" width="11.42578125" style="36" bestFit="1" customWidth="1"/>
    <col min="8200" max="8217" width="10.85546875" style="36" customWidth="1"/>
    <col min="8218" max="8447" width="14.42578125" style="36"/>
    <col min="8448" max="8448" width="31.5703125" style="36" customWidth="1"/>
    <col min="8449" max="8449" width="27.42578125" style="36" customWidth="1"/>
    <col min="8450" max="8450" width="10.85546875" style="36" customWidth="1"/>
    <col min="8451" max="8451" width="13.42578125" style="36" customWidth="1"/>
    <col min="8452" max="8454" width="13" style="36" customWidth="1"/>
    <col min="8455" max="8455" width="11.42578125" style="36" bestFit="1" customWidth="1"/>
    <col min="8456" max="8473" width="10.85546875" style="36" customWidth="1"/>
    <col min="8474" max="8703" width="14.42578125" style="36"/>
    <col min="8704" max="8704" width="31.5703125" style="36" customWidth="1"/>
    <col min="8705" max="8705" width="27.42578125" style="36" customWidth="1"/>
    <col min="8706" max="8706" width="10.85546875" style="36" customWidth="1"/>
    <col min="8707" max="8707" width="13.42578125" style="36" customWidth="1"/>
    <col min="8708" max="8710" width="13" style="36" customWidth="1"/>
    <col min="8711" max="8711" width="11.42578125" style="36" bestFit="1" customWidth="1"/>
    <col min="8712" max="8729" width="10.85546875" style="36" customWidth="1"/>
    <col min="8730" max="8959" width="14.42578125" style="36"/>
    <col min="8960" max="8960" width="31.5703125" style="36" customWidth="1"/>
    <col min="8961" max="8961" width="27.42578125" style="36" customWidth="1"/>
    <col min="8962" max="8962" width="10.85546875" style="36" customWidth="1"/>
    <col min="8963" max="8963" width="13.42578125" style="36" customWidth="1"/>
    <col min="8964" max="8966" width="13" style="36" customWidth="1"/>
    <col min="8967" max="8967" width="11.42578125" style="36" bestFit="1" customWidth="1"/>
    <col min="8968" max="8985" width="10.85546875" style="36" customWidth="1"/>
    <col min="8986" max="9215" width="14.42578125" style="36"/>
    <col min="9216" max="9216" width="31.5703125" style="36" customWidth="1"/>
    <col min="9217" max="9217" width="27.42578125" style="36" customWidth="1"/>
    <col min="9218" max="9218" width="10.85546875" style="36" customWidth="1"/>
    <col min="9219" max="9219" width="13.42578125" style="36" customWidth="1"/>
    <col min="9220" max="9222" width="13" style="36" customWidth="1"/>
    <col min="9223" max="9223" width="11.42578125" style="36" bestFit="1" customWidth="1"/>
    <col min="9224" max="9241" width="10.85546875" style="36" customWidth="1"/>
    <col min="9242" max="9471" width="14.42578125" style="36"/>
    <col min="9472" max="9472" width="31.5703125" style="36" customWidth="1"/>
    <col min="9473" max="9473" width="27.42578125" style="36" customWidth="1"/>
    <col min="9474" max="9474" width="10.85546875" style="36" customWidth="1"/>
    <col min="9475" max="9475" width="13.42578125" style="36" customWidth="1"/>
    <col min="9476" max="9478" width="13" style="36" customWidth="1"/>
    <col min="9479" max="9479" width="11.42578125" style="36" bestFit="1" customWidth="1"/>
    <col min="9480" max="9497" width="10.85546875" style="36" customWidth="1"/>
    <col min="9498" max="9727" width="14.42578125" style="36"/>
    <col min="9728" max="9728" width="31.5703125" style="36" customWidth="1"/>
    <col min="9729" max="9729" width="27.42578125" style="36" customWidth="1"/>
    <col min="9730" max="9730" width="10.85546875" style="36" customWidth="1"/>
    <col min="9731" max="9731" width="13.42578125" style="36" customWidth="1"/>
    <col min="9732" max="9734" width="13" style="36" customWidth="1"/>
    <col min="9735" max="9735" width="11.42578125" style="36" bestFit="1" customWidth="1"/>
    <col min="9736" max="9753" width="10.85546875" style="36" customWidth="1"/>
    <col min="9754" max="9983" width="14.42578125" style="36"/>
    <col min="9984" max="9984" width="31.5703125" style="36" customWidth="1"/>
    <col min="9985" max="9985" width="27.42578125" style="36" customWidth="1"/>
    <col min="9986" max="9986" width="10.85546875" style="36" customWidth="1"/>
    <col min="9987" max="9987" width="13.42578125" style="36" customWidth="1"/>
    <col min="9988" max="9990" width="13" style="36" customWidth="1"/>
    <col min="9991" max="9991" width="11.42578125" style="36" bestFit="1" customWidth="1"/>
    <col min="9992" max="10009" width="10.85546875" style="36" customWidth="1"/>
    <col min="10010" max="10239" width="14.42578125" style="36"/>
    <col min="10240" max="10240" width="31.5703125" style="36" customWidth="1"/>
    <col min="10241" max="10241" width="27.42578125" style="36" customWidth="1"/>
    <col min="10242" max="10242" width="10.85546875" style="36" customWidth="1"/>
    <col min="10243" max="10243" width="13.42578125" style="36" customWidth="1"/>
    <col min="10244" max="10246" width="13" style="36" customWidth="1"/>
    <col min="10247" max="10247" width="11.42578125" style="36" bestFit="1" customWidth="1"/>
    <col min="10248" max="10265" width="10.85546875" style="36" customWidth="1"/>
    <col min="10266" max="10495" width="14.42578125" style="36"/>
    <col min="10496" max="10496" width="31.5703125" style="36" customWidth="1"/>
    <col min="10497" max="10497" width="27.42578125" style="36" customWidth="1"/>
    <col min="10498" max="10498" width="10.85546875" style="36" customWidth="1"/>
    <col min="10499" max="10499" width="13.42578125" style="36" customWidth="1"/>
    <col min="10500" max="10502" width="13" style="36" customWidth="1"/>
    <col min="10503" max="10503" width="11.42578125" style="36" bestFit="1" customWidth="1"/>
    <col min="10504" max="10521" width="10.85546875" style="36" customWidth="1"/>
    <col min="10522" max="10751" width="14.42578125" style="36"/>
    <col min="10752" max="10752" width="31.5703125" style="36" customWidth="1"/>
    <col min="10753" max="10753" width="27.42578125" style="36" customWidth="1"/>
    <col min="10754" max="10754" width="10.85546875" style="36" customWidth="1"/>
    <col min="10755" max="10755" width="13.42578125" style="36" customWidth="1"/>
    <col min="10756" max="10758" width="13" style="36" customWidth="1"/>
    <col min="10759" max="10759" width="11.42578125" style="36" bestFit="1" customWidth="1"/>
    <col min="10760" max="10777" width="10.85546875" style="36" customWidth="1"/>
    <col min="10778" max="11007" width="14.42578125" style="36"/>
    <col min="11008" max="11008" width="31.5703125" style="36" customWidth="1"/>
    <col min="11009" max="11009" width="27.42578125" style="36" customWidth="1"/>
    <col min="11010" max="11010" width="10.85546875" style="36" customWidth="1"/>
    <col min="11011" max="11011" width="13.42578125" style="36" customWidth="1"/>
    <col min="11012" max="11014" width="13" style="36" customWidth="1"/>
    <col min="11015" max="11015" width="11.42578125" style="36" bestFit="1" customWidth="1"/>
    <col min="11016" max="11033" width="10.85546875" style="36" customWidth="1"/>
    <col min="11034" max="11263" width="14.42578125" style="36"/>
    <col min="11264" max="11264" width="31.5703125" style="36" customWidth="1"/>
    <col min="11265" max="11265" width="27.42578125" style="36" customWidth="1"/>
    <col min="11266" max="11266" width="10.85546875" style="36" customWidth="1"/>
    <col min="11267" max="11267" width="13.42578125" style="36" customWidth="1"/>
    <col min="11268" max="11270" width="13" style="36" customWidth="1"/>
    <col min="11271" max="11271" width="11.42578125" style="36" bestFit="1" customWidth="1"/>
    <col min="11272" max="11289" width="10.85546875" style="36" customWidth="1"/>
    <col min="11290" max="11519" width="14.42578125" style="36"/>
    <col min="11520" max="11520" width="31.5703125" style="36" customWidth="1"/>
    <col min="11521" max="11521" width="27.42578125" style="36" customWidth="1"/>
    <col min="11522" max="11522" width="10.85546875" style="36" customWidth="1"/>
    <col min="11523" max="11523" width="13.42578125" style="36" customWidth="1"/>
    <col min="11524" max="11526" width="13" style="36" customWidth="1"/>
    <col min="11527" max="11527" width="11.42578125" style="36" bestFit="1" customWidth="1"/>
    <col min="11528" max="11545" width="10.85546875" style="36" customWidth="1"/>
    <col min="11546" max="11775" width="14.42578125" style="36"/>
    <col min="11776" max="11776" width="31.5703125" style="36" customWidth="1"/>
    <col min="11777" max="11777" width="27.42578125" style="36" customWidth="1"/>
    <col min="11778" max="11778" width="10.85546875" style="36" customWidth="1"/>
    <col min="11779" max="11779" width="13.42578125" style="36" customWidth="1"/>
    <col min="11780" max="11782" width="13" style="36" customWidth="1"/>
    <col min="11783" max="11783" width="11.42578125" style="36" bestFit="1" customWidth="1"/>
    <col min="11784" max="11801" width="10.85546875" style="36" customWidth="1"/>
    <col min="11802" max="12031" width="14.42578125" style="36"/>
    <col min="12032" max="12032" width="31.5703125" style="36" customWidth="1"/>
    <col min="12033" max="12033" width="27.42578125" style="36" customWidth="1"/>
    <col min="12034" max="12034" width="10.85546875" style="36" customWidth="1"/>
    <col min="12035" max="12035" width="13.42578125" style="36" customWidth="1"/>
    <col min="12036" max="12038" width="13" style="36" customWidth="1"/>
    <col min="12039" max="12039" width="11.42578125" style="36" bestFit="1" customWidth="1"/>
    <col min="12040" max="12057" width="10.85546875" style="36" customWidth="1"/>
    <col min="12058" max="12287" width="14.42578125" style="36"/>
    <col min="12288" max="12288" width="31.5703125" style="36" customWidth="1"/>
    <col min="12289" max="12289" width="27.42578125" style="36" customWidth="1"/>
    <col min="12290" max="12290" width="10.85546875" style="36" customWidth="1"/>
    <col min="12291" max="12291" width="13.42578125" style="36" customWidth="1"/>
    <col min="12292" max="12294" width="13" style="36" customWidth="1"/>
    <col min="12295" max="12295" width="11.42578125" style="36" bestFit="1" customWidth="1"/>
    <col min="12296" max="12313" width="10.85546875" style="36" customWidth="1"/>
    <col min="12314" max="12543" width="14.42578125" style="36"/>
    <col min="12544" max="12544" width="31.5703125" style="36" customWidth="1"/>
    <col min="12545" max="12545" width="27.42578125" style="36" customWidth="1"/>
    <col min="12546" max="12546" width="10.85546875" style="36" customWidth="1"/>
    <col min="12547" max="12547" width="13.42578125" style="36" customWidth="1"/>
    <col min="12548" max="12550" width="13" style="36" customWidth="1"/>
    <col min="12551" max="12551" width="11.42578125" style="36" bestFit="1" customWidth="1"/>
    <col min="12552" max="12569" width="10.85546875" style="36" customWidth="1"/>
    <col min="12570" max="12799" width="14.42578125" style="36"/>
    <col min="12800" max="12800" width="31.5703125" style="36" customWidth="1"/>
    <col min="12801" max="12801" width="27.42578125" style="36" customWidth="1"/>
    <col min="12802" max="12802" width="10.85546875" style="36" customWidth="1"/>
    <col min="12803" max="12803" width="13.42578125" style="36" customWidth="1"/>
    <col min="12804" max="12806" width="13" style="36" customWidth="1"/>
    <col min="12807" max="12807" width="11.42578125" style="36" bestFit="1" customWidth="1"/>
    <col min="12808" max="12825" width="10.85546875" style="36" customWidth="1"/>
    <col min="12826" max="13055" width="14.42578125" style="36"/>
    <col min="13056" max="13056" width="31.5703125" style="36" customWidth="1"/>
    <col min="13057" max="13057" width="27.42578125" style="36" customWidth="1"/>
    <col min="13058" max="13058" width="10.85546875" style="36" customWidth="1"/>
    <col min="13059" max="13059" width="13.42578125" style="36" customWidth="1"/>
    <col min="13060" max="13062" width="13" style="36" customWidth="1"/>
    <col min="13063" max="13063" width="11.42578125" style="36" bestFit="1" customWidth="1"/>
    <col min="13064" max="13081" width="10.85546875" style="36" customWidth="1"/>
    <col min="13082" max="13311" width="14.42578125" style="36"/>
    <col min="13312" max="13312" width="31.5703125" style="36" customWidth="1"/>
    <col min="13313" max="13313" width="27.42578125" style="36" customWidth="1"/>
    <col min="13314" max="13314" width="10.85546875" style="36" customWidth="1"/>
    <col min="13315" max="13315" width="13.42578125" style="36" customWidth="1"/>
    <col min="13316" max="13318" width="13" style="36" customWidth="1"/>
    <col min="13319" max="13319" width="11.42578125" style="36" bestFit="1" customWidth="1"/>
    <col min="13320" max="13337" width="10.85546875" style="36" customWidth="1"/>
    <col min="13338" max="13567" width="14.42578125" style="36"/>
    <col min="13568" max="13568" width="31.5703125" style="36" customWidth="1"/>
    <col min="13569" max="13569" width="27.42578125" style="36" customWidth="1"/>
    <col min="13570" max="13570" width="10.85546875" style="36" customWidth="1"/>
    <col min="13571" max="13571" width="13.42578125" style="36" customWidth="1"/>
    <col min="13572" max="13574" width="13" style="36" customWidth="1"/>
    <col min="13575" max="13575" width="11.42578125" style="36" bestFit="1" customWidth="1"/>
    <col min="13576" max="13593" width="10.85546875" style="36" customWidth="1"/>
    <col min="13594" max="13823" width="14.42578125" style="36"/>
    <col min="13824" max="13824" width="31.5703125" style="36" customWidth="1"/>
    <col min="13825" max="13825" width="27.42578125" style="36" customWidth="1"/>
    <col min="13826" max="13826" width="10.85546875" style="36" customWidth="1"/>
    <col min="13827" max="13827" width="13.42578125" style="36" customWidth="1"/>
    <col min="13828" max="13830" width="13" style="36" customWidth="1"/>
    <col min="13831" max="13831" width="11.42578125" style="36" bestFit="1" customWidth="1"/>
    <col min="13832" max="13849" width="10.85546875" style="36" customWidth="1"/>
    <col min="13850" max="14079" width="14.42578125" style="36"/>
    <col min="14080" max="14080" width="31.5703125" style="36" customWidth="1"/>
    <col min="14081" max="14081" width="27.42578125" style="36" customWidth="1"/>
    <col min="14082" max="14082" width="10.85546875" style="36" customWidth="1"/>
    <col min="14083" max="14083" width="13.42578125" style="36" customWidth="1"/>
    <col min="14084" max="14086" width="13" style="36" customWidth="1"/>
    <col min="14087" max="14087" width="11.42578125" style="36" bestFit="1" customWidth="1"/>
    <col min="14088" max="14105" width="10.85546875" style="36" customWidth="1"/>
    <col min="14106" max="14335" width="14.42578125" style="36"/>
    <col min="14336" max="14336" width="31.5703125" style="36" customWidth="1"/>
    <col min="14337" max="14337" width="27.42578125" style="36" customWidth="1"/>
    <col min="14338" max="14338" width="10.85546875" style="36" customWidth="1"/>
    <col min="14339" max="14339" width="13.42578125" style="36" customWidth="1"/>
    <col min="14340" max="14342" width="13" style="36" customWidth="1"/>
    <col min="14343" max="14343" width="11.42578125" style="36" bestFit="1" customWidth="1"/>
    <col min="14344" max="14361" width="10.85546875" style="36" customWidth="1"/>
    <col min="14362" max="14591" width="14.42578125" style="36"/>
    <col min="14592" max="14592" width="31.5703125" style="36" customWidth="1"/>
    <col min="14593" max="14593" width="27.42578125" style="36" customWidth="1"/>
    <col min="14594" max="14594" width="10.85546875" style="36" customWidth="1"/>
    <col min="14595" max="14595" width="13.42578125" style="36" customWidth="1"/>
    <col min="14596" max="14598" width="13" style="36" customWidth="1"/>
    <col min="14599" max="14599" width="11.42578125" style="36" bestFit="1" customWidth="1"/>
    <col min="14600" max="14617" width="10.85546875" style="36" customWidth="1"/>
    <col min="14618" max="14847" width="14.42578125" style="36"/>
    <col min="14848" max="14848" width="31.5703125" style="36" customWidth="1"/>
    <col min="14849" max="14849" width="27.42578125" style="36" customWidth="1"/>
    <col min="14850" max="14850" width="10.85546875" style="36" customWidth="1"/>
    <col min="14851" max="14851" width="13.42578125" style="36" customWidth="1"/>
    <col min="14852" max="14854" width="13" style="36" customWidth="1"/>
    <col min="14855" max="14855" width="11.42578125" style="36" bestFit="1" customWidth="1"/>
    <col min="14856" max="14873" width="10.85546875" style="36" customWidth="1"/>
    <col min="14874" max="15103" width="14.42578125" style="36"/>
    <col min="15104" max="15104" width="31.5703125" style="36" customWidth="1"/>
    <col min="15105" max="15105" width="27.42578125" style="36" customWidth="1"/>
    <col min="15106" max="15106" width="10.85546875" style="36" customWidth="1"/>
    <col min="15107" max="15107" width="13.42578125" style="36" customWidth="1"/>
    <col min="15108" max="15110" width="13" style="36" customWidth="1"/>
    <col min="15111" max="15111" width="11.42578125" style="36" bestFit="1" customWidth="1"/>
    <col min="15112" max="15129" width="10.85546875" style="36" customWidth="1"/>
    <col min="15130" max="15359" width="14.42578125" style="36"/>
    <col min="15360" max="15360" width="31.5703125" style="36" customWidth="1"/>
    <col min="15361" max="15361" width="27.42578125" style="36" customWidth="1"/>
    <col min="15362" max="15362" width="10.85546875" style="36" customWidth="1"/>
    <col min="15363" max="15363" width="13.42578125" style="36" customWidth="1"/>
    <col min="15364" max="15366" width="13" style="36" customWidth="1"/>
    <col min="15367" max="15367" width="11.42578125" style="36" bestFit="1" customWidth="1"/>
    <col min="15368" max="15385" width="10.85546875" style="36" customWidth="1"/>
    <col min="15386" max="15615" width="14.42578125" style="36"/>
    <col min="15616" max="15616" width="31.5703125" style="36" customWidth="1"/>
    <col min="15617" max="15617" width="27.42578125" style="36" customWidth="1"/>
    <col min="15618" max="15618" width="10.85546875" style="36" customWidth="1"/>
    <col min="15619" max="15619" width="13.42578125" style="36" customWidth="1"/>
    <col min="15620" max="15622" width="13" style="36" customWidth="1"/>
    <col min="15623" max="15623" width="11.42578125" style="36" bestFit="1" customWidth="1"/>
    <col min="15624" max="15641" width="10.85546875" style="36" customWidth="1"/>
    <col min="15642" max="15871" width="14.42578125" style="36"/>
    <col min="15872" max="15872" width="31.5703125" style="36" customWidth="1"/>
    <col min="15873" max="15873" width="27.42578125" style="36" customWidth="1"/>
    <col min="15874" max="15874" width="10.85546875" style="36" customWidth="1"/>
    <col min="15875" max="15875" width="13.42578125" style="36" customWidth="1"/>
    <col min="15876" max="15878" width="13" style="36" customWidth="1"/>
    <col min="15879" max="15879" width="11.42578125" style="36" bestFit="1" customWidth="1"/>
    <col min="15880" max="15897" width="10.85546875" style="36" customWidth="1"/>
    <col min="15898" max="16127" width="14.42578125" style="36"/>
    <col min="16128" max="16128" width="31.5703125" style="36" customWidth="1"/>
    <col min="16129" max="16129" width="27.42578125" style="36" customWidth="1"/>
    <col min="16130" max="16130" width="10.85546875" style="36" customWidth="1"/>
    <col min="16131" max="16131" width="13.42578125" style="36" customWidth="1"/>
    <col min="16132" max="16134" width="13" style="36" customWidth="1"/>
    <col min="16135" max="16135" width="11.42578125" style="36" bestFit="1" customWidth="1"/>
    <col min="16136" max="16153" width="10.85546875" style="36" customWidth="1"/>
    <col min="16154" max="16384" width="14.42578125" style="36"/>
  </cols>
  <sheetData>
    <row r="1" spans="1: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24" customHeight="1">
      <c r="A2" s="166" t="s">
        <v>72</v>
      </c>
      <c r="B2" s="166"/>
      <c r="C2" s="166"/>
      <c r="D2" s="166"/>
      <c r="E2" s="166"/>
      <c r="F2" s="166"/>
      <c r="G2" s="166"/>
      <c r="H2" s="166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25.5">
      <c r="A4" s="3" t="s">
        <v>20</v>
      </c>
      <c r="B4" s="3" t="s">
        <v>73</v>
      </c>
      <c r="C4" s="3" t="s">
        <v>92</v>
      </c>
      <c r="D4" s="3" t="s">
        <v>74</v>
      </c>
      <c r="E4" s="3" t="s">
        <v>47</v>
      </c>
      <c r="F4" s="3" t="s">
        <v>74</v>
      </c>
      <c r="G4" s="3" t="s">
        <v>48</v>
      </c>
      <c r="H4" s="3" t="s">
        <v>94</v>
      </c>
      <c r="I4" s="3" t="s">
        <v>74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>
      <c r="A5" s="80" t="s">
        <v>50</v>
      </c>
      <c r="B5" s="8">
        <f>'Presupuesto Cuentas'!F18</f>
        <v>91152000</v>
      </c>
      <c r="C5" s="8">
        <f>'Presupuesto Cuentas'!G18</f>
        <v>44906400</v>
      </c>
      <c r="D5" s="78">
        <f>IFERROR(C5/B5,0)</f>
        <v>0.49265402843601896</v>
      </c>
      <c r="E5" s="75">
        <f>'Presupuesto Cuentas'!H18</f>
        <v>46245600</v>
      </c>
      <c r="F5" s="78">
        <f>IFERROR(E5/B5,0)</f>
        <v>0.50734597156398109</v>
      </c>
      <c r="G5" s="75">
        <f>'Presupuesto Cuentas'!I18</f>
        <v>0</v>
      </c>
      <c r="H5" s="8">
        <f>E5+G5</f>
        <v>46245600</v>
      </c>
      <c r="I5" s="78">
        <f>IFERROR(H5/B5,0)</f>
        <v>0.50734597156398109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>
      <c r="A6" s="81" t="s">
        <v>51</v>
      </c>
      <c r="B6" s="8">
        <f>'Presupuesto Cuentas'!E29</f>
        <v>43000000</v>
      </c>
      <c r="C6" s="8">
        <f>'Presupuesto Cuentas'!F29</f>
        <v>18500000</v>
      </c>
      <c r="D6" s="78">
        <f t="shared" ref="D6:D8" si="0">IFERROR(C6/B6,0)</f>
        <v>0.43023255813953487</v>
      </c>
      <c r="E6" s="75">
        <f>'Presupuesto Cuentas'!G29</f>
        <v>24500000</v>
      </c>
      <c r="F6" s="78">
        <f t="shared" ref="F6:F8" si="1">IFERROR(E6/B6,0)</f>
        <v>0.56976744186046513</v>
      </c>
      <c r="G6" s="75">
        <f>'Presupuesto Cuentas'!H29</f>
        <v>0</v>
      </c>
      <c r="H6" s="8">
        <f>E6+G6</f>
        <v>24500000</v>
      </c>
      <c r="I6" s="78">
        <f t="shared" ref="I6:I8" si="2">IFERROR(H6/B6,0)</f>
        <v>0.56976744186046513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>
      <c r="A7" s="80" t="s">
        <v>52</v>
      </c>
      <c r="B7" s="9">
        <f>+'Presupuesto Cuentas'!E40</f>
        <v>6400000</v>
      </c>
      <c r="C7" s="8">
        <f>'Presupuesto Cuentas'!F40</f>
        <v>3200000</v>
      </c>
      <c r="D7" s="78">
        <f t="shared" si="0"/>
        <v>0.5</v>
      </c>
      <c r="E7" s="75">
        <f>'Presupuesto Cuentas'!G40</f>
        <v>3200000</v>
      </c>
      <c r="F7" s="78">
        <f t="shared" si="1"/>
        <v>0.5</v>
      </c>
      <c r="G7" s="75">
        <f>'Presupuesto Cuentas'!H40</f>
        <v>0</v>
      </c>
      <c r="H7" s="8">
        <f>E7+G7</f>
        <v>3200000</v>
      </c>
      <c r="I7" s="78">
        <f t="shared" si="2"/>
        <v>0.5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ht="13.5" thickBot="1">
      <c r="A8" s="80" t="s">
        <v>53</v>
      </c>
      <c r="B8" s="10">
        <f>'Presupuesto Cuentas'!E51</f>
        <v>9600000</v>
      </c>
      <c r="C8" s="77">
        <f>'Presupuesto Cuentas'!F51</f>
        <v>4800000</v>
      </c>
      <c r="D8" s="78">
        <f t="shared" si="0"/>
        <v>0.5</v>
      </c>
      <c r="E8" s="76">
        <f>'Presupuesto Cuentas'!G51</f>
        <v>4800000</v>
      </c>
      <c r="F8" s="78">
        <f t="shared" si="1"/>
        <v>0.5</v>
      </c>
      <c r="G8" s="76">
        <f>'Presupuesto Cuentas'!H51</f>
        <v>0</v>
      </c>
      <c r="H8" s="8">
        <f>E8+G8</f>
        <v>4800000</v>
      </c>
      <c r="I8" s="78">
        <f t="shared" si="2"/>
        <v>0.5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 ht="13.5" thickBot="1">
      <c r="A9" s="82" t="s">
        <v>54</v>
      </c>
      <c r="B9" s="11">
        <f>SUM(B5:B8)</f>
        <v>150152000</v>
      </c>
      <c r="C9" s="71">
        <f>SUM(C5:C8)</f>
        <v>71406400</v>
      </c>
      <c r="D9" s="79">
        <f>IFERROR(C9/B9,0)</f>
        <v>0.47556076509137407</v>
      </c>
      <c r="E9" s="4">
        <f>SUM(E5:E8)</f>
        <v>78745600</v>
      </c>
      <c r="F9" s="79">
        <f>IFERROR(E9/B9,0)</f>
        <v>0.52443923490862587</v>
      </c>
      <c r="G9" s="4">
        <f>SUM(G5:G8)</f>
        <v>0</v>
      </c>
      <c r="H9" s="12">
        <f>SUM(H5:H8)</f>
        <v>78745600</v>
      </c>
      <c r="I9" s="79">
        <f>IFERROR(H9/B9,0)</f>
        <v>0.52443923490862587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ht="13.5" thickBo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>
      <c r="A11" s="83" t="s">
        <v>75</v>
      </c>
      <c r="B11" s="84" t="s">
        <v>98</v>
      </c>
      <c r="C11" s="85" t="s">
        <v>74</v>
      </c>
      <c r="D11" s="25"/>
      <c r="E11" s="86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spans="1:25">
      <c r="A12" s="87" t="s">
        <v>89</v>
      </c>
      <c r="B12" s="73">
        <f>C9</f>
        <v>71406400</v>
      </c>
      <c r="C12" s="88">
        <f>IFERROR(B12/B14,0)</f>
        <v>0.47556076509137407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>
      <c r="A13" s="89" t="s">
        <v>93</v>
      </c>
      <c r="B13" s="73">
        <f>H9</f>
        <v>78745600</v>
      </c>
      <c r="C13" s="88">
        <f>IFERROR(B13/B15,0)</f>
        <v>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13.5" thickBot="1">
      <c r="A14" s="90" t="s">
        <v>76</v>
      </c>
      <c r="B14" s="91">
        <f>SUM(B12:B13)</f>
        <v>150152000</v>
      </c>
      <c r="C14" s="92">
        <f>SUM(C12:C13)</f>
        <v>0.47556076509137407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13.5" thickBo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>
      <c r="A17" s="83" t="s">
        <v>77</v>
      </c>
      <c r="B17" s="84" t="s">
        <v>98</v>
      </c>
      <c r="C17" s="85" t="s">
        <v>78</v>
      </c>
      <c r="D17" s="84" t="s">
        <v>79</v>
      </c>
      <c r="E17" s="25"/>
      <c r="F17" s="93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ht="15">
      <c r="A18" s="87" t="s">
        <v>97</v>
      </c>
      <c r="B18" s="74">
        <f>B12</f>
        <v>71406400</v>
      </c>
      <c r="C18" s="97">
        <v>220000000</v>
      </c>
      <c r="D18" s="94" t="str">
        <f>IF(B18&lt;=C18,"CUMPLE","NO CUMPLE")</f>
        <v>CUMPLE</v>
      </c>
      <c r="E18" s="25"/>
      <c r="F18" s="7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ht="15">
      <c r="A19" s="95" t="s">
        <v>96</v>
      </c>
      <c r="B19" s="88">
        <f>IFERROR(B12/B14,0)</f>
        <v>0.47556076509137407</v>
      </c>
      <c r="C19" s="96">
        <v>0.85</v>
      </c>
      <c r="D19" s="94" t="str">
        <f>IF(B19&lt;=C19,"CUMPLE","NO CUMPLE")</f>
        <v>CUMPLE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ht="15">
      <c r="A20" s="48" t="s">
        <v>95</v>
      </c>
      <c r="B20" s="88">
        <f>IFERROR(B13/B14,0)</f>
        <v>0.52443923490862587</v>
      </c>
      <c r="C20" s="96">
        <v>0.15</v>
      </c>
      <c r="D20" s="94" t="str">
        <f>IF(B20&gt;=C20,"CUMPLE","NO CUMPLE")</f>
        <v>CUMPLE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15">
      <c r="A21" s="48" t="s">
        <v>99</v>
      </c>
      <c r="B21" s="88">
        <f>IFERROR(C7/C9,0)</f>
        <v>4.4813910237737793E-2</v>
      </c>
      <c r="C21" s="96">
        <v>0.3</v>
      </c>
      <c r="D21" s="94" t="str">
        <f t="shared" ref="D21:D22" si="3">IF(B21&lt;=C21,"CUMPLE","NO CUMPLE")</f>
        <v>CUMPLE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ht="15">
      <c r="A22" s="48" t="s">
        <v>100</v>
      </c>
      <c r="B22" s="88">
        <f>IFERROR(C8/C9,0)</f>
        <v>6.7220865356606693E-2</v>
      </c>
      <c r="C22" s="96">
        <v>0.1</v>
      </c>
      <c r="D22" s="94" t="str">
        <f t="shared" si="3"/>
        <v>CUMPLE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spans="1:2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spans="1:25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spans="1:25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spans="1:25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spans="1:25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spans="1:25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spans="1:25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spans="1:25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spans="1:25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spans="1:25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spans="1:2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spans="1:25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spans="1:25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spans="1:25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spans="1:25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spans="1:25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spans="1:25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spans="1:25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spans="1:25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spans="1:25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spans="1:2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spans="1:25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spans="1:25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spans="1:25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spans="1:25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spans="1:25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spans="1:25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spans="1:25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spans="1:25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spans="1:25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spans="1:2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spans="1:25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spans="1:25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spans="1:25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spans="1:25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spans="1:25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spans="1:25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spans="1:25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spans="1:25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spans="1:25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spans="1:2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spans="1:25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spans="1:25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spans="1:25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spans="1:25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spans="1:25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spans="1:25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spans="1:25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spans="1:25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spans="1:25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spans="1:2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spans="1:25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spans="1:25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spans="1:25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spans="1:25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spans="1:25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spans="1:25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spans="1:25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spans="1:25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spans="1:25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spans="1:2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spans="1:25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spans="1:25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spans="1:25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spans="1:25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spans="1:25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spans="1:25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spans="1:25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spans="1:25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spans="1:25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spans="1: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spans="1:25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spans="1:25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spans="1:25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spans="1:25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spans="1:25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spans="1:25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spans="1:25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spans="1:25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spans="1:25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spans="1:2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spans="1:25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spans="1:25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spans="1:25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spans="1:25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spans="1:25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spans="1:25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spans="1:25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spans="1:25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spans="1:25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spans="1:2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spans="1:25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spans="1:25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spans="1:25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spans="1:25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spans="1:25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spans="1:25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spans="1:25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spans="1:25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spans="1:25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spans="1:2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spans="1:25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spans="1:25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spans="1:25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spans="1:25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spans="1:25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spans="1:25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spans="1:25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spans="1:25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spans="1:25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spans="1:2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spans="1:25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spans="1:25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spans="1:25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spans="1:25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spans="1:25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spans="1:25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spans="1:25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spans="1:25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spans="1:25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spans="1:2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spans="1:25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spans="1:25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spans="1:25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spans="1:25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spans="1:25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spans="1:25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spans="1:25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spans="1:25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spans="1:25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spans="1:2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spans="1:25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spans="1:25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spans="1:25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spans="1:25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spans="1:25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spans="1:25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spans="1:25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spans="1:25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spans="1:25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spans="1:2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spans="1:25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spans="1:25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spans="1:25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spans="1:25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spans="1:25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spans="1:25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spans="1:25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spans="1:25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spans="1:25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spans="1:2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spans="1:25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spans="1:25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spans="1:25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spans="1:25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spans="1:25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spans="1:25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spans="1:25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spans="1:25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spans="1:25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spans="1:2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spans="1:25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spans="1:25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spans="1:25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spans="1:25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spans="1:25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spans="1:25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spans="1:25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spans="1:25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spans="1:25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spans="1: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spans="1:25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spans="1:25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spans="1:25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spans="1:25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spans="1:25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spans="1:25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spans="1:25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spans="1:25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spans="1:25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spans="1:2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spans="1:25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spans="1:25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spans="1:25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spans="1:25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spans="1:25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spans="1:25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spans="1:25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spans="1:25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spans="1:25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spans="1:2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spans="1:25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spans="1:25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spans="1:25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spans="1:25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spans="1:25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spans="1:25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spans="1:25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spans="1:25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spans="1:25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spans="1:2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spans="1:25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spans="1:25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spans="1:25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spans="1:25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spans="1:25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spans="1:25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spans="1:25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spans="1:25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spans="1:25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spans="1:2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spans="1:25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spans="1:25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spans="1:25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spans="1:25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spans="1:25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spans="1:25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spans="1:25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spans="1:25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spans="1:25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spans="1:2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spans="1:25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spans="1:25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spans="1:25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spans="1:25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spans="1:25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spans="1:25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spans="1:25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spans="1:25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spans="1:25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spans="1:2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spans="1:25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spans="1:25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spans="1:25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spans="1:25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spans="1:25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spans="1:25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spans="1:25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spans="1:25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spans="1:25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spans="1:2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spans="1:25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spans="1:25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spans="1:25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spans="1:25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spans="1:25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spans="1:25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spans="1:25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spans="1:25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spans="1:25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spans="1:2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spans="1:25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spans="1:25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spans="1:25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spans="1:25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spans="1:25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spans="1:25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spans="1:25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spans="1:25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spans="1:25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spans="1:2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spans="1:25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spans="1:25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spans="1:25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spans="1:25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spans="1:25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spans="1:25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spans="1:25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spans="1:25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spans="1:25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spans="1: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spans="1:25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spans="1:25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spans="1:25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spans="1:25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spans="1:25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spans="1:25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spans="1:25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spans="1:25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spans="1:25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spans="1:2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spans="1:25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spans="1:25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spans="1:25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spans="1:25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spans="1:25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spans="1:25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spans="1:25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spans="1:25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spans="1:25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spans="1:2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spans="1:25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spans="1:25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spans="1:25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spans="1:25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spans="1:25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spans="1:25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spans="1:25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spans="1:25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spans="1:25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spans="1:2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spans="1:25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spans="1:25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spans="1:25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spans="1:25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spans="1:25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spans="1:25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spans="1:25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spans="1:25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spans="1:25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spans="1:2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spans="1:25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spans="1:25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spans="1:25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spans="1:25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spans="1:25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spans="1:25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spans="1:25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spans="1:25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spans="1:25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spans="1:2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spans="1:25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spans="1:25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spans="1:25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spans="1:25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spans="1:25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spans="1:25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spans="1:25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spans="1:25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spans="1:25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spans="1:2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spans="1:25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spans="1:25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spans="1:25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spans="1:25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spans="1:25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spans="1:25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spans="1:25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spans="1:25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spans="1:25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spans="1:2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spans="1:25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spans="1:25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spans="1:25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spans="1:25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spans="1:25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spans="1:25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spans="1:25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spans="1:25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spans="1:25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spans="1:2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spans="1:25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spans="1:25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spans="1:25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spans="1:25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spans="1:25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spans="1:25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spans="1:25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spans="1:25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spans="1:25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spans="1:2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spans="1:25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spans="1:25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spans="1:25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spans="1:25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spans="1:25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spans="1:25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spans="1:25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spans="1:25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spans="1:25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spans="1: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spans="1:25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spans="1:25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spans="1:25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spans="1:25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spans="1:25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spans="1:25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spans="1:25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spans="1:25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spans="1:25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spans="1:2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spans="1:25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spans="1:25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spans="1:25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spans="1:25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spans="1:25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spans="1:25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spans="1:25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spans="1:25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spans="1:25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spans="1:2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spans="1:25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spans="1:25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spans="1:25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spans="1:25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spans="1:25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spans="1:25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spans="1:25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spans="1:25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spans="1:25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spans="1:2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spans="1:25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spans="1:25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spans="1:25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spans="1:25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spans="1:25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spans="1:25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spans="1:25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spans="1:25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spans="1:25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spans="1:2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spans="1:25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spans="1:25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spans="1:25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spans="1:25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spans="1:25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spans="1:25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spans="1:25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spans="1:25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spans="1:25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spans="1:2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spans="1:25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spans="1:25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spans="1:25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spans="1:25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spans="1:25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spans="1:25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spans="1:25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spans="1:25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spans="1:25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spans="1:2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spans="1:25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spans="1:25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spans="1:25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spans="1:25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spans="1:25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spans="1:25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spans="1:25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spans="1:25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spans="1:25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spans="1:2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spans="1:25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spans="1:25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spans="1:25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spans="1:25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spans="1:25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spans="1:25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spans="1:25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spans="1:25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spans="1:25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spans="1:2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spans="1:25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spans="1:25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spans="1:25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spans="1:25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spans="1:25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spans="1:25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spans="1:25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spans="1:25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spans="1:25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spans="1:2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spans="1:25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spans="1:25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spans="1:25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spans="1:25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spans="1:25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spans="1:25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spans="1:25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spans="1:25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spans="1:25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spans="1: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spans="1:25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spans="1:25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spans="1:25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spans="1:25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spans="1:25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spans="1:25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spans="1:25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spans="1:25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spans="1:25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spans="1:2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spans="1:25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spans="1:25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spans="1:25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spans="1:25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spans="1:25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spans="1:25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spans="1:25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spans="1:25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spans="1:25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spans="1:2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spans="1:25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spans="1:25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</sheetData>
  <sheetProtection algorithmName="SHA-512" hashValue="om50E467puYLrw9Bamq65az5I64JWUtoL0IwMnuTmGkOw1GDjCEsbs+qgPXmzf5ogSmGxS0CCLXTKybrMIrtgw==" saltValue="Gbl8VYNnCeOGoMF2OdmraA==" spinCount="100000" sheet="1" formatCells="0" formatColumns="0" formatRows="0" insertColumns="0" insertRows="0" insertHyperlinks="0" deleteColumns="0" deleteRows="0" sort="0" autoFilter="0" pivotTables="0"/>
  <mergeCells count="1">
    <mergeCell ref="A2:H2"/>
  </mergeCells>
  <conditionalFormatting sqref="F18:F21">
    <cfRule type="top10" dxfId="6" priority="19" percent="1" rank="10"/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">
    <cfRule type="cellIs" dxfId="5" priority="13" operator="equal">
      <formula>"NO CUMPLE"</formula>
    </cfRule>
    <cfRule type="cellIs" dxfId="4" priority="14" operator="equal">
      <formula>"CUMPLE"</formula>
    </cfRule>
  </conditionalFormatting>
  <conditionalFormatting sqref="D19">
    <cfRule type="cellIs" dxfId="3" priority="3" operator="equal">
      <formula>"NO CUMPLE"</formula>
    </cfRule>
    <cfRule type="cellIs" dxfId="2" priority="4" operator="equal">
      <formula>"CUMPLE"</formula>
    </cfRule>
  </conditionalFormatting>
  <conditionalFormatting sqref="D20:D22">
    <cfRule type="cellIs" dxfId="1" priority="1" operator="equal">
      <formula>"NO CUMPLE"</formula>
    </cfRule>
    <cfRule type="cellIs" dxfId="0" priority="2" operator="equal">
      <formula>"CUMPLE"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CF61AE4850304A8D5BB8474726544F" ma:contentTypeVersion="0" ma:contentTypeDescription="Create a new document." ma:contentTypeScope="" ma:versionID="5e0391f02b1341dbdd9ac42fe37b89d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e00fb8fe6cc96cbcf371dec80412d8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DB1368-44E7-47A9-9499-55FCDF4701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00105D-898D-4232-BCE7-375C43FFD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FDA3A9-BC80-410D-8038-AC8FAFDF6B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 trabajo y Gantt</vt:lpstr>
      <vt:lpstr>Hito Técnico (Mes 8)</vt:lpstr>
      <vt:lpstr>Presupuesto Cuentas</vt:lpstr>
      <vt:lpstr>Presupuesto mensualizado</vt:lpstr>
      <vt:lpstr>Ppto consolidado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Viviana Valenzuela Toledo</dc:creator>
  <cp:keywords/>
  <dc:description/>
  <cp:lastModifiedBy>Luis Daniel</cp:lastModifiedBy>
  <cp:revision/>
  <dcterms:created xsi:type="dcterms:W3CDTF">2020-04-23T15:01:39Z</dcterms:created>
  <dcterms:modified xsi:type="dcterms:W3CDTF">2020-07-10T22:36:22Z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0x0101000ECF61AE4850304A8D5BB8474726544F</vt:lpwstr>
  </property>
</Properties>
</file>