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erSk\Documents\GitHub\RSDocumentacion\"/>
    </mc:Choice>
  </mc:AlternateContent>
  <xr:revisionPtr revIDLastSave="0" documentId="13_ncr:1_{94300502-EB42-4876-BAFC-25AE5A8986A6}" xr6:coauthVersionLast="45" xr6:coauthVersionMax="45" xr10:uidLastSave="{00000000-0000-0000-0000-000000000000}"/>
  <bookViews>
    <workbookView xWindow="-120" yWindow="-120" windowWidth="19440" windowHeight="11760" xr2:uid="{76BB695D-256C-4A98-91AF-6BB9164084BA}"/>
  </bookViews>
  <sheets>
    <sheet name="Hoj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3" i="1"/>
  <c r="G16" i="1" s="1"/>
  <c r="H13" i="1"/>
  <c r="I16" i="1" s="1"/>
  <c r="C5" i="1"/>
  <c r="C3" i="1"/>
  <c r="C4" i="1"/>
  <c r="H16" i="1"/>
  <c r="C11" i="1" l="1"/>
  <c r="H14" i="1" l="1"/>
  <c r="F10" i="1"/>
  <c r="H10" i="1"/>
  <c r="F14" i="1"/>
</calcChain>
</file>

<file path=xl/sharedStrings.xml><?xml version="1.0" encoding="utf-8"?>
<sst xmlns="http://schemas.openxmlformats.org/spreadsheetml/2006/main" count="33" uniqueCount="28">
  <si>
    <t>A</t>
  </si>
  <si>
    <t>P</t>
  </si>
  <si>
    <t>i</t>
  </si>
  <si>
    <t>n</t>
  </si>
  <si>
    <t>G</t>
  </si>
  <si>
    <t>N</t>
  </si>
  <si>
    <t>Primera cuota</t>
  </si>
  <si>
    <t>CRECIENTE</t>
  </si>
  <si>
    <t>DECRECIENTE</t>
  </si>
  <si>
    <t>Segunda cuota</t>
  </si>
  <si>
    <t>Interes</t>
  </si>
  <si>
    <t>Numeros de cuotas</t>
  </si>
  <si>
    <t>Valor gradiente</t>
  </si>
  <si>
    <t>Numero del periodo a buscar cuota</t>
  </si>
  <si>
    <t>Valor presente</t>
  </si>
  <si>
    <t>An</t>
  </si>
  <si>
    <t>Numero de la cuotas</t>
  </si>
  <si>
    <t>N-An</t>
  </si>
  <si>
    <t xml:space="preserve">Tasa Nominal </t>
  </si>
  <si>
    <t>TV</t>
  </si>
  <si>
    <t>TV a Trimestral</t>
  </si>
  <si>
    <t>TV-T</t>
  </si>
  <si>
    <t>TV a Mensual</t>
  </si>
  <si>
    <t>TV-M</t>
  </si>
  <si>
    <t>TV a Semestral</t>
  </si>
  <si>
    <t>TV - S</t>
  </si>
  <si>
    <t>GRADIENTES</t>
  </si>
  <si>
    <t>On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</si>
</sst>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\ * #,##0.00_);_(&quot;$&quot;\ * \(#,##0.0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8" tint="-0.2499465926084170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8" borderId="0" applyAlignment="0"/>
    <xf numFmtId="0" fontId="9" fillId="9" borderId="0" applyAlignment="0"/>
  </cellStyleXfs>
  <cellXfs count="20">
    <xf numFmtId="0" fontId="0" fillId="0" borderId="0" xfId="0"/>
    <xf numFmtId="0" fontId="2" fillId="2" borderId="0" xfId="1" applyAlignment="1">
      <alignment horizontal="center"/>
    </xf>
    <xf numFmtId="0" fontId="2" fillId="2" borderId="0" xfId="1"/>
    <xf numFmtId="0" fontId="5" fillId="0" borderId="0" xfId="4"/>
    <xf numFmtId="0" fontId="0" fillId="0" borderId="0" xfId="0"/>
    <xf numFmtId="0" fontId="8" fillId="8" borderId="0" xfId="9"/>
    <xf numFmtId="0" fontId="8" fillId="8" borderId="0" xfId="9" applyAlignment="1">
      <alignment horizontal="center"/>
    </xf>
    <xf numFmtId="0" fontId="7" fillId="5" borderId="3" xfId="6"/>
    <xf numFmtId="44" fontId="7" fillId="5" borderId="3" xfId="6" applyNumberFormat="1"/>
    <xf numFmtId="9" fontId="7" fillId="5" borderId="3" xfId="6" applyNumberFormat="1"/>
    <xf numFmtId="0" fontId="7" fillId="5" borderId="3" xfId="6" applyNumberFormat="1"/>
    <xf numFmtId="0" fontId="4" fillId="0" borderId="2" xfId="3"/>
    <xf numFmtId="9" fontId="3" fillId="3" borderId="1" xfId="2" applyNumberFormat="1"/>
    <xf numFmtId="0" fontId="4" fillId="0" borderId="2" xfId="3" applyAlignment="1">
      <alignment horizontal="center"/>
    </xf>
    <xf numFmtId="0" fontId="4" fillId="0" borderId="2" xfId="3" applyAlignment="1">
      <alignment horizontal="center"/>
    </xf>
    <xf numFmtId="0" fontId="1" fillId="6" borderId="1" xfId="7" applyBorder="1"/>
    <xf numFmtId="44" fontId="1" fillId="6" borderId="1" xfId="7" applyNumberFormat="1" applyBorder="1"/>
    <xf numFmtId="0" fontId="1" fillId="7" borderId="1" xfId="8" applyBorder="1"/>
    <xf numFmtId="44" fontId="1" fillId="7" borderId="1" xfId="8" applyNumberFormat="1" applyBorder="1"/>
    <xf numFmtId="0" fontId="6" fillId="4" borderId="0" xfId="5" applyAlignment="1">
      <alignment horizontal="center"/>
    </xf>
  </cellXfs>
  <cellStyles count="11">
    <cellStyle name="20% - Énfasis3" xfId="7" builtinId="38"/>
    <cellStyle name="40% - Énfasis3" xfId="8" builtinId="39"/>
    <cellStyle name="Bueno" xfId="1" builtinId="26"/>
    <cellStyle name="Encabezado 1" xfId="3" builtinId="16"/>
    <cellStyle name="Encabezado 4" xfId="4" builtinId="19"/>
    <cellStyle name="Entrada" xfId="6" builtinId="20"/>
    <cellStyle name="Estilo 1" xfId="10" xr:uid="{F9347F52-B5EB-4D52-8B90-54F32004BDFB}"/>
    <cellStyle name="Estilo 2" xfId="9" xr:uid="{1B0E6D24-A592-445E-BF39-EAC91D86EF43}"/>
    <cellStyle name="Incorrecto" xfId="5" builtinId="27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1883-07FB-45AC-9187-02D01B611245}">
  <dimension ref="A1:S18"/>
  <sheetViews>
    <sheetView tabSelected="1" workbookViewId="0">
      <selection activeCell="C3" sqref="C3"/>
    </sheetView>
  </sheetViews>
  <sheetFormatPr baseColWidth="10" defaultRowHeight="15" x14ac:dyDescent="0.25"/>
  <cols>
    <col min="1" max="1" width="32.42578125" bestFit="1" customWidth="1"/>
    <col min="2" max="2" width="5.85546875" bestFit="1" customWidth="1"/>
    <col min="3" max="3" width="16.7109375" bestFit="1" customWidth="1"/>
    <col min="4" max="4" width="9.140625" bestFit="1" customWidth="1"/>
    <col min="5" max="5" width="3.42578125" bestFit="1" customWidth="1"/>
    <col min="6" max="6" width="16.7109375" bestFit="1" customWidth="1"/>
    <col min="7" max="7" width="15.5703125" bestFit="1" customWidth="1"/>
    <col min="8" max="8" width="16.7109375" bestFit="1" customWidth="1"/>
    <col min="9" max="10" width="15.5703125" bestFit="1" customWidth="1"/>
  </cols>
  <sheetData>
    <row r="1" spans="1:19" ht="20.25" thickBot="1" x14ac:dyDescent="0.35">
      <c r="A1" s="13" t="s">
        <v>26</v>
      </c>
      <c r="B1" s="11"/>
      <c r="C1" s="11"/>
      <c r="D1" s="13" t="s">
        <v>27</v>
      </c>
      <c r="E1" s="11"/>
      <c r="F1" s="14" t="s">
        <v>7</v>
      </c>
      <c r="G1" s="14"/>
      <c r="H1" s="14" t="s">
        <v>8</v>
      </c>
      <c r="I1" s="14"/>
    </row>
    <row r="2" spans="1:19" ht="15.75" thickTop="1" x14ac:dyDescent="0.25">
      <c r="A2" s="3" t="s">
        <v>18</v>
      </c>
      <c r="B2" s="1" t="s">
        <v>19</v>
      </c>
      <c r="C2" s="9">
        <v>0.36</v>
      </c>
      <c r="D2" s="4"/>
      <c r="E2" s="5"/>
      <c r="F2" s="15"/>
      <c r="G2" s="17"/>
      <c r="H2" s="15"/>
      <c r="I2" s="17"/>
      <c r="J2" s="15"/>
      <c r="K2" s="17"/>
      <c r="L2" s="4"/>
      <c r="M2" s="4"/>
      <c r="N2" s="4"/>
      <c r="O2" s="4"/>
      <c r="P2" s="4"/>
      <c r="Q2" s="4"/>
      <c r="R2" s="4"/>
      <c r="S2" s="4"/>
    </row>
    <row r="3" spans="1:19" x14ac:dyDescent="0.25">
      <c r="A3" s="3" t="s">
        <v>22</v>
      </c>
      <c r="B3" s="1" t="s">
        <v>23</v>
      </c>
      <c r="C3" s="12">
        <f>IF(AND(D3=1,C2&lt;&gt;0),C2/12,0)</f>
        <v>0</v>
      </c>
      <c r="D3" s="19"/>
      <c r="E3" s="5"/>
      <c r="F3" s="15"/>
      <c r="G3" s="17"/>
      <c r="H3" s="15"/>
      <c r="I3" s="17"/>
      <c r="J3" s="15"/>
      <c r="K3" s="17"/>
      <c r="L3" s="4"/>
      <c r="M3" s="4"/>
      <c r="N3" s="4"/>
      <c r="O3" s="4"/>
      <c r="P3" s="4"/>
      <c r="Q3" s="4"/>
      <c r="R3" s="4"/>
      <c r="S3" s="4"/>
    </row>
    <row r="4" spans="1:19" x14ac:dyDescent="0.25">
      <c r="A4" s="3" t="s">
        <v>20</v>
      </c>
      <c r="B4" s="1" t="s">
        <v>21</v>
      </c>
      <c r="C4" s="12">
        <f>IF(AND(D4=1,C2&lt;&gt;0),C2/4,0)</f>
        <v>0.09</v>
      </c>
      <c r="D4" s="19">
        <v>1</v>
      </c>
      <c r="E4" s="5"/>
      <c r="F4" s="15"/>
      <c r="G4" s="17"/>
      <c r="H4" s="15"/>
      <c r="I4" s="17"/>
      <c r="J4" s="15"/>
      <c r="K4" s="17"/>
      <c r="L4" s="4"/>
      <c r="M4" s="4"/>
      <c r="N4" s="4"/>
      <c r="O4" s="4"/>
      <c r="P4" s="4"/>
      <c r="Q4" s="4"/>
      <c r="R4" s="4"/>
      <c r="S4" s="4"/>
    </row>
    <row r="5" spans="1:19" x14ac:dyDescent="0.25">
      <c r="A5" s="3" t="s">
        <v>24</v>
      </c>
      <c r="B5" s="2" t="s">
        <v>25</v>
      </c>
      <c r="C5" s="12">
        <f>IF(AND(D5=1,C2&lt;&gt;0),C2/2,0)</f>
        <v>0.18</v>
      </c>
      <c r="D5" s="19">
        <v>1</v>
      </c>
      <c r="E5" s="5"/>
      <c r="F5" s="15"/>
      <c r="G5" s="17"/>
      <c r="H5" s="15"/>
      <c r="I5" s="17"/>
      <c r="J5" s="15"/>
      <c r="K5" s="17"/>
      <c r="L5" s="4"/>
      <c r="M5" s="4"/>
      <c r="N5" s="4"/>
      <c r="O5" s="4"/>
      <c r="P5" s="4"/>
      <c r="Q5" s="4"/>
      <c r="R5" s="4"/>
      <c r="S5" s="4"/>
    </row>
    <row r="6" spans="1:19" x14ac:dyDescent="0.25">
      <c r="B6" s="2"/>
      <c r="E6" s="5"/>
      <c r="F6" s="15"/>
      <c r="G6" s="17"/>
      <c r="H6" s="15"/>
      <c r="I6" s="17"/>
      <c r="J6" s="15"/>
      <c r="K6" s="17"/>
      <c r="L6" s="4"/>
      <c r="M6" s="4"/>
      <c r="N6" s="4"/>
      <c r="O6" s="4"/>
      <c r="P6" s="4"/>
      <c r="Q6" s="4"/>
      <c r="R6" s="4"/>
      <c r="S6" s="4"/>
    </row>
    <row r="7" spans="1:19" x14ac:dyDescent="0.25">
      <c r="A7" s="3"/>
      <c r="B7" s="2"/>
      <c r="D7" s="4"/>
      <c r="E7" s="5"/>
      <c r="F7" s="15"/>
      <c r="G7" s="17"/>
      <c r="H7" s="15"/>
      <c r="I7" s="17"/>
      <c r="J7" s="15"/>
      <c r="K7" s="17"/>
      <c r="L7" s="4"/>
      <c r="M7" s="4"/>
      <c r="N7" s="4"/>
      <c r="O7" s="4"/>
      <c r="P7" s="4"/>
      <c r="Q7" s="4"/>
      <c r="R7" s="4"/>
      <c r="S7" s="4"/>
    </row>
    <row r="8" spans="1:19" x14ac:dyDescent="0.25">
      <c r="A8" s="3"/>
      <c r="B8" s="2"/>
      <c r="D8" s="4"/>
      <c r="E8" s="5"/>
      <c r="F8" s="15"/>
      <c r="G8" s="17"/>
      <c r="H8" s="15"/>
      <c r="I8" s="17"/>
      <c r="J8" s="15"/>
      <c r="K8" s="17"/>
      <c r="L8" s="4"/>
      <c r="M8" s="4"/>
      <c r="N8" s="4"/>
      <c r="O8" s="4"/>
      <c r="P8" s="4"/>
      <c r="Q8" s="4"/>
      <c r="R8" s="4"/>
      <c r="S8" s="4"/>
    </row>
    <row r="9" spans="1:19" x14ac:dyDescent="0.25">
      <c r="A9" s="3" t="s">
        <v>16</v>
      </c>
      <c r="B9" s="2"/>
      <c r="C9" s="7">
        <v>1</v>
      </c>
      <c r="D9" s="4"/>
      <c r="E9" s="5"/>
      <c r="F9" s="15"/>
      <c r="G9" s="17"/>
      <c r="H9" s="15"/>
      <c r="I9" s="17"/>
      <c r="J9" s="15"/>
      <c r="K9" s="17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3" t="s">
        <v>6</v>
      </c>
      <c r="B10" s="1" t="s">
        <v>0</v>
      </c>
      <c r="C10" s="8">
        <v>20800000</v>
      </c>
      <c r="D10" s="4"/>
      <c r="E10" s="6" t="s">
        <v>0</v>
      </c>
      <c r="F10" s="16">
        <f>IF(AND(C11&lt;&gt;0,C12&lt;&gt;0),(C14+(C13/C11)*(((1+C11)^C12-1)/(C11*((1+C11)^C12))-(C12/(1+C11)^C12)))/(((1+C11)^C12-1)/(C11*((1+C11)^C12))),0)</f>
        <v>20800000</v>
      </c>
      <c r="G10" s="17"/>
      <c r="H10" s="16">
        <f>IF(AND(C11&lt;&gt;0,C12&lt;&gt;0),(C14+(C13/C11)*(((1+C11)^C12-1)/(C11*((1+C11)^C12))-(C12/(1+C11)^C12)))/(((1+C11)^C12-1)/(C11*((1+C11)^C12))),0)</f>
        <v>20800000</v>
      </c>
      <c r="I10" s="17"/>
      <c r="J10" s="15"/>
      <c r="K10" s="17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3" t="s">
        <v>10</v>
      </c>
      <c r="B11" s="1" t="s">
        <v>2</v>
      </c>
      <c r="C11" s="12">
        <f>IF(C3&lt;&gt;0,C3,IF(C4&lt;&gt;0,C4,IF(C5&lt;&gt;0,C5,0)))</f>
        <v>0.09</v>
      </c>
      <c r="D11" s="4"/>
      <c r="E11" s="5"/>
      <c r="F11" s="15"/>
      <c r="G11" s="17"/>
      <c r="H11" s="15"/>
      <c r="I11" s="17"/>
      <c r="J11" s="15"/>
      <c r="K11" s="17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s="3" t="s">
        <v>11</v>
      </c>
      <c r="B12" s="1" t="s">
        <v>5</v>
      </c>
      <c r="C12" s="10">
        <v>12</v>
      </c>
      <c r="D12" s="4"/>
      <c r="E12" s="5"/>
      <c r="F12" s="15"/>
      <c r="G12" s="17"/>
      <c r="H12" s="15"/>
      <c r="I12" s="17"/>
      <c r="J12" s="15"/>
      <c r="K12" s="17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3" t="s">
        <v>12</v>
      </c>
      <c r="B13" s="1" t="s">
        <v>4</v>
      </c>
      <c r="C13" s="8">
        <v>900000</v>
      </c>
      <c r="D13" s="4"/>
      <c r="E13" s="6" t="s">
        <v>4</v>
      </c>
      <c r="F13" s="16">
        <f>IF(C15-C9&lt;&gt;0,(C16-C10)/(C15-C9),0)</f>
        <v>-900000</v>
      </c>
      <c r="G13" s="17"/>
      <c r="H13" s="16">
        <f>IF(C15-C9&lt;&gt;0,(C10-C16)/(C15-C9),0)</f>
        <v>900000</v>
      </c>
      <c r="I13" s="17"/>
      <c r="J13" s="15"/>
      <c r="K13" s="17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3" t="s">
        <v>14</v>
      </c>
      <c r="B14" s="1" t="s">
        <v>1</v>
      </c>
      <c r="C14" s="8">
        <v>120000000</v>
      </c>
      <c r="D14" s="4"/>
      <c r="E14" s="6" t="s">
        <v>1</v>
      </c>
      <c r="F14" s="16">
        <f>IF(C11&lt;&gt;0,C10*(((1+C11)^C12-1)/(C11*((1+C11)^C12)))+(C13/C11)*(((1+C11)^C12-1)/(C11*((1+C11)^C12))-(C12/(1+C11)^C12)),0)</f>
        <v>177886171.50762975</v>
      </c>
      <c r="G14" s="17"/>
      <c r="H14" s="16">
        <f>IF(C11&lt;&gt;0,C10*(((1+C11)^C12-1)/(C11*((1+C11)^C12)))-(C13/C11)*(((1+C11)^C12-1)/(C11*((1+C11)^C12))-(C12/(1+C11)^C12)),0)</f>
        <v>120000000</v>
      </c>
      <c r="I14" s="17"/>
      <c r="J14" s="15"/>
      <c r="K14" s="17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3" t="s">
        <v>16</v>
      </c>
      <c r="B15" s="1" t="s">
        <v>17</v>
      </c>
      <c r="C15" s="7">
        <v>2</v>
      </c>
      <c r="D15" s="4"/>
      <c r="E15" s="5"/>
      <c r="F15" s="15"/>
      <c r="G15" s="17"/>
      <c r="H15" s="15"/>
      <c r="I15" s="17"/>
      <c r="J15" s="15"/>
      <c r="K15" s="17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3" t="s">
        <v>9</v>
      </c>
      <c r="B16" s="1" t="s">
        <v>15</v>
      </c>
      <c r="C16" s="8">
        <v>19900000</v>
      </c>
      <c r="D16" s="4"/>
      <c r="E16" s="6" t="s">
        <v>15</v>
      </c>
      <c r="F16" s="16">
        <f>IF(C13&lt;&gt;0,C10+(C17-1)*C13,C10+(C17-1)*F13)</f>
        <v>22600000</v>
      </c>
      <c r="G16" s="18">
        <f>C10+(C17-1)*F13</f>
        <v>19000000</v>
      </c>
      <c r="H16" s="16">
        <f>C10-(C17-1)*C13</f>
        <v>19000000</v>
      </c>
      <c r="I16" s="18">
        <f>C10-(C17-1)*H13</f>
        <v>19000000</v>
      </c>
      <c r="J16" s="15"/>
      <c r="K16" s="17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3" t="s">
        <v>13</v>
      </c>
      <c r="B17" s="1" t="s">
        <v>3</v>
      </c>
      <c r="C17" s="7">
        <v>3</v>
      </c>
      <c r="D17" s="4"/>
      <c r="E17" s="5"/>
      <c r="F17" s="15"/>
      <c r="G17" s="17"/>
      <c r="H17" s="15"/>
      <c r="I17" s="17"/>
      <c r="J17" s="15"/>
      <c r="K17" s="17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C18" s="4"/>
    </row>
  </sheetData>
  <mergeCells count="2"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LuisFerSk</dc:creator>
  <cp:lastModifiedBy>LuisFerSk</cp:lastModifiedBy>
  <dcterms:created xsi:type="dcterms:W3CDTF">2020-05-27T17:19:29Z</dcterms:created>
  <dcterms:modified xsi:type="dcterms:W3CDTF">2020-05-28T07:08:14Z</dcterms:modified>
</cp:coreProperties>
</file>