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ocuments\ITLA\Cuatrimestre 5 Septiembre 2021\Programacion III\Documentos realizados\"/>
    </mc:Choice>
  </mc:AlternateContent>
  <xr:revisionPtr revIDLastSave="0" documentId="8_{7EB0416C-40AE-4CCE-9135-28383604CE34}" xr6:coauthVersionLast="47" xr6:coauthVersionMax="47" xr10:uidLastSave="{00000000-0000-0000-0000-000000000000}"/>
  <bookViews>
    <workbookView xWindow="-120" yWindow="-120" windowWidth="29040" windowHeight="15840" xr2:uid="{52B89472-6179-4A24-9DDE-F2BAF6AEE4D7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3" i="2"/>
  <c r="C2" i="2"/>
  <c r="C9" i="2" l="1"/>
  <c r="C8" i="2"/>
  <c r="C11" i="2" l="1"/>
  <c r="C10" i="2" s="1"/>
</calcChain>
</file>

<file path=xl/sharedStrings.xml><?xml version="1.0" encoding="utf-8"?>
<sst xmlns="http://schemas.openxmlformats.org/spreadsheetml/2006/main" count="60" uniqueCount="48">
  <si>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</si>
  <si>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</si>
  <si>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</si>
  <si>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</si>
  <si>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</si>
  <si>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</si>
  <si>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</si>
  <si>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</si>
  <si>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</si>
  <si>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</si>
  <si>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</si>
  <si>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</si>
  <si>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</si>
  <si>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</si>
  <si>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</si>
  <si>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</si>
  <si>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</si>
  <si>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DJR</t>
  </si>
  <si>
    <t>DEV SENIOR</t>
  </si>
  <si>
    <t>DSR</t>
  </si>
  <si>
    <t>GRAPHIC DESIGNER</t>
  </si>
  <si>
    <t>GDR</t>
  </si>
  <si>
    <t>ANALISTA</t>
  </si>
  <si>
    <t>ANL</t>
  </si>
  <si>
    <t>RECURSOS HUMANOS</t>
  </si>
  <si>
    <t>ANL, GDR</t>
  </si>
  <si>
    <t>MANO DE OBRA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</si>
  <si>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</si>
  <si>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</si>
  <si>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</si>
  <si>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</si>
  <si>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</si>
  <si>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</si>
  <si>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RD$</t>
  </si>
  <si>
    <t>USD</t>
  </si>
  <si>
    <t>Valor Dias</t>
  </si>
  <si>
    <t>TARIFA X DIAS (RD$)</t>
  </si>
  <si>
    <t>Duracion (Dias)</t>
  </si>
  <si>
    <t>2 PERSONAS</t>
  </si>
  <si>
    <t>5 dias</t>
  </si>
  <si>
    <t>6 dias</t>
  </si>
  <si>
    <t>3 PERSONAS</t>
  </si>
  <si>
    <t>55 dias</t>
  </si>
  <si>
    <t>DJR,GDR</t>
  </si>
  <si>
    <t>Column1</t>
  </si>
  <si>
    <t>Concepto</t>
  </si>
  <si>
    <t>Descripcion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</si>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</sst>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[$$-1C0A]* #,##0.00_);_([$$-1C0A]* \(#,##0.00\);_([$$-1C0A]* &quot;-&quot;??_);_(@_)"/>
    <numFmt numFmtId="168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167" fontId="2" fillId="3" borderId="2" xfId="0" applyNumberFormat="1" applyFont="1" applyFill="1" applyBorder="1"/>
    <xf numFmtId="168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8318CC-BE4E-48F4-A495-761FBC739192}" name="Table2" displayName="Table2" ref="A3:D12" totalsRowShown="0">
  <autoFilter ref="A3:D12" xr:uid="{768318CC-BE4E-48F4-A495-761FBC739192}"/>
  <tableColumns count="4">
    <tableColumn id="1" xr3:uid="{030CBD2D-6A1F-4F8A-8697-BBF969E5BF69}" name="ID"/>
    <tableColumn id="2" xr3:uid="{7394D55D-A854-4667-AA3D-092077FF37B7}" name="Entregables"/>
    <tableColumn id="3" xr3:uid="{C1E8157C-382C-4749-9CA0-705C591C5DAC}" name="Duracion (Dias)"/>
    <tableColumn id="4" xr3:uid="{9D35011C-3528-47AD-91AF-11552F1A8A7C}" name="Recurs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11629-9D85-47AF-B22F-107587AAB1F6}" name="Table3" displayName="Table3" ref="F3:G8" totalsRowShown="0">
  <autoFilter ref="F3:G8" xr:uid="{E8F11629-9D85-47AF-B22F-107587AAB1F6}"/>
  <tableColumns count="2">
    <tableColumn id="1" xr3:uid="{2448E96B-A90B-4780-B447-76CA13225881}" name="TABLA DE CONVERSION SP - HORAS"/>
    <tableColumn id="2" xr3:uid="{452902E1-4030-4BC6-9165-3A0A32CFDE25}" name="Column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0D513C-E0B2-4486-98F6-BC4C07701F82}" name="Table4" displayName="Table4" ref="I4:K8" totalsRowShown="0">
  <autoFilter ref="I4:K8" xr:uid="{B40D513C-E0B2-4486-98F6-BC4C07701F82}"/>
  <tableColumns count="3">
    <tableColumn id="1" xr3:uid="{FCF072FD-2203-4B4C-AE99-B26F658439FC}" name="DESCRIPCION"/>
    <tableColumn id="2" xr3:uid="{E5D64556-AA72-4610-89AE-8346B55C6353}" name="TARIFA X DIAS (RD$)"/>
    <tableColumn id="3" xr3:uid="{9B2E284B-EC21-4BEF-8A9E-2E9F4D94942C}" name="CODIG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2AD5E9-494D-446C-81AF-4C4112D06668}" name="Table7" displayName="Table7" ref="A1:C7" totalsRowShown="0">
  <autoFilter ref="A1:C7" xr:uid="{222AD5E9-494D-446C-81AF-4C4112D06668}"/>
  <tableColumns count="3">
    <tableColumn id="1" xr3:uid="{4859B724-77E8-4EC1-B0C8-AAE9D9FFD078}" name="Descripcion"/>
    <tableColumn id="2" xr3:uid="{4D079073-57B9-4C43-85C1-2B3A338814DD}" name="Concepto"/>
    <tableColumn id="3" xr3:uid="{9D831075-293A-4148-8D2D-A8B137FF0732}" name="Costo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K12"/>
  <sheetViews>
    <sheetView tabSelected="1" workbookViewId="0">
      <selection activeCell="G15" sqref="G15"/>
    </sheetView>
  </sheetViews>
  <sheetFormatPr defaultRowHeight="15" x14ac:dyDescent="0.25"/>
  <cols>
    <col min="2" max="2" width="30" bestFit="1" customWidth="1"/>
    <col min="3" max="3" width="17.7109375" customWidth="1"/>
    <col min="4" max="4" width="18.42578125" customWidth="1"/>
    <col min="6" max="6" width="34" customWidth="1"/>
    <col min="7" max="7" width="20.85546875" customWidth="1"/>
    <col min="8" max="8" width="10.28515625" customWidth="1"/>
    <col min="9" max="9" width="20.28515625" bestFit="1" customWidth="1"/>
    <col min="10" max="10" width="21.28515625" bestFit="1" customWidth="1"/>
    <col min="11" max="11" width="10.5703125" bestFit="1" customWidth="1"/>
  </cols>
  <sheetData>
    <row r="3" spans="1:11" x14ac:dyDescent="0.25">
      <c r="A3" t="s">
        <v>2</v>
      </c>
      <c r="B3" t="s">
        <v>0</v>
      </c>
      <c r="C3" t="s">
        <v>37</v>
      </c>
      <c r="D3" t="s">
        <v>1</v>
      </c>
      <c r="F3" t="s">
        <v>12</v>
      </c>
      <c r="G3" t="s">
        <v>44</v>
      </c>
      <c r="I3" s="1" t="s">
        <v>24</v>
      </c>
      <c r="J3" s="2"/>
      <c r="K3" s="2"/>
    </row>
    <row r="4" spans="1:11" x14ac:dyDescent="0.25">
      <c r="A4">
        <v>1</v>
      </c>
      <c r="B4" t="s">
        <v>4</v>
      </c>
      <c r="C4" t="s">
        <v>40</v>
      </c>
      <c r="D4" t="s">
        <v>41</v>
      </c>
      <c r="F4" t="s">
        <v>13</v>
      </c>
      <c r="G4" t="s">
        <v>35</v>
      </c>
      <c r="I4" t="s">
        <v>14</v>
      </c>
      <c r="J4" t="s">
        <v>36</v>
      </c>
      <c r="K4" t="s">
        <v>15</v>
      </c>
    </row>
    <row r="5" spans="1:11" x14ac:dyDescent="0.25">
      <c r="A5">
        <v>1.1000000000000001</v>
      </c>
      <c r="B5" t="s">
        <v>3</v>
      </c>
      <c r="C5">
        <v>3</v>
      </c>
      <c r="D5" t="s">
        <v>25</v>
      </c>
      <c r="F5">
        <v>1</v>
      </c>
      <c r="G5">
        <v>1</v>
      </c>
      <c r="I5" t="s">
        <v>16</v>
      </c>
      <c r="J5">
        <v>1500</v>
      </c>
      <c r="K5" t="s">
        <v>17</v>
      </c>
    </row>
    <row r="6" spans="1:11" x14ac:dyDescent="0.25">
      <c r="A6">
        <v>1.2</v>
      </c>
      <c r="B6" t="s">
        <v>5</v>
      </c>
      <c r="C6">
        <v>3</v>
      </c>
      <c r="D6" t="s">
        <v>19</v>
      </c>
      <c r="F6">
        <v>3</v>
      </c>
      <c r="G6">
        <v>8</v>
      </c>
      <c r="I6" t="s">
        <v>18</v>
      </c>
      <c r="J6">
        <v>3500</v>
      </c>
      <c r="K6" t="s">
        <v>19</v>
      </c>
    </row>
    <row r="7" spans="1:11" x14ac:dyDescent="0.25">
      <c r="A7">
        <v>2</v>
      </c>
      <c r="B7" t="s">
        <v>6</v>
      </c>
      <c r="C7" t="s">
        <v>42</v>
      </c>
      <c r="D7" t="s">
        <v>41</v>
      </c>
      <c r="F7">
        <v>5</v>
      </c>
      <c r="G7">
        <v>16</v>
      </c>
      <c r="I7" t="s">
        <v>20</v>
      </c>
      <c r="J7">
        <v>1100</v>
      </c>
      <c r="K7" t="s">
        <v>21</v>
      </c>
    </row>
    <row r="8" spans="1:11" x14ac:dyDescent="0.25">
      <c r="A8">
        <v>2.1</v>
      </c>
      <c r="B8" t="s">
        <v>7</v>
      </c>
      <c r="C8">
        <v>23</v>
      </c>
      <c r="D8" t="s">
        <v>43</v>
      </c>
      <c r="F8">
        <v>8</v>
      </c>
      <c r="G8">
        <v>20</v>
      </c>
      <c r="I8" t="s">
        <v>22</v>
      </c>
      <c r="J8">
        <v>1000</v>
      </c>
      <c r="K8" t="s">
        <v>23</v>
      </c>
    </row>
    <row r="9" spans="1:11" x14ac:dyDescent="0.25">
      <c r="A9">
        <v>2.2000000000000002</v>
      </c>
      <c r="B9" t="s">
        <v>8</v>
      </c>
      <c r="C9">
        <v>32</v>
      </c>
      <c r="D9" t="s">
        <v>19</v>
      </c>
    </row>
    <row r="10" spans="1:11" x14ac:dyDescent="0.25">
      <c r="A10">
        <v>3</v>
      </c>
      <c r="B10" t="s">
        <v>9</v>
      </c>
      <c r="C10" t="s">
        <v>39</v>
      </c>
      <c r="D10" t="s">
        <v>38</v>
      </c>
    </row>
    <row r="11" spans="1:11" x14ac:dyDescent="0.25">
      <c r="A11">
        <v>3.1</v>
      </c>
      <c r="B11" t="s">
        <v>10</v>
      </c>
      <c r="C11">
        <v>2</v>
      </c>
      <c r="D11" t="s">
        <v>25</v>
      </c>
    </row>
    <row r="12" spans="1:11" x14ac:dyDescent="0.25">
      <c r="A12">
        <v>3.2</v>
      </c>
      <c r="B12" t="s">
        <v>11</v>
      </c>
      <c r="C12">
        <v>3</v>
      </c>
      <c r="D12" t="s">
        <v>23</v>
      </c>
    </row>
  </sheetData>
  <mergeCells count="1">
    <mergeCell ref="I3:K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1:C11"/>
  <sheetViews>
    <sheetView workbookViewId="0">
      <selection activeCell="E5" sqref="E5"/>
    </sheetView>
  </sheetViews>
  <sheetFormatPr defaultRowHeight="15" x14ac:dyDescent="0.25"/>
  <cols>
    <col min="1" max="1" width="21.85546875" customWidth="1"/>
    <col min="2" max="2" width="15.28515625" bestFit="1" customWidth="1"/>
    <col min="3" max="3" width="12.5703125" bestFit="1" customWidth="1"/>
  </cols>
  <sheetData>
    <row r="1" spans="1:3" x14ac:dyDescent="0.25">
      <c r="A1" t="s">
        <v>46</v>
      </c>
      <c r="B1" t="s">
        <v>45</v>
      </c>
      <c r="C1" t="s">
        <v>47</v>
      </c>
    </row>
    <row r="2" spans="1:3" x14ac:dyDescent="0.25">
      <c r="A2" t="s">
        <v>23</v>
      </c>
      <c r="B2" t="s">
        <v>26</v>
      </c>
      <c r="C2">
        <f>32*'WBS (WORK BREAKDOWN STRUCTURE)'!J8</f>
        <v>32000</v>
      </c>
    </row>
    <row r="3" spans="1:3" x14ac:dyDescent="0.25">
      <c r="A3" t="s">
        <v>17</v>
      </c>
      <c r="B3" t="s">
        <v>26</v>
      </c>
      <c r="C3">
        <f>'WBS (WORK BREAKDOWN STRUCTURE)'!C8*'WBS (WORK BREAKDOWN STRUCTURE)'!J5</f>
        <v>34500</v>
      </c>
    </row>
    <row r="4" spans="1:3" x14ac:dyDescent="0.25">
      <c r="A4" t="s">
        <v>19</v>
      </c>
      <c r="B4" t="s">
        <v>26</v>
      </c>
      <c r="C4">
        <f>106*'WBS (WORK BREAKDOWN STRUCTURE)'!J6</f>
        <v>371000</v>
      </c>
    </row>
    <row r="5" spans="1:3" x14ac:dyDescent="0.25">
      <c r="A5" t="s">
        <v>21</v>
      </c>
      <c r="B5" t="s">
        <v>26</v>
      </c>
      <c r="C5">
        <f>4*'WBS (WORK BREAKDOWN STRUCTURE)'!J7</f>
        <v>4400</v>
      </c>
    </row>
    <row r="6" spans="1:3" x14ac:dyDescent="0.25">
      <c r="A6" t="s">
        <v>28</v>
      </c>
      <c r="B6" t="s">
        <v>27</v>
      </c>
      <c r="C6">
        <v>85000</v>
      </c>
    </row>
    <row r="7" spans="1:3" x14ac:dyDescent="0.25">
      <c r="A7" t="s">
        <v>30</v>
      </c>
      <c r="B7" t="s">
        <v>29</v>
      </c>
      <c r="C7">
        <v>175000</v>
      </c>
    </row>
    <row r="8" spans="1:3" x14ac:dyDescent="0.25">
      <c r="A8" s="3" t="s">
        <v>31</v>
      </c>
      <c r="B8" s="4"/>
      <c r="C8" s="5">
        <f>SUM(C2:C7)</f>
        <v>701900</v>
      </c>
    </row>
    <row r="9" spans="1:3" x14ac:dyDescent="0.25">
      <c r="A9" s="3" t="s">
        <v>32</v>
      </c>
      <c r="B9" s="4"/>
      <c r="C9" s="5">
        <f>(SUM(C2:C5))*0.05</f>
        <v>22095</v>
      </c>
    </row>
    <row r="10" spans="1:3" x14ac:dyDescent="0.25">
      <c r="A10" s="3" t="s">
        <v>34</v>
      </c>
      <c r="B10" s="4"/>
      <c r="C10" s="6">
        <f>C11/54.7</f>
        <v>13235.740402193784</v>
      </c>
    </row>
    <row r="11" spans="1:3" x14ac:dyDescent="0.25">
      <c r="A11" s="3" t="s">
        <v>33</v>
      </c>
      <c r="B11" s="4"/>
      <c r="C11" s="5">
        <f>C8+C9</f>
        <v>723995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Luis Guzman</cp:lastModifiedBy>
  <dcterms:created xsi:type="dcterms:W3CDTF">2020-05-15T22:08:04Z</dcterms:created>
  <dcterms:modified xsi:type="dcterms:W3CDTF">2021-09-30T03:16:18Z</dcterms:modified>
</cp:coreProperties>
</file>