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<sst xmlns="http://schemas.openxmlformats.org/spreadsheetml/2006/main" uniqueCount="618">
  <si>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</si>
  <si>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</si>
  <si>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</si>
  <si>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</si>
  <si>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</si>
  <si>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</si>
  <si>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</si>
  <si>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</si>
  <si>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</si>
  <si>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</si>
  <si>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</si>
  <si>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</si>
  <si>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</si>
  <si>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</si>
  <si>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</si>
  <si>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</si>
  <si>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</si>
  <si>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</si>
  <si>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</si>
  <si>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</si>
  <si>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</si>
  <si>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</si>
  <si>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</si>
  <si>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</si>
  <si>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</si>
  <si>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</si>
  <si>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</si>
  <si>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</si>
  <si>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</si>
  <si>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</si>
  <si>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</si>
  <si>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</si>
  <si>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</si>
  <si>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</si>
  <si>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</si>
  <si>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</si>
  <si>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</si>
  <si>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</si>
  <si>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</si>
  <si>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</si>
  <si>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</si>
  <si>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</si>
  <si>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</si>
  <si>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</si>
  <si>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</si>
  <si>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</si>
  <si>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</si>
  <si>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</si>
  <si>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</si>
  <si>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</si>
  <si>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</si>
  <si>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</si>
  <si>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</si>
  <si>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</si>
  <si>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</si>
  <si>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</si>
  <si>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</si>
  <si>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</si>
  <si>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</si>
  <si>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</si>
  <si>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</si>
  <si>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</si>
  <si>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</si>
  <si>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</si>
  <si>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</si>
  <si>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</si>
  <si>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</si>
  <si>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</si>
  <si>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</si>
  <si>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</si>
  <si>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</si>
  <si>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</si>
  <si>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</si>
  <si>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</si>
  <si>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</si>
  <si>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</si>
  <si>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</si>
  <si>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</si>
  <si>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</si>
  <si>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</si>
  <si>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</si>
  <si>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</si>
  <si>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</si>
  <si>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</si>
  <si>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</si>
  <si>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</si>
  <si>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</si>
  <si>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</si>
  <si>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</si>
  <si>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</si>
  <si>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</si>
  <si>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</si>
  <si>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</si>
  <si>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</si>
  <si>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</si>
  <si>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</si>
  <si>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</si>
  <si>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</si>
  <si>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</si>
  <si>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</si>
  <si>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</si>
  <si>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</si>
  <si>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</si>
  <si>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</si>
  <si>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</si>
  <si>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</si>
  <si>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</si>
  <si>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</si>
  <si>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</si>
  <si>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</si>
  <si>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</si>
  <si>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</si>
  <si>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</si>
  <si>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</si>
  <si>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</si>
  <si>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</si>
  <si>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</si>
  <si>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</si>
  <si>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</si>
  <si>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</si>
  <si>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</si>
  <si>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</si>
  <si>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</si>
  <si>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</si>
  <si>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</si>
  <si>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</si>
  <si>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</si>
  <si>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</si>
  <si>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</si>
  <si>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</si>
  <si>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</si>
  <si>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</si>
  <si>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</si>
  <si>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</si>
  <si>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</si>
  <si>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</si>
  <si>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</si>
  <si>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</si>
  <si>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</si>
  <si>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</si>
  <si>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</si>
  <si>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</si>
  <si>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</si>
  <si>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</si>
  <si>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</si>
  <si>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</si>
  <si>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</si>
  <si>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</si>
  <si>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</si>
  <si>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</si>
  <si>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</si>
  <si>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</si>
  <si>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</si>
  <si>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</si>
  <si>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</si>
  <si>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</si>
  <si>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</si>
  <si>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</si>
  <si>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</si>
  <si>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</si>
  <si>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</si>
  <si>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</si>
  <si>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</si>
  <si>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</si>
  <si>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</si>
  <si>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</si>
  <si>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</si>
  <si>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</si>
  <si>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</si>
  <si>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</si>
  <si>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</si>
  <si>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</si>
  <si>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</si>
  <si>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</si>
  <si>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</si>
  <si>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</si>
  <si>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</si>
  <si>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</si>
  <si>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</si>
  <si>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</si>
  <si>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</si>
  <si>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</si>
  <si>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</si>
  <si>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</si>
  <si>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</si>
  <si>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</si>
  <si>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</si>
  <si>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</si>
  <si>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</si>
  <si>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</si>
  <si>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</si>
  <si>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</si>
  <si>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</si>
  <si>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</si>
  <si>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</si>
  <si>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</si>
  <si>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</si>
  <si>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</si>
  <si>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</si>
  <si>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</si>
  <si>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</si>
  <si>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</si>
  <si>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</si>
  <si>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</si>
  <si>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</si>
  <si>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</si>
  <si>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</si>
  <si>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</si>
  <si>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</si>
  <si>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</si>
  <si>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</si>
  <si>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</si>
  <si>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</si>
  <si>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</si>
  <si>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</si>
  <si>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</si>
  <si>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</si>
  <si>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</si>
  <si>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</si>
  <si>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</si>
  <si>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</si>
  <si>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</si>
  <si>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</si>
  <si>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</si>
  <si>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</si>
  <si>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</si>
  <si>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</si>
  <si>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</si>
  <si>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</si>
  <si>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</si>
  <si>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</si>
  <si>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</si>
  <si>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</si>
  <si>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</si>
  <si>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</si>
  <si>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</si>
  <si>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</si>
  <si>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</si>
  <si>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</si>
  <si>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</si>
  <si>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</si>
  <si>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</si>
  <si>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</si>
  <si>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</si>
  <si>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</si>
  <si>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</si>
  <si>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</si>
  <si>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</si>
  <si>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</si>
  <si>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</si>
  <si>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</si>
  <si>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</si>
  <si>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</si>
  <si>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</si>
  <si>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</si>
  <si>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</si>
  <si>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</si>
  <si>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</si>
  <si>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</si>
  <si>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</si>
  <si>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</si>
  <si>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</si>
  <si>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</si>
  <si>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</si>
  <si>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</si>
  <si>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</si>
  <si>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</si>
  <si>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</si>
  <si>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</si>
  <si>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</si>
  <si>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</si>
  <si>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</si>
  <si>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</si>
  <si>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</si>
  <si>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</si>
  <si>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</si>
  <si>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</si>
  <si>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</si>
  <si>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</si>
  <si>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</si>
  <si>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</si>
  <si>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</si>
  <si>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</si>
  <si>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</si>
  <si>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</si>
  <si>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</si>
  <si>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</si>
  <si>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</si>
  <si>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</si>
  <si>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</si>
  <si>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</si>
  <si>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</si>
  <si>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</si>
  <si>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</si>
  <si>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</si>
  <si>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</si>
  <si>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</si>
  <si>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</si>
  <si>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</si>
  <si>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</si>
  <si>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</si>
  <si>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</si>
  <si>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</si>
  <si>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</si>
  <si>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</si>
  <si>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</si>
  <si>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</si>
  <si>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</si>
  <si>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</si>
  <si>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</si>
  <si>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</si>
  <si>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</si>
  <si>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</si>
  <si>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</si>
  <si>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</si>
  <si>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</si>
  <si>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</si>
  <si>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john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</si>
  <si>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</si>
  <si>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</si>
  <si>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</si>
  <si>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</si>
  <si>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</si>
  <si>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</si>
  <si>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</si>
  <si>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</si>
  <si>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</si>
  <si>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</si>
  <si>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</si>
  <si>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</si>
  <si>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</si>
  <si>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</si>
  <si>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</si>
  <si>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</si>
  <si>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</si>
  <si>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</si>
  <si>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</si>
  <si>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</si>
  <si>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</si>
  <si>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</si>
  <si>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</si>
  <si>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</si>
  <si>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</si>
  <si>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</si>
  <si>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</si>
  <si>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</si>
  <si>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</si>
  <si>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</si>
  <si>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</si>
  <si>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</si>
  <si>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</si>
  <si>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</si>
  <si>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</si>
  <si>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</si>
  <si>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</si>
  <si>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</si>
  <si>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</si>
  <si>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</si>
  <si>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</si>
  <si>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</si>
  <si>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</si>
  <si>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</si>
  <si>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</si>
  <si>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</si>
  <si>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</si>
  <si>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</si>
  <si>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</si>
  <si>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</si>
  <si>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</si>
  <si>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</si>
  <si>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</si>
  <si>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</si>
  <si>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</si>
  <si>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</si>
  <si>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</si>
  <si>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</si>
  <si>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</si>
  <si>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</si>
  <si>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</si>
  <si>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</si>
  <si>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</si>
  <si>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</si>
  <si>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</si>
  <si>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</si>
  <si>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Software Factory</t>
  </si>
  <si>
    <t>ESTADO DE RESULTADOS INTEGRALES</t>
  </si>
  <si>
    <t>Ingresos</t>
  </si>
  <si>
    <t>Ventas Locales</t>
  </si>
  <si>
    <t>Expotaciones</t>
  </si>
  <si>
    <t>Ventas y Exportaciones a relacionados</t>
  </si>
  <si>
    <t>Otros Ingresos</t>
  </si>
  <si>
    <t>Rendimientos Financieros</t>
  </si>
  <si>
    <t>Total Ingresos</t>
  </si>
  <si>
    <t>Costo de Ventas</t>
  </si>
  <si>
    <t>Inventario Inicial</t>
  </si>
  <si>
    <t>Compras locales de mercaderías</t>
  </si>
  <si>
    <t>Importaciones de mercaderías</t>
  </si>
  <si>
    <t>Compras e Importaciones a relacionados</t>
  </si>
  <si>
    <t>Inventario Final</t>
  </si>
  <si>
    <t>Costos de Ventas mercaderías</t>
  </si>
  <si>
    <t>Costos de Ventas bienes fabricados</t>
  </si>
  <si>
    <t>Total Costo de Ventas</t>
  </si>
  <si>
    <t>Utilidad Bruta</t>
  </si>
  <si>
    <t>Gastos Generales</t>
  </si>
  <si>
    <t>Sueldos, Beneficios y Aportes</t>
  </si>
  <si>
    <t>Honorarios Profesionales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</si>
  <si>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</si>
  <si>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</si>
  <si>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</si>
  <si>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</si>
  <si>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</si>
  <si>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</si>
  <si>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suministros, herramientas, materiales y repuestos</t>
  </si>
  <si>
    <t>mantenimiento y reparaciones</t>
  </si>
  <si>
    <t>mermas</t>
  </si>
  <si>
    <t>seguros y reaseguros (primas y cesiones)</t>
  </si>
  <si>
    <t>gastos indirectos asignados desde el exterior por partes relacionadas</t>
  </si>
  <si>
    <t>impuestos, contribuciones y otros</t>
  </si>
  <si>
    <t>comisiones y similares</t>
  </si>
  <si>
    <t>regalias, servicios técnicos, consultorias</t>
  </si>
  <si>
    <t>instalación, organización y similares</t>
  </si>
  <si>
    <t>iva que se carga al costo o gasto</t>
  </si>
  <si>
    <t>servicios públicos</t>
  </si>
  <si>
    <t>pérdidas por siniestros</t>
  </si>
  <si>
    <t>otros</t>
  </si>
  <si>
    <t>Total Gastos Generales</t>
  </si>
  <si>
    <t>Utilidad Operativa (EBITDA)</t>
  </si>
  <si>
    <t>Gastos no efectivos</t>
  </si>
  <si>
    <t>Provisiones créditos incobrables</t>
  </si>
  <si>
    <t>Depreciaciones</t>
  </si>
  <si>
    <t>Amortizaciones</t>
  </si>
  <si>
    <t>Deterioro</t>
  </si>
  <si>
    <t>Provisiones varias</t>
  </si>
  <si>
    <t>Pérdida en enajenación de acciones y otros</t>
  </si>
  <si>
    <t>Otros</t>
  </si>
  <si>
    <t>Total Gastos no Efectivos</t>
  </si>
  <si>
    <t>Utilidad Operativa(EBIT)</t>
  </si>
  <si>
    <t>Gastos Financieros</t>
  </si>
  <si>
    <t>Utilidad antes de Impuestos</t>
  </si>
  <si>
    <t>Impuestos</t>
  </si>
  <si>
    <t>Utilidad Neta</t>
  </si>
  <si>
    <t>Dividendos Declarados</t>
  </si>
  <si>
    <t>Utilidad a Reinvertir</t>
  </si>
  <si>
    <t>Ratios para análisis/proyección</t>
  </si>
  <si>
    <t>Tasa de inversiones Temporales</t>
  </si>
  <si>
    <t>Margen Bruto</t>
  </si>
  <si>
    <t>Margen Operativo</t>
  </si>
  <si>
    <t>Tasa Provisión Incobrables</t>
  </si>
  <si>
    <t>Tasa Depreciación</t>
  </si>
  <si>
    <t>Tasa Interés Deudas</t>
  </si>
  <si>
    <t>Tasa Efectiva de impuestos</t>
  </si>
  <si>
    <t>Tasa Reparto Dividendos</t>
  </si>
  <si>
    <t>ESTADO DE COSTOS DE PRODUCCION</t>
  </si>
  <si>
    <t>Materia Prima</t>
  </si>
  <si>
    <t>Inventario Inicial de Materia Prima</t>
  </si>
  <si>
    <t>Compras Locales</t>
  </si>
  <si>
    <t>Importaciones</t>
  </si>
  <si>
    <t>-Inventario Final de Materia Prima</t>
  </si>
  <si>
    <t>Total Materia Prima Consumida</t>
  </si>
  <si>
    <t>Sueldos y Salarios</t>
  </si>
  <si>
    <t>Beneficios Sociales</t>
  </si>
  <si>
    <t>Aportes al IESS</t>
  </si>
  <si>
    <t>Total Mano de Obra Directa</t>
  </si>
  <si>
    <t>CIF Desembolsables</t>
  </si>
  <si>
    <t>CIF No Desembolsables</t>
  </si>
  <si>
    <t>Total Costos Indirectos de Fabricación</t>
  </si>
  <si>
    <t>Producción total de la empresa</t>
  </si>
  <si>
    <t>Inventario Inicial Productos Proceso</t>
  </si>
  <si>
    <t>Inventario Final Productos Proceso</t>
  </si>
  <si>
    <t>Total Costo Productos Procesados</t>
  </si>
  <si>
    <t>Inventario Inicial Productos Terminados</t>
  </si>
  <si>
    <t>Inventario Final Productos Terminados</t>
  </si>
  <si>
    <t>Total Costo de Ventas bienes fabricados</t>
  </si>
  <si>
    <t>Proporción MPC/Costo Producción</t>
  </si>
  <si>
    <t>Proporción MOD/Costo Producción</t>
  </si>
  <si>
    <t>Proporción CIF/Costo Producción</t>
  </si>
  <si>
    <t>Proporción Sueldos/MOD</t>
  </si>
  <si>
    <t>Proporción Beneficios/MOD</t>
  </si>
  <si>
    <t>Proporción Aportes/MOD</t>
  </si>
  <si>
    <t>Días Rotación Materia Prima</t>
  </si>
  <si>
    <t>Días Rotación Productos en Proceso</t>
  </si>
  <si>
    <t>Días Rotación Productos Terminados</t>
  </si>
  <si>
    <t>ESTADO DE SITUACION FINANCIERA</t>
  </si>
  <si>
    <t>Activos Corrientes</t>
  </si>
  <si>
    <t>Caja</t>
  </si>
  <si>
    <t>Bancos</t>
  </si>
  <si>
    <t>Inversiones Temporales</t>
  </si>
  <si>
    <t>Cuentas por Cobrar Clientes</t>
  </si>
  <si>
    <t>Exportaciones</t>
  </si>
  <si>
    <t>Relacionados</t>
  </si>
  <si>
    <t>Otras Cuentas por Cobrar</t>
  </si>
  <si>
    <t>No Relacionados</t>
  </si>
  <si>
    <t>-Provisión CxC</t>
  </si>
  <si>
    <t>Inventarios</t>
  </si>
  <si>
    <t>Productos Proceso</t>
  </si>
  <si>
    <t>Productos Terminados</t>
  </si>
  <si>
    <t>Mercadería Tránsito</t>
  </si>
  <si>
    <t>Suministros, respuestos y otros</t>
  </si>
  <si>
    <t>-Provisión Inventarios</t>
  </si>
  <si>
    <t>Créditos Tributarios</t>
  </si>
  <si>
    <t>Activos Biológicos</t>
  </si>
  <si>
    <t>ANCMV</t>
  </si>
  <si>
    <t>Otros Activos</t>
  </si>
  <si>
    <t>Total Activos Corrientes</t>
  </si>
  <si>
    <t>Activos no corrientes</t>
  </si>
  <si>
    <t>Inversiones financieras LP</t>
  </si>
  <si>
    <t>Inversiones en acciones</t>
  </si>
  <si>
    <t>Terrenos</t>
  </si>
  <si>
    <t>Construcciones en Proceso</t>
  </si>
  <si>
    <t>PPE depreciable, bruto</t>
  </si>
  <si>
    <t>-Depreciación Acumulada</t>
  </si>
  <si>
    <t>-Deterioro Acumulado</t>
  </si>
  <si>
    <t>PPE depreciable, neto</t>
  </si>
  <si>
    <t>Activos Intangibles</t>
  </si>
  <si>
    <t>Propiedades de Inversión</t>
  </si>
  <si>
    <t>Cuentas por Cobrar LP</t>
  </si>
  <si>
    <t>PPE por arrendamiento financiero</t>
  </si>
  <si>
    <t>Otros Activos No Corrientes</t>
  </si>
  <si>
    <t>Total Activos no corrientes</t>
  </si>
  <si>
    <t>Total Activos</t>
  </si>
  <si>
    <t>Pasivos Corto Plazo</t>
  </si>
  <si>
    <t>Cuentas por Pagar Proveedores</t>
  </si>
  <si>
    <t>Otras Cuentas por Pagar</t>
  </si>
  <si>
    <t>Anticipos de Clientes</t>
  </si>
  <si>
    <t>Beneficios Sociales y Aportes IESS</t>
  </si>
  <si>
    <t>Impuestos Directos (PTU e IR)</t>
  </si>
  <si>
    <t>Provisiones</t>
  </si>
  <si>
    <t>Otros pasivos Corrientes</t>
  </si>
  <si>
    <t>Deudas a Corto Plazo</t>
  </si>
  <si>
    <t>Total Pasivo Corto Plazo</t>
  </si>
  <si>
    <t>Pasivo Largo Plazo</t>
  </si>
  <si>
    <t>Obligaciones con Bancos</t>
  </si>
  <si>
    <t>Emisión de Obligaciones</t>
  </si>
  <si>
    <t>Otros pasivos financieros</t>
  </si>
  <si>
    <t>Préstamos de Accionistas</t>
  </si>
  <si>
    <t>Pasivos Laborales</t>
  </si>
  <si>
    <t>Otros pasivos no corrientes</t>
  </si>
  <si>
    <t>Total Pasivo Largo Plazo</t>
  </si>
  <si>
    <t>Total Pasivos</t>
  </si>
  <si>
    <t>Patrimonio</t>
  </si>
  <si>
    <t>Capital Social</t>
  </si>
  <si>
    <t>Aportes futuras capitalizaciones</t>
  </si>
  <si>
    <t>Reservas</t>
  </si>
  <si>
    <t>Resultados adopción NIIF</t>
  </si>
  <si>
    <t>Otro resultado integral</t>
  </si>
  <si>
    <t>Resultados del ejercicio</t>
  </si>
  <si>
    <t>Resultados acumulados</t>
  </si>
  <si>
    <t>Total Patrimonio</t>
  </si>
  <si>
    <t>Total Pasivo y Patrimonio</t>
  </si>
  <si>
    <t>Efectivo mínimo en caja</t>
  </si>
  <si>
    <t>Proporción de efectivo para bancos</t>
  </si>
  <si>
    <t>Proporción de efectivo para inversiones</t>
  </si>
  <si>
    <t>Días de Cobro Venta Nacional</t>
  </si>
  <si>
    <t>Días de Cobro Exportación</t>
  </si>
  <si>
    <t>Días de Cobro Relacionados</t>
  </si>
  <si>
    <t>Días de Inventario Mercaderías</t>
  </si>
  <si>
    <t>Proporción de Créditos Tributarios</t>
  </si>
  <si>
    <t>Días de Pago Proveedores locales</t>
  </si>
  <si>
    <t>Días de Pago Importaciones</t>
  </si>
  <si>
    <t>Días de Pago Relacionados</t>
  </si>
  <si>
    <t>Proporción Beneficios y Aportes por pagar</t>
  </si>
  <si>
    <t>Proporción Jubiliación/Desahucio</t>
  </si>
  <si>
    <t>CICLO CONVERSIÓN EFECTIVO</t>
  </si>
  <si>
    <t>ESTADO DE SITUACION FINANCIERA RESUMIDOS</t>
  </si>
  <si>
    <t>Activos</t>
  </si>
  <si>
    <t>Excedentes de Caja</t>
  </si>
  <si>
    <t>Necesidades Operativas de Fondos (NOF)</t>
  </si>
  <si>
    <t>Activos No corrientes</t>
  </si>
  <si>
    <t>Financiamiento</t>
  </si>
  <si>
    <t>Deuda Corto Plazo</t>
  </si>
  <si>
    <t>Deuda Largo Plazo</t>
  </si>
  <si>
    <t>Total Financiamiento</t>
  </si>
  <si>
    <t>Fondo de Maniobra</t>
  </si>
  <si>
    <t>NOF sobre Ventas</t>
  </si>
  <si>
    <t>Ciclo de Conversión Efectivo</t>
  </si>
  <si>
    <t>Retorno sobre ventas (ROS)</t>
  </si>
  <si>
    <t>Retorno sobre activos (ROA)</t>
  </si>
  <si>
    <t>Retorno sobre patrimonio (ROE)</t>
  </si>
  <si>
    <t>Estructura de Capital (D/A)</t>
  </si>
  <si>
    <t>Apalancamiento (A/P)</t>
  </si>
  <si>
    <t>Grado Apalancamiento Financiero (GAF)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</si>
  <si>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</si>
  <si>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</si>
  <si>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</si>
  <si>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</si>
  <si>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</si>
  <si>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</si>
  <si>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</si>
  <si>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</si>
  <si>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</si>
  <si>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</si>
  <si>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</si>
  <si>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</si>
  <si>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</si>
  <si>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</si>
  <si>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</si>
  <si>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</si>
  <si>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</si>
  <si>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</si>
  <si>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</si>
  <si>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</si>
  <si>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</si>
  <si>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</si>
  <si>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</si>
  <si>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</si>
  <si>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</si>
  <si>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</si>
  <si>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</si>
  <si>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</si>
  <si>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</si>
  <si>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</si>
  <si>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</si>
  <si>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</si>
  <si>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</si>
  <si>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</si>
  <si>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</si>
  <si>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</si>
  <si>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Building Materials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</si>
</sst>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49" fillId="0" borderId="1" applyFont="0" applyNumberFormat="1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49" fillId="0" borderId="1" applyFont="0" applyNumberFormat="1" applyFill="0" applyBorder="1" applyAlignment="1">
      <alignment horizontal="center" vertical="center" textRotation="0" wrapText="true" shrinkToFit="false"/>
    </xf>
    <xf xfId="0" fontId="0" numFmtId="49" fillId="0" borderId="3" applyFont="0" applyNumberFormat="1" applyFill="0" applyBorder="1" applyAlignment="1">
      <alignment horizontal="general" vertical="center" textRotation="0" wrapText="true" shrinkToFit="false"/>
    </xf>
    <xf xfId="0" fontId="0" numFmtId="49" fillId="0" borderId="2" applyFont="0" applyNumberFormat="1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" numFmtId="49" fillId="2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2" numFmtId="49" fillId="0" borderId="0" applyFont="1" applyNumberFormat="1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1" applyFont="0" applyNumberFormat="1" applyFill="0" applyBorder="1" applyAlignment="1">
      <alignment horizontal="left" vertical="center" textRotation="0" wrapText="false" shrinkToFit="false"/>
    </xf>
    <xf xfId="0" fontId="0" numFmtId="49" fillId="0" borderId="1" applyFont="0" applyNumberFormat="1" applyFill="0" applyBorder="1" applyAlignment="1">
      <alignment horizontal="general" vertical="center" textRotation="0" wrapText="true" shrinkToFit="false"/>
    </xf>
    <xf xfId="0" fontId="2" numFmtId="49" fillId="2" borderId="1" applyFont="1" applyNumberFormat="1" applyFill="1" applyBorder="1" applyAlignment="1">
      <alignment horizontal="left" vertical="center" textRotation="0" wrapText="tru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2" numFmtId="164" fillId="2" borderId="1" applyFont="1" applyNumberFormat="1" applyFill="1" applyBorder="1" applyAlignment="1">
      <alignment horizontal="general" vertical="center" textRotation="0" wrapText="false" shrinkToFit="false"/>
    </xf>
    <xf xfId="0" fontId="1" numFmtId="49" fillId="2" borderId="1" applyFont="1" applyNumberFormat="1" applyFill="1" applyBorder="1" applyAlignment="1">
      <alignment horizontal="center" vertical="center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49" fillId="0" borderId="1" applyFont="0" applyNumberFormat="1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general" vertical="center" textRotation="0" wrapText="false" shrinkToFit="false"/>
    </xf>
    <xf xfId="0" fontId="2" numFmtId="49" fillId="2" borderId="1" applyFont="1" applyNumberFormat="1" applyFill="1" applyBorder="1" applyAlignment="1">
      <alignment horizontal="left" vertical="center" textRotation="0" wrapText="false" shrinkToFit="false"/>
    </xf>
    <xf xfId="0" fontId="0" numFmtId="49" fillId="0" borderId="0" applyFont="0" applyNumberFormat="1" applyFill="0" applyBorder="0" applyAlignment="1">
      <alignment horizontal="left" vertical="center" textRotation="0" wrapText="true" shrinkToFit="false"/>
    </xf>
    <xf xfId="0" fontId="3" numFmtId="49" fillId="2" borderId="1" applyFont="1" applyNumberFormat="1" applyFill="1" applyBorder="1" applyAlignment="1">
      <alignment horizontal="center" vertical="center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center" textRotation="0" wrapText="true" shrinkToFit="false"/>
    </xf>
    <xf xfId="0" fontId="1" numFmtId="49" fillId="2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49" fillId="0" borderId="1" applyFont="0" applyNumberFormat="1" applyFill="0" applyBorder="1" applyAlignment="1">
      <alignment horizontal="center" vertical="center" textRotation="0" wrapText="true" shrinkToFit="tru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general" vertical="center" textRotation="0" wrapText="false" shrinkToFit="false"/>
    </xf>
    <xf xfId="0" fontId="0" numFmtId="0" fillId="0" borderId="3" applyFont="0" applyNumberFormat="0" applyFill="0" applyBorder="1" applyAlignment="1">
      <alignment horizontal="general" vertical="center" textRotation="0" wrapText="false" shrinkToFit="false"/>
    </xf>
    <xf xfId="0" fontId="0" numFmtId="164" fillId="0" borderId="1" applyFont="0" applyNumberFormat="1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62"/>
  <sheetViews>
    <sheetView tabSelected="0" workbookViewId="0" zoomScale="75" showGridLines="true" showRowColHeaders="1">
      <selection activeCell="I251" sqref="I251"/>
    </sheetView>
  </sheetViews>
  <sheetFormatPr defaultRowHeight="14.4" outlineLevelRow="0" outlineLevelCol="0"/>
  <cols>
    <col min="1" max="1" width="4.7244897959184" customWidth="true" style="1"/>
    <col min="2" max="2" width="20.65306122449" customWidth="true" style="1"/>
    <col min="3" max="3" width="27.132653061224" customWidth="true" style="1"/>
    <col min="4" max="4" width="45.489795918367" customWidth="true" style="1"/>
    <col min="5" max="5" width="42.117346938775" customWidth="true" style="1"/>
    <col min="6" max="6" width="7.6938775510204" customWidth="true" style="2"/>
    <col min="7" max="7" width="14.173469387755" customWidth="true" style="1"/>
    <col min="8" max="8" width="14.173469387755" customWidth="true" style="1"/>
    <col min="9" max="9" width="14.173469387755" customWidth="true" style="1"/>
    <col min="10" max="10" width="14.173469387755" customWidth="true" style="1"/>
    <col min="11" max="11" width="14.173469387755" customWidth="true" style="1"/>
    <col min="12" max="12" width="4.7244897959184" customWidth="true" style="1"/>
    <col min="13" max="13" width="4.7244897959184" customWidth="true" style="1"/>
    <col min="14" max="14" width="0" hidden="true" customWidth="true" style="1"/>
    <col min="15" max="15" width="0" hidden="true" customWidth="true" style="1"/>
    <col min="16" max="16" width="0" hidden="true" customWidth="true" style="1"/>
    <col min="17" max="17" width="0" hidden="true" customWidth="true" style="1"/>
    <col min="18" max="18" width="0" hidden="true" customWidth="true" style="1"/>
    <col min="19" max="19" width="0" hidden="true" customWidth="true" style="1"/>
    <col min="20" max="20" width="0" hidden="true" customWidth="true" style="1"/>
    <col min="21" max="21" width="0" hidden="true" customWidth="true" style="1"/>
    <col min="22" max="22" width="0" hidden="true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0" hidden="true" customWidth="true" style="1"/>
    <col min="29" max="29" width="0" hidden="true" customWidth="true" style="1"/>
    <col min="30" max="30" width="0" hidden="true" customWidth="true" style="1"/>
    <col min="31" max="31" width="0" hidden="true" customWidth="true" style="1"/>
    <col min="32" max="32" width="0" hidden="true" customWidth="true" style="1"/>
    <col min="33" max="33" width="0" hidden="true" customWidth="true" style="1"/>
    <col min="34" max="34" width="0" hidden="true" customWidth="true" style="1"/>
    <col min="35" max="35" width="0" hidden="true" customWidth="true" style="1"/>
    <col min="36" max="36" width="0" hidden="true" customWidth="true" style="1"/>
    <col min="37" max="37" width="0" hidden="true" customWidth="true" style="1"/>
    <col min="38" max="38" width="0" hidden="true" customWidth="true" style="1"/>
    <col min="39" max="39" width="0" hidden="true" customWidth="true" style="1"/>
    <col min="40" max="40" width="0" hidden="true" customWidth="true" style="1"/>
    <col min="41" max="41" width="0" hidden="true" customWidth="true" style="1"/>
    <col min="42" max="42" width="0" hidden="true" customWidth="true" style="1"/>
    <col min="43" max="43" width="0" hidden="true" customWidth="true" style="1"/>
    <col min="44" max="44" width="0" hidden="true" customWidth="true" style="1"/>
    <col min="45" max="45" width="0" hidden="true" customWidth="true" style="1"/>
    <col min="46" max="46" width="0" hidden="true" customWidth="true" style="1"/>
    <col min="47" max="47" width="0" hidden="true" customWidth="true" style="1"/>
    <col min="48" max="48" width="0" hidden="true" customWidth="true" style="1"/>
    <col min="49" max="49" width="0" hidden="true" customWidth="true" style="1"/>
    <col min="50" max="50" width="0" hidden="true" customWidth="true" style="1"/>
    <col min="51" max="51" width="0" hidden="true" customWidth="true" style="1"/>
    <col min="52" max="52" width="0" hidden="true" customWidth="true" style="1"/>
    <col min="53" max="53" width="0" hidden="true" customWidth="true" style="1"/>
    <col min="54" max="54" width="0" hidden="true" customWidth="true" style="1"/>
    <col min="55" max="55" width="0" hidden="true" customWidth="true" style="1"/>
    <col min="56" max="56" width="0" hidden="true" customWidth="true" style="1"/>
    <col min="57" max="57" width="0" hidden="true" customWidth="true" style="1"/>
    <col min="58" max="58" width="0" hidden="true" customWidth="true" style="1"/>
    <col min="59" max="59" width="0" hidden="true" customWidth="true" style="1"/>
    <col min="60" max="60" width="0" hidden="true" customWidth="true" style="1"/>
    <col min="61" max="61" width="0" hidden="true" customWidth="true" style="1"/>
    <col min="62" max="62" width="0" hidden="true" customWidth="true" style="1"/>
    <col min="63" max="63" width="0" hidden="true" customWidth="true" style="1"/>
    <col min="64" max="64" width="0" hidden="true" customWidth="true" style="1"/>
    <col min="65" max="65" width="0" hidden="true" customWidth="true" style="1"/>
    <col min="66" max="66" width="0" hidden="true" customWidth="true" style="1"/>
    <col min="67" max="67" width="0" hidden="true" customWidth="true" style="1"/>
    <col min="68" max="68" width="0" hidden="true" customWidth="true" style="1"/>
    <col min="69" max="69" width="0" hidden="true" customWidth="true" style="1"/>
    <col min="70" max="70" width="0" hidden="true" customWidth="true" style="1"/>
    <col min="71" max="71" width="0" hidden="true" customWidth="true" style="1"/>
    <col min="72" max="72" width="0" hidden="true" customWidth="true" style="1"/>
    <col min="73" max="73" width="0" hidden="true" customWidth="true" style="1"/>
    <col min="74" max="74" width="0" hidden="true" customWidth="true" style="1"/>
    <col min="75" max="75" width="0" hidden="true" customWidth="true" style="1"/>
    <col min="76" max="76" width="0" hidden="true" customWidth="true" style="1"/>
    <col min="77" max="77" width="0" hidden="true" customWidth="true" style="1"/>
    <col min="78" max="78" width="0" hidden="true" customWidth="true" style="1"/>
    <col min="79" max="79" width="0" hidden="true" customWidth="true" style="1"/>
    <col min="80" max="80" width="0" hidden="true" customWidth="true" style="1"/>
    <col min="81" max="81" width="0" hidden="true" customWidth="true" style="1"/>
    <col min="82" max="82" width="0" hidden="true" customWidth="true" style="1"/>
    <col min="83" max="83" width="0" hidden="true" customWidth="true" style="1"/>
    <col min="84" max="84" width="0" hidden="true" customWidth="true" style="1"/>
    <col min="85" max="85" width="0" hidden="true" customWidth="true" style="1"/>
    <col min="86" max="86" width="0" hidden="true" customWidth="true" style="1"/>
    <col min="87" max="87" width="0" hidden="true" customWidth="true" style="1"/>
    <col min="88" max="88" width="0" hidden="true" customWidth="true" style="1"/>
    <col min="89" max="89" width="0" hidden="true" customWidth="true" style="1"/>
    <col min="90" max="90" width="0" hidden="true" customWidth="true" style="1"/>
    <col min="91" max="91" width="0" hidden="true" customWidth="true" style="1"/>
    <col min="92" max="92" width="0" hidden="true" customWidth="true" style="1"/>
    <col min="93" max="93" width="0" hidden="true" customWidth="true" style="1"/>
    <col min="94" max="94" width="0" hidden="true" customWidth="true" style="1"/>
    <col min="95" max="95" width="0" hidden="true" customWidth="true" style="1"/>
    <col min="96" max="96" width="0" hidden="true" customWidth="true" style="1"/>
    <col min="97" max="97" width="0" hidden="true" customWidth="true" style="1"/>
    <col min="98" max="98" width="0" hidden="true" customWidth="true" style="1"/>
    <col min="99" max="99" width="0" hidden="true" customWidth="true" style="1"/>
    <col min="100" max="100" width="0" hidden="true" customWidth="true" style="1"/>
    <col min="101" max="101" width="0" hidden="true" customWidth="true" style="1"/>
    <col min="102" max="102" width="0" hidden="true" customWidth="true" style="1"/>
    <col min="103" max="103" width="0" hidden="true" customWidth="true" style="1"/>
    <col min="104" max="104" width="0" hidden="true" customWidth="true" style="1"/>
    <col min="105" max="105" width="0" hidden="true" customWidth="true" style="1"/>
    <col min="106" max="106" width="0" hidden="true" customWidth="true" style="1"/>
    <col min="107" max="107" width="0" hidden="true" customWidth="true" style="1"/>
    <col min="108" max="108" width="0" hidden="true" customWidth="true" style="1"/>
    <col min="109" max="109" width="0" hidden="true" customWidth="true" style="1"/>
    <col min="110" max="110" width="0" hidden="true" customWidth="true" style="1"/>
    <col min="111" max="111" width="0" hidden="true" customWidth="true" style="1"/>
    <col min="112" max="112" width="0" hidden="true" customWidth="true" style="1"/>
    <col min="113" max="113" width="0" hidden="true" customWidth="true" style="1"/>
    <col min="114" max="114" width="0" hidden="true" customWidth="true" style="1"/>
    <col min="115" max="115" width="0" hidden="true" customWidth="true" style="1"/>
    <col min="116" max="116" width="0" hidden="true" customWidth="true" style="1"/>
    <col min="117" max="117" width="0" hidden="true" customWidth="true" style="1"/>
    <col min="118" max="118" width="0" hidden="true" customWidth="true" style="1"/>
    <col min="119" max="119" width="0" hidden="true" customWidth="true" style="1"/>
    <col min="120" max="120" width="0" hidden="true" customWidth="true" style="1"/>
    <col min="121" max="121" width="0" hidden="true" customWidth="true" style="1"/>
    <col min="122" max="122" width="0" hidden="true" customWidth="true" style="1"/>
    <col min="123" max="123" width="0" hidden="true" customWidth="true" style="1"/>
    <col min="124" max="124" width="0" hidden="true" customWidth="true" style="1"/>
    <col min="125" max="125" width="0" hidden="true" customWidth="true" style="1"/>
    <col min="126" max="126" width="0" hidden="true" customWidth="true" style="1"/>
    <col min="127" max="127" width="0" hidden="true" customWidth="true" style="1"/>
    <col min="128" max="128" width="0" hidden="true" customWidth="true" style="1"/>
    <col min="129" max="129" width="0" hidden="true" customWidth="true" style="1"/>
    <col min="130" max="130" width="0" hidden="true" customWidth="true" style="1"/>
    <col min="131" max="131" width="0" hidden="true" customWidth="true" style="1"/>
    <col min="132" max="132" width="0" hidden="true" customWidth="true" style="1"/>
    <col min="133" max="133" width="0" hidden="true" customWidth="true" style="1"/>
    <col min="134" max="134" width="0" hidden="true" customWidth="true" style="1"/>
    <col min="135" max="135" width="0" hidden="true" customWidth="true" style="1"/>
    <col min="136" max="136" width="0" hidden="true" customWidth="true" style="1"/>
    <col min="137" max="137" width="0" hidden="true" customWidth="true" style="1"/>
    <col min="138" max="138" width="0" hidden="true" customWidth="true" style="1"/>
    <col min="139" max="139" width="0" hidden="true" customWidth="true" style="1"/>
    <col min="140" max="140" width="0" hidden="true" customWidth="true" style="1"/>
    <col min="141" max="141" width="0" hidden="true" customWidth="true" style="1"/>
    <col min="142" max="142" width="0" hidden="true" customWidth="true" style="1"/>
    <col min="143" max="143" width="0" hidden="true" customWidth="true" style="1"/>
    <col min="144" max="144" width="0" hidden="true" customWidth="true" style="1"/>
    <col min="145" max="145" width="0" hidden="true" customWidth="true" style="1"/>
    <col min="146" max="146" width="0" hidden="true" customWidth="true" style="1"/>
    <col min="147" max="147" width="0" hidden="true" customWidth="true" style="1"/>
    <col min="148" max="148" width="0" hidden="true" customWidth="true" style="1"/>
    <col min="149" max="149" width="0" hidden="true" customWidth="true" style="1"/>
    <col min="150" max="150" width="0" hidden="true" customWidth="true" style="1"/>
    <col min="151" max="151" width="0" hidden="true" customWidth="true" style="1"/>
    <col min="152" max="152" width="0" hidden="true" customWidth="true" style="1"/>
    <col min="153" max="153" width="0" hidden="true" customWidth="true" style="1"/>
    <col min="154" max="154" width="0" hidden="true" customWidth="true" style="1"/>
    <col min="155" max="155" width="0" hidden="true" customWidth="true" style="1"/>
    <col min="156" max="156" width="0" hidden="true" customWidth="true" style="1"/>
    <col min="157" max="157" width="0" hidden="true" customWidth="true" style="1"/>
    <col min="158" max="158" width="0" hidden="true" customWidth="true" style="1"/>
    <col min="159" max="159" width="0" hidden="true" customWidth="true" style="1"/>
    <col min="160" max="160" width="0" hidden="true" customWidth="true" style="1"/>
    <col min="161" max="161" width="0" hidden="true" customWidth="true" style="1"/>
    <col min="162" max="162" width="0" hidden="true" customWidth="true" style="1"/>
    <col min="163" max="163" width="0" hidden="true" customWidth="true" style="1"/>
    <col min="164" max="164" width="0" hidden="true" customWidth="true" style="1"/>
    <col min="165" max="165" width="0" hidden="true" customWidth="true" style="1"/>
    <col min="166" max="166" width="0" hidden="true" customWidth="true" style="1"/>
    <col min="167" max="167" width="0" hidden="true" customWidth="true" style="1"/>
    <col min="168" max="168" width="0" hidden="true" customWidth="true" style="1"/>
    <col min="169" max="169" width="0" hidden="true" customWidth="true" style="1"/>
    <col min="170" max="170" width="0" hidden="true" customWidth="true" style="1"/>
    <col min="171" max="171" width="0" hidden="true" customWidth="true" style="1"/>
    <col min="172" max="172" width="0" hidden="true" customWidth="true" style="1"/>
    <col min="173" max="173" width="0" hidden="true" customWidth="true" style="1"/>
    <col min="174" max="174" width="0" hidden="true" customWidth="true" style="1"/>
    <col min="175" max="175" width="0" hidden="true" customWidth="true" style="1"/>
    <col min="176" max="176" width="0" hidden="true" customWidth="true" style="1"/>
    <col min="177" max="177" width="0" hidden="true" customWidth="true" style="1"/>
    <col min="178" max="178" width="0" hidden="true" customWidth="true" style="1"/>
    <col min="179" max="179" width="0" hidden="true" customWidth="true" style="1"/>
    <col min="180" max="180" width="0" hidden="true" customWidth="true" style="1"/>
    <col min="181" max="181" width="0" hidden="true" customWidth="true" style="1"/>
    <col min="182" max="182" width="0" hidden="true" customWidth="true" style="1"/>
    <col min="183" max="183" width="0" hidden="true" customWidth="true" style="1"/>
    <col min="184" max="184" width="0" hidden="true" customWidth="true" style="1"/>
    <col min="185" max="185" width="0" hidden="true" customWidth="true" style="1"/>
    <col min="186" max="186" width="0" hidden="true" customWidth="true" style="1"/>
    <col min="187" max="187" width="0" hidden="true" customWidth="true" style="1"/>
    <col min="188" max="188" width="0" hidden="true" customWidth="true" style="1"/>
    <col min="189" max="189" width="0" hidden="true" customWidth="true" style="1"/>
    <col min="190" max="190" width="0" hidden="true" customWidth="true" style="1"/>
    <col min="191" max="191" width="0" hidden="true" customWidth="true" style="1"/>
    <col min="192" max="192" width="0" hidden="true" customWidth="true" style="1"/>
    <col min="193" max="193" width="0" hidden="true" customWidth="true" style="1"/>
    <col min="194" max="194" width="0" hidden="true" customWidth="true" style="1"/>
    <col min="195" max="195" width="0" hidden="true" customWidth="true" style="1"/>
    <col min="196" max="196" width="0" hidden="true" customWidth="true" style="1"/>
    <col min="197" max="197" width="0" hidden="true" customWidth="true" style="1"/>
    <col min="198" max="198" width="0" hidden="true" customWidth="true" style="1"/>
    <col min="199" max="199" width="0" hidden="true" customWidth="true" style="1"/>
    <col min="200" max="200" width="0" hidden="true" customWidth="true" style="1"/>
    <col min="201" max="201" width="0" hidden="true" customWidth="true" style="1"/>
    <col min="202" max="202" width="0" hidden="true" customWidth="true" style="1"/>
    <col min="203" max="203" width="0" hidden="true" customWidth="true" style="1"/>
    <col min="204" max="204" width="0" hidden="true" customWidth="true" style="1"/>
    <col min="205" max="205" width="0" hidden="true" customWidth="true" style="1"/>
    <col min="206" max="206" width="0" hidden="true" customWidth="true" style="1"/>
    <col min="207" max="207" width="0" hidden="true" customWidth="true" style="1"/>
    <col min="208" max="208" width="0" hidden="true" customWidth="true" style="1"/>
    <col min="209" max="209" width="0" hidden="true" customWidth="true" style="1"/>
    <col min="210" max="210" width="0" hidden="true" customWidth="true" style="1"/>
    <col min="211" max="211" width="0" hidden="true" customWidth="true" style="1"/>
    <col min="212" max="212" width="0" hidden="true" customWidth="true" style="1"/>
    <col min="213" max="213" width="0" hidden="true" customWidth="true" style="1"/>
    <col min="214" max="214" width="0" hidden="true" customWidth="true" style="1"/>
    <col min="215" max="215" width="0" hidden="true" customWidth="true" style="1"/>
    <col min="216" max="216" width="0" hidden="true" customWidth="true" style="1"/>
    <col min="217" max="217" width="0" hidden="true" customWidth="true" style="1"/>
    <col min="218" max="218" width="0" hidden="true" customWidth="true" style="1"/>
    <col min="219" max="219" width="0" hidden="true" customWidth="true" style="1"/>
    <col min="220" max="220" width="0" hidden="true" customWidth="true" style="1"/>
    <col min="221" max="221" width="0" hidden="true" customWidth="true" style="1"/>
    <col min="222" max="222" width="0" hidden="true" customWidth="true" style="1"/>
    <col min="223" max="223" width="0" hidden="true" customWidth="true" style="1"/>
    <col min="224" max="224" width="0" hidden="true" customWidth="true" style="1"/>
    <col min="225" max="225" width="0" hidden="true" customWidth="true" style="1"/>
    <col min="226" max="226" width="0" hidden="true" customWidth="true" style="1"/>
    <col min="227" max="227" width="0" hidden="true" customWidth="true" style="1"/>
    <col min="228" max="228" width="0" hidden="true" customWidth="true" style="1"/>
    <col min="229" max="229" width="0" hidden="true" customWidth="true" style="1"/>
    <col min="230" max="230" width="0" hidden="true" customWidth="true" style="1"/>
    <col min="231" max="231" width="0" hidden="true" customWidth="true" style="1"/>
    <col min="232" max="232" width="0" hidden="true" customWidth="true" style="1"/>
    <col min="233" max="233" width="0" hidden="true" customWidth="true" style="1"/>
    <col min="234" max="234" width="0" hidden="true" customWidth="true" style="1"/>
    <col min="235" max="235" width="0" hidden="true" customWidth="true" style="1"/>
    <col min="236" max="236" width="0" hidden="true" customWidth="true" style="1"/>
    <col min="237" max="237" width="0" hidden="true" customWidth="true" style="1"/>
    <col min="238" max="238" width="0" hidden="true" customWidth="true" style="1"/>
    <col min="239" max="239" width="0" hidden="true" customWidth="true" style="1"/>
    <col min="240" max="240" width="0" hidden="true" customWidth="true" style="1"/>
    <col min="241" max="241" width="0" hidden="true" customWidth="true" style="1"/>
    <col min="242" max="242" width="0" hidden="true" customWidth="true" style="1"/>
    <col min="243" max="243" width="0" hidden="true" customWidth="true" style="1"/>
    <col min="244" max="244" width="0" hidden="true" customWidth="true" style="1"/>
    <col min="245" max="245" width="0" hidden="true" customWidth="true" style="1"/>
    <col min="246" max="246" width="0" hidden="true" customWidth="true" style="1"/>
    <col min="247" max="247" width="0" hidden="true" customWidth="true" style="1"/>
    <col min="248" max="248" width="0" hidden="true" customWidth="true" style="1"/>
    <col min="249" max="249" width="0" hidden="true" customWidth="true" style="1"/>
    <col min="250" max="250" width="0" hidden="true" customWidth="true" style="1"/>
    <col min="251" max="251" width="0" hidden="true" customWidth="true" style="1"/>
    <col min="252" max="252" width="0" hidden="true" customWidth="true" style="1"/>
    <col min="253" max="253" width="0" hidden="true" customWidth="true" style="1"/>
    <col min="254" max="254" width="0" hidden="true" customWidth="true" style="1"/>
    <col min="255" max="255" width="0" hidden="true" customWidth="true" style="1"/>
    <col min="256" max="256" width="0" hidden="true" customWidth="true" style="1"/>
    <col min="257" max="257" width="0" hidden="true" customWidth="true" style="1"/>
    <col min="258" max="258" width="0" hidden="true" customWidth="true" style="1"/>
    <col min="259" max="259" width="0" hidden="true" customWidth="true" style="1"/>
    <col min="260" max="260" width="0" hidden="true" customWidth="true" style="1"/>
    <col min="261" max="261" width="0" hidden="true" customWidth="true" style="1"/>
    <col min="262" max="262" width="0" hidden="true" customWidth="true" style="1"/>
    <col min="263" max="263" width="0" hidden="true" customWidth="true" style="1"/>
    <col min="264" max="264" width="0" hidden="true" customWidth="true" style="1"/>
    <col min="265" max="265" width="0" hidden="true" customWidth="true" style="1"/>
    <col min="266" max="266" width="0" hidden="true" customWidth="true" style="1"/>
    <col min="267" max="267" width="0" hidden="true" customWidth="true" style="1"/>
    <col min="268" max="268" width="0" hidden="true" customWidth="true" style="1"/>
    <col min="269" max="269" width="0" hidden="true" customWidth="true" style="1"/>
    <col min="270" max="270" width="0" hidden="true" customWidth="true" style="1"/>
    <col min="271" max="271" width="0" hidden="true" customWidth="true" style="1"/>
    <col min="272" max="272" width="0" hidden="true" customWidth="true" style="1"/>
    <col min="273" max="273" width="0" hidden="true" customWidth="true" style="1"/>
    <col min="274" max="274" width="0" hidden="true" customWidth="true" style="1"/>
    <col min="275" max="275" width="0" hidden="true" customWidth="true" style="1"/>
    <col min="276" max="276" width="0" hidden="true" customWidth="true" style="1"/>
    <col min="277" max="277" width="0" hidden="true" customWidth="true" style="1"/>
    <col min="278" max="278" width="0" hidden="true" customWidth="true" style="1"/>
    <col min="279" max="279" width="0" hidden="true" customWidth="true" style="1"/>
    <col min="280" max="280" width="0" hidden="true" customWidth="true" style="1"/>
    <col min="281" max="281" width="0" hidden="true" customWidth="true" style="1"/>
    <col min="282" max="282" width="0" hidden="true" customWidth="true" style="1"/>
    <col min="283" max="283" width="0" hidden="true" customWidth="true" style="1"/>
    <col min="284" max="284" width="0" hidden="true" customWidth="true" style="1"/>
    <col min="285" max="285" width="0" hidden="true" customWidth="true" style="1"/>
    <col min="286" max="286" width="0" hidden="true" customWidth="true" style="1"/>
    <col min="287" max="287" width="0" hidden="true" customWidth="true" style="1"/>
    <col min="288" max="288" width="0" hidden="true" customWidth="true" style="1"/>
    <col min="289" max="289" width="0" hidden="true" customWidth="true" style="1"/>
    <col min="290" max="290" width="0" hidden="true" customWidth="true" style="1"/>
    <col min="291" max="291" width="0" hidden="true" customWidth="true" style="1"/>
    <col min="292" max="292" width="0" hidden="true" customWidth="true" style="1"/>
    <col min="293" max="293" width="0" hidden="true" customWidth="true" style="1"/>
    <col min="294" max="294" width="0" hidden="true" customWidth="true" style="1"/>
    <col min="295" max="295" width="0" hidden="true" customWidth="true" style="1"/>
    <col min="296" max="296" width="0" hidden="true" customWidth="true" style="1"/>
    <col min="297" max="297" width="0" hidden="true" customWidth="true" style="1"/>
    <col min="298" max="298" width="0" hidden="true" customWidth="true" style="1"/>
    <col min="299" max="299" width="0" hidden="true" customWidth="true" style="1"/>
    <col min="300" max="300" width="0" hidden="true" customWidth="true" style="1"/>
    <col min="301" max="301" width="0" hidden="true" customWidth="true" style="1"/>
    <col min="302" max="302" width="0" hidden="true" customWidth="true" style="1"/>
    <col min="303" max="303" width="0" hidden="true" customWidth="true" style="1"/>
    <col min="304" max="304" width="0" hidden="true" customWidth="true" style="1"/>
    <col min="305" max="305" width="0" hidden="true" customWidth="true" style="1"/>
    <col min="306" max="306" width="0" hidden="true" customWidth="true" style="1"/>
    <col min="307" max="307" width="0" hidden="true" customWidth="true" style="1"/>
    <col min="308" max="308" width="0" hidden="true" customWidth="true" style="1"/>
    <col min="309" max="309" width="0" hidden="true" customWidth="true" style="1"/>
    <col min="310" max="310" width="0" hidden="true" customWidth="true" style="1"/>
    <col min="311" max="311" width="0" hidden="true" customWidth="true" style="1"/>
    <col min="312" max="312" width="0" hidden="true" customWidth="true" style="1"/>
    <col min="313" max="313" width="0" hidden="true" customWidth="true" style="1"/>
    <col min="314" max="314" width="0" hidden="true" customWidth="true" style="1"/>
    <col min="315" max="315" width="0" hidden="true" customWidth="true" style="1"/>
    <col min="316" max="316" width="0" hidden="true" customWidth="true" style="1"/>
    <col min="317" max="317" width="0" hidden="true" customWidth="true" style="1"/>
    <col min="318" max="318" width="0" hidden="true" customWidth="true" style="1"/>
    <col min="319" max="319" width="0" hidden="true" customWidth="true" style="1"/>
    <col min="320" max="320" width="0" hidden="true" customWidth="true" style="1"/>
    <col min="321" max="321" width="0" hidden="true" customWidth="true" style="1"/>
    <col min="322" max="322" width="0" hidden="true" customWidth="true" style="1"/>
    <col min="323" max="323" width="0" hidden="true" customWidth="true" style="1"/>
    <col min="324" max="324" width="0" hidden="true" customWidth="true" style="1"/>
    <col min="325" max="325" width="0" hidden="true" customWidth="true" style="1"/>
    <col min="326" max="326" width="0" hidden="true" customWidth="true" style="1"/>
    <col min="327" max="327" width="0" hidden="true" customWidth="true" style="1"/>
    <col min="328" max="328" width="0" hidden="true" customWidth="true" style="1"/>
    <col min="329" max="329" width="0" hidden="true" customWidth="true" style="1"/>
    <col min="330" max="330" width="0" hidden="true" customWidth="true" style="1"/>
    <col min="331" max="331" width="0" hidden="true" customWidth="true" style="1"/>
    <col min="332" max="332" width="0" hidden="true" customWidth="true" style="1"/>
    <col min="333" max="333" width="0" hidden="true" customWidth="true" style="1"/>
    <col min="334" max="334" width="0" hidden="true" customWidth="true" style="1"/>
    <col min="335" max="335" width="0" hidden="true" customWidth="true" style="1"/>
    <col min="336" max="336" width="0" hidden="true" customWidth="true" style="1"/>
    <col min="337" max="337" width="0" hidden="true" customWidth="true" style="1"/>
    <col min="338" max="338" width="0" hidden="true" customWidth="true" style="1"/>
    <col min="339" max="339" width="0" hidden="true" customWidth="true" style="1"/>
    <col min="340" max="340" width="0" hidden="true" customWidth="true" style="1"/>
    <col min="341" max="341" width="0" hidden="true" customWidth="true" style="1"/>
    <col min="342" max="342" width="0" hidden="true" customWidth="true" style="1"/>
    <col min="343" max="343" width="0" hidden="true" customWidth="true" style="1"/>
    <col min="344" max="344" width="0" hidden="true" customWidth="true" style="1"/>
    <col min="345" max="345" width="0" hidden="true" customWidth="true" style="1"/>
    <col min="346" max="346" width="0" hidden="true" customWidth="true" style="1"/>
    <col min="347" max="347" width="0" hidden="true" customWidth="true" style="1"/>
    <col min="348" max="348" width="0" hidden="true" customWidth="true" style="1"/>
    <col min="349" max="349" width="0" hidden="true" customWidth="true" style="1"/>
    <col min="350" max="350" width="0" hidden="true" customWidth="true" style="1"/>
    <col min="351" max="351" width="0" hidden="true" customWidth="true" style="1"/>
    <col min="352" max="352" width="0" hidden="true" customWidth="true" style="1"/>
    <col min="353" max="353" width="0" hidden="true" customWidth="true" style="1"/>
    <col min="354" max="354" width="0" hidden="true" customWidth="true" style="1"/>
    <col min="355" max="355" width="0" hidden="true" customWidth="true" style="1"/>
    <col min="356" max="356" width="0" hidden="true" customWidth="true" style="1"/>
    <col min="357" max="357" width="0" hidden="true" customWidth="true" style="1"/>
    <col min="358" max="358" width="0" hidden="true" customWidth="true" style="1"/>
    <col min="359" max="359" width="0" hidden="true" customWidth="true" style="1"/>
    <col min="360" max="360" width="0" hidden="true" customWidth="true" style="1"/>
    <col min="361" max="361" width="0" hidden="true" customWidth="true" style="1"/>
    <col min="362" max="362" width="0" hidden="true" customWidth="true" style="1"/>
    <col min="363" max="363" width="0" hidden="true" customWidth="true" style="1"/>
    <col min="364" max="364" width="0" hidden="true" customWidth="true" style="1"/>
    <col min="365" max="365" width="0" hidden="true" customWidth="true" style="1"/>
    <col min="366" max="366" width="0" hidden="true" customWidth="true" style="1"/>
    <col min="367" max="367" width="0" hidden="true" customWidth="true" style="1"/>
    <col min="368" max="368" width="0" hidden="true" customWidth="true" style="1"/>
    <col min="369" max="369" width="0" hidden="true" customWidth="true" style="1"/>
    <col min="370" max="370" width="0" hidden="true" customWidth="true" style="1"/>
    <col min="371" max="371" width="0" hidden="true" customWidth="true" style="1"/>
    <col min="372" max="372" width="0" hidden="true" customWidth="true" style="1"/>
    <col min="373" max="373" width="0" hidden="true" customWidth="true" style="1"/>
    <col min="374" max="374" width="0" hidden="true" customWidth="true" style="1"/>
    <col min="375" max="375" width="0" hidden="true" customWidth="true" style="1"/>
    <col min="376" max="376" width="0" hidden="true" customWidth="true" style="1"/>
    <col min="377" max="377" width="0" hidden="true" customWidth="true" style="1"/>
    <col min="378" max="378" width="0" hidden="true" customWidth="true" style="1"/>
    <col min="379" max="379" width="0" hidden="true" customWidth="true" style="1"/>
    <col min="380" max="380" width="0" hidden="true" customWidth="true" style="1"/>
    <col min="381" max="381" width="0" hidden="true" customWidth="true" style="1"/>
    <col min="382" max="382" width="0" hidden="true" customWidth="true" style="1"/>
    <col min="383" max="383" width="0" hidden="true" customWidth="true" style="1"/>
    <col min="384" max="384" width="0" hidden="true" customWidth="true" style="1"/>
    <col min="385" max="385" width="0" hidden="true" customWidth="true" style="1"/>
    <col min="386" max="386" width="0" hidden="true" customWidth="true" style="1"/>
    <col min="387" max="387" width="0" hidden="true" customWidth="true" style="1"/>
    <col min="388" max="388" width="0" hidden="true" customWidth="true" style="1"/>
    <col min="389" max="389" width="0" hidden="true" customWidth="true" style="1"/>
    <col min="390" max="390" width="0" hidden="true" customWidth="true" style="1"/>
    <col min="391" max="391" width="0" hidden="true" customWidth="true" style="1"/>
    <col min="392" max="392" width="0" hidden="true" customWidth="true" style="1"/>
    <col min="393" max="393" width="0" hidden="true" customWidth="true" style="1"/>
    <col min="394" max="394" width="0" hidden="true" customWidth="true" style="1"/>
    <col min="395" max="395" width="0" hidden="true" customWidth="true" style="1"/>
    <col min="396" max="396" width="0" hidden="true" customWidth="true" style="1"/>
    <col min="397" max="397" width="0" hidden="true" customWidth="true" style="1"/>
    <col min="398" max="398" width="0" hidden="true" customWidth="true" style="1"/>
    <col min="399" max="399" width="0" hidden="true" customWidth="true" style="1"/>
    <col min="400" max="400" width="0" hidden="true" customWidth="true" style="1"/>
    <col min="401" max="401" width="0" hidden="true" customWidth="true" style="1"/>
    <col min="402" max="402" width="0" hidden="true" customWidth="true" style="1"/>
    <col min="403" max="403" width="0" hidden="true" customWidth="true" style="1"/>
    <col min="404" max="404" width="0" hidden="true" customWidth="true" style="1"/>
    <col min="405" max="405" width="0" hidden="true" customWidth="true" style="1"/>
    <col min="406" max="406" width="0" hidden="true" customWidth="true" style="1"/>
    <col min="407" max="407" width="0" hidden="true" customWidth="true" style="1"/>
    <col min="408" max="408" width="0" hidden="true" customWidth="true" style="1"/>
    <col min="409" max="409" width="0" hidden="true" customWidth="true" style="1"/>
    <col min="410" max="410" width="0" hidden="true" customWidth="true" style="1"/>
    <col min="411" max="411" width="0" hidden="true" customWidth="true" style="1"/>
    <col min="412" max="412" width="0" hidden="true" customWidth="true" style="1"/>
    <col min="413" max="413" width="0" hidden="true" customWidth="true" style="1"/>
    <col min="414" max="414" width="0" hidden="true" customWidth="true" style="1"/>
    <col min="415" max="415" width="0" hidden="true" customWidth="true" style="1"/>
    <col min="416" max="416" width="0" hidden="true" customWidth="true" style="1"/>
    <col min="417" max="417" width="0" hidden="true" customWidth="true" style="1"/>
    <col min="418" max="418" width="0" hidden="true" customWidth="true" style="1"/>
    <col min="419" max="419" width="0" hidden="true" customWidth="true" style="1"/>
    <col min="420" max="420" width="0" hidden="true" customWidth="true" style="1"/>
    <col min="421" max="421" width="0" hidden="true" customWidth="true" style="1"/>
    <col min="422" max="422" width="0" hidden="true" customWidth="true" style="1"/>
    <col min="423" max="423" width="0" hidden="true" customWidth="true" style="1"/>
    <col min="424" max="424" width="0" hidden="true" customWidth="true" style="1"/>
    <col min="425" max="425" width="0" hidden="true" customWidth="true" style="1"/>
    <col min="426" max="426" width="0" hidden="true" customWidth="true" style="1"/>
    <col min="427" max="427" width="0" hidden="true" customWidth="true" style="1"/>
    <col min="428" max="428" width="0" hidden="true" customWidth="true" style="1"/>
    <col min="429" max="429" width="0" hidden="true" customWidth="true" style="1"/>
    <col min="430" max="430" width="0" hidden="true" customWidth="true" style="1"/>
    <col min="431" max="431" width="0" hidden="true" customWidth="true" style="1"/>
    <col min="432" max="432" width="0" hidden="true" customWidth="true" style="1"/>
    <col min="433" max="433" width="0" hidden="true" customWidth="true" style="1"/>
    <col min="434" max="434" width="0" hidden="true" customWidth="true" style="1"/>
    <col min="435" max="435" width="0" hidden="true" customWidth="true" style="1"/>
    <col min="436" max="436" width="0" hidden="true" customWidth="true" style="1"/>
    <col min="437" max="437" width="0" hidden="true" customWidth="true" style="1"/>
    <col min="438" max="438" width="0" hidden="true" customWidth="true" style="1"/>
    <col min="439" max="439" width="0" hidden="true" customWidth="true" style="1"/>
    <col min="440" max="440" width="0" hidden="true" customWidth="true" style="1"/>
    <col min="441" max="441" width="0" hidden="true" customWidth="true" style="1"/>
    <col min="442" max="442" width="0" hidden="true" customWidth="true" style="1"/>
    <col min="443" max="443" width="0" hidden="true" customWidth="true" style="1"/>
    <col min="444" max="444" width="0" hidden="true" customWidth="true" style="1"/>
    <col min="445" max="445" width="0" hidden="true" customWidth="true" style="1"/>
    <col min="446" max="446" width="0" hidden="true" customWidth="true" style="1"/>
    <col min="447" max="447" width="0" hidden="true" customWidth="true" style="1"/>
    <col min="448" max="448" width="0" hidden="true" customWidth="true" style="1"/>
    <col min="449" max="449" width="0" hidden="true" customWidth="true" style="1"/>
    <col min="450" max="450" width="0" hidden="true" customWidth="true" style="1"/>
    <col min="451" max="451" width="0" hidden="true" customWidth="true" style="1"/>
    <col min="452" max="452" width="0" hidden="true" customWidth="true" style="1"/>
    <col min="453" max="453" width="0" hidden="true" customWidth="true" style="1"/>
    <col min="454" max="454" width="0" hidden="true" customWidth="true" style="1"/>
    <col min="455" max="455" width="0" hidden="true" customWidth="true" style="1"/>
    <col min="456" max="456" width="0" hidden="true" customWidth="true" style="1"/>
    <col min="457" max="457" width="0" hidden="true" customWidth="true" style="1"/>
    <col min="458" max="458" width="0" hidden="true" customWidth="true" style="1"/>
    <col min="459" max="459" width="0" hidden="true" customWidth="true" style="1"/>
    <col min="460" max="460" width="0" hidden="true" customWidth="true" style="1"/>
    <col min="461" max="461" width="0" hidden="true" customWidth="true" style="1"/>
    <col min="462" max="462" width="0" hidden="true" customWidth="true" style="1"/>
    <col min="463" max="463" width="0" hidden="true" customWidth="true" style="1"/>
    <col min="464" max="464" width="0" hidden="true" customWidth="true" style="1"/>
    <col min="465" max="465" width="0" hidden="true" customWidth="true" style="1"/>
    <col min="466" max="466" width="0" hidden="true" customWidth="true" style="1"/>
    <col min="467" max="467" width="0" hidden="true" customWidth="true" style="1"/>
    <col min="468" max="468" width="0" hidden="true" customWidth="true" style="1"/>
    <col min="469" max="469" width="0" hidden="true" customWidth="true" style="1"/>
    <col min="470" max="470" width="0" hidden="true" customWidth="true" style="1"/>
    <col min="471" max="471" width="0" hidden="true" customWidth="true" style="1"/>
    <col min="472" max="472" width="0" hidden="true" customWidth="true" style="1"/>
    <col min="473" max="473" width="0" hidden="true" customWidth="true" style="1"/>
    <col min="474" max="474" width="0" hidden="true" customWidth="true" style="1"/>
    <col min="475" max="475" width="0" hidden="true" customWidth="true" style="1"/>
    <col min="476" max="476" width="0" hidden="true" customWidth="true" style="1"/>
    <col min="477" max="477" width="0" hidden="true" customWidth="true" style="1"/>
    <col min="478" max="478" width="0" hidden="true" customWidth="true" style="1"/>
    <col min="479" max="479" width="0" hidden="true" customWidth="true" style="1"/>
    <col min="480" max="480" width="0" hidden="true" customWidth="true" style="1"/>
    <col min="481" max="481" width="0" hidden="true" customWidth="true" style="1"/>
    <col min="482" max="482" width="0" hidden="true" customWidth="true" style="1"/>
    <col min="483" max="483" width="0" hidden="true" customWidth="true" style="1"/>
    <col min="484" max="484" width="0" hidden="true" customWidth="true" style="1"/>
    <col min="485" max="485" width="0" hidden="true" customWidth="true" style="1"/>
    <col min="486" max="486" width="0" hidden="true" customWidth="true" style="1"/>
    <col min="487" max="487" width="0" hidden="true" customWidth="true" style="1"/>
    <col min="488" max="488" width="0" hidden="true" customWidth="true" style="1"/>
    <col min="489" max="489" width="0" hidden="true" customWidth="true" style="1"/>
    <col min="490" max="490" width="0" hidden="true" customWidth="true" style="1"/>
    <col min="491" max="491" width="0" hidden="true" customWidth="true" style="1"/>
    <col min="492" max="492" width="0" hidden="true" customWidth="true" style="1"/>
    <col min="493" max="493" width="0" hidden="true" customWidth="true" style="1"/>
    <col min="494" max="494" width="0" hidden="true" customWidth="true" style="1"/>
    <col min="495" max="495" width="0" hidden="true" customWidth="true" style="1"/>
    <col min="496" max="496" width="0" hidden="true" customWidth="true" style="1"/>
    <col min="497" max="497" width="0" hidden="true" customWidth="true" style="1"/>
    <col min="498" max="498" width="0" hidden="true" customWidth="true" style="1"/>
    <col min="499" max="499" width="0" hidden="true" customWidth="true" style="1"/>
    <col min="500" max="500" width="0" hidden="true" customWidth="true" style="1"/>
    <col min="501" max="501" width="0" hidden="true" customWidth="true" style="1"/>
    <col min="502" max="502" width="0" hidden="true" customWidth="true" style="1"/>
    <col min="503" max="503" width="0" hidden="true" customWidth="true" style="1"/>
    <col min="504" max="504" width="0" hidden="true" customWidth="true" style="1"/>
    <col min="505" max="505" width="0" hidden="true" customWidth="true" style="1"/>
    <col min="506" max="506" width="0" hidden="true" customWidth="true" style="1"/>
    <col min="507" max="507" width="0" hidden="true" customWidth="true" style="1"/>
    <col min="508" max="508" width="0" hidden="true" customWidth="true" style="1"/>
    <col min="509" max="509" width="0" hidden="true" customWidth="true" style="1"/>
    <col min="510" max="510" width="0" hidden="true" customWidth="true" style="1"/>
    <col min="511" max="511" width="0" hidden="true" customWidth="true" style="1"/>
    <col min="512" max="512" width="0" hidden="true" customWidth="true" style="1"/>
    <col min="513" max="513" width="0" hidden="true" customWidth="true" style="1"/>
    <col min="514" max="514" width="0" hidden="true" customWidth="true" style="1"/>
    <col min="515" max="515" width="0" hidden="true" customWidth="true" style="1"/>
    <col min="516" max="516" width="0" hidden="true" customWidth="true" style="1"/>
    <col min="517" max="517" width="0" hidden="true" customWidth="true" style="1"/>
    <col min="518" max="518" width="0" hidden="true" customWidth="true" style="1"/>
    <col min="519" max="519" width="0" hidden="true" customWidth="true" style="1"/>
    <col min="520" max="520" width="0" hidden="true" customWidth="true" style="1"/>
    <col min="521" max="521" width="0" hidden="true" customWidth="true" style="1"/>
    <col min="522" max="522" width="0" hidden="true" customWidth="true" style="1"/>
    <col min="523" max="523" width="0" hidden="true" customWidth="true" style="1"/>
    <col min="524" max="524" width="0" hidden="true" customWidth="true" style="1"/>
    <col min="525" max="525" width="0" hidden="true" customWidth="true" style="1"/>
    <col min="526" max="526" width="0" hidden="true" customWidth="true" style="1"/>
    <col min="527" max="527" width="0" hidden="true" customWidth="true" style="1"/>
    <col min="528" max="528" width="0" hidden="true" customWidth="true" style="1"/>
    <col min="529" max="529" width="0" hidden="true" customWidth="true" style="1"/>
    <col min="530" max="530" width="0" hidden="true" customWidth="true" style="1"/>
    <col min="531" max="531" width="0" hidden="true" customWidth="true" style="1"/>
    <col min="532" max="532" width="0" hidden="true" customWidth="true" style="1"/>
    <col min="533" max="533" width="0" hidden="true" customWidth="true" style="1"/>
    <col min="534" max="534" width="0" hidden="true" customWidth="true" style="1"/>
    <col min="535" max="535" width="0" hidden="true" customWidth="true" style="1"/>
    <col min="536" max="536" width="0" hidden="true" customWidth="true" style="1"/>
    <col min="537" max="537" width="0" hidden="true" customWidth="true" style="1"/>
    <col min="538" max="538" width="0" hidden="true" customWidth="true" style="1"/>
    <col min="539" max="539" width="0" hidden="true" customWidth="true" style="1"/>
    <col min="540" max="540" width="0" hidden="true" customWidth="true" style="1"/>
    <col min="541" max="541" width="0" hidden="true" customWidth="true" style="1"/>
    <col min="542" max="542" width="0" hidden="true" customWidth="true" style="1"/>
    <col min="543" max="543" width="0" hidden="true" customWidth="true" style="1"/>
    <col min="544" max="544" width="0" hidden="true" customWidth="true" style="1"/>
    <col min="545" max="545" width="0" hidden="true" customWidth="true" style="1"/>
    <col min="546" max="546" width="0" hidden="true" customWidth="true" style="1"/>
    <col min="547" max="547" width="0" hidden="true" customWidth="true" style="1"/>
    <col min="548" max="548" width="0" hidden="true" customWidth="true" style="1"/>
    <col min="549" max="549" width="0" hidden="true" customWidth="true" style="1"/>
    <col min="550" max="550" width="0" hidden="true" customWidth="true" style="1"/>
    <col min="551" max="551" width="0" hidden="true" customWidth="true" style="1"/>
    <col min="552" max="552" width="0" hidden="true" customWidth="true" style="1"/>
    <col min="553" max="553" width="0" hidden="true" customWidth="true" style="1"/>
    <col min="554" max="554" width="0" hidden="true" customWidth="true" style="1"/>
    <col min="555" max="555" width="0" hidden="true" customWidth="true" style="1"/>
    <col min="556" max="556" width="0" hidden="true" customWidth="true" style="1"/>
    <col min="557" max="557" width="0" hidden="true" customWidth="true" style="1"/>
    <col min="558" max="558" width="0" hidden="true" customWidth="true" style="1"/>
    <col min="559" max="559" width="0" hidden="true" customWidth="true" style="1"/>
    <col min="560" max="560" width="0" hidden="true" customWidth="true" style="1"/>
    <col min="561" max="561" width="0" hidden="true" customWidth="true" style="1"/>
    <col min="562" max="562" width="0" hidden="true" customWidth="true" style="1"/>
    <col min="563" max="563" width="0" hidden="true" customWidth="true" style="1"/>
    <col min="564" max="564" width="0" hidden="true" customWidth="true" style="1"/>
    <col min="565" max="565" width="0" hidden="true" customWidth="true" style="1"/>
    <col min="566" max="566" width="0" hidden="true" customWidth="true" style="1"/>
    <col min="567" max="567" width="0" hidden="true" customWidth="true" style="1"/>
    <col min="568" max="568" width="0" hidden="true" customWidth="true" style="1"/>
    <col min="569" max="569" width="0" hidden="true" customWidth="true" style="1"/>
    <col min="570" max="570" width="0" hidden="true" customWidth="true" style="1"/>
    <col min="571" max="571" width="0" hidden="true" customWidth="true" style="1"/>
    <col min="572" max="572" width="0" hidden="true" customWidth="true" style="1"/>
    <col min="573" max="573" width="0" hidden="true" customWidth="true" style="1"/>
    <col min="574" max="574" width="0" hidden="true" customWidth="true" style="1"/>
    <col min="575" max="575" width="0" hidden="true" customWidth="true" style="1"/>
    <col min="576" max="576" width="0" hidden="true" customWidth="true" style="1"/>
    <col min="577" max="577" width="0" hidden="true" customWidth="true" style="1"/>
    <col min="578" max="578" width="0" hidden="true" customWidth="true" style="1"/>
    <col min="579" max="579" width="0" hidden="true" customWidth="true" style="1"/>
    <col min="580" max="580" width="0" hidden="true" customWidth="true" style="1"/>
    <col min="581" max="581" width="0" hidden="true" customWidth="true" style="1"/>
    <col min="582" max="582" width="0" hidden="true" customWidth="true" style="1"/>
    <col min="583" max="583" width="0" hidden="true" customWidth="true" style="1"/>
    <col min="584" max="584" width="0" hidden="true" customWidth="true" style="1"/>
    <col min="585" max="585" width="0" hidden="true" customWidth="true" style="1"/>
    <col min="586" max="586" width="0" hidden="true" customWidth="true" style="1"/>
    <col min="587" max="587" width="0" hidden="true" customWidth="true" style="1"/>
    <col min="588" max="588" width="0" hidden="true" customWidth="true" style="1"/>
    <col min="589" max="589" width="0" hidden="true" customWidth="true" style="1"/>
    <col min="590" max="590" width="0" hidden="true" customWidth="true" style="1"/>
    <col min="591" max="591" width="0" hidden="true" customWidth="true" style="1"/>
    <col min="592" max="592" width="0" hidden="true" customWidth="true" style="1"/>
    <col min="593" max="593" width="0" hidden="true" customWidth="true" style="1"/>
    <col min="594" max="594" width="0" hidden="true" customWidth="true" style="1"/>
    <col min="595" max="595" width="0" hidden="true" customWidth="true" style="1"/>
    <col min="596" max="596" width="0" hidden="true" customWidth="true" style="1"/>
    <col min="597" max="597" width="0" hidden="true" customWidth="true" style="1"/>
    <col min="598" max="598" width="0" hidden="true" customWidth="true" style="1"/>
    <col min="599" max="599" width="0" hidden="true" customWidth="true" style="1"/>
    <col min="600" max="600" width="0" hidden="true" customWidth="true" style="1"/>
    <col min="601" max="601" width="0" hidden="true" customWidth="true" style="1"/>
    <col min="602" max="602" width="0" hidden="true" customWidth="true" style="1"/>
    <col min="603" max="603" width="0" hidden="true" customWidth="true" style="1"/>
    <col min="604" max="604" width="0" hidden="true" customWidth="true" style="1"/>
    <col min="605" max="605" width="0" hidden="true" customWidth="true" style="1"/>
    <col min="606" max="606" width="0" hidden="true" customWidth="true" style="1"/>
    <col min="607" max="607" width="0" hidden="true" customWidth="true" style="1"/>
    <col min="608" max="608" width="0" hidden="true" customWidth="true" style="1"/>
    <col min="609" max="609" width="0" hidden="true" customWidth="true" style="1"/>
    <col min="610" max="610" width="0" hidden="true" customWidth="true" style="1"/>
    <col min="611" max="611" width="0" hidden="true" customWidth="true" style="1"/>
    <col min="612" max="612" width="0" hidden="true" customWidth="true" style="1"/>
    <col min="613" max="613" width="0" hidden="true" customWidth="true" style="1"/>
    <col min="614" max="614" width="0" hidden="true" customWidth="true" style="1"/>
    <col min="615" max="615" width="0" hidden="true" customWidth="true" style="1"/>
    <col min="616" max="616" width="0" hidden="true" customWidth="true" style="1"/>
    <col min="617" max="617" width="0" hidden="true" customWidth="true" style="1"/>
    <col min="618" max="618" width="0" hidden="true" customWidth="true" style="1"/>
    <col min="619" max="619" width="0" hidden="true" customWidth="true" style="1"/>
    <col min="620" max="620" width="0" hidden="true" customWidth="true" style="1"/>
    <col min="621" max="621" width="0" hidden="true" customWidth="true" style="1"/>
    <col min="622" max="622" width="0" hidden="true" customWidth="true" style="1"/>
    <col min="623" max="623" width="0" hidden="true" customWidth="true" style="1"/>
    <col min="624" max="624" width="0" hidden="true" customWidth="true" style="1"/>
    <col min="625" max="625" width="0" hidden="true" customWidth="true" style="1"/>
    <col min="626" max="626" width="0" hidden="true" customWidth="true" style="1"/>
    <col min="627" max="627" width="0" hidden="true" customWidth="true" style="1"/>
    <col min="628" max="628" width="0" hidden="true" customWidth="true" style="1"/>
    <col min="629" max="629" width="0" hidden="true" customWidth="true" style="1"/>
    <col min="630" max="630" width="0" hidden="true" customWidth="true" style="1"/>
    <col min="631" max="631" width="0" hidden="true" customWidth="true" style="1"/>
    <col min="632" max="632" width="0" hidden="true" customWidth="true" style="1"/>
    <col min="633" max="633" width="0" hidden="true" customWidth="true" style="1"/>
    <col min="634" max="634" width="0" hidden="true" customWidth="true" style="1"/>
    <col min="635" max="635" width="0" hidden="true" customWidth="true" style="1"/>
    <col min="636" max="636" width="0" hidden="true" customWidth="true" style="1"/>
    <col min="637" max="637" width="0" hidden="true" customWidth="true" style="1"/>
    <col min="638" max="638" width="0" hidden="true" customWidth="true" style="1"/>
    <col min="639" max="639" width="0" hidden="true" customWidth="true" style="1"/>
    <col min="640" max="640" width="0" hidden="true" customWidth="true" style="1"/>
    <col min="641" max="641" width="0" hidden="true" customWidth="true" style="1"/>
    <col min="642" max="642" width="0" hidden="true" customWidth="true" style="1"/>
    <col min="643" max="643" width="0" hidden="true" customWidth="true" style="1"/>
    <col min="644" max="644" width="0" hidden="true" customWidth="true" style="1"/>
    <col min="645" max="645" width="0" hidden="true" customWidth="true" style="1"/>
    <col min="646" max="646" width="0" hidden="true" customWidth="true" style="1"/>
    <col min="647" max="647" width="0" hidden="true" customWidth="true" style="1"/>
    <col min="648" max="648" width="0" hidden="true" customWidth="true" style="1"/>
    <col min="649" max="649" width="0" hidden="true" customWidth="true" style="1"/>
    <col min="650" max="650" width="0" hidden="true" customWidth="true" style="1"/>
    <col min="651" max="651" width="0" hidden="true" customWidth="true" style="1"/>
    <col min="652" max="652" width="0" hidden="true" customWidth="true" style="1"/>
    <col min="653" max="653" width="0" hidden="true" customWidth="true" style="1"/>
    <col min="654" max="654" width="0" hidden="true" customWidth="true" style="1"/>
    <col min="655" max="655" width="0" hidden="true" customWidth="true" style="1"/>
    <col min="656" max="656" width="0" hidden="true" customWidth="true" style="1"/>
    <col min="657" max="657" width="0" hidden="true" customWidth="true" style="1"/>
    <col min="658" max="658" width="0" hidden="true" customWidth="true" style="1"/>
    <col min="659" max="659" width="0" hidden="true" customWidth="true" style="1"/>
    <col min="660" max="660" width="0" hidden="true" customWidth="true" style="1"/>
    <col min="661" max="661" width="0" hidden="true" customWidth="true" style="1"/>
    <col min="662" max="662" width="0" hidden="true" customWidth="true" style="1"/>
    <col min="663" max="663" width="0" hidden="true" customWidth="true" style="1"/>
    <col min="664" max="664" width="0" hidden="true" customWidth="true" style="1"/>
    <col min="665" max="665" width="0" hidden="true" customWidth="true" style="1"/>
    <col min="666" max="666" width="0" hidden="true" customWidth="true" style="1"/>
    <col min="667" max="667" width="0" hidden="true" customWidth="true" style="1"/>
    <col min="668" max="668" width="0" hidden="true" customWidth="true" style="1"/>
    <col min="669" max="669" width="0" hidden="true" customWidth="true" style="1"/>
    <col min="670" max="670" width="0" hidden="true" customWidth="true" style="1"/>
    <col min="671" max="671" width="0" hidden="true" customWidth="true" style="1"/>
    <col min="672" max="672" width="0" hidden="true" customWidth="true" style="1"/>
    <col min="673" max="673" width="0" hidden="true" customWidth="true" style="1"/>
    <col min="674" max="674" width="0" hidden="true" customWidth="true" style="1"/>
    <col min="675" max="675" width="0" hidden="true" customWidth="true" style="1"/>
    <col min="676" max="676" width="0" hidden="true" customWidth="true" style="1"/>
    <col min="677" max="677" width="0" hidden="true" customWidth="true" style="1"/>
    <col min="678" max="678" width="0" hidden="true" customWidth="true" style="1"/>
    <col min="679" max="679" width="0" hidden="true" customWidth="true" style="1"/>
    <col min="680" max="680" width="0" hidden="true" customWidth="true" style="1"/>
    <col min="681" max="681" width="0" hidden="true" customWidth="true" style="1"/>
    <col min="682" max="682" width="0" hidden="true" customWidth="true" style="1"/>
    <col min="683" max="683" width="0" hidden="true" customWidth="true" style="1"/>
    <col min="684" max="684" width="0" hidden="true" customWidth="true" style="1"/>
    <col min="685" max="685" width="0" hidden="true" customWidth="true" style="1"/>
    <col min="686" max="686" width="0" hidden="true" customWidth="true" style="1"/>
    <col min="687" max="687" width="0" hidden="true" customWidth="true" style="1"/>
    <col min="688" max="688" width="0" hidden="true" customWidth="true" style="1"/>
    <col min="689" max="689" width="0" hidden="true" customWidth="true" style="1"/>
    <col min="690" max="690" width="0" hidden="true" customWidth="true" style="1"/>
    <col min="691" max="691" width="0" hidden="true" customWidth="true" style="1"/>
    <col min="692" max="692" width="0" hidden="true" customWidth="true" style="1"/>
    <col min="693" max="693" width="0" hidden="true" customWidth="true" style="1"/>
    <col min="694" max="694" width="0" hidden="true" customWidth="true" style="1"/>
    <col min="695" max="695" width="0" hidden="true" customWidth="true" style="1"/>
    <col min="696" max="696" width="0" hidden="true" customWidth="true" style="1"/>
    <col min="697" max="697" width="0" hidden="true" customWidth="true" style="1"/>
    <col min="698" max="698" width="0" hidden="true" customWidth="true" style="1"/>
    <col min="699" max="699" width="0" hidden="true" customWidth="true" style="1"/>
    <col min="700" max="700" width="0" hidden="true" customWidth="true" style="1"/>
    <col min="701" max="701" width="0" hidden="true" customWidth="true" style="1"/>
    <col min="702" max="702" width="0" hidden="true" customWidth="true" style="1"/>
    <col min="703" max="703" width="0" hidden="true" customWidth="true" style="1"/>
    <col min="704" max="704" width="0" hidden="true" customWidth="true" style="1"/>
    <col min="705" max="705" width="0" hidden="true" customWidth="true" style="1"/>
    <col min="706" max="706" width="0" hidden="true" customWidth="true" style="1"/>
    <col min="707" max="707" width="0" hidden="true" customWidth="true" style="1"/>
    <col min="708" max="708" width="0" hidden="true" customWidth="true" style="1"/>
    <col min="709" max="709" width="0" hidden="true" customWidth="true" style="1"/>
    <col min="710" max="710" width="0" hidden="true" customWidth="true" style="1"/>
    <col min="711" max="711" width="0" hidden="true" customWidth="true" style="1"/>
    <col min="712" max="712" width="0" hidden="true" customWidth="true" style="1"/>
    <col min="713" max="713" width="0" hidden="true" customWidth="true" style="1"/>
    <col min="714" max="714" width="0" hidden="true" customWidth="true" style="1"/>
    <col min="715" max="715" width="0" hidden="true" customWidth="true" style="1"/>
    <col min="716" max="716" width="0" hidden="true" customWidth="true" style="1"/>
    <col min="717" max="717" width="0" hidden="true" customWidth="true" style="1"/>
    <col min="718" max="718" width="0" hidden="true" customWidth="true" style="1"/>
    <col min="719" max="719" width="0" hidden="true" customWidth="true" style="1"/>
    <col min="720" max="720" width="0" hidden="true" customWidth="true" style="1"/>
    <col min="721" max="721" width="0" hidden="true" customWidth="true" style="1"/>
    <col min="722" max="722" width="0" hidden="true" customWidth="true" style="1"/>
    <col min="723" max="723" width="0" hidden="true" customWidth="true" style="1"/>
    <col min="724" max="724" width="0" hidden="true" customWidth="true" style="1"/>
    <col min="725" max="725" width="0" hidden="true" customWidth="true" style="1"/>
    <col min="726" max="726" width="0" hidden="true" customWidth="true" style="1"/>
    <col min="727" max="727" width="0" hidden="true" customWidth="true" style="1"/>
    <col min="728" max="728" width="0" hidden="true" customWidth="true" style="1"/>
    <col min="729" max="729" width="0" hidden="true" customWidth="true" style="1"/>
    <col min="730" max="730" width="0" hidden="true" customWidth="true" style="1"/>
    <col min="731" max="731" width="0" hidden="true" customWidth="true" style="1"/>
    <col min="732" max="732" width="0" hidden="true" customWidth="true" style="1"/>
    <col min="733" max="733" width="0" hidden="true" customWidth="true" style="1"/>
    <col min="734" max="734" width="0" hidden="true" customWidth="true" style="1"/>
    <col min="735" max="735" width="0" hidden="true" customWidth="true" style="1"/>
    <col min="736" max="736" width="0" hidden="true" customWidth="true" style="1"/>
    <col min="737" max="737" width="0" hidden="true" customWidth="true" style="1"/>
    <col min="738" max="738" width="0" hidden="true" customWidth="true" style="1"/>
    <col min="739" max="739" width="0" hidden="true" customWidth="true" style="1"/>
    <col min="740" max="740" width="0" hidden="true" customWidth="true" style="1"/>
    <col min="741" max="741" width="0" hidden="true" customWidth="true" style="1"/>
    <col min="742" max="742" width="0" hidden="true" customWidth="true" style="1"/>
    <col min="743" max="743" width="0" hidden="true" customWidth="true" style="1"/>
    <col min="744" max="744" width="0" hidden="true" customWidth="true" style="1"/>
    <col min="745" max="745" width="0" hidden="true" customWidth="true" style="1"/>
    <col min="746" max="746" width="0" hidden="true" customWidth="true" style="1"/>
    <col min="747" max="747" width="0" hidden="true" customWidth="true" style="1"/>
    <col min="748" max="748" width="0" hidden="true" customWidth="true" style="1"/>
    <col min="749" max="749" width="0" hidden="true" customWidth="true" style="1"/>
    <col min="750" max="750" width="0" hidden="true" customWidth="true" style="1"/>
    <col min="751" max="751" width="0" hidden="true" customWidth="true" style="1"/>
    <col min="752" max="752" width="0" hidden="true" customWidth="true" style="1"/>
    <col min="753" max="753" width="0" hidden="true" customWidth="true" style="1"/>
    <col min="754" max="754" width="0" hidden="true" customWidth="true" style="1"/>
    <col min="755" max="755" width="0" hidden="true" customWidth="true" style="1"/>
    <col min="756" max="756" width="0" hidden="true" customWidth="true" style="1"/>
    <col min="757" max="757" width="0" hidden="true" customWidth="true" style="1"/>
    <col min="758" max="758" width="0" hidden="true" customWidth="true" style="1"/>
    <col min="759" max="759" width="0" hidden="true" customWidth="true" style="1"/>
    <col min="760" max="760" width="0" hidden="true" customWidth="true" style="1"/>
    <col min="761" max="761" width="0" hidden="true" customWidth="true" style="1"/>
    <col min="762" max="762" width="0" hidden="true" customWidth="true" style="1"/>
    <col min="763" max="763" width="0" hidden="true" customWidth="true" style="1"/>
    <col min="764" max="764" width="0" hidden="true" customWidth="true" style="1"/>
    <col min="765" max="765" width="0" hidden="true" customWidth="true" style="1"/>
    <col min="766" max="766" width="0" hidden="true" customWidth="true" style="1"/>
    <col min="767" max="767" width="0" hidden="true" customWidth="true" style="1"/>
    <col min="768" max="768" width="0" hidden="true" customWidth="true" style="1"/>
    <col min="769" max="769" width="0" hidden="true" customWidth="true" style="1"/>
    <col min="770" max="770" width="0" hidden="true" customWidth="true" style="1"/>
    <col min="771" max="771" width="0" hidden="true" customWidth="true" style="1"/>
    <col min="772" max="772" width="0" hidden="true" customWidth="true" style="1"/>
    <col min="773" max="773" width="0" hidden="true" customWidth="true" style="1"/>
    <col min="774" max="774" width="0" hidden="true" customWidth="true" style="1"/>
    <col min="775" max="775" width="0" hidden="true" customWidth="true" style="1"/>
    <col min="776" max="776" width="0" hidden="true" customWidth="true" style="1"/>
    <col min="777" max="777" width="0" hidden="true" customWidth="true" style="1"/>
    <col min="778" max="778" width="0" hidden="true" customWidth="true" style="1"/>
    <col min="779" max="779" width="0" hidden="true" customWidth="true" style="1"/>
    <col min="780" max="780" width="0" hidden="true" customWidth="true" style="1"/>
    <col min="781" max="781" width="0" hidden="true" customWidth="true" style="1"/>
    <col min="782" max="782" width="0" hidden="true" customWidth="true" style="1"/>
    <col min="783" max="783" width="0" hidden="true" customWidth="true" style="1"/>
    <col min="784" max="784" width="0" hidden="true" customWidth="true" style="1"/>
    <col min="785" max="785" width="0" hidden="true" customWidth="true" style="1"/>
    <col min="786" max="786" width="0" hidden="true" customWidth="true" style="1"/>
    <col min="787" max="787" width="0" hidden="true" customWidth="true" style="1"/>
    <col min="788" max="788" width="0" hidden="true" customWidth="true" style="1"/>
    <col min="789" max="789" width="0" hidden="true" customWidth="true" style="1"/>
    <col min="790" max="790" width="0" hidden="true" customWidth="true" style="1"/>
    <col min="791" max="791" width="0" hidden="true" customWidth="true" style="1"/>
    <col min="792" max="792" width="0" hidden="true" customWidth="true" style="1"/>
    <col min="793" max="793" width="0" hidden="true" customWidth="true" style="1"/>
    <col min="794" max="794" width="0" hidden="true" customWidth="true" style="1"/>
    <col min="795" max="795" width="0" hidden="true" customWidth="true" style="1"/>
    <col min="796" max="796" width="0" hidden="true" customWidth="true" style="1"/>
    <col min="797" max="797" width="0" hidden="true" customWidth="true" style="1"/>
    <col min="798" max="798" width="0" hidden="true" customWidth="true" style="1"/>
    <col min="799" max="799" width="0" hidden="true" customWidth="true" style="1"/>
    <col min="800" max="800" width="0" hidden="true" customWidth="true" style="1"/>
    <col min="801" max="801" width="0" hidden="true" customWidth="true" style="1"/>
    <col min="802" max="802" width="0" hidden="true" customWidth="true" style="1"/>
    <col min="803" max="803" width="0" hidden="true" customWidth="true" style="1"/>
    <col min="804" max="804" width="0" hidden="true" customWidth="true" style="1"/>
    <col min="805" max="805" width="0" hidden="true" customWidth="true" style="1"/>
    <col min="806" max="806" width="0" hidden="true" customWidth="true" style="1"/>
    <col min="807" max="807" width="0" hidden="true" customWidth="true" style="1"/>
    <col min="808" max="808" width="0" hidden="true" customWidth="true" style="1"/>
    <col min="809" max="809" width="0" hidden="true" customWidth="true" style="1"/>
    <col min="810" max="810" width="0" hidden="true" customWidth="true" style="1"/>
    <col min="811" max="811" width="0" hidden="true" customWidth="true" style="1"/>
    <col min="812" max="812" width="0" hidden="true" customWidth="true" style="1"/>
    <col min="813" max="813" width="0" hidden="true" customWidth="true" style="1"/>
    <col min="814" max="814" width="0" hidden="true" customWidth="true" style="1"/>
    <col min="815" max="815" width="0" hidden="true" customWidth="true" style="1"/>
    <col min="816" max="816" width="0" hidden="true" customWidth="true" style="1"/>
    <col min="817" max="817" width="0" hidden="true" customWidth="true" style="1"/>
    <col min="818" max="818" width="0" hidden="true" customWidth="true" style="1"/>
    <col min="819" max="819" width="0" hidden="true" customWidth="true" style="1"/>
    <col min="820" max="820" width="0" hidden="true" customWidth="true" style="1"/>
    <col min="821" max="821" width="0" hidden="true" customWidth="true" style="1"/>
    <col min="822" max="822" width="0" hidden="true" customWidth="true" style="1"/>
    <col min="823" max="823" width="0" hidden="true" customWidth="true" style="1"/>
    <col min="824" max="824" width="0" hidden="true" customWidth="true" style="1"/>
    <col min="825" max="825" width="0" hidden="true" customWidth="true" style="1"/>
    <col min="826" max="826" width="0" hidden="true" customWidth="true" style="1"/>
    <col min="827" max="827" width="0" hidden="true" customWidth="true" style="1"/>
    <col min="828" max="828" width="0" hidden="true" customWidth="true" style="1"/>
    <col min="829" max="829" width="0" hidden="true" customWidth="true" style="1"/>
    <col min="830" max="830" width="0" hidden="true" customWidth="true" style="1"/>
    <col min="831" max="831" width="0" hidden="true" customWidth="true" style="1"/>
    <col min="832" max="832" width="0" hidden="true" customWidth="true" style="1"/>
    <col min="833" max="833" width="0" hidden="true" customWidth="true" style="1"/>
    <col min="834" max="834" width="0" hidden="true" customWidth="true" style="1"/>
    <col min="835" max="835" width="0" hidden="true" customWidth="true" style="1"/>
    <col min="836" max="836" width="0" hidden="true" customWidth="true" style="1"/>
    <col min="837" max="837" width="0" hidden="true" customWidth="true" style="1"/>
    <col min="838" max="838" width="0" hidden="true" customWidth="true" style="1"/>
    <col min="839" max="839" width="0" hidden="true" customWidth="true" style="1"/>
    <col min="840" max="840" width="0" hidden="true" customWidth="true" style="1"/>
    <col min="841" max="841" width="0" hidden="true" customWidth="true" style="1"/>
    <col min="842" max="842" width="0" hidden="true" customWidth="true" style="1"/>
    <col min="843" max="843" width="0" hidden="true" customWidth="true" style="1"/>
    <col min="844" max="844" width="0" hidden="true" customWidth="true" style="1"/>
    <col min="845" max="845" width="0" hidden="true" customWidth="true" style="1"/>
    <col min="846" max="846" width="0" hidden="true" customWidth="true" style="1"/>
    <col min="847" max="847" width="0" hidden="true" customWidth="true" style="1"/>
    <col min="848" max="848" width="0" hidden="true" customWidth="true" style="1"/>
    <col min="849" max="849" width="0" hidden="true" customWidth="true" style="1"/>
    <col min="850" max="850" width="0" hidden="true" customWidth="true" style="1"/>
    <col min="851" max="851" width="0" hidden="true" customWidth="true" style="1"/>
    <col min="852" max="852" width="0" hidden="true" customWidth="true" style="1"/>
    <col min="853" max="853" width="0" hidden="true" customWidth="true" style="1"/>
    <col min="854" max="854" width="0" hidden="true" customWidth="true" style="1"/>
    <col min="855" max="855" width="0" hidden="true" customWidth="true" style="1"/>
    <col min="856" max="856" width="0" hidden="true" customWidth="true" style="1"/>
    <col min="857" max="857" width="0" hidden="true" customWidth="true" style="1"/>
    <col min="858" max="858" width="0" hidden="true" customWidth="true" style="1"/>
    <col min="859" max="859" width="0" hidden="true" customWidth="true" style="1"/>
    <col min="860" max="860" width="0" hidden="true" customWidth="true" style="1"/>
    <col min="861" max="861" width="0" hidden="true" customWidth="true" style="1"/>
    <col min="862" max="862" width="0" hidden="true" customWidth="true" style="1"/>
    <col min="863" max="863" width="0" hidden="true" customWidth="true" style="1"/>
    <col min="864" max="864" width="0" hidden="true" customWidth="true" style="1"/>
    <col min="865" max="865" width="0" hidden="true" customWidth="true" style="1"/>
    <col min="866" max="866" width="0" hidden="true" customWidth="true" style="1"/>
    <col min="867" max="867" width="0" hidden="true" customWidth="true" style="1"/>
    <col min="868" max="868" width="0" hidden="true" customWidth="true" style="1"/>
    <col min="869" max="869" width="0" hidden="true" customWidth="true" style="1"/>
    <col min="870" max="870" width="0" hidden="true" customWidth="true" style="1"/>
    <col min="871" max="871" width="0" hidden="true" customWidth="true" style="1"/>
    <col min="872" max="872" width="0" hidden="true" customWidth="true" style="1"/>
    <col min="873" max="873" width="0" hidden="true" customWidth="true" style="1"/>
    <col min="874" max="874" width="0" hidden="true" customWidth="true" style="1"/>
    <col min="875" max="875" width="0" hidden="true" customWidth="true" style="1"/>
    <col min="876" max="876" width="0" hidden="true" customWidth="true" style="1"/>
    <col min="877" max="877" width="0" hidden="true" customWidth="true" style="1"/>
    <col min="878" max="878" width="0" hidden="true" customWidth="true" style="1"/>
    <col min="879" max="879" width="0" hidden="true" customWidth="true" style="1"/>
    <col min="880" max="880" width="0" hidden="true" customWidth="true" style="1"/>
    <col min="881" max="881" width="0" hidden="true" customWidth="true" style="1"/>
    <col min="882" max="882" width="0" hidden="true" customWidth="true" style="1"/>
    <col min="883" max="883" width="0" hidden="true" customWidth="true" style="1"/>
    <col min="884" max="884" width="0" hidden="true" customWidth="true" style="1"/>
    <col min="885" max="885" width="0" hidden="true" customWidth="true" style="1"/>
    <col min="886" max="886" width="0" hidden="true" customWidth="true" style="1"/>
    <col min="887" max="887" width="0" hidden="true" customWidth="true" style="1"/>
    <col min="888" max="888" width="0" hidden="true" customWidth="true" style="1"/>
    <col min="889" max="889" width="0" hidden="true" customWidth="true" style="1"/>
    <col min="890" max="890" width="0" hidden="true" customWidth="true" style="1"/>
    <col min="891" max="891" width="0" hidden="true" customWidth="true" style="1"/>
    <col min="892" max="892" width="0" hidden="true" customWidth="true" style="1"/>
    <col min="893" max="893" width="0" hidden="true" customWidth="true" style="1"/>
    <col min="894" max="894" width="0" hidden="true" customWidth="true" style="1"/>
    <col min="895" max="895" width="0" hidden="true" customWidth="true" style="1"/>
    <col min="896" max="896" width="0" hidden="true" customWidth="true" style="1"/>
    <col min="897" max="897" width="0" hidden="true" customWidth="true" style="1"/>
    <col min="898" max="898" width="0" hidden="true" customWidth="true" style="1"/>
    <col min="899" max="899" width="0" hidden="true" customWidth="true" style="1"/>
    <col min="900" max="900" width="0" hidden="true" customWidth="true" style="1"/>
    <col min="901" max="901" width="0" hidden="true" customWidth="true" style="1"/>
    <col min="902" max="902" width="0" hidden="true" customWidth="true" style="1"/>
    <col min="903" max="903" width="0" hidden="true" customWidth="true" style="1"/>
    <col min="904" max="904" width="0" hidden="true" customWidth="true" style="1"/>
    <col min="905" max="905" width="0" hidden="true" customWidth="true" style="1"/>
    <col min="906" max="906" width="0" hidden="true" customWidth="true" style="1"/>
    <col min="907" max="907" width="0" hidden="true" customWidth="true" style="1"/>
    <col min="908" max="908" width="0" hidden="true" customWidth="true" style="1"/>
    <col min="909" max="909" width="0" hidden="true" customWidth="true" style="1"/>
    <col min="910" max="910" width="0" hidden="true" customWidth="true" style="1"/>
    <col min="911" max="911" width="0" hidden="true" customWidth="true" style="1"/>
    <col min="912" max="912" width="0" hidden="true" customWidth="true" style="1"/>
    <col min="913" max="913" width="0" hidden="true" customWidth="true" style="1"/>
    <col min="914" max="914" width="0" hidden="true" customWidth="true" style="1"/>
    <col min="915" max="915" width="0" hidden="true" customWidth="true" style="1"/>
    <col min="916" max="916" width="0" hidden="true" customWidth="true" style="1"/>
    <col min="917" max="917" width="0" hidden="true" customWidth="true" style="1"/>
    <col min="918" max="918" width="0" hidden="true" customWidth="true" style="1"/>
    <col min="919" max="919" width="0" hidden="true" customWidth="true" style="1"/>
    <col min="920" max="920" width="0" hidden="true" customWidth="true" style="1"/>
    <col min="921" max="921" width="0" hidden="true" customWidth="true" style="1"/>
    <col min="922" max="922" width="0" hidden="true" customWidth="true" style="1"/>
    <col min="923" max="923" width="0" hidden="true" customWidth="true" style="1"/>
    <col min="924" max="924" width="0" hidden="true" customWidth="true" style="1"/>
    <col min="925" max="925" width="0" hidden="true" customWidth="true" style="1"/>
    <col min="926" max="926" width="0" hidden="true" customWidth="true" style="1"/>
    <col min="927" max="927" width="0" hidden="true" customWidth="true" style="1"/>
    <col min="928" max="928" width="0" hidden="true" customWidth="true" style="1"/>
    <col min="929" max="929" width="0" hidden="true" customWidth="true" style="1"/>
    <col min="930" max="930" width="0" hidden="true" customWidth="true" style="1"/>
    <col min="931" max="931" width="0" hidden="true" customWidth="true" style="1"/>
    <col min="932" max="932" width="0" hidden="true" customWidth="true" style="1"/>
    <col min="933" max="933" width="0" hidden="true" customWidth="true" style="1"/>
    <col min="934" max="934" width="0" hidden="true" customWidth="true" style="1"/>
    <col min="935" max="935" width="0" hidden="true" customWidth="true" style="1"/>
    <col min="936" max="936" width="0" hidden="true" customWidth="true" style="1"/>
    <col min="937" max="937" width="0" hidden="true" customWidth="true" style="1"/>
    <col min="938" max="938" width="0" hidden="true" customWidth="true" style="1"/>
    <col min="939" max="939" width="0" hidden="true" customWidth="true" style="1"/>
    <col min="940" max="940" width="0" hidden="true" customWidth="true" style="1"/>
    <col min="941" max="941" width="0" hidden="true" customWidth="true" style="1"/>
    <col min="942" max="942" width="0" hidden="true" customWidth="true" style="1"/>
    <col min="943" max="943" width="0" hidden="true" customWidth="true" style="1"/>
    <col min="944" max="944" width="0" hidden="true" customWidth="true" style="1"/>
    <col min="945" max="945" width="0" hidden="true" customWidth="true" style="1"/>
    <col min="946" max="946" width="0" hidden="true" customWidth="true" style="1"/>
    <col min="947" max="947" width="0" hidden="true" customWidth="true" style="1"/>
    <col min="948" max="948" width="0" hidden="true" customWidth="true" style="1"/>
    <col min="949" max="949" width="0" hidden="true" customWidth="true" style="1"/>
    <col min="950" max="950" width="0" hidden="true" customWidth="true" style="1"/>
    <col min="951" max="951" width="0" hidden="true" customWidth="true" style="1"/>
    <col min="952" max="952" width="0" hidden="true" customWidth="true" style="1"/>
    <col min="953" max="953" width="0" hidden="true" customWidth="true" style="1"/>
    <col min="954" max="954" width="0" hidden="true" customWidth="true" style="1"/>
    <col min="955" max="955" width="0" hidden="true" customWidth="true" style="1"/>
    <col min="956" max="956" width="0" hidden="true" customWidth="true" style="1"/>
    <col min="957" max="957" width="0" hidden="true" customWidth="true" style="1"/>
    <col min="958" max="958" width="0" hidden="true" customWidth="true" style="1"/>
    <col min="959" max="959" width="0" hidden="true" customWidth="true" style="1"/>
    <col min="960" max="960" width="0" hidden="true" customWidth="true" style="1"/>
    <col min="961" max="961" width="0" hidden="true" customWidth="true" style="1"/>
    <col min="962" max="962" width="0" hidden="true" customWidth="true" style="1"/>
    <col min="963" max="963" width="0" hidden="true" customWidth="true" style="1"/>
    <col min="964" max="964" width="0" hidden="true" customWidth="true" style="1"/>
    <col min="965" max="965" width="0" hidden="true" customWidth="true" style="1"/>
    <col min="966" max="966" width="0" hidden="true" customWidth="true" style="1"/>
    <col min="967" max="967" width="0" hidden="true" customWidth="true" style="1"/>
    <col min="968" max="968" width="0" hidden="true" customWidth="true" style="1"/>
    <col min="969" max="969" width="0" hidden="true" customWidth="true" style="1"/>
    <col min="970" max="970" width="0" hidden="true" customWidth="true" style="1"/>
    <col min="971" max="971" width="0" hidden="true" customWidth="true" style="1"/>
    <col min="972" max="972" width="0" hidden="true" customWidth="true" style="1"/>
    <col min="973" max="973" width="0" hidden="true" customWidth="true" style="1"/>
    <col min="974" max="974" width="0" hidden="true" customWidth="true" style="1"/>
    <col min="975" max="975" width="0" hidden="true" customWidth="true" style="1"/>
    <col min="976" max="976" width="0" hidden="true" customWidth="true" style="1"/>
    <col min="977" max="977" width="0" hidden="true" customWidth="true" style="1"/>
    <col min="978" max="978" width="0" hidden="true" customWidth="true" style="1"/>
    <col min="979" max="979" width="0" hidden="true" customWidth="true" style="1"/>
    <col min="980" max="980" width="0" hidden="true" customWidth="true" style="1"/>
    <col min="981" max="981" width="0" hidden="true" customWidth="true" style="1"/>
    <col min="982" max="982" width="0" hidden="true" customWidth="true" style="1"/>
    <col min="983" max="983" width="0" hidden="true" customWidth="true" style="1"/>
    <col min="984" max="984" width="0" hidden="true" customWidth="true" style="1"/>
    <col min="985" max="985" width="0" hidden="true" customWidth="true" style="1"/>
    <col min="986" max="986" width="0" hidden="true" customWidth="true" style="1"/>
    <col min="987" max="987" width="0" hidden="true" customWidth="true" style="1"/>
    <col min="988" max="988" width="0" hidden="true" customWidth="true" style="1"/>
    <col min="989" max="989" width="0" hidden="true" customWidth="true" style="1"/>
    <col min="990" max="990" width="0" hidden="true" customWidth="true" style="1"/>
    <col min="991" max="991" width="0" hidden="true" customWidth="true" style="1"/>
    <col min="992" max="992" width="0" hidden="true" customWidth="true" style="1"/>
    <col min="993" max="993" width="0" hidden="true" customWidth="true" style="1"/>
    <col min="994" max="994" width="0" hidden="true" customWidth="true" style="1"/>
    <col min="995" max="995" width="0" hidden="true" customWidth="true" style="1"/>
    <col min="996" max="996" width="0" hidden="true" customWidth="true" style="1"/>
    <col min="997" max="997" width="0" hidden="true" customWidth="true" style="1"/>
    <col min="998" max="998" width="0" hidden="true" customWidth="true" style="1"/>
    <col min="999" max="999" width="0" hidden="true" customWidth="true" style="1"/>
    <col min="1000" max="1000" width="0" hidden="true" customWidth="true" style="1"/>
    <col min="1001" max="1001" width="0" hidden="true" customWidth="true" style="1"/>
    <col min="1002" max="1002" width="0" hidden="true" customWidth="true" style="1"/>
    <col min="1003" max="1003" width="0" hidden="true" customWidth="true" style="1"/>
    <col min="1004" max="1004" width="0" hidden="true" customWidth="true" style="1"/>
    <col min="1005" max="1005" width="0" hidden="true" customWidth="true" style="1"/>
    <col min="1006" max="1006" width="0" hidden="true" customWidth="true" style="1"/>
    <col min="1007" max="1007" width="0" hidden="true" customWidth="true" style="1"/>
    <col min="1008" max="1008" width="0" hidden="true" customWidth="true" style="1"/>
    <col min="1009" max="1009" width="0" hidden="true" customWidth="true" style="1"/>
    <col min="1010" max="1010" width="0" hidden="true" customWidth="true" style="1"/>
    <col min="1011" max="1011" width="0" hidden="true" customWidth="true" style="1"/>
    <col min="1012" max="1012" width="0" hidden="true" customWidth="true" style="1"/>
    <col min="1013" max="1013" width="0" hidden="true" customWidth="true" style="1"/>
    <col min="1014" max="1014" width="0" hidden="true" customWidth="true" style="1"/>
    <col min="1015" max="1015" width="0" hidden="true" customWidth="true" style="1"/>
    <col min="1016" max="1016" width="0" hidden="true" customWidth="true" style="1"/>
    <col min="1017" max="1017" width="0" hidden="true" customWidth="true" style="1"/>
    <col min="1018" max="1018" width="0" hidden="true" customWidth="true" style="1"/>
    <col min="1019" max="1019" width="0" hidden="true" customWidth="true" style="1"/>
    <col min="1020" max="1020" width="0" hidden="true" customWidth="true" style="1"/>
    <col min="1021" max="1021" width="0" hidden="true" customWidth="true" style="1"/>
    <col min="1022" max="1022" width="0" hidden="true" customWidth="true" style="1"/>
    <col min="1023" max="1023" width="0" hidden="true" customWidth="true" style="1"/>
    <col min="1024" max="1024" width="0" hidden="true" customWidth="true" style="1"/>
    <col min="1025" max="1025" width="0" hidden="true" customWidth="true" style="1"/>
  </cols>
  <sheetData>
    <row r="1" spans="1:1025" customHeight="1" ht="12.75"/>
    <row r="3" spans="1:1025" customHeight="1" ht="18">
      <c r="B3" s="3" t="s">
        <v>0</v>
      </c>
      <c r="C3" s="3"/>
      <c r="D3" s="3"/>
      <c r="E3" s="3"/>
      <c r="F3" s="3"/>
      <c r="G3" s="3">
        <v>2014</v>
      </c>
      <c r="H3" s="3">
        <v>2015</v>
      </c>
      <c r="I3" s="3">
        <v>2016</v>
      </c>
      <c r="J3" s="3">
        <v>2017</v>
      </c>
      <c r="K3" s="3">
        <v>2018</v>
      </c>
    </row>
    <row r="4" spans="1:1025" customHeight="1" ht="12.75">
      <c r="B4" s="4" t="s">
        <v>1</v>
      </c>
      <c r="C4" s="4"/>
      <c r="D4" s="4"/>
      <c r="E4" s="4"/>
      <c r="F4" s="4"/>
      <c r="G4" s="5"/>
      <c r="H4" s="5"/>
      <c r="I4" s="5"/>
      <c r="J4" s="5"/>
      <c r="K4" s="5"/>
    </row>
    <row r="5" spans="1:1025" customHeight="1" ht="12.75">
      <c r="B5" s="6" t="s">
        <v>2</v>
      </c>
      <c r="C5" s="6"/>
      <c r="D5" s="6"/>
      <c r="E5" s="6"/>
      <c r="F5" s="5" t="s">
        <v>3</v>
      </c>
      <c r="G5" s="7">
        <v>20</v>
      </c>
      <c r="H5" s="7">
        <v>26</v>
      </c>
      <c r="I5" s="7">
        <v>15</v>
      </c>
      <c r="J5" s="7">
        <v>28</v>
      </c>
      <c r="K5" s="8"/>
    </row>
    <row r="6" spans="1:1025" customHeight="1" ht="12.75">
      <c r="B6" s="9" t="s">
        <v>4</v>
      </c>
      <c r="C6" s="10" t="s">
        <v>5</v>
      </c>
      <c r="D6" s="10"/>
      <c r="E6" s="11"/>
      <c r="F6" s="5" t="s">
        <v>3</v>
      </c>
      <c r="G6" s="7">
        <v>21</v>
      </c>
      <c r="H6" s="7">
        <v>27</v>
      </c>
      <c r="I6" s="7">
        <v>16</v>
      </c>
      <c r="J6" s="7">
        <v>29</v>
      </c>
      <c r="K6" s="8"/>
    </row>
    <row r="7" spans="1:1025" customHeight="1" ht="12.8">
      <c r="B7" s="9"/>
      <c r="C7" s="10" t="s">
        <v>6</v>
      </c>
      <c r="D7" s="10"/>
      <c r="E7" s="11"/>
      <c r="F7" s="7" t="s">
        <v>3</v>
      </c>
      <c r="G7" s="7">
        <v>22</v>
      </c>
      <c r="H7" s="7">
        <v>28</v>
      </c>
      <c r="I7" s="7">
        <v>17</v>
      </c>
      <c r="J7" s="7">
        <v>30</v>
      </c>
      <c r="K7" s="12"/>
    </row>
    <row r="8" spans="1:1025" customHeight="1" ht="12.75">
      <c r="B8" s="13" t="s">
        <v>7</v>
      </c>
      <c r="C8" s="9" t="s">
        <v>8</v>
      </c>
      <c r="D8" s="9" t="s">
        <v>9</v>
      </c>
      <c r="E8" s="14" t="s">
        <v>5</v>
      </c>
      <c r="F8" s="7" t="s">
        <v>3</v>
      </c>
      <c r="G8" s="7">
        <v>23</v>
      </c>
      <c r="H8" s="7">
        <v>29</v>
      </c>
      <c r="I8" s="7">
        <v>18</v>
      </c>
      <c r="J8" s="7">
        <v>31</v>
      </c>
      <c r="K8" s="12"/>
    </row>
    <row r="9" spans="1:1025" customHeight="1" ht="12.8">
      <c r="B9" s="13"/>
      <c r="C9" s="9"/>
      <c r="D9" s="9"/>
      <c r="E9" s="14" t="s">
        <v>6</v>
      </c>
      <c r="F9" s="7" t="s">
        <v>3</v>
      </c>
      <c r="G9" s="7">
        <v>24</v>
      </c>
      <c r="H9" s="7">
        <v>30</v>
      </c>
      <c r="I9" s="7">
        <v>19</v>
      </c>
      <c r="J9" s="7">
        <v>32</v>
      </c>
      <c r="K9" s="12"/>
    </row>
    <row r="10" spans="1:1025" customHeight="1" ht="12.75">
      <c r="B10" s="13"/>
      <c r="C10" s="9"/>
      <c r="D10" s="9" t="s">
        <v>10</v>
      </c>
      <c r="E10" s="14" t="s">
        <v>5</v>
      </c>
      <c r="F10" s="7" t="s">
        <v>3</v>
      </c>
      <c r="G10" s="7">
        <v>25</v>
      </c>
      <c r="H10" s="7">
        <v>31</v>
      </c>
      <c r="I10" s="7">
        <v>20</v>
      </c>
      <c r="J10" s="7">
        <v>33</v>
      </c>
      <c r="K10" s="12"/>
    </row>
    <row r="11" spans="1:1025" customHeight="1" ht="12.8">
      <c r="B11" s="13"/>
      <c r="C11" s="9"/>
      <c r="D11" s="9"/>
      <c r="E11" s="14" t="s">
        <v>6</v>
      </c>
      <c r="F11" s="7" t="s">
        <v>3</v>
      </c>
      <c r="G11" s="7">
        <v>26</v>
      </c>
      <c r="H11" s="7">
        <v>32</v>
      </c>
      <c r="I11" s="7">
        <v>21</v>
      </c>
      <c r="J11" s="7">
        <v>34</v>
      </c>
      <c r="K11" s="12"/>
    </row>
    <row r="12" spans="1:1025" customHeight="1" ht="12.75">
      <c r="B12" s="13"/>
      <c r="C12" s="9"/>
      <c r="D12" s="6" t="s">
        <v>11</v>
      </c>
      <c r="E12" s="6"/>
      <c r="F12" s="7" t="s">
        <v>12</v>
      </c>
      <c r="G12" s="7">
        <v>27</v>
      </c>
      <c r="H12" s="7">
        <v>33</v>
      </c>
      <c r="I12" s="7">
        <v>22</v>
      </c>
      <c r="J12" s="7">
        <v>35</v>
      </c>
      <c r="K12" s="12"/>
    </row>
    <row r="13" spans="1:1025" customHeight="1" ht="12.75">
      <c r="B13" s="13"/>
      <c r="C13" s="9" t="s">
        <v>13</v>
      </c>
      <c r="D13" s="9" t="s">
        <v>14</v>
      </c>
      <c r="E13" s="6" t="s">
        <v>5</v>
      </c>
      <c r="F13" s="7" t="s">
        <v>3</v>
      </c>
      <c r="G13" s="7">
        <v>28</v>
      </c>
      <c r="H13" s="7">
        <v>34</v>
      </c>
      <c r="I13" s="7">
        <v>23</v>
      </c>
      <c r="J13" s="7">
        <v>36</v>
      </c>
      <c r="K13" s="12"/>
    </row>
    <row r="14" spans="1:1025" customHeight="1" ht="12.8">
      <c r="B14" s="13"/>
      <c r="C14" s="9"/>
      <c r="D14" s="9"/>
      <c r="E14" s="6" t="s">
        <v>6</v>
      </c>
      <c r="F14" s="7" t="s">
        <v>3</v>
      </c>
      <c r="G14" s="7">
        <v>29</v>
      </c>
      <c r="H14" s="7">
        <v>35</v>
      </c>
      <c r="I14" s="7">
        <v>24</v>
      </c>
      <c r="J14" s="7">
        <v>37</v>
      </c>
      <c r="K14" s="12"/>
    </row>
    <row r="15" spans="1:1025" customHeight="1" ht="12.75">
      <c r="B15" s="13"/>
      <c r="C15" s="9"/>
      <c r="D15" s="9" t="s">
        <v>15</v>
      </c>
      <c r="E15" s="14" t="s">
        <v>16</v>
      </c>
      <c r="F15" s="7" t="s">
        <v>3</v>
      </c>
      <c r="G15" s="7">
        <v>30</v>
      </c>
      <c r="H15" s="7">
        <v>36</v>
      </c>
      <c r="I15" s="7">
        <v>25</v>
      </c>
      <c r="J15" s="7">
        <v>38</v>
      </c>
      <c r="K15" s="12"/>
    </row>
    <row r="16" spans="1:1025" customHeight="1" ht="12.8">
      <c r="B16" s="13"/>
      <c r="C16" s="9"/>
      <c r="D16" s="9"/>
      <c r="E16" s="14" t="s">
        <v>17</v>
      </c>
      <c r="F16" s="7" t="s">
        <v>3</v>
      </c>
      <c r="G16" s="7">
        <v>31</v>
      </c>
      <c r="H16" s="7">
        <v>37</v>
      </c>
      <c r="I16" s="7">
        <v>26</v>
      </c>
      <c r="J16" s="7">
        <v>39</v>
      </c>
      <c r="K16" s="12"/>
    </row>
    <row r="17" spans="1:1025" customHeight="1" ht="12.75">
      <c r="B17" s="13"/>
      <c r="C17" s="9"/>
      <c r="D17" s="9" t="s">
        <v>18</v>
      </c>
      <c r="E17" s="14" t="s">
        <v>5</v>
      </c>
      <c r="F17" s="9" t="s">
        <v>3</v>
      </c>
      <c r="G17" s="7">
        <v>32</v>
      </c>
      <c r="H17" s="7">
        <v>38</v>
      </c>
      <c r="I17" s="7">
        <v>27</v>
      </c>
      <c r="J17" s="7">
        <v>40</v>
      </c>
      <c r="K17" s="12"/>
    </row>
    <row r="18" spans="1:1025" customHeight="1" ht="12.8">
      <c r="B18" s="13"/>
      <c r="C18" s="9"/>
      <c r="D18" s="9"/>
      <c r="E18" s="14" t="s">
        <v>6</v>
      </c>
      <c r="F18" s="9" t="s">
        <v>3</v>
      </c>
      <c r="G18" s="7">
        <v>33</v>
      </c>
      <c r="H18" s="7">
        <v>39</v>
      </c>
      <c r="I18" s="7">
        <v>28</v>
      </c>
      <c r="J18" s="7">
        <v>41</v>
      </c>
      <c r="K18" s="12"/>
    </row>
    <row r="19" spans="1:1025" customHeight="1" ht="12.75">
      <c r="B19" s="13"/>
      <c r="C19" s="9"/>
      <c r="D19" s="9" t="s">
        <v>19</v>
      </c>
      <c r="E19" s="14" t="s">
        <v>5</v>
      </c>
      <c r="F19" s="7" t="s">
        <v>3</v>
      </c>
      <c r="G19" s="7">
        <v>34</v>
      </c>
      <c r="H19" s="7">
        <v>40</v>
      </c>
      <c r="I19" s="7">
        <v>29</v>
      </c>
      <c r="J19" s="7">
        <v>42</v>
      </c>
      <c r="K19" s="12"/>
    </row>
    <row r="20" spans="1:1025" customHeight="1" ht="12.8">
      <c r="B20" s="13"/>
      <c r="C20" s="9"/>
      <c r="D20" s="9"/>
      <c r="E20" s="14" t="s">
        <v>6</v>
      </c>
      <c r="F20" s="7" t="s">
        <v>3</v>
      </c>
      <c r="G20" s="7">
        <v>35</v>
      </c>
      <c r="H20" s="7">
        <v>41</v>
      </c>
      <c r="I20" s="7">
        <v>30</v>
      </c>
      <c r="J20" s="7">
        <v>43</v>
      </c>
      <c r="K20" s="12"/>
    </row>
    <row r="21" spans="1:1025" customHeight="1" ht="12.75">
      <c r="B21" s="13"/>
      <c r="C21" s="9"/>
      <c r="D21" s="6" t="s">
        <v>20</v>
      </c>
      <c r="E21" s="6"/>
      <c r="F21" s="7" t="s">
        <v>12</v>
      </c>
      <c r="G21" s="7">
        <v>36</v>
      </c>
      <c r="H21" s="7">
        <v>42</v>
      </c>
      <c r="I21" s="7">
        <v>31</v>
      </c>
      <c r="J21" s="7">
        <v>44</v>
      </c>
      <c r="K21" s="12"/>
    </row>
    <row r="22" spans="1:1025" customHeight="1" ht="12.75">
      <c r="B22" s="9" t="s">
        <v>21</v>
      </c>
      <c r="C22" s="14" t="s">
        <v>22</v>
      </c>
      <c r="D22" s="14"/>
      <c r="E22" s="14"/>
      <c r="F22" s="7" t="s">
        <v>3</v>
      </c>
      <c r="G22" s="7">
        <v>37</v>
      </c>
      <c r="H22" s="7">
        <v>43</v>
      </c>
      <c r="I22" s="7">
        <v>32</v>
      </c>
      <c r="J22" s="7">
        <v>45</v>
      </c>
      <c r="K22" s="12"/>
    </row>
    <row r="23" spans="1:1025" customHeight="1" ht="12.75">
      <c r="B23" s="9"/>
      <c r="C23" s="14" t="s">
        <v>23</v>
      </c>
      <c r="D23" s="14"/>
      <c r="E23" s="14"/>
      <c r="F23" s="7" t="s">
        <v>12</v>
      </c>
      <c r="G23" s="7">
        <v>38</v>
      </c>
      <c r="H23" s="7">
        <v>44</v>
      </c>
      <c r="I23" s="7">
        <v>33</v>
      </c>
      <c r="J23" s="7">
        <v>46</v>
      </c>
      <c r="K23" s="12"/>
    </row>
    <row r="24" spans="1:1025" customHeight="1" ht="12.75">
      <c r="B24" s="9"/>
      <c r="C24" s="14" t="s">
        <v>24</v>
      </c>
      <c r="D24" s="14"/>
      <c r="E24" s="14"/>
      <c r="F24" s="7" t="s">
        <v>3</v>
      </c>
      <c r="G24" s="7">
        <v>39</v>
      </c>
      <c r="H24" s="7">
        <v>45</v>
      </c>
      <c r="I24" s="7">
        <v>34</v>
      </c>
      <c r="J24" s="7">
        <v>47</v>
      </c>
      <c r="K24" s="12"/>
    </row>
    <row r="25" spans="1:1025" customHeight="1" ht="12.75">
      <c r="B25" s="6" t="s">
        <v>25</v>
      </c>
      <c r="C25" s="6"/>
      <c r="D25" s="6"/>
      <c r="E25" s="6"/>
      <c r="F25" s="7" t="s">
        <v>3</v>
      </c>
      <c r="G25" s="7">
        <v>40</v>
      </c>
      <c r="H25" s="7">
        <v>46</v>
      </c>
      <c r="I25" s="7">
        <v>35</v>
      </c>
      <c r="J25" s="7">
        <v>48</v>
      </c>
      <c r="K25" s="12"/>
    </row>
    <row r="26" spans="1:1025" customHeight="1" ht="12.75">
      <c r="B26" s="6" t="s">
        <v>26</v>
      </c>
      <c r="C26" s="6"/>
      <c r="D26" s="6"/>
      <c r="E26" s="6"/>
      <c r="F26" s="7" t="s">
        <v>3</v>
      </c>
      <c r="G26" s="7">
        <v>41</v>
      </c>
      <c r="H26" s="7">
        <v>47</v>
      </c>
      <c r="I26" s="7">
        <v>36</v>
      </c>
      <c r="J26" s="7">
        <v>49</v>
      </c>
      <c r="K26" s="12"/>
    </row>
    <row r="27" spans="1:1025" customHeight="1" ht="12.75">
      <c r="B27" s="13" t="s">
        <v>27</v>
      </c>
      <c r="C27" s="6" t="s">
        <v>28</v>
      </c>
      <c r="D27" s="6"/>
      <c r="E27" s="6"/>
      <c r="F27" s="7" t="s">
        <v>3</v>
      </c>
      <c r="G27" s="7">
        <v>42</v>
      </c>
      <c r="H27" s="7">
        <v>48</v>
      </c>
      <c r="I27" s="7">
        <v>37</v>
      </c>
      <c r="J27" s="7">
        <v>50</v>
      </c>
      <c r="K27" s="12"/>
    </row>
    <row r="28" spans="1:1025" customHeight="1" ht="12.75">
      <c r="B28" s="13"/>
      <c r="C28" s="6" t="s">
        <v>29</v>
      </c>
      <c r="D28" s="6"/>
      <c r="E28" s="6"/>
      <c r="F28" s="7" t="s">
        <v>3</v>
      </c>
      <c r="G28" s="7">
        <v>43</v>
      </c>
      <c r="H28" s="7">
        <v>49</v>
      </c>
      <c r="I28" s="7">
        <v>38</v>
      </c>
      <c r="J28" s="7">
        <v>51</v>
      </c>
      <c r="K28" s="12"/>
    </row>
    <row r="29" spans="1:1025" customHeight="1" ht="12.75">
      <c r="B29" s="13"/>
      <c r="C29" s="6" t="s">
        <v>30</v>
      </c>
      <c r="D29" s="6"/>
      <c r="E29" s="6"/>
      <c r="F29" s="7" t="s">
        <v>3</v>
      </c>
      <c r="G29" s="7">
        <v>44</v>
      </c>
      <c r="H29" s="7">
        <v>50</v>
      </c>
      <c r="I29" s="7">
        <v>39</v>
      </c>
      <c r="J29" s="7">
        <v>52</v>
      </c>
      <c r="K29" s="12"/>
    </row>
    <row r="30" spans="1:1025" customHeight="1" ht="12.75">
      <c r="B30" s="13"/>
      <c r="C30" s="6" t="s">
        <v>31</v>
      </c>
      <c r="D30" s="6"/>
      <c r="E30" s="6"/>
      <c r="F30" s="7" t="s">
        <v>3</v>
      </c>
      <c r="G30" s="7">
        <v>45</v>
      </c>
      <c r="H30" s="7">
        <v>51</v>
      </c>
      <c r="I30" s="7">
        <v>40</v>
      </c>
      <c r="J30" s="7">
        <v>53</v>
      </c>
      <c r="K30" s="12"/>
    </row>
    <row r="31" spans="1:1025" customHeight="1" ht="12.75">
      <c r="B31" s="13" t="s">
        <v>32</v>
      </c>
      <c r="C31" s="14" t="s">
        <v>33</v>
      </c>
      <c r="D31" s="14"/>
      <c r="E31" s="14"/>
      <c r="F31" s="7" t="s">
        <v>3</v>
      </c>
      <c r="G31" s="7">
        <v>46</v>
      </c>
      <c r="H31" s="7">
        <v>52</v>
      </c>
      <c r="I31" s="7">
        <v>41</v>
      </c>
      <c r="J31" s="7">
        <v>54</v>
      </c>
      <c r="K31" s="12"/>
    </row>
    <row r="32" spans="1:1025" customHeight="1" ht="12.75">
      <c r="B32" s="13"/>
      <c r="C32" s="14" t="s">
        <v>34</v>
      </c>
      <c r="D32" s="14"/>
      <c r="E32" s="14"/>
      <c r="F32" s="7" t="s">
        <v>3</v>
      </c>
      <c r="G32" s="7">
        <v>47</v>
      </c>
      <c r="H32" s="7">
        <v>53</v>
      </c>
      <c r="I32" s="7">
        <v>42</v>
      </c>
      <c r="J32" s="7">
        <v>55</v>
      </c>
      <c r="K32" s="12"/>
    </row>
    <row r="33" spans="1:1025" customHeight="1" ht="12.75">
      <c r="B33" s="13"/>
      <c r="C33" s="14" t="s">
        <v>35</v>
      </c>
      <c r="D33" s="14"/>
      <c r="E33" s="14"/>
      <c r="F33" s="7" t="s">
        <v>3</v>
      </c>
      <c r="G33" s="7">
        <v>48</v>
      </c>
      <c r="H33" s="7">
        <v>54</v>
      </c>
      <c r="I33" s="7">
        <v>43</v>
      </c>
      <c r="J33" s="7">
        <v>56</v>
      </c>
      <c r="K33" s="12"/>
    </row>
    <row r="34" spans="1:1025" customHeight="1" ht="12.75">
      <c r="B34" s="13"/>
      <c r="C34" s="14" t="s">
        <v>36</v>
      </c>
      <c r="D34" s="14"/>
      <c r="E34" s="14"/>
      <c r="F34" s="7" t="s">
        <v>3</v>
      </c>
      <c r="G34" s="7">
        <v>49</v>
      </c>
      <c r="H34" s="7">
        <v>55</v>
      </c>
      <c r="I34" s="7">
        <v>44</v>
      </c>
      <c r="J34" s="7">
        <v>57</v>
      </c>
      <c r="K34" s="12"/>
    </row>
    <row r="35" spans="1:1025" customHeight="1" ht="12.75">
      <c r="B35" s="13"/>
      <c r="C35" s="14" t="s">
        <v>37</v>
      </c>
      <c r="D35" s="14"/>
      <c r="E35" s="14"/>
      <c r="F35" s="7" t="s">
        <v>3</v>
      </c>
      <c r="G35" s="7">
        <v>50</v>
      </c>
      <c r="H35" s="7">
        <v>56</v>
      </c>
      <c r="I35" s="7">
        <v>45</v>
      </c>
      <c r="J35" s="7">
        <v>58</v>
      </c>
      <c r="K35" s="12"/>
    </row>
    <row r="36" spans="1:1025" customHeight="1" ht="12.75">
      <c r="B36" s="13"/>
      <c r="C36" s="14" t="s">
        <v>38</v>
      </c>
      <c r="D36" s="14"/>
      <c r="E36" s="14"/>
      <c r="F36" s="7" t="s">
        <v>3</v>
      </c>
      <c r="G36" s="7">
        <v>51</v>
      </c>
      <c r="H36" s="7">
        <v>57</v>
      </c>
      <c r="I36" s="7">
        <v>46</v>
      </c>
      <c r="J36" s="7">
        <v>59</v>
      </c>
      <c r="K36" s="12"/>
    </row>
    <row r="37" spans="1:1025" customHeight="1" ht="12.75">
      <c r="B37" s="13"/>
      <c r="C37" s="14" t="s">
        <v>39</v>
      </c>
      <c r="D37" s="14"/>
      <c r="E37" s="14"/>
      <c r="F37" s="7" t="s">
        <v>3</v>
      </c>
      <c r="G37" s="7">
        <v>52</v>
      </c>
      <c r="H37" s="7">
        <v>58</v>
      </c>
      <c r="I37" s="7">
        <v>47</v>
      </c>
      <c r="J37" s="7">
        <v>60</v>
      </c>
      <c r="K37" s="12"/>
    </row>
    <row r="38" spans="1:1025" customHeight="1" ht="12.75">
      <c r="B38" s="13"/>
      <c r="C38" s="14" t="s">
        <v>40</v>
      </c>
      <c r="D38" s="14"/>
      <c r="E38" s="14"/>
      <c r="F38" s="7" t="s">
        <v>3</v>
      </c>
      <c r="G38" s="7">
        <v>53</v>
      </c>
      <c r="H38" s="7">
        <v>59</v>
      </c>
      <c r="I38" s="7">
        <v>48</v>
      </c>
      <c r="J38" s="7">
        <v>61</v>
      </c>
      <c r="K38" s="12"/>
    </row>
    <row r="39" spans="1:1025" customHeight="1" ht="12.75">
      <c r="B39" s="13"/>
      <c r="C39" s="14" t="s">
        <v>41</v>
      </c>
      <c r="D39" s="14"/>
      <c r="E39" s="14"/>
      <c r="F39" s="7" t="s">
        <v>12</v>
      </c>
      <c r="G39" s="7">
        <v>54</v>
      </c>
      <c r="H39" s="7">
        <v>60</v>
      </c>
      <c r="I39" s="7">
        <v>49</v>
      </c>
      <c r="J39" s="7">
        <v>62</v>
      </c>
      <c r="K39" s="12"/>
    </row>
    <row r="40" spans="1:1025" customHeight="1" ht="12.75">
      <c r="B40" s="9" t="s">
        <v>42</v>
      </c>
      <c r="C40" s="6" t="s">
        <v>43</v>
      </c>
      <c r="D40" s="6"/>
      <c r="E40" s="6"/>
      <c r="F40" s="7" t="s">
        <v>3</v>
      </c>
      <c r="G40" s="7">
        <v>55</v>
      </c>
      <c r="H40" s="7">
        <v>61</v>
      </c>
      <c r="I40" s="7">
        <v>50</v>
      </c>
      <c r="J40" s="7">
        <v>63</v>
      </c>
      <c r="K40" s="12"/>
    </row>
    <row r="41" spans="1:1025" customHeight="1" ht="12.75">
      <c r="B41" s="9"/>
      <c r="C41" s="6" t="s">
        <v>44</v>
      </c>
      <c r="D41" s="6"/>
      <c r="E41" s="6"/>
      <c r="F41" s="7" t="s">
        <v>12</v>
      </c>
      <c r="G41" s="7">
        <v>56</v>
      </c>
      <c r="H41" s="7">
        <v>62</v>
      </c>
      <c r="I41" s="7">
        <v>51</v>
      </c>
      <c r="J41" s="7">
        <v>64</v>
      </c>
      <c r="K41" s="12"/>
    </row>
    <row r="42" spans="1:1025" customHeight="1" ht="12.75">
      <c r="B42" s="9" t="s">
        <v>45</v>
      </c>
      <c r="C42" s="9" t="s">
        <v>46</v>
      </c>
      <c r="D42" s="6" t="s">
        <v>47</v>
      </c>
      <c r="E42" s="6"/>
      <c r="F42" s="7" t="s">
        <v>3</v>
      </c>
      <c r="G42" s="7">
        <v>57</v>
      </c>
      <c r="H42" s="7">
        <v>63</v>
      </c>
      <c r="I42" s="7">
        <v>52</v>
      </c>
      <c r="J42" s="7">
        <v>65</v>
      </c>
      <c r="K42" s="12"/>
    </row>
    <row r="43" spans="1:1025" customHeight="1" ht="12.75">
      <c r="B43" s="9"/>
      <c r="C43" s="9"/>
      <c r="D43" s="6" t="s">
        <v>48</v>
      </c>
      <c r="E43" s="6"/>
      <c r="F43" s="7" t="s">
        <v>12</v>
      </c>
      <c r="G43" s="7">
        <v>58</v>
      </c>
      <c r="H43" s="7">
        <v>64</v>
      </c>
      <c r="I43" s="7">
        <v>53</v>
      </c>
      <c r="J43" s="7">
        <v>66</v>
      </c>
      <c r="K43" s="12"/>
    </row>
    <row r="44" spans="1:1025" customHeight="1" ht="12.75">
      <c r="B44" s="9"/>
      <c r="C44" s="9"/>
      <c r="D44" s="6" t="s">
        <v>49</v>
      </c>
      <c r="E44" s="6"/>
      <c r="F44" s="7" t="s">
        <v>3</v>
      </c>
      <c r="G44" s="7">
        <v>59</v>
      </c>
      <c r="H44" s="7">
        <v>65</v>
      </c>
      <c r="I44" s="7">
        <v>54</v>
      </c>
      <c r="J44" s="7">
        <v>67</v>
      </c>
      <c r="K44" s="12"/>
    </row>
    <row r="45" spans="1:1025" customHeight="1" ht="12.75">
      <c r="B45" s="9"/>
      <c r="C45" s="9" t="s">
        <v>50</v>
      </c>
      <c r="D45" s="6" t="s">
        <v>47</v>
      </c>
      <c r="E45" s="6"/>
      <c r="F45" s="7" t="s">
        <v>3</v>
      </c>
      <c r="G45" s="7">
        <v>60</v>
      </c>
      <c r="H45" s="7">
        <v>66</v>
      </c>
      <c r="I45" s="7">
        <v>55</v>
      </c>
      <c r="J45" s="7">
        <v>68</v>
      </c>
      <c r="K45" s="12"/>
    </row>
    <row r="46" spans="1:1025" customHeight="1" ht="12.75">
      <c r="B46" s="9"/>
      <c r="C46" s="9"/>
      <c r="D46" s="6" t="s">
        <v>48</v>
      </c>
      <c r="E46" s="6"/>
      <c r="F46" s="7" t="s">
        <v>12</v>
      </c>
      <c r="G46" s="7">
        <v>61</v>
      </c>
      <c r="H46" s="7">
        <v>67</v>
      </c>
      <c r="I46" s="7">
        <v>56</v>
      </c>
      <c r="J46" s="7">
        <v>69</v>
      </c>
      <c r="K46" s="12"/>
    </row>
    <row r="47" spans="1:1025" customHeight="1" ht="12.75">
      <c r="B47" s="9"/>
      <c r="C47" s="9"/>
      <c r="D47" s="6" t="s">
        <v>49</v>
      </c>
      <c r="E47" s="6"/>
      <c r="F47" s="7" t="s">
        <v>3</v>
      </c>
      <c r="G47" s="7">
        <v>62</v>
      </c>
      <c r="H47" s="7">
        <v>68</v>
      </c>
      <c r="I47" s="7">
        <v>57</v>
      </c>
      <c r="J47" s="7">
        <v>70</v>
      </c>
      <c r="K47" s="12"/>
    </row>
    <row r="48" spans="1:1025" customHeight="1" ht="12.75">
      <c r="B48" s="9" t="s">
        <v>51</v>
      </c>
      <c r="C48" s="6" t="s">
        <v>52</v>
      </c>
      <c r="D48" s="6"/>
      <c r="E48" s="6"/>
      <c r="F48" s="7" t="s">
        <v>3</v>
      </c>
      <c r="G48" s="7">
        <v>63</v>
      </c>
      <c r="H48" s="7">
        <v>69</v>
      </c>
      <c r="I48" s="7">
        <v>58</v>
      </c>
      <c r="J48" s="7">
        <v>71</v>
      </c>
      <c r="K48" s="12"/>
    </row>
    <row r="49" spans="1:1025" customHeight="1" ht="12.75">
      <c r="B49" s="9"/>
      <c r="C49" s="6" t="s">
        <v>53</v>
      </c>
      <c r="D49" s="6"/>
      <c r="E49" s="6"/>
      <c r="F49" s="7" t="s">
        <v>3</v>
      </c>
      <c r="G49" s="7">
        <v>64</v>
      </c>
      <c r="H49" s="7">
        <v>70</v>
      </c>
      <c r="I49" s="7">
        <v>59</v>
      </c>
      <c r="J49" s="7">
        <v>72</v>
      </c>
      <c r="K49" s="12"/>
    </row>
    <row r="50" spans="1:1025" customHeight="1" ht="12.75">
      <c r="B50" s="9"/>
      <c r="C50" s="6" t="s">
        <v>54</v>
      </c>
      <c r="D50" s="6"/>
      <c r="E50" s="6"/>
      <c r="F50" s="7" t="s">
        <v>3</v>
      </c>
      <c r="G50" s="7">
        <v>65</v>
      </c>
      <c r="H50" s="7">
        <v>71</v>
      </c>
      <c r="I50" s="7">
        <v>60</v>
      </c>
      <c r="J50" s="7">
        <v>73</v>
      </c>
      <c r="K50" s="12"/>
    </row>
    <row r="51" spans="1:1025" customHeight="1" ht="12.75">
      <c r="B51" s="9"/>
      <c r="C51" s="6" t="s">
        <v>31</v>
      </c>
      <c r="D51" s="6"/>
      <c r="E51" s="6"/>
      <c r="F51" s="7" t="s">
        <v>3</v>
      </c>
      <c r="G51" s="7">
        <v>66</v>
      </c>
      <c r="H51" s="7">
        <v>72</v>
      </c>
      <c r="I51" s="7">
        <v>61</v>
      </c>
      <c r="J51" s="7">
        <v>74</v>
      </c>
      <c r="K51" s="12"/>
    </row>
    <row r="52" spans="1:1025" customHeight="1" ht="12.75">
      <c r="B52" s="6" t="s">
        <v>55</v>
      </c>
      <c r="C52" s="6"/>
      <c r="D52" s="6"/>
      <c r="E52" s="6"/>
      <c r="F52" s="7" t="s">
        <v>3</v>
      </c>
      <c r="G52" s="7">
        <v>67</v>
      </c>
      <c r="H52" s="7">
        <v>73</v>
      </c>
      <c r="I52" s="7">
        <v>62</v>
      </c>
      <c r="J52" s="7">
        <v>75</v>
      </c>
      <c r="K52" s="12"/>
    </row>
    <row r="53" spans="1:1025" customHeight="1" ht="12.75">
      <c r="B53" s="15" t="s">
        <v>56</v>
      </c>
      <c r="C53" s="15"/>
      <c r="D53" s="15"/>
      <c r="E53" s="15"/>
      <c r="F53" s="16" t="s">
        <v>57</v>
      </c>
      <c r="G53" s="17">
        <f>SUM(G7:G52)</f>
        <v>2047</v>
      </c>
      <c r="H53" s="17">
        <f>SUM(H7:H52)</f>
        <v>2323</v>
      </c>
      <c r="I53" s="17">
        <f>SUM(I7:I52)</f>
        <v>1817</v>
      </c>
      <c r="J53" s="17">
        <f>SUM(J7:J52)</f>
        <v>2415</v>
      </c>
      <c r="K53" s="17">
        <f>SUM(K7:K52)</f>
        <v>0</v>
      </c>
    </row>
    <row r="54" spans="1:1025" customHeight="1" ht="12.75">
      <c r="B54" s="18"/>
      <c r="C54" s="18"/>
      <c r="D54" s="18"/>
      <c r="E54" s="18"/>
      <c r="F54" s="19"/>
    </row>
    <row r="55" spans="1:1025" customHeight="1" ht="12.75">
      <c r="B55" s="18"/>
      <c r="C55" s="18"/>
      <c r="D55" s="18"/>
      <c r="E55" s="18"/>
      <c r="F55" s="19"/>
    </row>
    <row r="56" spans="1:1025" customHeight="1" ht="12.75">
      <c r="B56" s="4" t="s">
        <v>58</v>
      </c>
      <c r="C56" s="4"/>
      <c r="D56" s="4"/>
      <c r="E56" s="4"/>
      <c r="F56" s="4"/>
      <c r="G56" s="5"/>
      <c r="H56" s="5"/>
      <c r="I56" s="5"/>
      <c r="J56" s="5"/>
      <c r="K56" s="5"/>
    </row>
    <row r="57" spans="1:1025" customHeight="1" ht="12.75">
      <c r="B57" s="13" t="s">
        <v>59</v>
      </c>
      <c r="C57" s="9" t="s">
        <v>60</v>
      </c>
      <c r="D57" s="6" t="s">
        <v>61</v>
      </c>
      <c r="E57" s="6"/>
      <c r="F57" s="7" t="s">
        <v>3</v>
      </c>
      <c r="G57" s="7">
        <v>51</v>
      </c>
      <c r="H57" s="7">
        <v>57</v>
      </c>
      <c r="I57" s="7">
        <v>46</v>
      </c>
      <c r="J57" s="7">
        <v>59</v>
      </c>
      <c r="K57" s="12"/>
    </row>
    <row r="58" spans="1:1025" customHeight="1" ht="12.75">
      <c r="B58" s="13"/>
      <c r="C58" s="9"/>
      <c r="D58" s="6" t="s">
        <v>62</v>
      </c>
      <c r="E58" s="6"/>
      <c r="F58" s="7" t="s">
        <v>3</v>
      </c>
      <c r="G58" s="7">
        <v>52</v>
      </c>
      <c r="H58" s="7">
        <v>58</v>
      </c>
      <c r="I58" s="7">
        <v>47</v>
      </c>
      <c r="J58" s="7">
        <v>60</v>
      </c>
      <c r="K58" s="12"/>
    </row>
    <row r="59" spans="1:1025" customHeight="1" ht="12.75">
      <c r="B59" s="13"/>
      <c r="C59" s="9" t="s">
        <v>63</v>
      </c>
      <c r="D59" s="6" t="s">
        <v>64</v>
      </c>
      <c r="E59" s="6"/>
      <c r="F59" s="7" t="s">
        <v>3</v>
      </c>
      <c r="G59" s="7">
        <v>53</v>
      </c>
      <c r="H59" s="7">
        <v>59</v>
      </c>
      <c r="I59" s="7">
        <v>48</v>
      </c>
      <c r="J59" s="7">
        <v>61</v>
      </c>
      <c r="K59" s="12"/>
    </row>
    <row r="60" spans="1:1025" customHeight="1" ht="12.75">
      <c r="B60" s="13"/>
      <c r="C60" s="9"/>
      <c r="D60" s="6" t="s">
        <v>62</v>
      </c>
      <c r="E60" s="6"/>
      <c r="F60" s="7" t="s">
        <v>3</v>
      </c>
      <c r="G60" s="7">
        <v>54</v>
      </c>
      <c r="H60" s="7">
        <v>60</v>
      </c>
      <c r="I60" s="7">
        <v>49</v>
      </c>
      <c r="J60" s="7">
        <v>62</v>
      </c>
      <c r="K60" s="12"/>
    </row>
    <row r="61" spans="1:1025" customHeight="1" ht="12.75">
      <c r="B61" s="13"/>
      <c r="C61" s="9" t="s">
        <v>65</v>
      </c>
      <c r="D61" s="6" t="s">
        <v>61</v>
      </c>
      <c r="E61" s="6"/>
      <c r="F61" s="7" t="s">
        <v>3</v>
      </c>
      <c r="G61" s="7">
        <v>55</v>
      </c>
      <c r="H61" s="7">
        <v>61</v>
      </c>
      <c r="I61" s="7">
        <v>50</v>
      </c>
      <c r="J61" s="7">
        <v>63</v>
      </c>
      <c r="K61" s="12"/>
    </row>
    <row r="62" spans="1:1025" customHeight="1" ht="12.75">
      <c r="B62" s="13"/>
      <c r="C62" s="9"/>
      <c r="D62" s="6" t="s">
        <v>62</v>
      </c>
      <c r="E62" s="6"/>
      <c r="F62" s="7" t="s">
        <v>3</v>
      </c>
      <c r="G62" s="7">
        <v>56</v>
      </c>
      <c r="H62" s="7">
        <v>62</v>
      </c>
      <c r="I62" s="7">
        <v>51</v>
      </c>
      <c r="J62" s="7">
        <v>64</v>
      </c>
      <c r="K62" s="12"/>
    </row>
    <row r="63" spans="1:1025" customHeight="1" ht="12.75">
      <c r="B63" s="13"/>
      <c r="C63" s="9" t="s">
        <v>66</v>
      </c>
      <c r="D63" s="6" t="s">
        <v>64</v>
      </c>
      <c r="E63" s="6"/>
      <c r="F63" s="7" t="s">
        <v>3</v>
      </c>
      <c r="G63" s="7">
        <v>57</v>
      </c>
      <c r="H63" s="7">
        <v>63</v>
      </c>
      <c r="I63" s="7">
        <v>52</v>
      </c>
      <c r="J63" s="7">
        <v>65</v>
      </c>
      <c r="K63" s="12"/>
    </row>
    <row r="64" spans="1:1025" customHeight="1" ht="12.75">
      <c r="B64" s="13"/>
      <c r="C64" s="9"/>
      <c r="D64" s="6" t="s">
        <v>62</v>
      </c>
      <c r="E64" s="6"/>
      <c r="F64" s="7" t="s">
        <v>3</v>
      </c>
      <c r="G64" s="7">
        <v>58</v>
      </c>
      <c r="H64" s="7">
        <v>64</v>
      </c>
      <c r="I64" s="7">
        <v>53</v>
      </c>
      <c r="J64" s="7">
        <v>66</v>
      </c>
      <c r="K64" s="12"/>
    </row>
    <row r="65" spans="1:1025" customHeight="1" ht="12.75">
      <c r="B65" s="13"/>
      <c r="C65" s="9" t="s">
        <v>67</v>
      </c>
      <c r="D65" s="6" t="s">
        <v>61</v>
      </c>
      <c r="E65" s="6"/>
      <c r="F65" s="7" t="s">
        <v>3</v>
      </c>
      <c r="G65" s="7">
        <v>59</v>
      </c>
      <c r="H65" s="7">
        <v>65</v>
      </c>
      <c r="I65" s="7">
        <v>54</v>
      </c>
      <c r="J65" s="7">
        <v>67</v>
      </c>
      <c r="K65" s="12"/>
    </row>
    <row r="66" spans="1:1025" customHeight="1" ht="12.75">
      <c r="B66" s="13"/>
      <c r="C66" s="9"/>
      <c r="D66" s="6" t="s">
        <v>62</v>
      </c>
      <c r="E66" s="6"/>
      <c r="F66" s="7" t="s">
        <v>3</v>
      </c>
      <c r="G66" s="7">
        <v>60</v>
      </c>
      <c r="H66" s="7">
        <v>66</v>
      </c>
      <c r="I66" s="7">
        <v>55</v>
      </c>
      <c r="J66" s="7">
        <v>68</v>
      </c>
      <c r="K66" s="12"/>
    </row>
    <row r="67" spans="1:1025" customHeight="1" ht="12.75">
      <c r="B67" s="13"/>
      <c r="C67" s="6" t="s">
        <v>68</v>
      </c>
      <c r="D67" s="6"/>
      <c r="E67" s="6"/>
      <c r="F67" s="7" t="s">
        <v>3</v>
      </c>
      <c r="G67" s="7">
        <v>61</v>
      </c>
      <c r="H67" s="7">
        <v>67</v>
      </c>
      <c r="I67" s="7">
        <v>56</v>
      </c>
      <c r="J67" s="7">
        <v>69</v>
      </c>
      <c r="K67" s="12"/>
    </row>
    <row r="68" spans="1:1025" customHeight="1" ht="12.75">
      <c r="B68" s="13"/>
      <c r="C68" s="6" t="s">
        <v>69</v>
      </c>
      <c r="D68" s="6"/>
      <c r="E68" s="6"/>
      <c r="F68" s="7" t="s">
        <v>3</v>
      </c>
      <c r="G68" s="7">
        <v>62</v>
      </c>
      <c r="H68" s="7">
        <v>68</v>
      </c>
      <c r="I68" s="7">
        <v>57</v>
      </c>
      <c r="J68" s="7">
        <v>70</v>
      </c>
      <c r="K68" s="12"/>
    </row>
    <row r="69" spans="1:1025" customHeight="1" ht="12.75">
      <c r="B69" s="13"/>
      <c r="C69" s="6" t="s">
        <v>70</v>
      </c>
      <c r="D69" s="6"/>
      <c r="E69" s="6"/>
      <c r="F69" s="7" t="s">
        <v>3</v>
      </c>
      <c r="G69" s="7">
        <v>63</v>
      </c>
      <c r="H69" s="7">
        <v>69</v>
      </c>
      <c r="I69" s="7">
        <v>58</v>
      </c>
      <c r="J69" s="7">
        <v>71</v>
      </c>
      <c r="K69" s="12"/>
    </row>
    <row r="70" spans="1:1025" customHeight="1" ht="12.75">
      <c r="B70" s="13"/>
      <c r="C70" s="6" t="s">
        <v>71</v>
      </c>
      <c r="D70" s="6"/>
      <c r="E70" s="6"/>
      <c r="F70" s="7" t="s">
        <v>3</v>
      </c>
      <c r="G70" s="7">
        <v>64</v>
      </c>
      <c r="H70" s="7">
        <v>70</v>
      </c>
      <c r="I70" s="7">
        <v>59</v>
      </c>
      <c r="J70" s="7">
        <v>72</v>
      </c>
      <c r="K70" s="12"/>
    </row>
    <row r="71" spans="1:1025" customHeight="1" ht="12.75">
      <c r="B71" s="13"/>
      <c r="C71" s="9" t="s">
        <v>72</v>
      </c>
      <c r="D71" s="6" t="s">
        <v>60</v>
      </c>
      <c r="E71" s="6"/>
      <c r="F71" s="7" t="s">
        <v>3</v>
      </c>
      <c r="G71" s="7">
        <v>65</v>
      </c>
      <c r="H71" s="7">
        <v>71</v>
      </c>
      <c r="I71" s="7">
        <v>60</v>
      </c>
      <c r="J71" s="7">
        <v>73</v>
      </c>
      <c r="K71" s="12"/>
    </row>
    <row r="72" spans="1:1025" customHeight="1" ht="12.75">
      <c r="B72" s="13"/>
      <c r="C72" s="9"/>
      <c r="D72" s="6" t="s">
        <v>63</v>
      </c>
      <c r="E72" s="6"/>
      <c r="F72" s="7" t="s">
        <v>3</v>
      </c>
      <c r="G72" s="7">
        <v>66</v>
      </c>
      <c r="H72" s="7">
        <v>72</v>
      </c>
      <c r="I72" s="7">
        <v>61</v>
      </c>
      <c r="J72" s="7">
        <v>74</v>
      </c>
      <c r="K72" s="12"/>
    </row>
    <row r="73" spans="1:1025" customHeight="1" ht="12.75">
      <c r="B73" s="13"/>
      <c r="C73" s="9"/>
      <c r="D73" s="6" t="s">
        <v>65</v>
      </c>
      <c r="E73" s="6"/>
      <c r="F73" s="7" t="s">
        <v>3</v>
      </c>
      <c r="G73" s="7">
        <v>67</v>
      </c>
      <c r="H73" s="7">
        <v>73</v>
      </c>
      <c r="I73" s="7">
        <v>62</v>
      </c>
      <c r="J73" s="7">
        <v>75</v>
      </c>
      <c r="K73" s="12"/>
    </row>
    <row r="74" spans="1:1025" customHeight="1" ht="12.75">
      <c r="B74" s="13"/>
      <c r="C74" s="9"/>
      <c r="D74" s="6" t="s">
        <v>73</v>
      </c>
      <c r="E74" s="6"/>
      <c r="F74" s="7" t="s">
        <v>3</v>
      </c>
      <c r="G74" s="7">
        <v>68</v>
      </c>
      <c r="H74" s="7">
        <v>74</v>
      </c>
      <c r="I74" s="7">
        <v>63</v>
      </c>
      <c r="J74" s="7">
        <v>76</v>
      </c>
      <c r="K74" s="12"/>
    </row>
    <row r="75" spans="1:1025" customHeight="1" ht="12.75">
      <c r="B75" s="13"/>
      <c r="C75" s="9"/>
      <c r="D75" s="6" t="s">
        <v>70</v>
      </c>
      <c r="E75" s="6"/>
      <c r="F75" s="7" t="s">
        <v>3</v>
      </c>
      <c r="G75" s="7">
        <v>69</v>
      </c>
      <c r="H75" s="7">
        <v>75</v>
      </c>
      <c r="I75" s="7">
        <v>64</v>
      </c>
      <c r="J75" s="7">
        <v>77</v>
      </c>
      <c r="K75" s="12"/>
    </row>
    <row r="76" spans="1:1025" customHeight="1" ht="12.75">
      <c r="B76" s="13"/>
      <c r="C76" s="9"/>
      <c r="D76" s="6" t="s">
        <v>71</v>
      </c>
      <c r="E76" s="6"/>
      <c r="F76" s="7" t="s">
        <v>3</v>
      </c>
      <c r="G76" s="7">
        <v>70</v>
      </c>
      <c r="H76" s="7">
        <v>76</v>
      </c>
      <c r="I76" s="7">
        <v>65</v>
      </c>
      <c r="J76" s="7">
        <v>78</v>
      </c>
      <c r="K76" s="12"/>
    </row>
    <row r="77" spans="1:1025" customHeight="1" ht="12.75">
      <c r="B77" s="13"/>
      <c r="C77" s="9"/>
      <c r="D77" s="6" t="s">
        <v>31</v>
      </c>
      <c r="E77" s="6"/>
      <c r="F77" s="7" t="s">
        <v>3</v>
      </c>
      <c r="G77" s="7">
        <v>71</v>
      </c>
      <c r="H77" s="7">
        <v>77</v>
      </c>
      <c r="I77" s="7">
        <v>66</v>
      </c>
      <c r="J77" s="7">
        <v>79</v>
      </c>
      <c r="K77" s="12"/>
    </row>
    <row r="78" spans="1:1025" customHeight="1" ht="12.75">
      <c r="B78" s="13"/>
      <c r="C78" s="6" t="s">
        <v>74</v>
      </c>
      <c r="D78" s="6"/>
      <c r="E78" s="6"/>
      <c r="F78" s="7" t="s">
        <v>3</v>
      </c>
      <c r="G78" s="7">
        <v>72</v>
      </c>
      <c r="H78" s="7">
        <v>78</v>
      </c>
      <c r="I78" s="7">
        <v>67</v>
      </c>
      <c r="J78" s="7">
        <v>80</v>
      </c>
      <c r="K78" s="12"/>
    </row>
    <row r="79" spans="1:1025" customHeight="1" ht="12.75">
      <c r="B79" s="13"/>
      <c r="C79" s="9" t="s">
        <v>75</v>
      </c>
      <c r="D79" s="6" t="s">
        <v>76</v>
      </c>
      <c r="E79" s="6"/>
      <c r="F79" s="7" t="s">
        <v>12</v>
      </c>
      <c r="G79" s="7">
        <v>73</v>
      </c>
      <c r="H79" s="7">
        <v>79</v>
      </c>
      <c r="I79" s="7">
        <v>68</v>
      </c>
      <c r="J79" s="7">
        <v>81</v>
      </c>
      <c r="K79" s="12"/>
    </row>
    <row r="80" spans="1:1025" customHeight="1" ht="12.75">
      <c r="B80" s="13"/>
      <c r="C80" s="9"/>
      <c r="D80" s="6" t="s">
        <v>77</v>
      </c>
      <c r="E80" s="6"/>
      <c r="F80" s="7" t="s">
        <v>12</v>
      </c>
      <c r="G80" s="7">
        <v>74</v>
      </c>
      <c r="H80" s="7">
        <v>80</v>
      </c>
      <c r="I80" s="7">
        <v>69</v>
      </c>
      <c r="J80" s="7">
        <v>82</v>
      </c>
      <c r="K80" s="12"/>
    </row>
    <row r="81" spans="1:1025" customHeight="1" ht="12.75">
      <c r="B81" s="13"/>
      <c r="C81" s="6" t="s">
        <v>78</v>
      </c>
      <c r="D81" s="6"/>
      <c r="E81" s="6"/>
      <c r="F81" s="7" t="s">
        <v>12</v>
      </c>
      <c r="G81" s="7">
        <v>75</v>
      </c>
      <c r="H81" s="7">
        <v>81</v>
      </c>
      <c r="I81" s="7">
        <v>70</v>
      </c>
      <c r="J81" s="7">
        <v>83</v>
      </c>
      <c r="K81" s="12"/>
    </row>
    <row r="82" spans="1:1025" customHeight="1" ht="12.75">
      <c r="B82" s="13" t="s">
        <v>79</v>
      </c>
      <c r="C82" s="6" t="s">
        <v>80</v>
      </c>
      <c r="D82" s="6"/>
      <c r="E82" s="6"/>
      <c r="F82" s="7" t="s">
        <v>3</v>
      </c>
      <c r="G82" s="7">
        <v>76</v>
      </c>
      <c r="H82" s="7">
        <v>82</v>
      </c>
      <c r="I82" s="7">
        <v>71</v>
      </c>
      <c r="J82" s="7">
        <v>84</v>
      </c>
      <c r="K82" s="12"/>
    </row>
    <row r="83" spans="1:1025" customHeight="1" ht="12.75">
      <c r="B83" s="13"/>
      <c r="C83" s="6" t="s">
        <v>81</v>
      </c>
      <c r="D83" s="6"/>
      <c r="E83" s="6"/>
      <c r="F83" s="7" t="s">
        <v>3</v>
      </c>
      <c r="G83" s="7">
        <v>77</v>
      </c>
      <c r="H83" s="7">
        <v>83</v>
      </c>
      <c r="I83" s="7">
        <v>72</v>
      </c>
      <c r="J83" s="7">
        <v>85</v>
      </c>
      <c r="K83" s="12"/>
    </row>
    <row r="84" spans="1:1025" customHeight="1" ht="12.75">
      <c r="B84" s="13"/>
      <c r="C84" s="6" t="s">
        <v>82</v>
      </c>
      <c r="D84" s="6"/>
      <c r="E84" s="6"/>
      <c r="F84" s="7" t="s">
        <v>3</v>
      </c>
      <c r="G84" s="7">
        <v>78</v>
      </c>
      <c r="H84" s="7">
        <v>84</v>
      </c>
      <c r="I84" s="7">
        <v>73</v>
      </c>
      <c r="J84" s="7">
        <v>86</v>
      </c>
      <c r="K84" s="12"/>
    </row>
    <row r="85" spans="1:1025" customHeight="1" ht="12.75">
      <c r="B85" s="13"/>
      <c r="C85" s="6" t="s">
        <v>83</v>
      </c>
      <c r="D85" s="6"/>
      <c r="E85" s="6"/>
      <c r="F85" s="7" t="s">
        <v>3</v>
      </c>
      <c r="G85" s="7">
        <v>79</v>
      </c>
      <c r="H85" s="7">
        <v>85</v>
      </c>
      <c r="I85" s="7">
        <v>74</v>
      </c>
      <c r="J85" s="7">
        <v>87</v>
      </c>
      <c r="K85" s="12"/>
    </row>
    <row r="86" spans="1:1025" customHeight="1" ht="12.75">
      <c r="B86" s="13"/>
      <c r="C86" s="6" t="s">
        <v>31</v>
      </c>
      <c r="D86" s="6"/>
      <c r="E86" s="6"/>
      <c r="F86" s="7" t="s">
        <v>3</v>
      </c>
      <c r="G86" s="7">
        <v>80</v>
      </c>
      <c r="H86" s="7">
        <v>86</v>
      </c>
      <c r="I86" s="7">
        <v>75</v>
      </c>
      <c r="J86" s="7">
        <v>88</v>
      </c>
      <c r="K86" s="12"/>
    </row>
    <row r="87" spans="1:1025" customHeight="1" ht="12.8">
      <c r="B87" s="13"/>
      <c r="C87" s="20" t="s">
        <v>84</v>
      </c>
      <c r="D87" s="20"/>
      <c r="E87" s="20"/>
      <c r="F87" s="7" t="s">
        <v>12</v>
      </c>
      <c r="G87" s="7">
        <v>81</v>
      </c>
      <c r="H87" s="7">
        <v>87</v>
      </c>
      <c r="I87" s="7">
        <v>76</v>
      </c>
      <c r="J87" s="7">
        <v>89</v>
      </c>
      <c r="K87" s="12"/>
    </row>
    <row r="88" spans="1:1025" customHeight="1" ht="12.8">
      <c r="B88" s="13"/>
      <c r="C88" s="20" t="s">
        <v>85</v>
      </c>
      <c r="D88" s="20"/>
      <c r="E88" s="20"/>
      <c r="F88" s="7" t="s">
        <v>12</v>
      </c>
      <c r="G88" s="7">
        <v>82</v>
      </c>
      <c r="H88" s="7">
        <v>88</v>
      </c>
      <c r="I88" s="7">
        <v>77</v>
      </c>
      <c r="J88" s="7">
        <v>90</v>
      </c>
      <c r="K88" s="12"/>
    </row>
    <row r="89" spans="1:1025" customHeight="1" ht="12.75">
      <c r="B89" s="13" t="s">
        <v>86</v>
      </c>
      <c r="C89" s="9" t="s">
        <v>60</v>
      </c>
      <c r="D89" s="21" t="s">
        <v>47</v>
      </c>
      <c r="E89" s="21"/>
      <c r="F89" s="7" t="s">
        <v>3</v>
      </c>
      <c r="G89" s="7">
        <v>83</v>
      </c>
      <c r="H89" s="7">
        <v>89</v>
      </c>
      <c r="I89" s="7">
        <v>78</v>
      </c>
      <c r="J89" s="7">
        <v>91</v>
      </c>
      <c r="K89" s="12"/>
    </row>
    <row r="90" spans="1:1025" customHeight="1" ht="12.75">
      <c r="B90" s="13"/>
      <c r="C90" s="9"/>
      <c r="D90" s="21" t="s">
        <v>24</v>
      </c>
      <c r="E90" s="21"/>
      <c r="F90" s="7" t="s">
        <v>3</v>
      </c>
      <c r="G90" s="7">
        <v>84</v>
      </c>
      <c r="H90" s="7">
        <v>90</v>
      </c>
      <c r="I90" s="7">
        <v>79</v>
      </c>
      <c r="J90" s="7">
        <v>92</v>
      </c>
      <c r="K90" s="12"/>
    </row>
    <row r="91" spans="1:1025" customHeight="1" ht="12.75">
      <c r="B91" s="13"/>
      <c r="C91" s="9" t="s">
        <v>87</v>
      </c>
      <c r="D91" s="6" t="s">
        <v>47</v>
      </c>
      <c r="E91" s="6"/>
      <c r="F91" s="7" t="s">
        <v>3</v>
      </c>
      <c r="G91" s="7">
        <v>85</v>
      </c>
      <c r="H91" s="7">
        <v>91</v>
      </c>
      <c r="I91" s="7">
        <v>80</v>
      </c>
      <c r="J91" s="7">
        <v>93</v>
      </c>
      <c r="K91" s="12"/>
    </row>
    <row r="92" spans="1:1025" customHeight="1" ht="12.75">
      <c r="B92" s="13"/>
      <c r="C92" s="9"/>
      <c r="D92" s="6" t="s">
        <v>24</v>
      </c>
      <c r="E92" s="6"/>
      <c r="F92" s="7" t="s">
        <v>3</v>
      </c>
      <c r="G92" s="7">
        <v>86</v>
      </c>
      <c r="H92" s="7">
        <v>92</v>
      </c>
      <c r="I92" s="7">
        <v>81</v>
      </c>
      <c r="J92" s="7">
        <v>94</v>
      </c>
      <c r="K92" s="12"/>
    </row>
    <row r="93" spans="1:1025" customHeight="1" ht="12.75">
      <c r="B93" s="13"/>
      <c r="C93" s="6" t="s">
        <v>88</v>
      </c>
      <c r="D93" s="6"/>
      <c r="E93" s="6"/>
      <c r="F93" s="7" t="s">
        <v>12</v>
      </c>
      <c r="G93" s="7">
        <v>87</v>
      </c>
      <c r="H93" s="7">
        <v>93</v>
      </c>
      <c r="I93" s="7">
        <v>82</v>
      </c>
      <c r="J93" s="7">
        <v>95</v>
      </c>
      <c r="K93" s="12"/>
    </row>
    <row r="94" spans="1:1025" customHeight="1" ht="12.75">
      <c r="B94" s="13"/>
      <c r="C94" s="6" t="s">
        <v>89</v>
      </c>
      <c r="D94" s="6"/>
      <c r="E94" s="6"/>
      <c r="F94" s="7" t="s">
        <v>12</v>
      </c>
      <c r="G94" s="7">
        <v>88</v>
      </c>
      <c r="H94" s="7">
        <v>94</v>
      </c>
      <c r="I94" s="7">
        <v>83</v>
      </c>
      <c r="J94" s="7">
        <v>96</v>
      </c>
      <c r="K94" s="12"/>
    </row>
    <row r="95" spans="1:1025" customHeight="1" ht="12.75">
      <c r="B95" s="9" t="s">
        <v>45</v>
      </c>
      <c r="C95" s="9" t="s">
        <v>46</v>
      </c>
      <c r="D95" s="6" t="s">
        <v>47</v>
      </c>
      <c r="E95" s="6"/>
      <c r="F95" s="7" t="s">
        <v>3</v>
      </c>
      <c r="G95" s="7">
        <v>89</v>
      </c>
      <c r="H95" s="7">
        <v>95</v>
      </c>
      <c r="I95" s="7">
        <v>84</v>
      </c>
      <c r="J95" s="7">
        <v>97</v>
      </c>
      <c r="K95" s="12"/>
    </row>
    <row r="96" spans="1:1025" customHeight="1" ht="12.75">
      <c r="B96" s="9"/>
      <c r="C96" s="9"/>
      <c r="D96" s="6" t="s">
        <v>90</v>
      </c>
      <c r="E96" s="6"/>
      <c r="F96" s="7" t="s">
        <v>12</v>
      </c>
      <c r="G96" s="7">
        <v>90</v>
      </c>
      <c r="H96" s="7">
        <v>96</v>
      </c>
      <c r="I96" s="7">
        <v>85</v>
      </c>
      <c r="J96" s="7">
        <v>98</v>
      </c>
      <c r="K96" s="12"/>
    </row>
    <row r="97" spans="1:1025" customHeight="1" ht="12.75">
      <c r="B97" s="9"/>
      <c r="C97" s="9"/>
      <c r="D97" s="6" t="s">
        <v>48</v>
      </c>
      <c r="E97" s="6"/>
      <c r="F97" s="7" t="s">
        <v>12</v>
      </c>
      <c r="G97" s="7">
        <v>91</v>
      </c>
      <c r="H97" s="7">
        <v>97</v>
      </c>
      <c r="I97" s="7">
        <v>86</v>
      </c>
      <c r="J97" s="7">
        <v>99</v>
      </c>
      <c r="K97" s="12"/>
    </row>
    <row r="98" spans="1:1025" customHeight="1" ht="12.75">
      <c r="B98" s="9"/>
      <c r="C98" s="9"/>
      <c r="D98" s="6" t="s">
        <v>49</v>
      </c>
      <c r="E98" s="6"/>
      <c r="F98" s="7" t="s">
        <v>3</v>
      </c>
      <c r="G98" s="7">
        <v>92</v>
      </c>
      <c r="H98" s="7">
        <v>98</v>
      </c>
      <c r="I98" s="7">
        <v>87</v>
      </c>
      <c r="J98" s="7">
        <v>100</v>
      </c>
      <c r="K98" s="12"/>
    </row>
    <row r="99" spans="1:1025" customHeight="1" ht="12.75">
      <c r="B99" s="9"/>
      <c r="C99" s="9" t="s">
        <v>50</v>
      </c>
      <c r="D99" s="6" t="s">
        <v>47</v>
      </c>
      <c r="E99" s="6"/>
      <c r="F99" s="7" t="s">
        <v>3</v>
      </c>
      <c r="G99" s="7">
        <v>93</v>
      </c>
      <c r="H99" s="7">
        <v>99</v>
      </c>
      <c r="I99" s="7">
        <v>88</v>
      </c>
      <c r="J99" s="7">
        <v>101</v>
      </c>
      <c r="K99" s="12"/>
    </row>
    <row r="100" spans="1:1025" customHeight="1" ht="12.75">
      <c r="B100" s="9"/>
      <c r="C100" s="9"/>
      <c r="D100" s="6" t="s">
        <v>90</v>
      </c>
      <c r="E100" s="6"/>
      <c r="F100" s="7" t="s">
        <v>12</v>
      </c>
      <c r="G100" s="7">
        <v>94</v>
      </c>
      <c r="H100" s="7">
        <v>100</v>
      </c>
      <c r="I100" s="7">
        <v>89</v>
      </c>
      <c r="J100" s="7">
        <v>102</v>
      </c>
      <c r="K100" s="12"/>
    </row>
    <row r="101" spans="1:1025" customHeight="1" ht="12.75">
      <c r="B101" s="9"/>
      <c r="C101" s="9"/>
      <c r="D101" s="6" t="s">
        <v>48</v>
      </c>
      <c r="E101" s="6"/>
      <c r="F101" s="7" t="s">
        <v>12</v>
      </c>
      <c r="G101" s="7">
        <v>95</v>
      </c>
      <c r="H101" s="7">
        <v>101</v>
      </c>
      <c r="I101" s="7">
        <v>90</v>
      </c>
      <c r="J101" s="7">
        <v>103</v>
      </c>
      <c r="K101" s="12"/>
    </row>
    <row r="102" spans="1:1025" customHeight="1" ht="12.75">
      <c r="B102" s="9"/>
      <c r="C102" s="9"/>
      <c r="D102" s="6" t="s">
        <v>49</v>
      </c>
      <c r="E102" s="6"/>
      <c r="F102" s="7" t="s">
        <v>3</v>
      </c>
      <c r="G102" s="7">
        <v>96</v>
      </c>
      <c r="H102" s="7">
        <v>102</v>
      </c>
      <c r="I102" s="7">
        <v>91</v>
      </c>
      <c r="J102" s="7">
        <v>104</v>
      </c>
      <c r="K102" s="12"/>
    </row>
    <row r="103" spans="1:1025" customHeight="1" ht="12.75">
      <c r="B103" s="9" t="s">
        <v>91</v>
      </c>
      <c r="C103" s="6" t="s">
        <v>92</v>
      </c>
      <c r="D103" s="6"/>
      <c r="E103" s="6"/>
      <c r="F103" s="7" t="s">
        <v>3</v>
      </c>
      <c r="G103" s="7">
        <v>97</v>
      </c>
      <c r="H103" s="7">
        <v>103</v>
      </c>
      <c r="I103" s="7">
        <v>92</v>
      </c>
      <c r="J103" s="7">
        <v>105</v>
      </c>
      <c r="K103" s="12"/>
    </row>
    <row r="104" spans="1:1025" customHeight="1" ht="12.75">
      <c r="B104" s="9"/>
      <c r="C104" s="6" t="s">
        <v>93</v>
      </c>
      <c r="D104" s="6"/>
      <c r="E104" s="6"/>
      <c r="F104" s="7" t="s">
        <v>3</v>
      </c>
      <c r="G104" s="7">
        <v>98</v>
      </c>
      <c r="H104" s="7">
        <v>104</v>
      </c>
      <c r="I104" s="7">
        <v>93</v>
      </c>
      <c r="J104" s="7">
        <v>106</v>
      </c>
      <c r="K104" s="12"/>
    </row>
    <row r="105" spans="1:1025" customHeight="1" ht="12.75">
      <c r="B105" s="9"/>
      <c r="C105" s="6" t="s">
        <v>94</v>
      </c>
      <c r="D105" s="6"/>
      <c r="E105" s="6"/>
      <c r="F105" s="7" t="s">
        <v>12</v>
      </c>
      <c r="G105" s="7">
        <v>99</v>
      </c>
      <c r="H105" s="7">
        <v>105</v>
      </c>
      <c r="I105" s="7">
        <v>94</v>
      </c>
      <c r="J105" s="7">
        <v>107</v>
      </c>
      <c r="K105" s="12"/>
    </row>
    <row r="106" spans="1:1025" customHeight="1" ht="12.75">
      <c r="B106" s="9"/>
      <c r="C106" s="6" t="s">
        <v>95</v>
      </c>
      <c r="D106" s="6"/>
      <c r="E106" s="6"/>
      <c r="F106" s="7" t="s">
        <v>12</v>
      </c>
      <c r="G106" s="7">
        <v>100</v>
      </c>
      <c r="H106" s="7">
        <v>106</v>
      </c>
      <c r="I106" s="7">
        <v>95</v>
      </c>
      <c r="J106" s="7">
        <v>108</v>
      </c>
      <c r="K106" s="12"/>
    </row>
    <row r="107" spans="1:1025" customHeight="1" ht="12.75">
      <c r="B107" s="9" t="s">
        <v>96</v>
      </c>
      <c r="C107" s="13" t="s">
        <v>97</v>
      </c>
      <c r="D107" s="14" t="s">
        <v>43</v>
      </c>
      <c r="E107" s="14"/>
      <c r="F107" s="7" t="s">
        <v>3</v>
      </c>
      <c r="G107" s="7">
        <v>101</v>
      </c>
      <c r="H107" s="7">
        <v>107</v>
      </c>
      <c r="I107" s="7">
        <v>96</v>
      </c>
      <c r="J107" s="7">
        <v>109</v>
      </c>
      <c r="K107" s="12"/>
    </row>
    <row r="108" spans="1:1025" customHeight="1" ht="12.75">
      <c r="B108" s="9"/>
      <c r="C108" s="13"/>
      <c r="D108" s="14" t="s">
        <v>98</v>
      </c>
      <c r="E108" s="14"/>
      <c r="F108" s="7" t="s">
        <v>99</v>
      </c>
      <c r="G108" s="7">
        <v>102</v>
      </c>
      <c r="H108" s="7">
        <v>108</v>
      </c>
      <c r="I108" s="7">
        <v>97</v>
      </c>
      <c r="J108" s="7">
        <v>110</v>
      </c>
      <c r="K108" s="12"/>
    </row>
    <row r="109" spans="1:1025" customHeight="1" ht="12.75">
      <c r="B109" s="9"/>
      <c r="C109" s="13" t="s">
        <v>100</v>
      </c>
      <c r="D109" s="14" t="s">
        <v>43</v>
      </c>
      <c r="E109" s="14"/>
      <c r="F109" s="7" t="s">
        <v>3</v>
      </c>
      <c r="G109" s="7">
        <v>103</v>
      </c>
      <c r="H109" s="7">
        <v>109</v>
      </c>
      <c r="I109" s="7">
        <v>98</v>
      </c>
      <c r="J109" s="7">
        <v>111</v>
      </c>
      <c r="K109" s="12"/>
    </row>
    <row r="110" spans="1:1025" customHeight="1" ht="12.75">
      <c r="B110" s="9"/>
      <c r="C110" s="13"/>
      <c r="D110" s="14" t="s">
        <v>98</v>
      </c>
      <c r="E110" s="14"/>
      <c r="F110" s="7" t="s">
        <v>99</v>
      </c>
      <c r="G110" s="7">
        <v>104</v>
      </c>
      <c r="H110" s="7">
        <v>110</v>
      </c>
      <c r="I110" s="7">
        <v>99</v>
      </c>
      <c r="J110" s="7">
        <v>112</v>
      </c>
      <c r="K110" s="12"/>
    </row>
    <row r="111" spans="1:1025" customHeight="1" ht="12.75">
      <c r="B111" s="9"/>
      <c r="C111" s="13" t="s">
        <v>101</v>
      </c>
      <c r="D111" s="14" t="s">
        <v>43</v>
      </c>
      <c r="E111" s="14"/>
      <c r="F111" s="7" t="s">
        <v>3</v>
      </c>
      <c r="G111" s="7">
        <v>105</v>
      </c>
      <c r="H111" s="7">
        <v>111</v>
      </c>
      <c r="I111" s="7">
        <v>100</v>
      </c>
      <c r="J111" s="7">
        <v>113</v>
      </c>
      <c r="K111" s="12"/>
    </row>
    <row r="112" spans="1:1025" customHeight="1" ht="12.75">
      <c r="B112" s="9"/>
      <c r="C112" s="13"/>
      <c r="D112" s="14" t="s">
        <v>98</v>
      </c>
      <c r="E112" s="14"/>
      <c r="F112" s="7" t="s">
        <v>99</v>
      </c>
      <c r="G112" s="7">
        <v>106</v>
      </c>
      <c r="H112" s="7">
        <v>112</v>
      </c>
      <c r="I112" s="7">
        <v>101</v>
      </c>
      <c r="J112" s="7">
        <v>114</v>
      </c>
      <c r="K112" s="12"/>
    </row>
    <row r="113" spans="1:1025" customHeight="1" ht="12.75">
      <c r="B113" s="9"/>
      <c r="C113" s="14" t="s">
        <v>102</v>
      </c>
      <c r="D113" s="14"/>
      <c r="E113" s="14"/>
      <c r="F113" s="7" t="s">
        <v>3</v>
      </c>
      <c r="G113" s="7">
        <v>107</v>
      </c>
      <c r="H113" s="7">
        <v>113</v>
      </c>
      <c r="I113" s="7">
        <v>102</v>
      </c>
      <c r="J113" s="7">
        <v>115</v>
      </c>
      <c r="K113" s="12"/>
    </row>
    <row r="114" spans="1:1025" customHeight="1" ht="12.75">
      <c r="B114" s="9"/>
      <c r="C114" s="6" t="s">
        <v>103</v>
      </c>
      <c r="D114" s="6"/>
      <c r="E114" s="6"/>
      <c r="F114" s="7" t="s">
        <v>12</v>
      </c>
      <c r="G114" s="7">
        <v>108</v>
      </c>
      <c r="H114" s="7">
        <v>114</v>
      </c>
      <c r="I114" s="7">
        <v>103</v>
      </c>
      <c r="J114" s="7">
        <v>116</v>
      </c>
      <c r="K114" s="12"/>
    </row>
    <row r="115" spans="1:1025" customHeight="1" ht="12.75">
      <c r="B115" s="13" t="s">
        <v>104</v>
      </c>
      <c r="C115" s="9" t="s">
        <v>105</v>
      </c>
      <c r="D115" s="9" t="s">
        <v>9</v>
      </c>
      <c r="E115" s="14" t="s">
        <v>5</v>
      </c>
      <c r="F115" s="7" t="s">
        <v>3</v>
      </c>
      <c r="G115" s="7">
        <v>109</v>
      </c>
      <c r="H115" s="7">
        <v>115</v>
      </c>
      <c r="I115" s="7">
        <v>104</v>
      </c>
      <c r="J115" s="7">
        <v>117</v>
      </c>
      <c r="K115" s="12"/>
    </row>
    <row r="116" spans="1:1025" customHeight="1" ht="12.8">
      <c r="B116" s="13"/>
      <c r="C116" s="9"/>
      <c r="D116" s="9"/>
      <c r="E116" s="14" t="s">
        <v>6</v>
      </c>
      <c r="F116" s="7" t="s">
        <v>3</v>
      </c>
      <c r="G116" s="7">
        <v>110</v>
      </c>
      <c r="H116" s="7">
        <v>116</v>
      </c>
      <c r="I116" s="7">
        <v>105</v>
      </c>
      <c r="J116" s="7">
        <v>118</v>
      </c>
      <c r="K116" s="12"/>
    </row>
    <row r="117" spans="1:1025" customHeight="1" ht="12.75">
      <c r="B117" s="13"/>
      <c r="C117" s="9"/>
      <c r="D117" s="9" t="s">
        <v>10</v>
      </c>
      <c r="E117" s="14" t="s">
        <v>5</v>
      </c>
      <c r="F117" s="7" t="s">
        <v>3</v>
      </c>
      <c r="G117" s="7">
        <v>111</v>
      </c>
      <c r="H117" s="7">
        <v>117</v>
      </c>
      <c r="I117" s="7">
        <v>106</v>
      </c>
      <c r="J117" s="7">
        <v>119</v>
      </c>
      <c r="K117" s="12"/>
    </row>
    <row r="118" spans="1:1025" customHeight="1" ht="12.8">
      <c r="B118" s="13"/>
      <c r="C118" s="9"/>
      <c r="D118" s="9"/>
      <c r="E118" s="14" t="s">
        <v>6</v>
      </c>
      <c r="F118" s="7" t="s">
        <v>3</v>
      </c>
      <c r="G118" s="7">
        <v>112</v>
      </c>
      <c r="H118" s="7">
        <v>118</v>
      </c>
      <c r="I118" s="7">
        <v>107</v>
      </c>
      <c r="J118" s="7">
        <v>120</v>
      </c>
      <c r="K118" s="12"/>
    </row>
    <row r="119" spans="1:1025" customHeight="1" ht="12.75">
      <c r="B119" s="13"/>
      <c r="C119" s="9"/>
      <c r="D119" s="6" t="s">
        <v>11</v>
      </c>
      <c r="E119" s="6"/>
      <c r="F119" s="7" t="s">
        <v>12</v>
      </c>
      <c r="G119" s="7">
        <v>113</v>
      </c>
      <c r="H119" s="7">
        <v>119</v>
      </c>
      <c r="I119" s="7">
        <v>108</v>
      </c>
      <c r="J119" s="7">
        <v>121</v>
      </c>
      <c r="K119" s="12"/>
    </row>
    <row r="120" spans="1:1025" customHeight="1" ht="12.75">
      <c r="B120" s="13"/>
      <c r="C120" s="9" t="s">
        <v>106</v>
      </c>
      <c r="D120" s="9" t="s">
        <v>14</v>
      </c>
      <c r="E120" s="6" t="s">
        <v>5</v>
      </c>
      <c r="F120" s="7" t="s">
        <v>3</v>
      </c>
      <c r="G120" s="7">
        <v>114</v>
      </c>
      <c r="H120" s="7">
        <v>120</v>
      </c>
      <c r="I120" s="7">
        <v>109</v>
      </c>
      <c r="J120" s="7">
        <v>122</v>
      </c>
      <c r="K120" s="12"/>
    </row>
    <row r="121" spans="1:1025" customHeight="1" ht="12.8">
      <c r="B121" s="13"/>
      <c r="C121" s="9"/>
      <c r="D121" s="9"/>
      <c r="E121" s="6" t="s">
        <v>6</v>
      </c>
      <c r="F121" s="7" t="s">
        <v>3</v>
      </c>
      <c r="G121" s="7">
        <v>115</v>
      </c>
      <c r="H121" s="7">
        <v>121</v>
      </c>
      <c r="I121" s="7">
        <v>110</v>
      </c>
      <c r="J121" s="7">
        <v>123</v>
      </c>
      <c r="K121" s="12"/>
    </row>
    <row r="122" spans="1:1025" customHeight="1" ht="12.75">
      <c r="B122" s="13"/>
      <c r="C122" s="9"/>
      <c r="D122" s="9" t="s">
        <v>18</v>
      </c>
      <c r="E122" s="14" t="s">
        <v>5</v>
      </c>
      <c r="F122" s="9" t="s">
        <v>3</v>
      </c>
      <c r="G122" s="7">
        <v>116</v>
      </c>
      <c r="H122" s="7">
        <v>122</v>
      </c>
      <c r="I122" s="7">
        <v>111</v>
      </c>
      <c r="J122" s="7">
        <v>124</v>
      </c>
      <c r="K122" s="12"/>
    </row>
    <row r="123" spans="1:1025" customHeight="1" ht="12.8">
      <c r="B123" s="13"/>
      <c r="C123" s="9"/>
      <c r="D123" s="9"/>
      <c r="E123" s="14" t="s">
        <v>6</v>
      </c>
      <c r="F123" s="9" t="s">
        <v>3</v>
      </c>
      <c r="G123" s="7">
        <v>117</v>
      </c>
      <c r="H123" s="7">
        <v>123</v>
      </c>
      <c r="I123" s="7">
        <v>112</v>
      </c>
      <c r="J123" s="7">
        <v>125</v>
      </c>
      <c r="K123" s="12"/>
    </row>
    <row r="124" spans="1:1025" customHeight="1" ht="12.75">
      <c r="B124" s="13"/>
      <c r="C124" s="9"/>
      <c r="D124" s="9" t="s">
        <v>19</v>
      </c>
      <c r="E124" s="14" t="s">
        <v>5</v>
      </c>
      <c r="F124" s="7" t="s">
        <v>3</v>
      </c>
      <c r="G124" s="7">
        <v>118</v>
      </c>
      <c r="H124" s="7">
        <v>124</v>
      </c>
      <c r="I124" s="7">
        <v>113</v>
      </c>
      <c r="J124" s="7">
        <v>126</v>
      </c>
      <c r="K124" s="12"/>
    </row>
    <row r="125" spans="1:1025" customHeight="1" ht="12.8">
      <c r="B125" s="13"/>
      <c r="C125" s="9"/>
      <c r="D125" s="9"/>
      <c r="E125" s="14" t="s">
        <v>6</v>
      </c>
      <c r="F125" s="7" t="s">
        <v>3</v>
      </c>
      <c r="G125" s="7">
        <v>119</v>
      </c>
      <c r="H125" s="7">
        <v>125</v>
      </c>
      <c r="I125" s="7">
        <v>114</v>
      </c>
      <c r="J125" s="7">
        <v>127</v>
      </c>
      <c r="K125" s="12"/>
    </row>
    <row r="126" spans="1:1025" customHeight="1" ht="12.75">
      <c r="B126" s="13"/>
      <c r="C126" s="9"/>
      <c r="D126" s="6" t="s">
        <v>20</v>
      </c>
      <c r="E126" s="6"/>
      <c r="F126" s="7" t="s">
        <v>12</v>
      </c>
      <c r="G126" s="7">
        <v>120</v>
      </c>
      <c r="H126" s="7">
        <v>126</v>
      </c>
      <c r="I126" s="7">
        <v>115</v>
      </c>
      <c r="J126" s="7">
        <v>128</v>
      </c>
      <c r="K126" s="12"/>
    </row>
    <row r="127" spans="1:1025" customHeight="1" ht="12.75">
      <c r="B127" s="9" t="s">
        <v>107</v>
      </c>
      <c r="C127" s="14" t="s">
        <v>22</v>
      </c>
      <c r="D127" s="14"/>
      <c r="E127" s="14"/>
      <c r="F127" s="7" t="s">
        <v>3</v>
      </c>
      <c r="G127" s="7">
        <v>121</v>
      </c>
      <c r="H127" s="7">
        <v>127</v>
      </c>
      <c r="I127" s="7">
        <v>116</v>
      </c>
      <c r="J127" s="7">
        <v>129</v>
      </c>
      <c r="K127" s="12"/>
    </row>
    <row r="128" spans="1:1025" customHeight="1" ht="12.75">
      <c r="B128" s="9"/>
      <c r="C128" s="14" t="s">
        <v>108</v>
      </c>
      <c r="D128" s="14"/>
      <c r="E128" s="14"/>
      <c r="F128" s="7" t="s">
        <v>12</v>
      </c>
      <c r="G128" s="7">
        <v>122</v>
      </c>
      <c r="H128" s="7">
        <v>128</v>
      </c>
      <c r="I128" s="7">
        <v>117</v>
      </c>
      <c r="J128" s="7">
        <v>130</v>
      </c>
      <c r="K128" s="12"/>
    </row>
    <row r="129" spans="1:1025" customHeight="1" ht="12.75">
      <c r="B129" s="9"/>
      <c r="C129" s="14" t="s">
        <v>24</v>
      </c>
      <c r="D129" s="14"/>
      <c r="E129" s="14"/>
      <c r="F129" s="7" t="s">
        <v>3</v>
      </c>
      <c r="G129" s="7">
        <v>123</v>
      </c>
      <c r="H129" s="7">
        <v>129</v>
      </c>
      <c r="I129" s="7">
        <v>118</v>
      </c>
      <c r="J129" s="7">
        <v>131</v>
      </c>
      <c r="K129" s="12"/>
    </row>
    <row r="130" spans="1:1025" customHeight="1" ht="12.75">
      <c r="B130" s="6" t="s">
        <v>109</v>
      </c>
      <c r="C130" s="6"/>
      <c r="D130" s="6"/>
      <c r="E130" s="6"/>
      <c r="F130" s="7" t="s">
        <v>3</v>
      </c>
      <c r="G130" s="7">
        <v>124</v>
      </c>
      <c r="H130" s="7">
        <v>130</v>
      </c>
      <c r="I130" s="7">
        <v>119</v>
      </c>
      <c r="J130" s="7">
        <v>132</v>
      </c>
      <c r="K130" s="12"/>
    </row>
    <row r="131" spans="1:1025" customHeight="1" ht="12.75">
      <c r="B131" s="9" t="s">
        <v>110</v>
      </c>
      <c r="C131" s="14" t="s">
        <v>111</v>
      </c>
      <c r="D131" s="14"/>
      <c r="E131" s="14"/>
      <c r="F131" s="7" t="s">
        <v>3</v>
      </c>
      <c r="G131" s="7">
        <v>125</v>
      </c>
      <c r="H131" s="7">
        <v>131</v>
      </c>
      <c r="I131" s="7">
        <v>120</v>
      </c>
      <c r="J131" s="7">
        <v>133</v>
      </c>
      <c r="K131" s="12"/>
    </row>
    <row r="132" spans="1:1025" customHeight="1" ht="12.75">
      <c r="B132" s="9"/>
      <c r="C132" s="14" t="s">
        <v>112</v>
      </c>
      <c r="D132" s="14"/>
      <c r="E132" s="14"/>
      <c r="F132" s="7" t="s">
        <v>3</v>
      </c>
      <c r="G132" s="7">
        <v>126</v>
      </c>
      <c r="H132" s="7">
        <v>132</v>
      </c>
      <c r="I132" s="7">
        <v>121</v>
      </c>
      <c r="J132" s="7">
        <v>134</v>
      </c>
      <c r="K132" s="12"/>
    </row>
    <row r="133" spans="1:1025" customHeight="1" ht="12.75">
      <c r="B133" s="9"/>
      <c r="C133" s="13" t="s">
        <v>113</v>
      </c>
      <c r="D133" s="14" t="s">
        <v>28</v>
      </c>
      <c r="E133" s="14"/>
      <c r="F133" s="7" t="s">
        <v>3</v>
      </c>
      <c r="G133" s="7">
        <v>127</v>
      </c>
      <c r="H133" s="7">
        <v>133</v>
      </c>
      <c r="I133" s="7">
        <v>122</v>
      </c>
      <c r="J133" s="7">
        <v>135</v>
      </c>
      <c r="K133" s="12"/>
    </row>
    <row r="134" spans="1:1025" customHeight="1" ht="12.75">
      <c r="B134" s="9"/>
      <c r="C134" s="13"/>
      <c r="D134" s="14" t="s">
        <v>30</v>
      </c>
      <c r="E134" s="14"/>
      <c r="F134" s="7" t="s">
        <v>3</v>
      </c>
      <c r="G134" s="7">
        <v>128</v>
      </c>
      <c r="H134" s="7">
        <v>134</v>
      </c>
      <c r="I134" s="7">
        <v>123</v>
      </c>
      <c r="J134" s="7">
        <v>136</v>
      </c>
      <c r="K134" s="12"/>
    </row>
    <row r="135" spans="1:1025" customHeight="1" ht="12.75">
      <c r="B135" s="9"/>
      <c r="C135" s="13"/>
      <c r="D135" s="14" t="s">
        <v>31</v>
      </c>
      <c r="E135" s="14"/>
      <c r="F135" s="7" t="s">
        <v>3</v>
      </c>
      <c r="G135" s="7">
        <v>129</v>
      </c>
      <c r="H135" s="7">
        <v>135</v>
      </c>
      <c r="I135" s="7">
        <v>124</v>
      </c>
      <c r="J135" s="7">
        <v>137</v>
      </c>
      <c r="K135" s="12"/>
    </row>
    <row r="136" spans="1:1025" customHeight="1" ht="12.75">
      <c r="B136" s="6" t="s">
        <v>114</v>
      </c>
      <c r="C136" s="6"/>
      <c r="D136" s="6"/>
      <c r="E136" s="6"/>
      <c r="F136" s="7" t="s">
        <v>3</v>
      </c>
      <c r="G136" s="7">
        <v>130</v>
      </c>
      <c r="H136" s="7">
        <v>136</v>
      </c>
      <c r="I136" s="7">
        <v>125</v>
      </c>
      <c r="J136" s="7">
        <v>138</v>
      </c>
      <c r="K136" s="12"/>
    </row>
    <row r="137" spans="1:1025" customHeight="1" ht="12.75">
      <c r="B137" s="22" t="s">
        <v>115</v>
      </c>
      <c r="C137" s="22"/>
      <c r="D137" s="22"/>
      <c r="E137" s="22"/>
      <c r="F137" s="16" t="s">
        <v>57</v>
      </c>
      <c r="G137" s="23">
        <f>SUM(G57:G136)</f>
        <v>7240</v>
      </c>
      <c r="H137" s="23">
        <f>SUM(H57:H136)</f>
        <v>7720</v>
      </c>
      <c r="I137" s="23">
        <f>SUM(I57:I136)</f>
        <v>6840</v>
      </c>
      <c r="J137" s="23">
        <f>SUM(J57:J136)</f>
        <v>7880</v>
      </c>
      <c r="K137" s="23">
        <f>SUM(K57:K136)</f>
        <v>0</v>
      </c>
    </row>
    <row r="138" spans="1:1025" customHeight="1" ht="12.75">
      <c r="F138" s="1"/>
    </row>
    <row r="139" spans="1:1025" customHeight="1" ht="12.75">
      <c r="B139" s="18"/>
      <c r="C139" s="18"/>
      <c r="D139" s="18"/>
      <c r="E139" s="18"/>
      <c r="F139" s="19"/>
    </row>
    <row r="140" spans="1:1025" customHeight="1" ht="18">
      <c r="B140" s="3" t="s">
        <v>116</v>
      </c>
      <c r="C140" s="3"/>
      <c r="D140" s="3"/>
      <c r="E140" s="3"/>
      <c r="F140" s="3"/>
      <c r="G140" s="24">
        <f>G53+G137</f>
        <v>9287</v>
      </c>
      <c r="H140" s="24">
        <f>H53+H137</f>
        <v>10043</v>
      </c>
      <c r="I140" s="24">
        <f>I53+I137</f>
        <v>8657</v>
      </c>
      <c r="J140" s="24">
        <f>J53+J137</f>
        <v>10295</v>
      </c>
      <c r="K140" s="24">
        <f>K53+K137</f>
        <v>0</v>
      </c>
    </row>
    <row r="141" spans="1:1025" customHeight="1" ht="12.75">
      <c r="B141" s="18"/>
      <c r="C141" s="18"/>
      <c r="D141" s="18"/>
      <c r="E141" s="18"/>
      <c r="F141" s="19"/>
    </row>
    <row r="142" spans="1:1025" customHeight="1" ht="12.75">
      <c r="B142" s="18"/>
      <c r="C142" s="18"/>
      <c r="D142" s="18"/>
      <c r="E142" s="18"/>
      <c r="F142" s="19"/>
    </row>
    <row r="143" spans="1:1025" customHeight="1" ht="12.75">
      <c r="B143" s="18"/>
      <c r="C143" s="18"/>
      <c r="D143" s="18"/>
      <c r="E143" s="18"/>
      <c r="F143" s="19"/>
    </row>
    <row r="144" spans="1:1025" customHeight="1" ht="18">
      <c r="B144" s="25" t="s">
        <v>117</v>
      </c>
      <c r="C144" s="25"/>
      <c r="D144" s="25"/>
      <c r="E144" s="25"/>
      <c r="F144" s="25"/>
      <c r="G144" s="3">
        <v>2014</v>
      </c>
      <c r="H144" s="3">
        <v>2015</v>
      </c>
      <c r="I144" s="3">
        <v>2016</v>
      </c>
      <c r="J144" s="3">
        <v>2017</v>
      </c>
      <c r="K144" s="3">
        <v>2018</v>
      </c>
    </row>
    <row r="145" spans="1:1025" customHeight="1" ht="12.75">
      <c r="B145" s="26" t="s">
        <v>118</v>
      </c>
      <c r="C145" s="26"/>
      <c r="D145" s="26"/>
      <c r="E145" s="26"/>
      <c r="F145" s="26"/>
      <c r="G145" s="27"/>
      <c r="H145" s="27"/>
      <c r="I145" s="27"/>
      <c r="J145" s="27"/>
      <c r="K145" s="27"/>
    </row>
    <row r="146" spans="1:1025" customHeight="1" ht="12.75">
      <c r="B146" s="13" t="s">
        <v>119</v>
      </c>
      <c r="C146" s="9" t="s">
        <v>120</v>
      </c>
      <c r="D146" s="28" t="s">
        <v>9</v>
      </c>
      <c r="E146" s="29" t="s">
        <v>5</v>
      </c>
      <c r="F146" s="7" t="s">
        <v>3</v>
      </c>
      <c r="G146" s="7">
        <v>97</v>
      </c>
      <c r="H146" s="7">
        <v>103</v>
      </c>
      <c r="I146" s="7">
        <v>92</v>
      </c>
      <c r="J146" s="7">
        <v>105</v>
      </c>
      <c r="K146" s="30"/>
    </row>
    <row r="147" spans="1:1025" customHeight="1" ht="12.8">
      <c r="B147" s="13"/>
      <c r="C147" s="9"/>
      <c r="D147" s="28"/>
      <c r="E147" s="29" t="s">
        <v>6</v>
      </c>
      <c r="F147" s="7" t="s">
        <v>3</v>
      </c>
      <c r="G147" s="7">
        <v>98</v>
      </c>
      <c r="H147" s="7">
        <v>104</v>
      </c>
      <c r="I147" s="7">
        <v>93</v>
      </c>
      <c r="J147" s="7">
        <v>106</v>
      </c>
      <c r="K147" s="12"/>
    </row>
    <row r="148" spans="1:1025" customHeight="1" ht="12.75">
      <c r="B148" s="13"/>
      <c r="C148" s="9"/>
      <c r="D148" s="9" t="s">
        <v>10</v>
      </c>
      <c r="E148" s="29" t="s">
        <v>5</v>
      </c>
      <c r="F148" s="7" t="s">
        <v>3</v>
      </c>
      <c r="G148" s="7">
        <v>99</v>
      </c>
      <c r="H148" s="7">
        <v>105</v>
      </c>
      <c r="I148" s="7">
        <v>94</v>
      </c>
      <c r="J148" s="7">
        <v>107</v>
      </c>
      <c r="K148" s="12"/>
    </row>
    <row r="149" spans="1:1025" customHeight="1" ht="12.8">
      <c r="B149" s="13"/>
      <c r="C149" s="9"/>
      <c r="D149" s="9"/>
      <c r="E149" s="29" t="s">
        <v>6</v>
      </c>
      <c r="F149" s="7" t="s">
        <v>3</v>
      </c>
      <c r="G149" s="7">
        <v>100</v>
      </c>
      <c r="H149" s="7">
        <v>106</v>
      </c>
      <c r="I149" s="7">
        <v>95</v>
      </c>
      <c r="J149" s="7">
        <v>108</v>
      </c>
      <c r="K149" s="12"/>
    </row>
    <row r="150" spans="1:1025" customHeight="1" ht="12.75">
      <c r="B150" s="13"/>
      <c r="C150" s="9" t="s">
        <v>121</v>
      </c>
      <c r="D150" s="9" t="s">
        <v>14</v>
      </c>
      <c r="E150" s="29" t="s">
        <v>5</v>
      </c>
      <c r="F150" s="7" t="s">
        <v>3</v>
      </c>
      <c r="G150" s="7">
        <v>101</v>
      </c>
      <c r="H150" s="7">
        <v>107</v>
      </c>
      <c r="I150" s="7">
        <v>96</v>
      </c>
      <c r="J150" s="7">
        <v>109</v>
      </c>
      <c r="K150" s="12"/>
    </row>
    <row r="151" spans="1:1025" customHeight="1" ht="12.8">
      <c r="B151" s="13"/>
      <c r="C151" s="9"/>
      <c r="D151" s="9"/>
      <c r="E151" s="29" t="s">
        <v>6</v>
      </c>
      <c r="F151" s="7" t="s">
        <v>3</v>
      </c>
      <c r="G151" s="7">
        <v>102</v>
      </c>
      <c r="H151" s="7">
        <v>108</v>
      </c>
      <c r="I151" s="7">
        <v>97</v>
      </c>
      <c r="J151" s="7">
        <v>110</v>
      </c>
      <c r="K151" s="12"/>
    </row>
    <row r="152" spans="1:1025" customHeight="1" ht="12.75">
      <c r="B152" s="13"/>
      <c r="C152" s="9"/>
      <c r="D152" s="9" t="s">
        <v>122</v>
      </c>
      <c r="E152" s="29" t="s">
        <v>16</v>
      </c>
      <c r="F152" s="7" t="s">
        <v>3</v>
      </c>
      <c r="G152" s="7">
        <v>103</v>
      </c>
      <c r="H152" s="7">
        <v>109</v>
      </c>
      <c r="I152" s="7">
        <v>98</v>
      </c>
      <c r="J152" s="7">
        <v>111</v>
      </c>
      <c r="K152" s="12"/>
    </row>
    <row r="153" spans="1:1025" customHeight="1" ht="12.8">
      <c r="B153" s="13"/>
      <c r="C153" s="9"/>
      <c r="D153" s="9"/>
      <c r="E153" s="29" t="s">
        <v>17</v>
      </c>
      <c r="F153" s="7" t="s">
        <v>3</v>
      </c>
      <c r="G153" s="7">
        <v>104</v>
      </c>
      <c r="H153" s="7">
        <v>110</v>
      </c>
      <c r="I153" s="7">
        <v>99</v>
      </c>
      <c r="J153" s="7">
        <v>112</v>
      </c>
      <c r="K153" s="12"/>
    </row>
    <row r="154" spans="1:1025" customHeight="1" ht="12.8">
      <c r="B154" s="13"/>
      <c r="C154" s="9"/>
      <c r="D154" s="28" t="s">
        <v>18</v>
      </c>
      <c r="E154" s="29" t="s">
        <v>5</v>
      </c>
      <c r="F154" s="7" t="s">
        <v>3</v>
      </c>
      <c r="G154" s="7">
        <v>105</v>
      </c>
      <c r="H154" s="7">
        <v>111</v>
      </c>
      <c r="I154" s="7">
        <v>100</v>
      </c>
      <c r="J154" s="7">
        <v>113</v>
      </c>
      <c r="K154" s="12"/>
    </row>
    <row r="155" spans="1:1025" customHeight="1" ht="12.8">
      <c r="B155" s="13"/>
      <c r="C155" s="9"/>
      <c r="D155" s="28"/>
      <c r="E155" s="29" t="s">
        <v>6</v>
      </c>
      <c r="F155" s="7" t="s">
        <v>3</v>
      </c>
      <c r="G155" s="7">
        <v>106</v>
      </c>
      <c r="H155" s="7">
        <v>112</v>
      </c>
      <c r="I155" s="7">
        <v>101</v>
      </c>
      <c r="J155" s="7">
        <v>114</v>
      </c>
      <c r="K155" s="12"/>
    </row>
    <row r="156" spans="1:1025" customHeight="1" ht="12.75">
      <c r="B156" s="13"/>
      <c r="C156" s="9"/>
      <c r="D156" s="9" t="s">
        <v>19</v>
      </c>
      <c r="E156" s="29" t="s">
        <v>5</v>
      </c>
      <c r="F156" s="7" t="s">
        <v>3</v>
      </c>
      <c r="G156" s="7">
        <v>107</v>
      </c>
      <c r="H156" s="7">
        <v>113</v>
      </c>
      <c r="I156" s="7">
        <v>102</v>
      </c>
      <c r="J156" s="7">
        <v>115</v>
      </c>
      <c r="K156" s="12"/>
    </row>
    <row r="157" spans="1:1025" customHeight="1" ht="12.8">
      <c r="B157" s="13"/>
      <c r="C157" s="9"/>
      <c r="D157" s="9"/>
      <c r="E157" s="29" t="s">
        <v>6</v>
      </c>
      <c r="F157" s="7" t="s">
        <v>3</v>
      </c>
      <c r="G157" s="7">
        <v>108</v>
      </c>
      <c r="H157" s="7">
        <v>114</v>
      </c>
      <c r="I157" s="7">
        <v>103</v>
      </c>
      <c r="J157" s="7">
        <v>116</v>
      </c>
      <c r="K157" s="12"/>
    </row>
    <row r="158" spans="1:1025" customHeight="1" ht="12.75">
      <c r="B158" s="9" t="s">
        <v>123</v>
      </c>
      <c r="C158" s="9" t="s">
        <v>9</v>
      </c>
      <c r="D158" s="6" t="s">
        <v>5</v>
      </c>
      <c r="E158" s="6"/>
      <c r="F158" s="7" t="s">
        <v>3</v>
      </c>
      <c r="G158" s="7">
        <v>109</v>
      </c>
      <c r="H158" s="7">
        <v>115</v>
      </c>
      <c r="I158" s="7">
        <v>104</v>
      </c>
      <c r="J158" s="7">
        <v>117</v>
      </c>
      <c r="K158" s="12"/>
    </row>
    <row r="159" spans="1:1025" customHeight="1" ht="12.75">
      <c r="B159" s="9"/>
      <c r="C159" s="9"/>
      <c r="D159" s="6" t="s">
        <v>6</v>
      </c>
      <c r="E159" s="6"/>
      <c r="F159" s="7" t="s">
        <v>3</v>
      </c>
      <c r="G159" s="7">
        <v>110</v>
      </c>
      <c r="H159" s="7">
        <v>116</v>
      </c>
      <c r="I159" s="7">
        <v>105</v>
      </c>
      <c r="J159" s="7">
        <v>118</v>
      </c>
      <c r="K159" s="12"/>
    </row>
    <row r="160" spans="1:1025" customHeight="1" ht="12.75">
      <c r="B160" s="9"/>
      <c r="C160" s="9" t="s">
        <v>124</v>
      </c>
      <c r="D160" s="6" t="s">
        <v>5</v>
      </c>
      <c r="E160" s="6"/>
      <c r="F160" s="7" t="s">
        <v>3</v>
      </c>
      <c r="G160" s="7">
        <v>111</v>
      </c>
      <c r="H160" s="7">
        <v>117</v>
      </c>
      <c r="I160" s="7">
        <v>106</v>
      </c>
      <c r="J160" s="7">
        <v>119</v>
      </c>
      <c r="K160" s="12"/>
    </row>
    <row r="161" spans="1:1025" customHeight="1" ht="12.75">
      <c r="B161" s="9"/>
      <c r="C161" s="9"/>
      <c r="D161" s="6" t="s">
        <v>6</v>
      </c>
      <c r="E161" s="6"/>
      <c r="F161" s="7" t="s">
        <v>3</v>
      </c>
      <c r="G161" s="7">
        <v>112</v>
      </c>
      <c r="H161" s="7">
        <v>118</v>
      </c>
      <c r="I161" s="7">
        <v>107</v>
      </c>
      <c r="J161" s="7">
        <v>120</v>
      </c>
      <c r="K161" s="12"/>
    </row>
    <row r="162" spans="1:1025" customHeight="1" ht="12.8">
      <c r="B162" s="29" t="s">
        <v>125</v>
      </c>
      <c r="C162" s="29"/>
      <c r="D162" s="29"/>
      <c r="E162" s="29"/>
      <c r="F162" s="7" t="s">
        <v>3</v>
      </c>
      <c r="G162" s="7">
        <v>113</v>
      </c>
      <c r="H162" s="7">
        <v>119</v>
      </c>
      <c r="I162" s="7">
        <v>108</v>
      </c>
      <c r="J162" s="7">
        <v>121</v>
      </c>
      <c r="K162" s="12"/>
    </row>
    <row r="163" spans="1:1025" customHeight="1" ht="12.75">
      <c r="B163" s="6" t="s">
        <v>126</v>
      </c>
      <c r="C163" s="6"/>
      <c r="D163" s="6"/>
      <c r="E163" s="6"/>
      <c r="F163" s="7" t="s">
        <v>3</v>
      </c>
      <c r="G163" s="7">
        <v>114</v>
      </c>
      <c r="H163" s="7">
        <v>120</v>
      </c>
      <c r="I163" s="7">
        <v>109</v>
      </c>
      <c r="J163" s="7">
        <v>122</v>
      </c>
      <c r="K163" s="12"/>
    </row>
    <row r="164" spans="1:1025" customHeight="1" ht="12.75">
      <c r="B164" s="13" t="s">
        <v>127</v>
      </c>
      <c r="C164" s="29" t="s">
        <v>22</v>
      </c>
      <c r="D164" s="29"/>
      <c r="E164" s="29"/>
      <c r="F164" s="7" t="s">
        <v>3</v>
      </c>
      <c r="G164" s="7">
        <v>115</v>
      </c>
      <c r="H164" s="7">
        <v>121</v>
      </c>
      <c r="I164" s="7">
        <v>110</v>
      </c>
      <c r="J164" s="7">
        <v>123</v>
      </c>
      <c r="K164" s="12"/>
    </row>
    <row r="165" spans="1:1025" customHeight="1" ht="12.8">
      <c r="B165" s="13"/>
      <c r="C165" s="29" t="s">
        <v>24</v>
      </c>
      <c r="D165" s="29"/>
      <c r="E165" s="29"/>
      <c r="F165" s="7" t="s">
        <v>3</v>
      </c>
      <c r="G165" s="7">
        <v>116</v>
      </c>
      <c r="H165" s="7">
        <v>122</v>
      </c>
      <c r="I165" s="7">
        <v>111</v>
      </c>
      <c r="J165" s="7">
        <v>124</v>
      </c>
      <c r="K165" s="12"/>
    </row>
    <row r="166" spans="1:1025" customHeight="1" ht="12.8">
      <c r="B166" s="29" t="s">
        <v>128</v>
      </c>
      <c r="C166" s="29"/>
      <c r="D166" s="29"/>
      <c r="E166" s="29"/>
      <c r="F166" s="7" t="s">
        <v>3</v>
      </c>
      <c r="G166" s="7">
        <v>117</v>
      </c>
      <c r="H166" s="7">
        <v>123</v>
      </c>
      <c r="I166" s="7">
        <v>112</v>
      </c>
      <c r="J166" s="7">
        <v>125</v>
      </c>
      <c r="K166" s="12"/>
    </row>
    <row r="167" spans="1:1025" customHeight="1" ht="12.75">
      <c r="B167" s="6" t="s">
        <v>129</v>
      </c>
      <c r="C167" s="6"/>
      <c r="D167" s="6"/>
      <c r="E167" s="6"/>
      <c r="F167" s="7" t="s">
        <v>3</v>
      </c>
      <c r="G167" s="7">
        <v>118</v>
      </c>
      <c r="H167" s="7">
        <v>124</v>
      </c>
      <c r="I167" s="7">
        <v>113</v>
      </c>
      <c r="J167" s="7">
        <v>126</v>
      </c>
      <c r="K167" s="12"/>
    </row>
    <row r="168" spans="1:1025" customHeight="1" ht="12.75">
      <c r="B168" s="6" t="s">
        <v>130</v>
      </c>
      <c r="C168" s="6"/>
      <c r="D168" s="6"/>
      <c r="E168" s="6"/>
      <c r="F168" s="7" t="s">
        <v>3</v>
      </c>
      <c r="G168" s="7">
        <v>119</v>
      </c>
      <c r="H168" s="7">
        <v>125</v>
      </c>
      <c r="I168" s="7">
        <v>114</v>
      </c>
      <c r="J168" s="7">
        <v>127</v>
      </c>
      <c r="K168" s="12"/>
    </row>
    <row r="169" spans="1:1025" customHeight="1" ht="12.75">
      <c r="B169" s="9" t="s">
        <v>131</v>
      </c>
      <c r="C169" s="6" t="s">
        <v>132</v>
      </c>
      <c r="D169" s="6"/>
      <c r="E169" s="6"/>
      <c r="F169" s="7" t="s">
        <v>3</v>
      </c>
      <c r="G169" s="7">
        <v>120</v>
      </c>
      <c r="H169" s="7">
        <v>126</v>
      </c>
      <c r="I169" s="7">
        <v>115</v>
      </c>
      <c r="J169" s="7">
        <v>128</v>
      </c>
      <c r="K169" s="12"/>
    </row>
    <row r="170" spans="1:1025" customHeight="1" ht="12.75">
      <c r="B170" s="9"/>
      <c r="C170" s="6" t="s">
        <v>133</v>
      </c>
      <c r="D170" s="6"/>
      <c r="E170" s="6"/>
      <c r="F170" s="7" t="s">
        <v>3</v>
      </c>
      <c r="G170" s="7">
        <v>121</v>
      </c>
      <c r="H170" s="7">
        <v>127</v>
      </c>
      <c r="I170" s="7">
        <v>116</v>
      </c>
      <c r="J170" s="7">
        <v>129</v>
      </c>
      <c r="K170" s="12"/>
    </row>
    <row r="171" spans="1:1025" customHeight="1" ht="12.75">
      <c r="B171" s="9"/>
      <c r="C171" s="6" t="s">
        <v>134</v>
      </c>
      <c r="D171" s="6"/>
      <c r="E171" s="6"/>
      <c r="F171" s="7" t="s">
        <v>3</v>
      </c>
      <c r="G171" s="7">
        <v>122</v>
      </c>
      <c r="H171" s="7">
        <v>128</v>
      </c>
      <c r="I171" s="7">
        <v>117</v>
      </c>
      <c r="J171" s="7">
        <v>130</v>
      </c>
      <c r="K171" s="12"/>
    </row>
    <row r="172" spans="1:1025" customHeight="1" ht="12.75">
      <c r="B172" s="9"/>
      <c r="C172" s="6" t="s">
        <v>135</v>
      </c>
      <c r="D172" s="6"/>
      <c r="E172" s="6"/>
      <c r="F172" s="7" t="s">
        <v>3</v>
      </c>
      <c r="G172" s="7">
        <v>123</v>
      </c>
      <c r="H172" s="7">
        <v>129</v>
      </c>
      <c r="I172" s="7">
        <v>118</v>
      </c>
      <c r="J172" s="7">
        <v>131</v>
      </c>
      <c r="K172" s="12"/>
    </row>
    <row r="173" spans="1:1025" customHeight="1" ht="12.75">
      <c r="B173" s="9" t="s">
        <v>136</v>
      </c>
      <c r="C173" s="29" t="s">
        <v>137</v>
      </c>
      <c r="D173" s="29"/>
      <c r="E173" s="29"/>
      <c r="F173" s="7" t="s">
        <v>3</v>
      </c>
      <c r="G173" s="7">
        <v>124</v>
      </c>
      <c r="H173" s="7">
        <v>130</v>
      </c>
      <c r="I173" s="7">
        <v>119</v>
      </c>
      <c r="J173" s="7">
        <v>132</v>
      </c>
      <c r="K173" s="12"/>
    </row>
    <row r="174" spans="1:1025" customHeight="1" ht="12.8">
      <c r="B174" s="9"/>
      <c r="C174" s="29" t="s">
        <v>138</v>
      </c>
      <c r="D174" s="29"/>
      <c r="E174" s="29"/>
      <c r="F174" s="7" t="s">
        <v>3</v>
      </c>
      <c r="G174" s="7">
        <v>125</v>
      </c>
      <c r="H174" s="7">
        <v>131</v>
      </c>
      <c r="I174" s="7">
        <v>120</v>
      </c>
      <c r="J174" s="7">
        <v>133</v>
      </c>
      <c r="K174" s="12"/>
    </row>
    <row r="175" spans="1:1025" customHeight="1" ht="12.8">
      <c r="B175" s="9"/>
      <c r="C175" s="29" t="s">
        <v>139</v>
      </c>
      <c r="D175" s="29"/>
      <c r="E175" s="29"/>
      <c r="F175" s="7" t="s">
        <v>3</v>
      </c>
      <c r="G175" s="7">
        <v>126</v>
      </c>
      <c r="H175" s="7">
        <v>132</v>
      </c>
      <c r="I175" s="7">
        <v>121</v>
      </c>
      <c r="J175" s="7">
        <v>134</v>
      </c>
      <c r="K175" s="12"/>
    </row>
    <row r="176" spans="1:1025" customHeight="1" ht="12.8">
      <c r="B176" s="9"/>
      <c r="C176" s="29" t="s">
        <v>140</v>
      </c>
      <c r="D176" s="29"/>
      <c r="E176" s="29"/>
      <c r="F176" s="7" t="s">
        <v>3</v>
      </c>
      <c r="G176" s="7">
        <v>127</v>
      </c>
      <c r="H176" s="7">
        <v>133</v>
      </c>
      <c r="I176" s="7">
        <v>122</v>
      </c>
      <c r="J176" s="7">
        <v>135</v>
      </c>
      <c r="K176" s="12"/>
    </row>
    <row r="177" spans="1:1025" customHeight="1" ht="12.8">
      <c r="B177" s="9"/>
      <c r="C177" s="29" t="s">
        <v>141</v>
      </c>
      <c r="D177" s="29"/>
      <c r="E177" s="29"/>
      <c r="F177" s="7" t="s">
        <v>3</v>
      </c>
      <c r="G177" s="7">
        <v>128</v>
      </c>
      <c r="H177" s="7">
        <v>134</v>
      </c>
      <c r="I177" s="7">
        <v>123</v>
      </c>
      <c r="J177" s="7">
        <v>136</v>
      </c>
      <c r="K177" s="12"/>
    </row>
    <row r="178" spans="1:1025" customHeight="1" ht="12.8">
      <c r="B178" s="9"/>
      <c r="C178" s="29" t="s">
        <v>142</v>
      </c>
      <c r="D178" s="29"/>
      <c r="E178" s="29"/>
      <c r="F178" s="7" t="s">
        <v>3</v>
      </c>
      <c r="G178" s="7">
        <v>129</v>
      </c>
      <c r="H178" s="7">
        <v>135</v>
      </c>
      <c r="I178" s="7">
        <v>124</v>
      </c>
      <c r="J178" s="7">
        <v>137</v>
      </c>
      <c r="K178" s="12"/>
    </row>
    <row r="179" spans="1:1025" customHeight="1" ht="12.8">
      <c r="B179" s="9"/>
      <c r="C179" s="29" t="s">
        <v>143</v>
      </c>
      <c r="D179" s="29"/>
      <c r="E179" s="29"/>
      <c r="F179" s="7" t="s">
        <v>3</v>
      </c>
      <c r="G179" s="7">
        <v>130</v>
      </c>
      <c r="H179" s="7">
        <v>136</v>
      </c>
      <c r="I179" s="7">
        <v>125</v>
      </c>
      <c r="J179" s="7">
        <v>138</v>
      </c>
      <c r="K179" s="12"/>
    </row>
    <row r="180" spans="1:1025" customHeight="1" ht="12.8">
      <c r="B180" s="9"/>
      <c r="C180" s="29" t="s">
        <v>144</v>
      </c>
      <c r="D180" s="29"/>
      <c r="E180" s="29"/>
      <c r="F180" s="7" t="s">
        <v>3</v>
      </c>
      <c r="G180" s="7">
        <v>131</v>
      </c>
      <c r="H180" s="7">
        <v>137</v>
      </c>
      <c r="I180" s="7">
        <v>126</v>
      </c>
      <c r="J180" s="7">
        <v>139</v>
      </c>
      <c r="K180" s="12"/>
    </row>
    <row r="181" spans="1:1025" customHeight="1" ht="12.75">
      <c r="B181" s="13" t="s">
        <v>145</v>
      </c>
      <c r="C181" s="29" t="s">
        <v>146</v>
      </c>
      <c r="D181" s="29"/>
      <c r="E181" s="29"/>
      <c r="F181" s="7" t="s">
        <v>3</v>
      </c>
      <c r="G181" s="7">
        <v>132</v>
      </c>
      <c r="H181" s="7">
        <v>138</v>
      </c>
      <c r="I181" s="7">
        <v>127</v>
      </c>
      <c r="J181" s="7">
        <v>140</v>
      </c>
      <c r="K181" s="12"/>
    </row>
    <row r="182" spans="1:1025" customHeight="1" ht="12.8">
      <c r="B182" s="13"/>
      <c r="C182" s="29" t="s">
        <v>147</v>
      </c>
      <c r="D182" s="29"/>
      <c r="E182" s="29"/>
      <c r="F182" s="7" t="s">
        <v>3</v>
      </c>
      <c r="G182" s="7">
        <v>133</v>
      </c>
      <c r="H182" s="7">
        <v>139</v>
      </c>
      <c r="I182" s="7">
        <v>128</v>
      </c>
      <c r="J182" s="7">
        <v>141</v>
      </c>
      <c r="K182" s="12"/>
    </row>
    <row r="183" spans="1:1025" customHeight="1" ht="12.8">
      <c r="B183" s="13"/>
      <c r="C183" s="29" t="s">
        <v>31</v>
      </c>
      <c r="D183" s="29"/>
      <c r="E183" s="29"/>
      <c r="F183" s="7" t="s">
        <v>3</v>
      </c>
      <c r="G183" s="7">
        <v>134</v>
      </c>
      <c r="H183" s="7">
        <v>140</v>
      </c>
      <c r="I183" s="7">
        <v>129</v>
      </c>
      <c r="J183" s="7">
        <v>142</v>
      </c>
      <c r="K183" s="12"/>
    </row>
    <row r="184" spans="1:1025" customHeight="1" ht="12.75">
      <c r="B184" s="13" t="s">
        <v>148</v>
      </c>
      <c r="C184" s="29" t="s">
        <v>149</v>
      </c>
      <c r="D184" s="29"/>
      <c r="E184" s="29"/>
      <c r="F184" s="7" t="s">
        <v>3</v>
      </c>
      <c r="G184" s="7">
        <v>135</v>
      </c>
      <c r="H184" s="7">
        <v>141</v>
      </c>
      <c r="I184" s="7">
        <v>130</v>
      </c>
      <c r="J184" s="7">
        <v>143</v>
      </c>
      <c r="K184" s="12"/>
    </row>
    <row r="185" spans="1:1025" customHeight="1" ht="12.8">
      <c r="B185" s="13"/>
      <c r="C185" s="29" t="s">
        <v>31</v>
      </c>
      <c r="D185" s="29"/>
      <c r="E185" s="29"/>
      <c r="F185" s="7" t="s">
        <v>3</v>
      </c>
      <c r="G185" s="7">
        <v>136</v>
      </c>
      <c r="H185" s="7">
        <v>142</v>
      </c>
      <c r="I185" s="7">
        <v>131</v>
      </c>
      <c r="J185" s="7">
        <v>144</v>
      </c>
      <c r="K185" s="12"/>
      <c r="L185" s="1"/>
      <c r="M185" s="1"/>
    </row>
    <row r="186" spans="1:1025" customHeight="1" ht="12.75" s="1" customFormat="1">
      <c r="B186" s="15" t="s">
        <v>150</v>
      </c>
      <c r="C186" s="15"/>
      <c r="D186" s="15"/>
      <c r="E186" s="15"/>
      <c r="F186" s="16" t="s">
        <v>57</v>
      </c>
      <c r="G186" s="17">
        <f>SUM(G146:G185)</f>
        <v>4660</v>
      </c>
      <c r="H186" s="17">
        <f>SUM(H146:H185)</f>
        <v>4900</v>
      </c>
      <c r="I186" s="17">
        <f>SUM(I146:I185)</f>
        <v>4460</v>
      </c>
      <c r="J186" s="17">
        <f>SUM(J146:J185)</f>
        <v>4980</v>
      </c>
      <c r="K186" s="17">
        <f>SUM(K146:K185)</f>
        <v>0</v>
      </c>
      <c r="L186" s="1"/>
      <c r="M186" s="1"/>
    </row>
    <row r="187" spans="1:1025" customHeight="1" ht="12.75">
      <c r="A187" s="1"/>
      <c r="B187" s="18"/>
      <c r="C187" s="18"/>
      <c r="D187" s="18"/>
      <c r="E187" s="18"/>
      <c r="F187" s="19"/>
    </row>
    <row r="188" spans="1:1025" customHeight="1" ht="12.75">
      <c r="A188" s="1"/>
      <c r="B188" s="18"/>
      <c r="C188" s="18"/>
      <c r="D188" s="18"/>
      <c r="E188" s="18"/>
      <c r="F188" s="19"/>
    </row>
    <row r="189" spans="1:1025" customHeight="1" ht="12.75">
      <c r="B189" s="26" t="s">
        <v>151</v>
      </c>
      <c r="C189" s="26"/>
      <c r="D189" s="26"/>
      <c r="E189" s="26"/>
      <c r="F189" s="26"/>
      <c r="G189" s="27"/>
      <c r="H189" s="27"/>
      <c r="I189" s="27"/>
      <c r="J189" s="27"/>
      <c r="K189" s="27"/>
    </row>
    <row r="190" spans="1:1025" customHeight="1" ht="12.75">
      <c r="B190" s="13" t="s">
        <v>152</v>
      </c>
      <c r="C190" s="9" t="s">
        <v>153</v>
      </c>
      <c r="D190" s="28" t="s">
        <v>9</v>
      </c>
      <c r="E190" s="29" t="s">
        <v>5</v>
      </c>
      <c r="F190" s="7" t="s">
        <v>3</v>
      </c>
      <c r="G190" s="7">
        <v>97</v>
      </c>
      <c r="H190" s="7">
        <v>103</v>
      </c>
      <c r="I190" s="7">
        <v>92</v>
      </c>
      <c r="J190" s="7">
        <v>105</v>
      </c>
      <c r="K190" s="30"/>
    </row>
    <row r="191" spans="1:1025" customHeight="1" ht="12.8">
      <c r="B191" s="13"/>
      <c r="C191" s="9"/>
      <c r="D191" s="28"/>
      <c r="E191" s="29" t="s">
        <v>6</v>
      </c>
      <c r="F191" s="7" t="s">
        <v>3</v>
      </c>
      <c r="G191" s="7">
        <v>98</v>
      </c>
      <c r="H191" s="7">
        <v>104</v>
      </c>
      <c r="I191" s="7">
        <v>93</v>
      </c>
      <c r="J191" s="7">
        <v>106</v>
      </c>
      <c r="K191" s="12"/>
    </row>
    <row r="192" spans="1:1025" customHeight="1" ht="12.75">
      <c r="B192" s="13"/>
      <c r="C192" s="9"/>
      <c r="D192" s="9" t="s">
        <v>10</v>
      </c>
      <c r="E192" s="29" t="s">
        <v>5</v>
      </c>
      <c r="F192" s="7" t="s">
        <v>3</v>
      </c>
      <c r="G192" s="7">
        <v>99</v>
      </c>
      <c r="H192" s="7">
        <v>105</v>
      </c>
      <c r="I192" s="7">
        <v>94</v>
      </c>
      <c r="J192" s="7">
        <v>107</v>
      </c>
      <c r="K192" s="12"/>
    </row>
    <row r="193" spans="1:1025" customHeight="1" ht="12.8">
      <c r="B193" s="13"/>
      <c r="C193" s="9"/>
      <c r="D193" s="9"/>
      <c r="E193" s="29" t="s">
        <v>6</v>
      </c>
      <c r="F193" s="7" t="s">
        <v>3</v>
      </c>
      <c r="G193" s="7">
        <v>100</v>
      </c>
      <c r="H193" s="7">
        <v>106</v>
      </c>
      <c r="I193" s="7">
        <v>95</v>
      </c>
      <c r="J193" s="7">
        <v>108</v>
      </c>
      <c r="K193" s="12"/>
    </row>
    <row r="194" spans="1:1025" customHeight="1" ht="12.75">
      <c r="B194" s="13"/>
      <c r="C194" s="9" t="s">
        <v>154</v>
      </c>
      <c r="D194" s="9" t="s">
        <v>14</v>
      </c>
      <c r="E194" s="29" t="s">
        <v>5</v>
      </c>
      <c r="F194" s="7" t="s">
        <v>3</v>
      </c>
      <c r="G194" s="7">
        <v>101</v>
      </c>
      <c r="H194" s="7">
        <v>107</v>
      </c>
      <c r="I194" s="7">
        <v>96</v>
      </c>
      <c r="J194" s="7">
        <v>109</v>
      </c>
      <c r="K194" s="12"/>
    </row>
    <row r="195" spans="1:1025" customHeight="1" ht="12.8">
      <c r="B195" s="13"/>
      <c r="C195" s="9"/>
      <c r="D195" s="9"/>
      <c r="E195" s="29" t="s">
        <v>6</v>
      </c>
      <c r="F195" s="7" t="s">
        <v>3</v>
      </c>
      <c r="G195" s="7">
        <v>102</v>
      </c>
      <c r="H195" s="7">
        <v>108</v>
      </c>
      <c r="I195" s="7">
        <v>97</v>
      </c>
      <c r="J195" s="7">
        <v>110</v>
      </c>
      <c r="K195" s="12"/>
    </row>
    <row r="196" spans="1:1025" customHeight="1" ht="12.8">
      <c r="B196" s="13"/>
      <c r="C196" s="9"/>
      <c r="D196" s="28" t="s">
        <v>18</v>
      </c>
      <c r="E196" s="29" t="s">
        <v>5</v>
      </c>
      <c r="F196" s="7" t="s">
        <v>3</v>
      </c>
      <c r="G196" s="7">
        <v>103</v>
      </c>
      <c r="H196" s="7">
        <v>109</v>
      </c>
      <c r="I196" s="7">
        <v>98</v>
      </c>
      <c r="J196" s="7">
        <v>111</v>
      </c>
      <c r="K196" s="12"/>
    </row>
    <row r="197" spans="1:1025" customHeight="1" ht="12.8">
      <c r="B197" s="13"/>
      <c r="C197" s="9"/>
      <c r="D197" s="28"/>
      <c r="E197" s="29" t="s">
        <v>6</v>
      </c>
      <c r="F197" s="7" t="s">
        <v>3</v>
      </c>
      <c r="G197" s="7">
        <v>104</v>
      </c>
      <c r="H197" s="7">
        <v>110</v>
      </c>
      <c r="I197" s="7">
        <v>99</v>
      </c>
      <c r="J197" s="7">
        <v>112</v>
      </c>
      <c r="K197" s="12"/>
    </row>
    <row r="198" spans="1:1025" customHeight="1" ht="12.75">
      <c r="B198" s="13"/>
      <c r="C198" s="9"/>
      <c r="D198" s="9" t="s">
        <v>19</v>
      </c>
      <c r="E198" s="29" t="s">
        <v>5</v>
      </c>
      <c r="F198" s="7" t="s">
        <v>3</v>
      </c>
      <c r="G198" s="7">
        <v>105</v>
      </c>
      <c r="H198" s="7">
        <v>111</v>
      </c>
      <c r="I198" s="7">
        <v>100</v>
      </c>
      <c r="J198" s="7">
        <v>113</v>
      </c>
      <c r="K198" s="12"/>
    </row>
    <row r="199" spans="1:1025" customHeight="1" ht="12.8">
      <c r="B199" s="13"/>
      <c r="C199" s="9"/>
      <c r="D199" s="9"/>
      <c r="E199" s="29" t="s">
        <v>6</v>
      </c>
      <c r="F199" s="7" t="s">
        <v>3</v>
      </c>
      <c r="G199" s="7">
        <v>106</v>
      </c>
      <c r="H199" s="7">
        <v>112</v>
      </c>
      <c r="I199" s="7">
        <v>101</v>
      </c>
      <c r="J199" s="7">
        <v>114</v>
      </c>
      <c r="K199" s="12"/>
    </row>
    <row r="200" spans="1:1025" customHeight="1" ht="12.75">
      <c r="B200" s="9" t="s">
        <v>155</v>
      </c>
      <c r="C200" s="9" t="s">
        <v>9</v>
      </c>
      <c r="D200" s="6" t="s">
        <v>5</v>
      </c>
      <c r="E200" s="6"/>
      <c r="F200" s="7" t="s">
        <v>3</v>
      </c>
      <c r="G200" s="7">
        <v>107</v>
      </c>
      <c r="H200" s="7">
        <v>113</v>
      </c>
      <c r="I200" s="7">
        <v>102</v>
      </c>
      <c r="J200" s="7">
        <v>115</v>
      </c>
      <c r="K200" s="12"/>
    </row>
    <row r="201" spans="1:1025" customHeight="1" ht="12.75">
      <c r="B201" s="9"/>
      <c r="C201" s="9"/>
      <c r="D201" s="6" t="s">
        <v>6</v>
      </c>
      <c r="E201" s="6"/>
      <c r="F201" s="7" t="s">
        <v>3</v>
      </c>
      <c r="G201" s="7">
        <v>108</v>
      </c>
      <c r="H201" s="7">
        <v>114</v>
      </c>
      <c r="I201" s="7">
        <v>103</v>
      </c>
      <c r="J201" s="7">
        <v>116</v>
      </c>
      <c r="K201" s="12"/>
    </row>
    <row r="202" spans="1:1025" customHeight="1" ht="12.75">
      <c r="B202" s="9"/>
      <c r="C202" s="9" t="s">
        <v>124</v>
      </c>
      <c r="D202" s="6" t="s">
        <v>5</v>
      </c>
      <c r="E202" s="6"/>
      <c r="F202" s="7" t="s">
        <v>3</v>
      </c>
      <c r="G202" s="7">
        <v>109</v>
      </c>
      <c r="H202" s="7">
        <v>115</v>
      </c>
      <c r="I202" s="7">
        <v>104</v>
      </c>
      <c r="J202" s="7">
        <v>117</v>
      </c>
      <c r="K202" s="12"/>
    </row>
    <row r="203" spans="1:1025" customHeight="1" ht="12.75">
      <c r="B203" s="9"/>
      <c r="C203" s="9"/>
      <c r="D203" s="6" t="s">
        <v>6</v>
      </c>
      <c r="E203" s="6"/>
      <c r="F203" s="7" t="s">
        <v>3</v>
      </c>
      <c r="G203" s="7">
        <v>110</v>
      </c>
      <c r="H203" s="7">
        <v>116</v>
      </c>
      <c r="I203" s="7">
        <v>105</v>
      </c>
      <c r="J203" s="7">
        <v>118</v>
      </c>
      <c r="K203" s="12"/>
    </row>
    <row r="204" spans="1:1025" customHeight="1" ht="12.8">
      <c r="B204" s="29" t="s">
        <v>125</v>
      </c>
      <c r="C204" s="29"/>
      <c r="D204" s="29"/>
      <c r="E204" s="29"/>
      <c r="F204" s="7" t="s">
        <v>3</v>
      </c>
      <c r="G204" s="7">
        <v>111</v>
      </c>
      <c r="H204" s="7">
        <v>117</v>
      </c>
      <c r="I204" s="7">
        <v>106</v>
      </c>
      <c r="J204" s="7">
        <v>119</v>
      </c>
      <c r="K204" s="12"/>
    </row>
    <row r="205" spans="1:1025" customHeight="1" ht="12.75">
      <c r="B205" s="6" t="s">
        <v>156</v>
      </c>
      <c r="C205" s="6"/>
      <c r="D205" s="6"/>
      <c r="E205" s="6"/>
      <c r="F205" s="7" t="s">
        <v>3</v>
      </c>
      <c r="G205" s="7">
        <v>112</v>
      </c>
      <c r="H205" s="7">
        <v>118</v>
      </c>
      <c r="I205" s="7">
        <v>107</v>
      </c>
      <c r="J205" s="7">
        <v>120</v>
      </c>
      <c r="K205" s="12"/>
    </row>
    <row r="206" spans="1:1025" customHeight="1" ht="12.75">
      <c r="B206" s="13" t="s">
        <v>157</v>
      </c>
      <c r="C206" s="29" t="s">
        <v>22</v>
      </c>
      <c r="D206" s="29"/>
      <c r="E206" s="29"/>
      <c r="F206" s="7" t="s">
        <v>3</v>
      </c>
      <c r="G206" s="7">
        <v>113</v>
      </c>
      <c r="H206" s="7">
        <v>119</v>
      </c>
      <c r="I206" s="7">
        <v>108</v>
      </c>
      <c r="J206" s="7">
        <v>121</v>
      </c>
      <c r="K206" s="12"/>
    </row>
    <row r="207" spans="1:1025" customHeight="1" ht="12.8">
      <c r="B207" s="13"/>
      <c r="C207" s="29" t="s">
        <v>24</v>
      </c>
      <c r="D207" s="29"/>
      <c r="E207" s="29"/>
      <c r="F207" s="7" t="s">
        <v>3</v>
      </c>
      <c r="G207" s="7">
        <v>114</v>
      </c>
      <c r="H207" s="7">
        <v>120</v>
      </c>
      <c r="I207" s="7">
        <v>109</v>
      </c>
      <c r="J207" s="7">
        <v>122</v>
      </c>
      <c r="K207" s="12"/>
    </row>
    <row r="208" spans="1:1025" customHeight="1" ht="12.8">
      <c r="B208" s="29" t="s">
        <v>158</v>
      </c>
      <c r="C208" s="29"/>
      <c r="D208" s="29"/>
      <c r="E208" s="29"/>
      <c r="F208" s="7" t="s">
        <v>3</v>
      </c>
      <c r="G208" s="7">
        <v>115</v>
      </c>
      <c r="H208" s="7">
        <v>121</v>
      </c>
      <c r="I208" s="7">
        <v>110</v>
      </c>
      <c r="J208" s="7">
        <v>123</v>
      </c>
      <c r="K208" s="12"/>
    </row>
    <row r="209" spans="1:1025" customHeight="1" ht="12.75">
      <c r="B209" s="6" t="s">
        <v>159</v>
      </c>
      <c r="C209" s="6"/>
      <c r="D209" s="6"/>
      <c r="E209" s="6"/>
      <c r="F209" s="7" t="s">
        <v>3</v>
      </c>
      <c r="G209" s="7">
        <v>116</v>
      </c>
      <c r="H209" s="7">
        <v>122</v>
      </c>
      <c r="I209" s="7">
        <v>111</v>
      </c>
      <c r="J209" s="7">
        <v>124</v>
      </c>
      <c r="K209" s="12"/>
    </row>
    <row r="210" spans="1:1025" customHeight="1" ht="12.75">
      <c r="B210" s="9" t="s">
        <v>160</v>
      </c>
      <c r="C210" s="6" t="s">
        <v>134</v>
      </c>
      <c r="D210" s="6"/>
      <c r="E210" s="6"/>
      <c r="F210" s="7" t="s">
        <v>3</v>
      </c>
      <c r="G210" s="7">
        <v>117</v>
      </c>
      <c r="H210" s="7">
        <v>123</v>
      </c>
      <c r="I210" s="7">
        <v>112</v>
      </c>
      <c r="J210" s="7">
        <v>125</v>
      </c>
      <c r="K210" s="12"/>
    </row>
    <row r="211" spans="1:1025" customHeight="1" ht="12.75">
      <c r="B211" s="9"/>
      <c r="C211" s="6" t="s">
        <v>161</v>
      </c>
      <c r="D211" s="6"/>
      <c r="E211" s="6"/>
      <c r="F211" s="7" t="s">
        <v>3</v>
      </c>
      <c r="G211" s="7">
        <v>118</v>
      </c>
      <c r="H211" s="7">
        <v>124</v>
      </c>
      <c r="I211" s="7">
        <v>113</v>
      </c>
      <c r="J211" s="7">
        <v>126</v>
      </c>
      <c r="K211" s="12"/>
    </row>
    <row r="212" spans="1:1025" customHeight="1" ht="12.75">
      <c r="B212" s="9"/>
      <c r="C212" s="6" t="s">
        <v>162</v>
      </c>
      <c r="D212" s="6"/>
      <c r="E212" s="6"/>
      <c r="F212" s="7" t="s">
        <v>3</v>
      </c>
      <c r="G212" s="7">
        <v>119</v>
      </c>
      <c r="H212" s="7">
        <v>125</v>
      </c>
      <c r="I212" s="7">
        <v>114</v>
      </c>
      <c r="J212" s="7">
        <v>127</v>
      </c>
      <c r="K212" s="12"/>
    </row>
    <row r="213" spans="1:1025" customHeight="1" ht="12.75">
      <c r="B213" s="9" t="s">
        <v>163</v>
      </c>
      <c r="C213" s="29" t="s">
        <v>137</v>
      </c>
      <c r="D213" s="29"/>
      <c r="E213" s="29"/>
      <c r="F213" s="7" t="s">
        <v>3</v>
      </c>
      <c r="G213" s="7">
        <v>120</v>
      </c>
      <c r="H213" s="7">
        <v>126</v>
      </c>
      <c r="I213" s="7">
        <v>115</v>
      </c>
      <c r="J213" s="7">
        <v>128</v>
      </c>
      <c r="K213" s="12"/>
    </row>
    <row r="214" spans="1:1025" customHeight="1" ht="12.8">
      <c r="B214" s="9"/>
      <c r="C214" s="29" t="s">
        <v>138</v>
      </c>
      <c r="D214" s="29"/>
      <c r="E214" s="29"/>
      <c r="F214" s="7" t="s">
        <v>3</v>
      </c>
      <c r="G214" s="7">
        <v>121</v>
      </c>
      <c r="H214" s="7">
        <v>127</v>
      </c>
      <c r="I214" s="7">
        <v>116</v>
      </c>
      <c r="J214" s="7">
        <v>129</v>
      </c>
      <c r="K214" s="12"/>
    </row>
    <row r="215" spans="1:1025" customHeight="1" ht="12.8">
      <c r="B215" s="9"/>
      <c r="C215" s="29" t="s">
        <v>139</v>
      </c>
      <c r="D215" s="29"/>
      <c r="E215" s="29"/>
      <c r="F215" s="7" t="s">
        <v>3</v>
      </c>
      <c r="G215" s="7">
        <v>122</v>
      </c>
      <c r="H215" s="7">
        <v>128</v>
      </c>
      <c r="I215" s="7">
        <v>117</v>
      </c>
      <c r="J215" s="7">
        <v>130</v>
      </c>
      <c r="K215" s="12"/>
    </row>
    <row r="216" spans="1:1025" customHeight="1" ht="12.8">
      <c r="B216" s="9"/>
      <c r="C216" s="29" t="s">
        <v>140</v>
      </c>
      <c r="D216" s="29"/>
      <c r="E216" s="29"/>
      <c r="F216" s="7" t="s">
        <v>3</v>
      </c>
      <c r="G216" s="7">
        <v>123</v>
      </c>
      <c r="H216" s="7">
        <v>129</v>
      </c>
      <c r="I216" s="7">
        <v>118</v>
      </c>
      <c r="J216" s="7">
        <v>131</v>
      </c>
      <c r="K216" s="12"/>
    </row>
    <row r="217" spans="1:1025" customHeight="1" ht="12.8">
      <c r="B217" s="9"/>
      <c r="C217" s="29" t="s">
        <v>141</v>
      </c>
      <c r="D217" s="29"/>
      <c r="E217" s="29"/>
      <c r="F217" s="7" t="s">
        <v>3</v>
      </c>
      <c r="G217" s="7">
        <v>124</v>
      </c>
      <c r="H217" s="7">
        <v>130</v>
      </c>
      <c r="I217" s="7">
        <v>119</v>
      </c>
      <c r="J217" s="7">
        <v>132</v>
      </c>
      <c r="K217" s="12"/>
    </row>
    <row r="218" spans="1:1025" customHeight="1" ht="12.8">
      <c r="B218" s="9"/>
      <c r="C218" s="29" t="s">
        <v>142</v>
      </c>
      <c r="D218" s="29"/>
      <c r="E218" s="29"/>
      <c r="F218" s="7" t="s">
        <v>3</v>
      </c>
      <c r="G218" s="7">
        <v>125</v>
      </c>
      <c r="H218" s="7">
        <v>131</v>
      </c>
      <c r="I218" s="7">
        <v>120</v>
      </c>
      <c r="J218" s="7">
        <v>133</v>
      </c>
      <c r="K218" s="12"/>
    </row>
    <row r="219" spans="1:1025" customHeight="1" ht="12.8">
      <c r="B219" s="9"/>
      <c r="C219" s="29" t="s">
        <v>143</v>
      </c>
      <c r="D219" s="29"/>
      <c r="E219" s="29"/>
      <c r="F219" s="7" t="s">
        <v>3</v>
      </c>
      <c r="G219" s="7">
        <v>126</v>
      </c>
      <c r="H219" s="7">
        <v>132</v>
      </c>
      <c r="I219" s="7">
        <v>121</v>
      </c>
      <c r="J219" s="7">
        <v>134</v>
      </c>
      <c r="K219" s="12"/>
    </row>
    <row r="220" spans="1:1025" customHeight="1" ht="12.8">
      <c r="B220" s="9"/>
      <c r="C220" s="29" t="s">
        <v>144</v>
      </c>
      <c r="D220" s="29"/>
      <c r="E220" s="29"/>
      <c r="F220" s="7" t="s">
        <v>3</v>
      </c>
      <c r="G220" s="7">
        <v>127</v>
      </c>
      <c r="H220" s="7">
        <v>133</v>
      </c>
      <c r="I220" s="7">
        <v>122</v>
      </c>
      <c r="J220" s="7">
        <v>135</v>
      </c>
      <c r="K220" s="12"/>
    </row>
    <row r="221" spans="1:1025" customHeight="1" ht="12.75">
      <c r="B221" s="13" t="s">
        <v>145</v>
      </c>
      <c r="C221" s="29" t="s">
        <v>146</v>
      </c>
      <c r="D221" s="29"/>
      <c r="E221" s="29"/>
      <c r="F221" s="7" t="s">
        <v>3</v>
      </c>
      <c r="G221" s="7">
        <v>128</v>
      </c>
      <c r="H221" s="7">
        <v>134</v>
      </c>
      <c r="I221" s="7">
        <v>123</v>
      </c>
      <c r="J221" s="7">
        <v>136</v>
      </c>
      <c r="K221" s="12"/>
    </row>
    <row r="222" spans="1:1025" customHeight="1" ht="12.8">
      <c r="B222" s="13"/>
      <c r="C222" s="29" t="s">
        <v>147</v>
      </c>
      <c r="D222" s="29"/>
      <c r="E222" s="29"/>
      <c r="F222" s="7" t="s">
        <v>3</v>
      </c>
      <c r="G222" s="7">
        <v>129</v>
      </c>
      <c r="H222" s="7">
        <v>135</v>
      </c>
      <c r="I222" s="7">
        <v>124</v>
      </c>
      <c r="J222" s="7">
        <v>137</v>
      </c>
      <c r="K222" s="12"/>
    </row>
    <row r="223" spans="1:1025" customHeight="1" ht="12.8">
      <c r="B223" s="13"/>
      <c r="C223" s="29" t="s">
        <v>31</v>
      </c>
      <c r="D223" s="29"/>
      <c r="E223" s="29"/>
      <c r="F223" s="7" t="s">
        <v>3</v>
      </c>
      <c r="G223" s="7">
        <v>130</v>
      </c>
      <c r="H223" s="7">
        <v>136</v>
      </c>
      <c r="I223" s="7">
        <v>125</v>
      </c>
      <c r="J223" s="7">
        <v>138</v>
      </c>
      <c r="K223" s="12"/>
    </row>
    <row r="224" spans="1:1025" customHeight="1" ht="12.75">
      <c r="B224" s="13" t="s">
        <v>164</v>
      </c>
      <c r="C224" s="29" t="s">
        <v>149</v>
      </c>
      <c r="D224" s="29"/>
      <c r="E224" s="29"/>
      <c r="F224" s="7" t="s">
        <v>3</v>
      </c>
      <c r="G224" s="7">
        <v>131</v>
      </c>
      <c r="H224" s="7">
        <v>137</v>
      </c>
      <c r="I224" s="7">
        <v>126</v>
      </c>
      <c r="J224" s="7">
        <v>139</v>
      </c>
      <c r="K224" s="12"/>
      <c r="L224" s="1"/>
      <c r="M224" s="1"/>
    </row>
    <row r="225" spans="1:1025" customHeight="1" ht="12.8">
      <c r="B225" s="13"/>
      <c r="C225" s="29" t="s">
        <v>31</v>
      </c>
      <c r="D225" s="29"/>
      <c r="E225" s="29"/>
      <c r="F225" s="7" t="s">
        <v>3</v>
      </c>
      <c r="G225" s="7">
        <v>132</v>
      </c>
      <c r="H225" s="7">
        <v>138</v>
      </c>
      <c r="I225" s="7">
        <v>127</v>
      </c>
      <c r="J225" s="7">
        <v>140</v>
      </c>
      <c r="K225" s="12"/>
      <c r="L225" s="1"/>
      <c r="M225" s="1"/>
    </row>
    <row r="226" spans="1:1025" customHeight="1" ht="12.75">
      <c r="B226" s="31" t="s">
        <v>165</v>
      </c>
      <c r="C226" s="31"/>
      <c r="D226" s="31"/>
      <c r="E226" s="31"/>
      <c r="F226" s="16" t="s">
        <v>57</v>
      </c>
      <c r="G226" s="17">
        <f>SUM(G190:G225)</f>
        <v>4122</v>
      </c>
      <c r="H226" s="17">
        <f>SUM(H190:H225)</f>
        <v>4338</v>
      </c>
      <c r="I226" s="17">
        <f>SUM(I190:I225)</f>
        <v>3942</v>
      </c>
      <c r="J226" s="17">
        <f>SUM(J190:J225)</f>
        <v>4410</v>
      </c>
      <c r="K226" s="17">
        <f>SUM(K190:K225)</f>
        <v>0</v>
      </c>
      <c r="L226" s="1"/>
      <c r="M226" s="1"/>
    </row>
    <row r="227" spans="1:1025" customHeight="1" ht="12.75">
      <c r="F227" s="1"/>
      <c r="G227" s="1"/>
      <c r="H227" s="1"/>
      <c r="I227" s="1"/>
      <c r="J227" s="1"/>
      <c r="K227" s="1"/>
      <c r="L227" s="1"/>
      <c r="M227" s="1"/>
    </row>
    <row r="228" spans="1:1025" customHeight="1" ht="12.75">
      <c r="F228" s="1"/>
      <c r="G228" s="1"/>
      <c r="H228" s="1"/>
      <c r="I228" s="1"/>
      <c r="J228" s="1"/>
      <c r="K228" s="1"/>
      <c r="L228" s="1"/>
      <c r="M228" s="1"/>
    </row>
    <row r="229" spans="1:1025" customHeight="1" ht="18">
      <c r="B229" s="25" t="s">
        <v>166</v>
      </c>
      <c r="C229" s="25"/>
      <c r="D229" s="25"/>
      <c r="E229" s="25"/>
      <c r="F229" s="25"/>
      <c r="G229" s="24">
        <f>G186+G226</f>
        <v>8782</v>
      </c>
      <c r="H229" s="24">
        <f>H186+H226</f>
        <v>9238</v>
      </c>
      <c r="I229" s="24">
        <f>I186+I226</f>
        <v>8402</v>
      </c>
      <c r="J229" s="24">
        <f>J186+J226</f>
        <v>9390</v>
      </c>
      <c r="K229" s="24">
        <f>K186+K226</f>
        <v>0</v>
      </c>
      <c r="L229" s="1"/>
      <c r="M229" s="1"/>
    </row>
    <row r="230" spans="1:1025" customHeight="1" ht="12.75">
      <c r="B230" s="32"/>
      <c r="C230" s="32"/>
      <c r="D230" s="32"/>
      <c r="E230" s="32"/>
      <c r="F230" s="19"/>
      <c r="G230" s="1"/>
      <c r="H230" s="1"/>
      <c r="I230" s="1"/>
      <c r="J230" s="1"/>
      <c r="K230" s="1"/>
      <c r="L230" s="1"/>
      <c r="M230" s="1"/>
    </row>
    <row r="231" spans="1:1025" customHeight="1" ht="12.75">
      <c r="B231" s="32"/>
      <c r="C231" s="32"/>
      <c r="D231" s="32"/>
      <c r="E231" s="32"/>
      <c r="F231" s="19"/>
      <c r="G231" s="1"/>
      <c r="H231" s="1"/>
      <c r="I231" s="1"/>
      <c r="J231" s="1"/>
      <c r="K231" s="1"/>
      <c r="L231" s="1"/>
      <c r="M231" s="1"/>
    </row>
    <row r="232" spans="1:1025" customHeight="1" ht="12.75">
      <c r="B232" s="32"/>
      <c r="C232" s="32"/>
      <c r="D232" s="32"/>
      <c r="E232" s="32"/>
      <c r="F232" s="19"/>
      <c r="G232" s="1"/>
      <c r="H232" s="1"/>
      <c r="I232" s="1"/>
      <c r="J232" s="1"/>
      <c r="K232" s="1"/>
      <c r="L232" s="1"/>
      <c r="M232" s="1"/>
    </row>
    <row r="233" spans="1:1025" customHeight="1" ht="12.75">
      <c r="B233" s="32"/>
      <c r="C233" s="32"/>
      <c r="D233" s="32"/>
      <c r="E233" s="32"/>
      <c r="F233" s="19"/>
      <c r="G233" s="1"/>
      <c r="H233" s="1"/>
      <c r="I233" s="1"/>
      <c r="J233" s="1"/>
      <c r="K233" s="1"/>
      <c r="L233" s="1"/>
      <c r="M233" s="1"/>
    </row>
    <row r="234" spans="1:1025" customHeight="1" ht="20.25">
      <c r="B234" s="33" t="s">
        <v>167</v>
      </c>
      <c r="C234" s="33"/>
      <c r="D234" s="33"/>
      <c r="E234" s="33"/>
      <c r="F234" s="33"/>
      <c r="G234" s="3">
        <v>2014</v>
      </c>
      <c r="H234" s="3">
        <v>2015</v>
      </c>
      <c r="I234" s="3">
        <v>2016</v>
      </c>
      <c r="J234" s="3">
        <v>2017</v>
      </c>
      <c r="K234" s="3">
        <v>2018</v>
      </c>
      <c r="L234" s="1"/>
      <c r="M234" s="1"/>
    </row>
    <row r="235" spans="1:1025" customHeight="1" ht="12.8">
      <c r="B235" s="20" t="s">
        <v>168</v>
      </c>
      <c r="C235" s="20"/>
      <c r="D235" s="20"/>
      <c r="E235" s="20"/>
      <c r="F235" s="7" t="s">
        <v>3</v>
      </c>
      <c r="G235" s="7">
        <v>97</v>
      </c>
      <c r="H235" s="7">
        <v>103</v>
      </c>
      <c r="I235" s="7">
        <v>92</v>
      </c>
      <c r="J235" s="7">
        <v>105</v>
      </c>
      <c r="K235" s="12"/>
      <c r="L235" s="1"/>
      <c r="M235" s="1"/>
    </row>
    <row r="236" spans="1:1025" customHeight="1" ht="12.8">
      <c r="B236" s="20" t="s">
        <v>169</v>
      </c>
      <c r="C236" s="20"/>
      <c r="D236" s="20"/>
      <c r="E236" s="20"/>
      <c r="F236" s="7" t="s">
        <v>12</v>
      </c>
      <c r="G236" s="7">
        <v>98</v>
      </c>
      <c r="H236" s="7">
        <v>104</v>
      </c>
      <c r="I236" s="7">
        <v>93</v>
      </c>
      <c r="J236" s="7">
        <v>106</v>
      </c>
      <c r="K236" s="12"/>
      <c r="L236" s="1"/>
      <c r="M236" s="1"/>
    </row>
    <row r="237" spans="1:1025" customHeight="1" ht="12.75">
      <c r="B237" s="6" t="s">
        <v>170</v>
      </c>
      <c r="C237" s="6"/>
      <c r="D237" s="6"/>
      <c r="E237" s="6"/>
      <c r="F237" s="7" t="s">
        <v>3</v>
      </c>
      <c r="G237" s="7">
        <v>99</v>
      </c>
      <c r="H237" s="7">
        <v>105</v>
      </c>
      <c r="I237" s="7">
        <v>94</v>
      </c>
      <c r="J237" s="7">
        <v>107</v>
      </c>
      <c r="K237" s="12"/>
      <c r="L237" s="1"/>
      <c r="M237" s="1"/>
    </row>
    <row r="238" spans="1:1025" customHeight="1" ht="12.8">
      <c r="B238" s="4" t="s">
        <v>171</v>
      </c>
      <c r="C238" s="20" t="s">
        <v>172</v>
      </c>
      <c r="D238" s="20"/>
      <c r="E238" s="20"/>
      <c r="F238" s="7" t="s">
        <v>3</v>
      </c>
      <c r="G238" s="7">
        <v>100</v>
      </c>
      <c r="H238" s="7">
        <v>106</v>
      </c>
      <c r="I238" s="7">
        <v>95</v>
      </c>
      <c r="J238" s="7">
        <v>108</v>
      </c>
      <c r="K238" s="12"/>
      <c r="L238" s="1"/>
      <c r="M238" s="1"/>
    </row>
    <row r="239" spans="1:1025" customHeight="1" ht="12.8">
      <c r="B239" s="4"/>
      <c r="C239" s="20" t="s">
        <v>173</v>
      </c>
      <c r="D239" s="20"/>
      <c r="E239" s="20"/>
      <c r="F239" s="7" t="s">
        <v>3</v>
      </c>
      <c r="G239" s="7">
        <v>101</v>
      </c>
      <c r="H239" s="7">
        <v>107</v>
      </c>
      <c r="I239" s="7">
        <v>96</v>
      </c>
      <c r="J239" s="7">
        <v>109</v>
      </c>
      <c r="K239" s="12"/>
      <c r="L239" s="1"/>
      <c r="M239" s="1"/>
    </row>
    <row r="240" spans="1:1025" customHeight="1" ht="12.8">
      <c r="B240" s="4"/>
      <c r="C240" s="20" t="s">
        <v>144</v>
      </c>
      <c r="D240" s="20"/>
      <c r="E240" s="20"/>
      <c r="F240" s="7" t="s">
        <v>3</v>
      </c>
      <c r="G240" s="7">
        <v>102</v>
      </c>
      <c r="H240" s="7">
        <v>108</v>
      </c>
      <c r="I240" s="7">
        <v>97</v>
      </c>
      <c r="J240" s="7">
        <v>110</v>
      </c>
      <c r="K240" s="12"/>
      <c r="L240" s="1"/>
      <c r="M240" s="1"/>
    </row>
    <row r="241" spans="1:1025" customHeight="1" ht="12.75">
      <c r="B241" s="34" t="s">
        <v>174</v>
      </c>
      <c r="C241" s="29" t="s">
        <v>175</v>
      </c>
      <c r="D241" s="29"/>
      <c r="E241" s="29"/>
      <c r="F241" s="7" t="s">
        <v>3</v>
      </c>
      <c r="G241" s="7">
        <v>103</v>
      </c>
      <c r="H241" s="7">
        <v>109</v>
      </c>
      <c r="I241" s="7">
        <v>98</v>
      </c>
      <c r="J241" s="7">
        <v>111</v>
      </c>
      <c r="K241" s="12"/>
    </row>
    <row r="242" spans="1:1025" customHeight="1" ht="12.8">
      <c r="B242" s="34"/>
      <c r="C242" s="29" t="s">
        <v>176</v>
      </c>
      <c r="D242" s="29"/>
      <c r="E242" s="29"/>
      <c r="F242" s="7" t="s">
        <v>3</v>
      </c>
      <c r="G242" s="7">
        <v>104</v>
      </c>
      <c r="H242" s="7">
        <v>110</v>
      </c>
      <c r="I242" s="7">
        <v>99</v>
      </c>
      <c r="J242" s="7">
        <v>112</v>
      </c>
      <c r="K242" s="12"/>
    </row>
    <row r="243" spans="1:1025" customHeight="1" ht="12.75">
      <c r="B243" s="34"/>
      <c r="C243" s="14" t="s">
        <v>177</v>
      </c>
      <c r="D243" s="14"/>
      <c r="E243" s="14"/>
      <c r="F243" s="7" t="s">
        <v>3</v>
      </c>
      <c r="G243" s="7">
        <v>105</v>
      </c>
      <c r="H243" s="7">
        <v>111</v>
      </c>
      <c r="I243" s="7">
        <v>100</v>
      </c>
      <c r="J243" s="7">
        <v>113</v>
      </c>
      <c r="K243" s="12"/>
    </row>
    <row r="244" spans="1:1025" customHeight="1" ht="12.75">
      <c r="B244" s="34"/>
      <c r="C244" s="14" t="s">
        <v>178</v>
      </c>
      <c r="D244" s="14"/>
      <c r="E244" s="14"/>
      <c r="F244" s="7" t="s">
        <v>3</v>
      </c>
      <c r="G244" s="7">
        <v>106</v>
      </c>
      <c r="H244" s="7">
        <v>112</v>
      </c>
      <c r="I244" s="7">
        <v>101</v>
      </c>
      <c r="J244" s="7">
        <v>114</v>
      </c>
      <c r="K244" s="12"/>
    </row>
    <row r="245" spans="1:1025" customHeight="1" ht="12.8">
      <c r="B245" s="34"/>
      <c r="C245" s="29" t="s">
        <v>179</v>
      </c>
      <c r="D245" s="29"/>
      <c r="E245" s="29"/>
      <c r="F245" s="7" t="s">
        <v>3</v>
      </c>
      <c r="G245" s="7">
        <v>107</v>
      </c>
      <c r="H245" s="7">
        <v>113</v>
      </c>
      <c r="I245" s="7">
        <v>102</v>
      </c>
      <c r="J245" s="7">
        <v>115</v>
      </c>
      <c r="K245" s="35"/>
    </row>
    <row r="246" spans="1:1025" customHeight="1" ht="12.8">
      <c r="B246" s="34"/>
      <c r="C246" s="29" t="s">
        <v>180</v>
      </c>
      <c r="D246" s="29"/>
      <c r="E246" s="29"/>
      <c r="F246" s="7" t="s">
        <v>12</v>
      </c>
      <c r="G246" s="7">
        <v>108</v>
      </c>
      <c r="H246" s="7">
        <v>114</v>
      </c>
      <c r="I246" s="7">
        <v>103</v>
      </c>
      <c r="J246" s="7">
        <v>116</v>
      </c>
      <c r="K246" s="35"/>
    </row>
    <row r="247" spans="1:1025" customHeight="1" ht="12.8">
      <c r="B247" s="34"/>
      <c r="C247" s="29" t="s">
        <v>181</v>
      </c>
      <c r="D247" s="29"/>
      <c r="E247" s="29"/>
      <c r="F247" s="7" t="s">
        <v>182</v>
      </c>
      <c r="G247" s="7">
        <v>109</v>
      </c>
      <c r="H247" s="7">
        <v>115</v>
      </c>
      <c r="I247" s="7">
        <v>104</v>
      </c>
      <c r="J247" s="7">
        <v>117</v>
      </c>
      <c r="K247" s="35"/>
    </row>
    <row r="248" spans="1:1025" customHeight="1" ht="12.8">
      <c r="B248" s="34"/>
      <c r="C248" s="29" t="s">
        <v>183</v>
      </c>
      <c r="D248" s="29"/>
      <c r="E248" s="29"/>
      <c r="F248" s="7" t="s">
        <v>3</v>
      </c>
      <c r="G248" s="7">
        <v>110</v>
      </c>
      <c r="H248" s="7">
        <v>116</v>
      </c>
      <c r="I248" s="7">
        <v>105</v>
      </c>
      <c r="J248" s="7">
        <v>118</v>
      </c>
      <c r="K248" s="35"/>
    </row>
    <row r="249" spans="1:1025" customHeight="1" ht="12.8">
      <c r="B249" s="34"/>
      <c r="C249" s="29" t="s">
        <v>184</v>
      </c>
      <c r="D249" s="29"/>
      <c r="E249" s="29"/>
      <c r="F249" s="7" t="s">
        <v>12</v>
      </c>
      <c r="G249" s="7">
        <v>111</v>
      </c>
      <c r="H249" s="7">
        <v>117</v>
      </c>
      <c r="I249" s="7">
        <v>106</v>
      </c>
      <c r="J249" s="7">
        <v>119</v>
      </c>
      <c r="K249" s="35"/>
    </row>
    <row r="250" spans="1:1025" customHeight="1" ht="12.75">
      <c r="B250" s="34" t="s">
        <v>185</v>
      </c>
      <c r="C250" s="13" t="s">
        <v>186</v>
      </c>
      <c r="D250" s="29" t="s">
        <v>59</v>
      </c>
      <c r="E250" s="29"/>
      <c r="F250" s="7" t="s">
        <v>3</v>
      </c>
      <c r="G250" s="7">
        <v>112</v>
      </c>
      <c r="H250" s="7">
        <v>118</v>
      </c>
      <c r="I250" s="7">
        <v>107</v>
      </c>
      <c r="J250" s="7">
        <v>120</v>
      </c>
      <c r="K250" s="12"/>
    </row>
    <row r="251" spans="1:1025" customHeight="1" ht="12.8">
      <c r="B251" s="34"/>
      <c r="C251" s="13"/>
      <c r="D251" s="29" t="s">
        <v>79</v>
      </c>
      <c r="E251" s="29"/>
      <c r="F251" s="7" t="s">
        <v>3</v>
      </c>
      <c r="G251" s="7">
        <v>97</v>
      </c>
      <c r="H251" s="7">
        <v>103</v>
      </c>
      <c r="I251" s="7">
        <v>92</v>
      </c>
      <c r="J251" s="7">
        <v>105</v>
      </c>
      <c r="K251" s="12"/>
    </row>
    <row r="252" spans="1:1025" customHeight="1" ht="12.8" s="1" customFormat="1">
      <c r="B252" s="34"/>
      <c r="C252" s="13"/>
      <c r="D252" s="29" t="s">
        <v>31</v>
      </c>
      <c r="E252" s="29"/>
      <c r="F252" s="7" t="s">
        <v>3</v>
      </c>
      <c r="G252" s="7">
        <v>98</v>
      </c>
      <c r="H252" s="7">
        <v>104</v>
      </c>
      <c r="I252" s="7">
        <v>93</v>
      </c>
      <c r="J252" s="7">
        <v>106</v>
      </c>
      <c r="K252" s="12"/>
    </row>
    <row r="253" spans="1:1025" customHeight="1" ht="12.75">
      <c r="A253" s="1"/>
      <c r="B253" s="34"/>
      <c r="C253" s="14" t="s">
        <v>187</v>
      </c>
      <c r="D253" s="14"/>
      <c r="E253" s="14"/>
      <c r="F253" s="7" t="s">
        <v>182</v>
      </c>
      <c r="G253" s="7">
        <v>99</v>
      </c>
      <c r="H253" s="7">
        <v>105</v>
      </c>
      <c r="I253" s="7">
        <v>94</v>
      </c>
      <c r="J253" s="7">
        <v>107</v>
      </c>
      <c r="K253" s="12"/>
    </row>
    <row r="254" spans="1:1025" customHeight="1" ht="12.75">
      <c r="A254" s="1"/>
      <c r="B254" s="34"/>
      <c r="C254" s="14" t="s">
        <v>188</v>
      </c>
      <c r="D254" s="14"/>
      <c r="E254" s="14"/>
      <c r="F254" s="7" t="s">
        <v>182</v>
      </c>
      <c r="G254" s="7">
        <v>100</v>
      </c>
      <c r="H254" s="7">
        <v>106</v>
      </c>
      <c r="I254" s="7">
        <v>95</v>
      </c>
      <c r="J254" s="7">
        <v>108</v>
      </c>
      <c r="K254" s="12"/>
    </row>
    <row r="255" spans="1:1025" customHeight="1" ht="12.75">
      <c r="A255" s="1"/>
      <c r="B255" s="34"/>
      <c r="C255" s="14" t="s">
        <v>189</v>
      </c>
      <c r="D255" s="14"/>
      <c r="E255" s="14"/>
      <c r="F255" s="7" t="s">
        <v>182</v>
      </c>
      <c r="G255" s="7">
        <v>109</v>
      </c>
      <c r="H255" s="7">
        <v>115</v>
      </c>
      <c r="I255" s="7">
        <v>104</v>
      </c>
      <c r="J255" s="7">
        <v>117</v>
      </c>
      <c r="K255" s="12"/>
    </row>
    <row r="256" spans="1:1025" customHeight="1" ht="12.75">
      <c r="A256" s="1"/>
      <c r="B256" s="34"/>
      <c r="C256" s="14" t="s">
        <v>190</v>
      </c>
      <c r="D256" s="14"/>
      <c r="E256" s="14"/>
      <c r="F256" s="7" t="s">
        <v>182</v>
      </c>
      <c r="G256" s="7">
        <v>110</v>
      </c>
      <c r="H256" s="7">
        <v>116</v>
      </c>
      <c r="I256" s="7">
        <v>105</v>
      </c>
      <c r="J256" s="7">
        <v>118</v>
      </c>
      <c r="K256" s="12"/>
    </row>
    <row r="257" spans="1:1025" customHeight="1" ht="12.8">
      <c r="A257" s="1"/>
      <c r="B257" s="34"/>
      <c r="C257" s="29" t="s">
        <v>31</v>
      </c>
      <c r="D257" s="29"/>
      <c r="E257" s="29"/>
      <c r="F257" s="7" t="s">
        <v>182</v>
      </c>
      <c r="G257" s="7">
        <v>111</v>
      </c>
      <c r="H257" s="7">
        <v>117</v>
      </c>
      <c r="I257" s="7">
        <v>106</v>
      </c>
      <c r="J257" s="7">
        <v>119</v>
      </c>
      <c r="K257" s="12"/>
    </row>
    <row r="258" spans="1:1025" customHeight="1" ht="20.25">
      <c r="A258" s="1"/>
      <c r="B258" s="33" t="s">
        <v>191</v>
      </c>
      <c r="C258" s="33"/>
      <c r="D258" s="33"/>
      <c r="E258" s="33"/>
      <c r="F258" s="33"/>
      <c r="G258" s="17">
        <f>SUM(G235:G257)</f>
        <v>2396</v>
      </c>
      <c r="H258" s="17">
        <f>SUM(H235:H257)</f>
        <v>2534</v>
      </c>
      <c r="I258" s="17">
        <f>SUM(I235:I257)</f>
        <v>2281</v>
      </c>
      <c r="J258" s="17">
        <f>SUM(J235:J257)</f>
        <v>2580</v>
      </c>
      <c r="K258" s="17">
        <f>SUM(K235:K257)</f>
        <v>0</v>
      </c>
    </row>
    <row r="259" spans="1:1025" customHeight="1" ht="12.75">
      <c r="A259" s="1"/>
    </row>
    <row r="260" spans="1:1025" customHeight="1" ht="12.75"/>
    <row r="261" spans="1:1025" customHeight="1" ht="20.25">
      <c r="B261" s="33" t="s">
        <v>192</v>
      </c>
      <c r="C261" s="33"/>
      <c r="D261" s="33"/>
      <c r="E261" s="33"/>
      <c r="F261" s="33"/>
      <c r="G261" s="24">
        <f>G229+G258</f>
        <v>11178</v>
      </c>
      <c r="H261" s="24">
        <f>H229+H258</f>
        <v>11772</v>
      </c>
      <c r="I261" s="24">
        <f>I229+I258</f>
        <v>10683</v>
      </c>
      <c r="J261" s="24">
        <f>J229+J258</f>
        <v>11970</v>
      </c>
      <c r="K261" s="24">
        <f>K229+K258</f>
        <v>0</v>
      </c>
    </row>
    <row r="262" spans="1:1025" customHeight="1" ht="12.75">
      <c r="G262" s="36">
        <f>G140-G261</f>
        <v>-1891</v>
      </c>
      <c r="H262" s="36">
        <f>H140-H261</f>
        <v>-1729</v>
      </c>
      <c r="I262" s="36">
        <f>I140-I261</f>
        <v>-2026</v>
      </c>
      <c r="J262" s="36">
        <f>J140-J261</f>
        <v>-1675</v>
      </c>
      <c r="K262" s="36">
        <f>K140-K261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F3"/>
    <mergeCell ref="B4:F4"/>
    <mergeCell ref="G4:K4"/>
    <mergeCell ref="B5:E5"/>
    <mergeCell ref="B6:B7"/>
    <mergeCell ref="B8:B21"/>
    <mergeCell ref="C8:C12"/>
    <mergeCell ref="D8:D9"/>
    <mergeCell ref="D10:D11"/>
    <mergeCell ref="D12:E12"/>
    <mergeCell ref="C13:C21"/>
    <mergeCell ref="D13:D14"/>
    <mergeCell ref="D15:D16"/>
    <mergeCell ref="D17:D18"/>
    <mergeCell ref="D19:D20"/>
    <mergeCell ref="D21:E21"/>
    <mergeCell ref="B22:B24"/>
    <mergeCell ref="C22:E22"/>
    <mergeCell ref="C23:E23"/>
    <mergeCell ref="C24:E24"/>
    <mergeCell ref="B25:E25"/>
    <mergeCell ref="B26:E26"/>
    <mergeCell ref="B27:B30"/>
    <mergeCell ref="C27:E27"/>
    <mergeCell ref="C28:E28"/>
    <mergeCell ref="C29:E29"/>
    <mergeCell ref="C30:E30"/>
    <mergeCell ref="B31:B39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B40:B41"/>
    <mergeCell ref="C40:E40"/>
    <mergeCell ref="C41:E41"/>
    <mergeCell ref="B42:B47"/>
    <mergeCell ref="C42:C44"/>
    <mergeCell ref="D42:E42"/>
    <mergeCell ref="D43:E43"/>
    <mergeCell ref="D44:E44"/>
    <mergeCell ref="C45:C47"/>
    <mergeCell ref="D45:E45"/>
    <mergeCell ref="D46:E46"/>
    <mergeCell ref="D47:E47"/>
    <mergeCell ref="B48:B51"/>
    <mergeCell ref="C48:E48"/>
    <mergeCell ref="C49:E49"/>
    <mergeCell ref="C50:E50"/>
    <mergeCell ref="C51:E51"/>
    <mergeCell ref="B52:E52"/>
    <mergeCell ref="B53:E53"/>
    <mergeCell ref="B56:F56"/>
    <mergeCell ref="G56:K56"/>
    <mergeCell ref="B57:B81"/>
    <mergeCell ref="C57:C58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D64:E64"/>
    <mergeCell ref="C65:C66"/>
    <mergeCell ref="D65:E65"/>
    <mergeCell ref="D66:E66"/>
    <mergeCell ref="C67:E67"/>
    <mergeCell ref="C68:E68"/>
    <mergeCell ref="C69:E69"/>
    <mergeCell ref="C70:E70"/>
    <mergeCell ref="C71:C77"/>
    <mergeCell ref="D71:E71"/>
    <mergeCell ref="D72:E72"/>
    <mergeCell ref="D73:E73"/>
    <mergeCell ref="D74:E74"/>
    <mergeCell ref="D75:E75"/>
    <mergeCell ref="D76:E76"/>
    <mergeCell ref="D77:E77"/>
    <mergeCell ref="C78:E78"/>
    <mergeCell ref="C79:C80"/>
    <mergeCell ref="D79:E79"/>
    <mergeCell ref="D80:E80"/>
    <mergeCell ref="C81:E81"/>
    <mergeCell ref="B82:B88"/>
    <mergeCell ref="C82:E82"/>
    <mergeCell ref="C83:E83"/>
    <mergeCell ref="C84:E84"/>
    <mergeCell ref="C85:E85"/>
    <mergeCell ref="C86:E86"/>
    <mergeCell ref="C87:E87"/>
    <mergeCell ref="C88:E88"/>
    <mergeCell ref="B89:B94"/>
    <mergeCell ref="C89:C90"/>
    <mergeCell ref="D89:E89"/>
    <mergeCell ref="D90:E90"/>
    <mergeCell ref="C91:C92"/>
    <mergeCell ref="D91:E91"/>
    <mergeCell ref="D92:E92"/>
    <mergeCell ref="C93:E93"/>
    <mergeCell ref="C94:E94"/>
    <mergeCell ref="B95:B102"/>
    <mergeCell ref="C95:C98"/>
    <mergeCell ref="D95:E95"/>
    <mergeCell ref="D96:E96"/>
    <mergeCell ref="D97:E97"/>
    <mergeCell ref="D98:E98"/>
    <mergeCell ref="C99:C102"/>
    <mergeCell ref="D99:E99"/>
    <mergeCell ref="D100:E100"/>
    <mergeCell ref="D101:E101"/>
    <mergeCell ref="D102:E102"/>
    <mergeCell ref="B103:B106"/>
    <mergeCell ref="C103:E103"/>
    <mergeCell ref="C104:E104"/>
    <mergeCell ref="C105:E105"/>
    <mergeCell ref="C106:E106"/>
    <mergeCell ref="B107:B114"/>
    <mergeCell ref="C107:C108"/>
    <mergeCell ref="D107:E107"/>
    <mergeCell ref="D108:E108"/>
    <mergeCell ref="C109:C110"/>
    <mergeCell ref="D109:E109"/>
    <mergeCell ref="D110:E110"/>
    <mergeCell ref="C111:C112"/>
    <mergeCell ref="D111:E111"/>
    <mergeCell ref="D112:E112"/>
    <mergeCell ref="C113:E113"/>
    <mergeCell ref="C114:E114"/>
    <mergeCell ref="B115:B126"/>
    <mergeCell ref="C115:C119"/>
    <mergeCell ref="D115:D116"/>
    <mergeCell ref="D117:D118"/>
    <mergeCell ref="D119:E119"/>
    <mergeCell ref="C120:C126"/>
    <mergeCell ref="D120:D121"/>
    <mergeCell ref="D122:D123"/>
    <mergeCell ref="D124:D125"/>
    <mergeCell ref="D126:E126"/>
    <mergeCell ref="B127:B129"/>
    <mergeCell ref="C127:E127"/>
    <mergeCell ref="C128:E128"/>
    <mergeCell ref="C129:E129"/>
    <mergeCell ref="B130:E130"/>
    <mergeCell ref="B131:B135"/>
    <mergeCell ref="C131:E131"/>
    <mergeCell ref="C132:E132"/>
    <mergeCell ref="C133:C135"/>
    <mergeCell ref="D133:E133"/>
    <mergeCell ref="D134:E134"/>
    <mergeCell ref="D135:E135"/>
    <mergeCell ref="B136:E136"/>
    <mergeCell ref="B137:E137"/>
    <mergeCell ref="B140:F140"/>
    <mergeCell ref="B144:F144"/>
    <mergeCell ref="B145:F145"/>
    <mergeCell ref="G145:K145"/>
    <mergeCell ref="B146:B157"/>
    <mergeCell ref="C146:C149"/>
    <mergeCell ref="D146:D147"/>
    <mergeCell ref="D148:D149"/>
    <mergeCell ref="C150:C157"/>
    <mergeCell ref="D150:D151"/>
    <mergeCell ref="D152:D153"/>
    <mergeCell ref="D154:D155"/>
    <mergeCell ref="D156:D157"/>
    <mergeCell ref="B158:B161"/>
    <mergeCell ref="C158:C159"/>
    <mergeCell ref="D158:E158"/>
    <mergeCell ref="D159:E159"/>
    <mergeCell ref="C160:C161"/>
    <mergeCell ref="D160:E160"/>
    <mergeCell ref="D161:E161"/>
    <mergeCell ref="B162:E162"/>
    <mergeCell ref="B163:E163"/>
    <mergeCell ref="B164:B165"/>
    <mergeCell ref="C164:E164"/>
    <mergeCell ref="C165:E165"/>
    <mergeCell ref="B166:E166"/>
    <mergeCell ref="B167:E167"/>
    <mergeCell ref="B168:E168"/>
    <mergeCell ref="B169:B172"/>
    <mergeCell ref="C169:E169"/>
    <mergeCell ref="C170:E170"/>
    <mergeCell ref="C171:E171"/>
    <mergeCell ref="C172:E172"/>
    <mergeCell ref="B173:B180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B181:B183"/>
    <mergeCell ref="C181:E181"/>
    <mergeCell ref="C182:E182"/>
    <mergeCell ref="C183:E183"/>
    <mergeCell ref="B184:B185"/>
    <mergeCell ref="C184:E184"/>
    <mergeCell ref="C185:E185"/>
    <mergeCell ref="B186:E186"/>
    <mergeCell ref="B189:F189"/>
    <mergeCell ref="G189:K189"/>
    <mergeCell ref="B190:B199"/>
    <mergeCell ref="C190:C193"/>
    <mergeCell ref="D190:D191"/>
    <mergeCell ref="D192:D193"/>
    <mergeCell ref="C194:C199"/>
    <mergeCell ref="D194:D195"/>
    <mergeCell ref="D196:D197"/>
    <mergeCell ref="D198:D199"/>
    <mergeCell ref="B200:B203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B206:B207"/>
    <mergeCell ref="C206:E206"/>
    <mergeCell ref="C207:E207"/>
    <mergeCell ref="B208:E208"/>
    <mergeCell ref="B209:E209"/>
    <mergeCell ref="B210:B212"/>
    <mergeCell ref="C210:E210"/>
    <mergeCell ref="C211:E211"/>
    <mergeCell ref="C212:E212"/>
    <mergeCell ref="B213:B220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B221:B223"/>
    <mergeCell ref="C221:E221"/>
    <mergeCell ref="C222:E222"/>
    <mergeCell ref="C223:E223"/>
    <mergeCell ref="B224:B225"/>
    <mergeCell ref="C224:E224"/>
    <mergeCell ref="C225:E225"/>
    <mergeCell ref="B226:E226"/>
    <mergeCell ref="B229:F229"/>
    <mergeCell ref="B233:E233"/>
    <mergeCell ref="B234:F234"/>
    <mergeCell ref="B235:E235"/>
    <mergeCell ref="B236:E236"/>
    <mergeCell ref="B237:E237"/>
    <mergeCell ref="B238:B240"/>
    <mergeCell ref="C238:E238"/>
    <mergeCell ref="C239:E239"/>
    <mergeCell ref="C240:E240"/>
    <mergeCell ref="B241:B249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B250:B257"/>
    <mergeCell ref="C250:C252"/>
    <mergeCell ref="D250:E250"/>
    <mergeCell ref="D251:E251"/>
    <mergeCell ref="D252:E252"/>
    <mergeCell ref="C253:E253"/>
    <mergeCell ref="C254:E254"/>
    <mergeCell ref="C255:E255"/>
    <mergeCell ref="C256:E256"/>
    <mergeCell ref="C257:E257"/>
    <mergeCell ref="B258:F258"/>
    <mergeCell ref="B261:F261"/>
  </mergeCells>
  <printOptions gridLines="tru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52"/>
  <sheetViews>
    <sheetView tabSelected="0" workbookViewId="0" zoomScale="75" showGridLines="true" showRowColHeaders="1">
      <selection activeCell="I29" sqref="I29"/>
    </sheetView>
  </sheetViews>
  <sheetFormatPr defaultRowHeight="14.4" outlineLevelRow="0" outlineLevelCol="0"/>
  <cols>
    <col min="1" max="1" width="4.7244897959184" customWidth="true" style="1"/>
    <col min="2" max="2" width="20.65306122449" customWidth="true" style="1"/>
    <col min="3" max="3" width="27.132653061224" customWidth="true" style="1"/>
    <col min="4" max="4" width="51.836734693878" customWidth="true" style="1"/>
    <col min="5" max="5" width="16.331632653061" customWidth="true" style="1"/>
    <col min="6" max="6" width="18.627551020408" customWidth="true" style="1"/>
    <col min="7" max="7" width="5.5357142857143" customWidth="true" style="1"/>
    <col min="8" max="8" width="14.173469387755" customWidth="true" style="1"/>
    <col min="9" max="9" width="14.173469387755" customWidth="true" style="1"/>
    <col min="10" max="10" width="14.173469387755" customWidth="true" style="1"/>
    <col min="11" max="11" width="14.173469387755" customWidth="true" style="1"/>
    <col min="12" max="12" width="14.173469387755" customWidth="true" style="1"/>
    <col min="13" max="13" width="4.7244897959184" customWidth="true" style="1"/>
    <col min="14" max="14" width="4.7244897959184" customWidth="true" style="1"/>
    <col min="15" max="15" width="0" hidden="true" customWidth="true" style="1"/>
    <col min="16" max="16" width="0" hidden="true" customWidth="true" style="1"/>
    <col min="17" max="17" width="0" hidden="true" customWidth="true" style="1"/>
    <col min="18" max="18" width="0" hidden="true" customWidth="true" style="1"/>
    <col min="19" max="19" width="0" hidden="true" customWidth="true" style="1"/>
    <col min="20" max="20" width="0" hidden="true" customWidth="true" style="1"/>
    <col min="21" max="21" width="0" hidden="true" customWidth="true" style="1"/>
    <col min="22" max="22" width="0" hidden="true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0" hidden="true" customWidth="true" style="1"/>
    <col min="29" max="29" width="0" hidden="true" customWidth="true" style="1"/>
    <col min="30" max="30" width="0" hidden="true" customWidth="true" style="1"/>
    <col min="31" max="31" width="0" hidden="true" customWidth="true" style="1"/>
    <col min="32" max="32" width="0" hidden="true" customWidth="true" style="1"/>
    <col min="33" max="33" width="0" hidden="true" customWidth="true" style="1"/>
    <col min="34" max="34" width="0" hidden="true" customWidth="true" style="1"/>
    <col min="35" max="35" width="0" hidden="true" customWidth="true" style="1"/>
    <col min="36" max="36" width="0" hidden="true" customWidth="true" style="1"/>
    <col min="37" max="37" width="0" hidden="true" customWidth="true" style="1"/>
    <col min="38" max="38" width="0" hidden="true" customWidth="true" style="1"/>
    <col min="39" max="39" width="0" hidden="true" customWidth="true" style="1"/>
    <col min="40" max="40" width="0" hidden="true" customWidth="true" style="1"/>
    <col min="41" max="41" width="0" hidden="true" customWidth="true" style="1"/>
    <col min="42" max="42" width="0" hidden="true" customWidth="true" style="1"/>
    <col min="43" max="43" width="0" hidden="true" customWidth="true" style="1"/>
    <col min="44" max="44" width="0" hidden="true" customWidth="true" style="1"/>
    <col min="45" max="45" width="0" hidden="true" customWidth="true" style="1"/>
    <col min="46" max="46" width="0" hidden="true" customWidth="true" style="1"/>
    <col min="47" max="47" width="0" hidden="true" customWidth="true" style="1"/>
    <col min="48" max="48" width="0" hidden="true" customWidth="true" style="1"/>
    <col min="49" max="49" width="0" hidden="true" customWidth="true" style="1"/>
    <col min="50" max="50" width="0" hidden="true" customWidth="true" style="1"/>
    <col min="51" max="51" width="0" hidden="true" customWidth="true" style="1"/>
    <col min="52" max="52" width="0" hidden="true" customWidth="true" style="1"/>
    <col min="53" max="53" width="0" hidden="true" customWidth="true" style="1"/>
    <col min="54" max="54" width="0" hidden="true" customWidth="true" style="1"/>
    <col min="55" max="55" width="0" hidden="true" customWidth="true" style="1"/>
    <col min="56" max="56" width="0" hidden="true" customWidth="true" style="1"/>
    <col min="57" max="57" width="0" hidden="true" customWidth="true" style="1"/>
    <col min="58" max="58" width="0" hidden="true" customWidth="true" style="1"/>
    <col min="59" max="59" width="0" hidden="true" customWidth="true" style="1"/>
    <col min="60" max="60" width="0" hidden="true" customWidth="true" style="1"/>
    <col min="61" max="61" width="0" hidden="true" customWidth="true" style="1"/>
    <col min="62" max="62" width="0" hidden="true" customWidth="true" style="1"/>
    <col min="63" max="63" width="0" hidden="true" customWidth="true" style="1"/>
    <col min="64" max="64" width="0" hidden="true" customWidth="true" style="1"/>
    <col min="65" max="65" width="0" hidden="true" customWidth="true" style="1"/>
    <col min="66" max="66" width="0" hidden="true" customWidth="true" style="1"/>
    <col min="67" max="67" width="0" hidden="true" customWidth="true" style="1"/>
    <col min="68" max="68" width="0" hidden="true" customWidth="true" style="1"/>
    <col min="69" max="69" width="0" hidden="true" customWidth="true" style="1"/>
    <col min="70" max="70" width="0" hidden="true" customWidth="true" style="1"/>
    <col min="71" max="71" width="0" hidden="true" customWidth="true" style="1"/>
    <col min="72" max="72" width="0" hidden="true" customWidth="true" style="1"/>
    <col min="73" max="73" width="0" hidden="true" customWidth="true" style="1"/>
    <col min="74" max="74" width="0" hidden="true" customWidth="true" style="1"/>
    <col min="75" max="75" width="0" hidden="true" customWidth="true" style="1"/>
    <col min="76" max="76" width="0" hidden="true" customWidth="true" style="1"/>
    <col min="77" max="77" width="0" hidden="true" customWidth="true" style="1"/>
    <col min="78" max="78" width="0" hidden="true" customWidth="true" style="1"/>
    <col min="79" max="79" width="0" hidden="true" customWidth="true" style="1"/>
    <col min="80" max="80" width="0" hidden="true" customWidth="true" style="1"/>
    <col min="81" max="81" width="0" hidden="true" customWidth="true" style="1"/>
    <col min="82" max="82" width="0" hidden="true" customWidth="true" style="1"/>
    <col min="83" max="83" width="0" hidden="true" customWidth="true" style="1"/>
    <col min="84" max="84" width="0" hidden="true" customWidth="true" style="1"/>
    <col min="85" max="85" width="0" hidden="true" customWidth="true" style="1"/>
    <col min="86" max="86" width="0" hidden="true" customWidth="true" style="1"/>
    <col min="87" max="87" width="0" hidden="true" customWidth="true" style="1"/>
    <col min="88" max="88" width="0" hidden="true" customWidth="true" style="1"/>
    <col min="89" max="89" width="0" hidden="true" customWidth="true" style="1"/>
    <col min="90" max="90" width="0" hidden="true" customWidth="true" style="1"/>
    <col min="91" max="91" width="0" hidden="true" customWidth="true" style="1"/>
    <col min="92" max="92" width="0" hidden="true" customWidth="true" style="1"/>
    <col min="93" max="93" width="0" hidden="true" customWidth="true" style="1"/>
    <col min="94" max="94" width="0" hidden="true" customWidth="true" style="1"/>
    <col min="95" max="95" width="0" hidden="true" customWidth="true" style="1"/>
    <col min="96" max="96" width="0" hidden="true" customWidth="true" style="1"/>
    <col min="97" max="97" width="0" hidden="true" customWidth="true" style="1"/>
    <col min="98" max="98" width="0" hidden="true" customWidth="true" style="1"/>
    <col min="99" max="99" width="0" hidden="true" customWidth="true" style="1"/>
    <col min="100" max="100" width="0" hidden="true" customWidth="true" style="1"/>
    <col min="101" max="101" width="0" hidden="true" customWidth="true" style="1"/>
    <col min="102" max="102" width="0" hidden="true" customWidth="true" style="1"/>
    <col min="103" max="103" width="0" hidden="true" customWidth="true" style="1"/>
    <col min="104" max="104" width="0" hidden="true" customWidth="true" style="1"/>
    <col min="105" max="105" width="0" hidden="true" customWidth="true" style="1"/>
    <col min="106" max="106" width="0" hidden="true" customWidth="true" style="1"/>
    <col min="107" max="107" width="0" hidden="true" customWidth="true" style="1"/>
    <col min="108" max="108" width="0" hidden="true" customWidth="true" style="1"/>
    <col min="109" max="109" width="0" hidden="true" customWidth="true" style="1"/>
    <col min="110" max="110" width="0" hidden="true" customWidth="true" style="1"/>
    <col min="111" max="111" width="0" hidden="true" customWidth="true" style="1"/>
    <col min="112" max="112" width="0" hidden="true" customWidth="true" style="1"/>
    <col min="113" max="113" width="0" hidden="true" customWidth="true" style="1"/>
    <col min="114" max="114" width="0" hidden="true" customWidth="true" style="1"/>
    <col min="115" max="115" width="0" hidden="true" customWidth="true" style="1"/>
    <col min="116" max="116" width="0" hidden="true" customWidth="true" style="1"/>
    <col min="117" max="117" width="0" hidden="true" customWidth="true" style="1"/>
    <col min="118" max="118" width="0" hidden="true" customWidth="true" style="1"/>
    <col min="119" max="119" width="0" hidden="true" customWidth="true" style="1"/>
    <col min="120" max="120" width="0" hidden="true" customWidth="true" style="1"/>
    <col min="121" max="121" width="0" hidden="true" customWidth="true" style="1"/>
    <col min="122" max="122" width="0" hidden="true" customWidth="true" style="1"/>
    <col min="123" max="123" width="0" hidden="true" customWidth="true" style="1"/>
    <col min="124" max="124" width="0" hidden="true" customWidth="true" style="1"/>
    <col min="125" max="125" width="0" hidden="true" customWidth="true" style="1"/>
    <col min="126" max="126" width="0" hidden="true" customWidth="true" style="1"/>
    <col min="127" max="127" width="0" hidden="true" customWidth="true" style="1"/>
    <col min="128" max="128" width="0" hidden="true" customWidth="true" style="1"/>
    <col min="129" max="129" width="0" hidden="true" customWidth="true" style="1"/>
    <col min="130" max="130" width="0" hidden="true" customWidth="true" style="1"/>
    <col min="131" max="131" width="0" hidden="true" customWidth="true" style="1"/>
    <col min="132" max="132" width="0" hidden="true" customWidth="true" style="1"/>
    <col min="133" max="133" width="0" hidden="true" customWidth="true" style="1"/>
    <col min="134" max="134" width="0" hidden="true" customWidth="true" style="1"/>
    <col min="135" max="135" width="0" hidden="true" customWidth="true" style="1"/>
    <col min="136" max="136" width="0" hidden="true" customWidth="true" style="1"/>
    <col min="137" max="137" width="0" hidden="true" customWidth="true" style="1"/>
    <col min="138" max="138" width="0" hidden="true" customWidth="true" style="1"/>
    <col min="139" max="139" width="0" hidden="true" customWidth="true" style="1"/>
    <col min="140" max="140" width="0" hidden="true" customWidth="true" style="1"/>
    <col min="141" max="141" width="0" hidden="true" customWidth="true" style="1"/>
    <col min="142" max="142" width="0" hidden="true" customWidth="true" style="1"/>
    <col min="143" max="143" width="0" hidden="true" customWidth="true" style="1"/>
    <col min="144" max="144" width="0" hidden="true" customWidth="true" style="1"/>
    <col min="145" max="145" width="0" hidden="true" customWidth="true" style="1"/>
    <col min="146" max="146" width="0" hidden="true" customWidth="true" style="1"/>
    <col min="147" max="147" width="0" hidden="true" customWidth="true" style="1"/>
    <col min="148" max="148" width="0" hidden="true" customWidth="true" style="1"/>
    <col min="149" max="149" width="0" hidden="true" customWidth="true" style="1"/>
    <col min="150" max="150" width="0" hidden="true" customWidth="true" style="1"/>
    <col min="151" max="151" width="0" hidden="true" customWidth="true" style="1"/>
    <col min="152" max="152" width="0" hidden="true" customWidth="true" style="1"/>
    <col min="153" max="153" width="0" hidden="true" customWidth="true" style="1"/>
    <col min="154" max="154" width="0" hidden="true" customWidth="true" style="1"/>
    <col min="155" max="155" width="0" hidden="true" customWidth="true" style="1"/>
    <col min="156" max="156" width="0" hidden="true" customWidth="true" style="1"/>
    <col min="157" max="157" width="0" hidden="true" customWidth="true" style="1"/>
    <col min="158" max="158" width="0" hidden="true" customWidth="true" style="1"/>
    <col min="159" max="159" width="0" hidden="true" customWidth="true" style="1"/>
    <col min="160" max="160" width="0" hidden="true" customWidth="true" style="1"/>
    <col min="161" max="161" width="0" hidden="true" customWidth="true" style="1"/>
    <col min="162" max="162" width="0" hidden="true" customWidth="true" style="1"/>
    <col min="163" max="163" width="0" hidden="true" customWidth="true" style="1"/>
    <col min="164" max="164" width="0" hidden="true" customWidth="true" style="1"/>
    <col min="165" max="165" width="0" hidden="true" customWidth="true" style="1"/>
    <col min="166" max="166" width="0" hidden="true" customWidth="true" style="1"/>
    <col min="167" max="167" width="0" hidden="true" customWidth="true" style="1"/>
    <col min="168" max="168" width="0" hidden="true" customWidth="true" style="1"/>
    <col min="169" max="169" width="0" hidden="true" customWidth="true" style="1"/>
    <col min="170" max="170" width="0" hidden="true" customWidth="true" style="1"/>
    <col min="171" max="171" width="0" hidden="true" customWidth="true" style="1"/>
    <col min="172" max="172" width="0" hidden="true" customWidth="true" style="1"/>
    <col min="173" max="173" width="0" hidden="true" customWidth="true" style="1"/>
    <col min="174" max="174" width="0" hidden="true" customWidth="true" style="1"/>
    <col min="175" max="175" width="0" hidden="true" customWidth="true" style="1"/>
    <col min="176" max="176" width="0" hidden="true" customWidth="true" style="1"/>
    <col min="177" max="177" width="0" hidden="true" customWidth="true" style="1"/>
    <col min="178" max="178" width="0" hidden="true" customWidth="true" style="1"/>
    <col min="179" max="179" width="0" hidden="true" customWidth="true" style="1"/>
    <col min="180" max="180" width="0" hidden="true" customWidth="true" style="1"/>
    <col min="181" max="181" width="0" hidden="true" customWidth="true" style="1"/>
    <col min="182" max="182" width="0" hidden="true" customWidth="true" style="1"/>
    <col min="183" max="183" width="0" hidden="true" customWidth="true" style="1"/>
    <col min="184" max="184" width="0" hidden="true" customWidth="true" style="1"/>
    <col min="185" max="185" width="0" hidden="true" customWidth="true" style="1"/>
    <col min="186" max="186" width="0" hidden="true" customWidth="true" style="1"/>
    <col min="187" max="187" width="0" hidden="true" customWidth="true" style="1"/>
    <col min="188" max="188" width="0" hidden="true" customWidth="true" style="1"/>
    <col min="189" max="189" width="0" hidden="true" customWidth="true" style="1"/>
    <col min="190" max="190" width="0" hidden="true" customWidth="true" style="1"/>
    <col min="191" max="191" width="0" hidden="true" customWidth="true" style="1"/>
    <col min="192" max="192" width="0" hidden="true" customWidth="true" style="1"/>
    <col min="193" max="193" width="0" hidden="true" customWidth="true" style="1"/>
    <col min="194" max="194" width="0" hidden="true" customWidth="true" style="1"/>
    <col min="195" max="195" width="0" hidden="true" customWidth="true" style="1"/>
    <col min="196" max="196" width="0" hidden="true" customWidth="true" style="1"/>
    <col min="197" max="197" width="0" hidden="true" customWidth="true" style="1"/>
    <col min="198" max="198" width="0" hidden="true" customWidth="true" style="1"/>
    <col min="199" max="199" width="0" hidden="true" customWidth="true" style="1"/>
    <col min="200" max="200" width="0" hidden="true" customWidth="true" style="1"/>
    <col min="201" max="201" width="0" hidden="true" customWidth="true" style="1"/>
    <col min="202" max="202" width="0" hidden="true" customWidth="true" style="1"/>
    <col min="203" max="203" width="0" hidden="true" customWidth="true" style="1"/>
    <col min="204" max="204" width="0" hidden="true" customWidth="true" style="1"/>
    <col min="205" max="205" width="0" hidden="true" customWidth="true" style="1"/>
    <col min="206" max="206" width="0" hidden="true" customWidth="true" style="1"/>
    <col min="207" max="207" width="0" hidden="true" customWidth="true" style="1"/>
    <col min="208" max="208" width="0" hidden="true" customWidth="true" style="1"/>
    <col min="209" max="209" width="0" hidden="true" customWidth="true" style="1"/>
    <col min="210" max="210" width="0" hidden="true" customWidth="true" style="1"/>
    <col min="211" max="211" width="0" hidden="true" customWidth="true" style="1"/>
    <col min="212" max="212" width="0" hidden="true" customWidth="true" style="1"/>
    <col min="213" max="213" width="0" hidden="true" customWidth="true" style="1"/>
    <col min="214" max="214" width="0" hidden="true" customWidth="true" style="1"/>
    <col min="215" max="215" width="0" hidden="true" customWidth="true" style="1"/>
    <col min="216" max="216" width="0" hidden="true" customWidth="true" style="1"/>
    <col min="217" max="217" width="0" hidden="true" customWidth="true" style="1"/>
    <col min="218" max="218" width="0" hidden="true" customWidth="true" style="1"/>
    <col min="219" max="219" width="0" hidden="true" customWidth="true" style="1"/>
    <col min="220" max="220" width="0" hidden="true" customWidth="true" style="1"/>
    <col min="221" max="221" width="0" hidden="true" customWidth="true" style="1"/>
    <col min="222" max="222" width="0" hidden="true" customWidth="true" style="1"/>
    <col min="223" max="223" width="0" hidden="true" customWidth="true" style="1"/>
    <col min="224" max="224" width="0" hidden="true" customWidth="true" style="1"/>
    <col min="225" max="225" width="0" hidden="true" customWidth="true" style="1"/>
    <col min="226" max="226" width="0" hidden="true" customWidth="true" style="1"/>
    <col min="227" max="227" width="0" hidden="true" customWidth="true" style="1"/>
    <col min="228" max="228" width="0" hidden="true" customWidth="true" style="1"/>
    <col min="229" max="229" width="0" hidden="true" customWidth="true" style="1"/>
    <col min="230" max="230" width="0" hidden="true" customWidth="true" style="1"/>
    <col min="231" max="231" width="0" hidden="true" customWidth="true" style="1"/>
    <col min="232" max="232" width="0" hidden="true" customWidth="true" style="1"/>
    <col min="233" max="233" width="0" hidden="true" customWidth="true" style="1"/>
    <col min="234" max="234" width="0" hidden="true" customWidth="true" style="1"/>
    <col min="235" max="235" width="0" hidden="true" customWidth="true" style="1"/>
    <col min="236" max="236" width="0" hidden="true" customWidth="true" style="1"/>
    <col min="237" max="237" width="0" hidden="true" customWidth="true" style="1"/>
    <col min="238" max="238" width="0" hidden="true" customWidth="true" style="1"/>
    <col min="239" max="239" width="0" hidden="true" customWidth="true" style="1"/>
    <col min="240" max="240" width="0" hidden="true" customWidth="true" style="1"/>
    <col min="241" max="241" width="0" hidden="true" customWidth="true" style="1"/>
    <col min="242" max="242" width="0" hidden="true" customWidth="true" style="1"/>
    <col min="243" max="243" width="0" hidden="true" customWidth="true" style="1"/>
    <col min="244" max="244" width="0" hidden="true" customWidth="true" style="1"/>
    <col min="245" max="245" width="0" hidden="true" customWidth="true" style="1"/>
    <col min="246" max="246" width="0" hidden="true" customWidth="true" style="1"/>
    <col min="247" max="247" width="0" hidden="true" customWidth="true" style="1"/>
    <col min="248" max="248" width="0" hidden="true" customWidth="true" style="1"/>
    <col min="249" max="249" width="0" hidden="true" customWidth="true" style="1"/>
    <col min="250" max="250" width="0" hidden="true" customWidth="true" style="1"/>
    <col min="251" max="251" width="0" hidden="true" customWidth="true" style="1"/>
    <col min="252" max="252" width="0" hidden="true" customWidth="true" style="1"/>
    <col min="253" max="253" width="0" hidden="true" customWidth="true" style="1"/>
    <col min="254" max="254" width="0" hidden="true" customWidth="true" style="1"/>
    <col min="255" max="255" width="0" hidden="true" customWidth="true" style="1"/>
    <col min="256" max="256" width="0" hidden="true" customWidth="true" style="1"/>
    <col min="257" max="257" width="0" hidden="true" customWidth="true" style="1"/>
    <col min="258" max="258" width="0" hidden="true" customWidth="true" style="1"/>
    <col min="259" max="259" width="0" hidden="true" customWidth="true" style="1"/>
    <col min="260" max="260" width="0" hidden="true" customWidth="true" style="1"/>
    <col min="261" max="261" width="0" hidden="true" customWidth="true" style="1"/>
    <col min="262" max="262" width="0" hidden="true" customWidth="true" style="1"/>
    <col min="263" max="263" width="0" hidden="true" customWidth="true" style="1"/>
    <col min="264" max="264" width="0" hidden="true" customWidth="true" style="1"/>
    <col min="265" max="265" width="0" hidden="true" customWidth="true" style="1"/>
    <col min="266" max="266" width="0" hidden="true" customWidth="true" style="1"/>
    <col min="267" max="267" width="0" hidden="true" customWidth="true" style="1"/>
    <col min="268" max="268" width="0" hidden="true" customWidth="true" style="1"/>
    <col min="269" max="269" width="0" hidden="true" customWidth="true" style="1"/>
    <col min="270" max="270" width="0" hidden="true" customWidth="true" style="1"/>
    <col min="271" max="271" width="0" hidden="true" customWidth="true" style="1"/>
    <col min="272" max="272" width="0" hidden="true" customWidth="true" style="1"/>
    <col min="273" max="273" width="0" hidden="true" customWidth="true" style="1"/>
    <col min="274" max="274" width="0" hidden="true" customWidth="true" style="1"/>
    <col min="275" max="275" width="0" hidden="true" customWidth="true" style="1"/>
    <col min="276" max="276" width="0" hidden="true" customWidth="true" style="1"/>
    <col min="277" max="277" width="0" hidden="true" customWidth="true" style="1"/>
    <col min="278" max="278" width="0" hidden="true" customWidth="true" style="1"/>
    <col min="279" max="279" width="0" hidden="true" customWidth="true" style="1"/>
    <col min="280" max="280" width="0" hidden="true" customWidth="true" style="1"/>
    <col min="281" max="281" width="0" hidden="true" customWidth="true" style="1"/>
    <col min="282" max="282" width="0" hidden="true" customWidth="true" style="1"/>
    <col min="283" max="283" width="0" hidden="true" customWidth="true" style="1"/>
    <col min="284" max="284" width="0" hidden="true" customWidth="true" style="1"/>
    <col min="285" max="285" width="0" hidden="true" customWidth="true" style="1"/>
    <col min="286" max="286" width="0" hidden="true" customWidth="true" style="1"/>
    <col min="287" max="287" width="0" hidden="true" customWidth="true" style="1"/>
    <col min="288" max="288" width="0" hidden="true" customWidth="true" style="1"/>
    <col min="289" max="289" width="0" hidden="true" customWidth="true" style="1"/>
    <col min="290" max="290" width="0" hidden="true" customWidth="true" style="1"/>
    <col min="291" max="291" width="0" hidden="true" customWidth="true" style="1"/>
    <col min="292" max="292" width="0" hidden="true" customWidth="true" style="1"/>
    <col min="293" max="293" width="0" hidden="true" customWidth="true" style="1"/>
    <col min="294" max="294" width="0" hidden="true" customWidth="true" style="1"/>
    <col min="295" max="295" width="0" hidden="true" customWidth="true" style="1"/>
    <col min="296" max="296" width="0" hidden="true" customWidth="true" style="1"/>
    <col min="297" max="297" width="0" hidden="true" customWidth="true" style="1"/>
    <col min="298" max="298" width="0" hidden="true" customWidth="true" style="1"/>
    <col min="299" max="299" width="0" hidden="true" customWidth="true" style="1"/>
    <col min="300" max="300" width="0" hidden="true" customWidth="true" style="1"/>
    <col min="301" max="301" width="0" hidden="true" customWidth="true" style="1"/>
    <col min="302" max="302" width="0" hidden="true" customWidth="true" style="1"/>
    <col min="303" max="303" width="0" hidden="true" customWidth="true" style="1"/>
    <col min="304" max="304" width="0" hidden="true" customWidth="true" style="1"/>
    <col min="305" max="305" width="0" hidden="true" customWidth="true" style="1"/>
    <col min="306" max="306" width="0" hidden="true" customWidth="true" style="1"/>
    <col min="307" max="307" width="0" hidden="true" customWidth="true" style="1"/>
    <col min="308" max="308" width="0" hidden="true" customWidth="true" style="1"/>
    <col min="309" max="309" width="0" hidden="true" customWidth="true" style="1"/>
    <col min="310" max="310" width="0" hidden="true" customWidth="true" style="1"/>
    <col min="311" max="311" width="0" hidden="true" customWidth="true" style="1"/>
    <col min="312" max="312" width="0" hidden="true" customWidth="true" style="1"/>
    <col min="313" max="313" width="0" hidden="true" customWidth="true" style="1"/>
    <col min="314" max="314" width="0" hidden="true" customWidth="true" style="1"/>
    <col min="315" max="315" width="0" hidden="true" customWidth="true" style="1"/>
    <col min="316" max="316" width="0" hidden="true" customWidth="true" style="1"/>
    <col min="317" max="317" width="0" hidden="true" customWidth="true" style="1"/>
    <col min="318" max="318" width="0" hidden="true" customWidth="true" style="1"/>
    <col min="319" max="319" width="0" hidden="true" customWidth="true" style="1"/>
    <col min="320" max="320" width="0" hidden="true" customWidth="true" style="1"/>
    <col min="321" max="321" width="0" hidden="true" customWidth="true" style="1"/>
    <col min="322" max="322" width="0" hidden="true" customWidth="true" style="1"/>
    <col min="323" max="323" width="0" hidden="true" customWidth="true" style="1"/>
    <col min="324" max="324" width="0" hidden="true" customWidth="true" style="1"/>
    <col min="325" max="325" width="0" hidden="true" customWidth="true" style="1"/>
    <col min="326" max="326" width="0" hidden="true" customWidth="true" style="1"/>
    <col min="327" max="327" width="0" hidden="true" customWidth="true" style="1"/>
    <col min="328" max="328" width="0" hidden="true" customWidth="true" style="1"/>
    <col min="329" max="329" width="0" hidden="true" customWidth="true" style="1"/>
    <col min="330" max="330" width="0" hidden="true" customWidth="true" style="1"/>
    <col min="331" max="331" width="0" hidden="true" customWidth="true" style="1"/>
    <col min="332" max="332" width="0" hidden="true" customWidth="true" style="1"/>
    <col min="333" max="333" width="0" hidden="true" customWidth="true" style="1"/>
    <col min="334" max="334" width="0" hidden="true" customWidth="true" style="1"/>
    <col min="335" max="335" width="0" hidden="true" customWidth="true" style="1"/>
    <col min="336" max="336" width="0" hidden="true" customWidth="true" style="1"/>
    <col min="337" max="337" width="0" hidden="true" customWidth="true" style="1"/>
    <col min="338" max="338" width="0" hidden="true" customWidth="true" style="1"/>
    <col min="339" max="339" width="0" hidden="true" customWidth="true" style="1"/>
    <col min="340" max="340" width="0" hidden="true" customWidth="true" style="1"/>
    <col min="341" max="341" width="0" hidden="true" customWidth="true" style="1"/>
    <col min="342" max="342" width="0" hidden="true" customWidth="true" style="1"/>
    <col min="343" max="343" width="0" hidden="true" customWidth="true" style="1"/>
    <col min="344" max="344" width="0" hidden="true" customWidth="true" style="1"/>
    <col min="345" max="345" width="0" hidden="true" customWidth="true" style="1"/>
    <col min="346" max="346" width="0" hidden="true" customWidth="true" style="1"/>
    <col min="347" max="347" width="0" hidden="true" customWidth="true" style="1"/>
    <col min="348" max="348" width="0" hidden="true" customWidth="true" style="1"/>
    <col min="349" max="349" width="0" hidden="true" customWidth="true" style="1"/>
    <col min="350" max="350" width="0" hidden="true" customWidth="true" style="1"/>
    <col min="351" max="351" width="0" hidden="true" customWidth="true" style="1"/>
    <col min="352" max="352" width="0" hidden="true" customWidth="true" style="1"/>
    <col min="353" max="353" width="0" hidden="true" customWidth="true" style="1"/>
    <col min="354" max="354" width="0" hidden="true" customWidth="true" style="1"/>
    <col min="355" max="355" width="0" hidden="true" customWidth="true" style="1"/>
    <col min="356" max="356" width="0" hidden="true" customWidth="true" style="1"/>
    <col min="357" max="357" width="0" hidden="true" customWidth="true" style="1"/>
    <col min="358" max="358" width="0" hidden="true" customWidth="true" style="1"/>
    <col min="359" max="359" width="0" hidden="true" customWidth="true" style="1"/>
    <col min="360" max="360" width="0" hidden="true" customWidth="true" style="1"/>
    <col min="361" max="361" width="0" hidden="true" customWidth="true" style="1"/>
    <col min="362" max="362" width="0" hidden="true" customWidth="true" style="1"/>
    <col min="363" max="363" width="0" hidden="true" customWidth="true" style="1"/>
    <col min="364" max="364" width="0" hidden="true" customWidth="true" style="1"/>
    <col min="365" max="365" width="0" hidden="true" customWidth="true" style="1"/>
    <col min="366" max="366" width="0" hidden="true" customWidth="true" style="1"/>
    <col min="367" max="367" width="0" hidden="true" customWidth="true" style="1"/>
    <col min="368" max="368" width="0" hidden="true" customWidth="true" style="1"/>
    <col min="369" max="369" width="0" hidden="true" customWidth="true" style="1"/>
    <col min="370" max="370" width="0" hidden="true" customWidth="true" style="1"/>
    <col min="371" max="371" width="0" hidden="true" customWidth="true" style="1"/>
    <col min="372" max="372" width="0" hidden="true" customWidth="true" style="1"/>
    <col min="373" max="373" width="0" hidden="true" customWidth="true" style="1"/>
    <col min="374" max="374" width="0" hidden="true" customWidth="true" style="1"/>
    <col min="375" max="375" width="0" hidden="true" customWidth="true" style="1"/>
    <col min="376" max="376" width="0" hidden="true" customWidth="true" style="1"/>
    <col min="377" max="377" width="0" hidden="true" customWidth="true" style="1"/>
    <col min="378" max="378" width="0" hidden="true" customWidth="true" style="1"/>
    <col min="379" max="379" width="0" hidden="true" customWidth="true" style="1"/>
    <col min="380" max="380" width="0" hidden="true" customWidth="true" style="1"/>
    <col min="381" max="381" width="0" hidden="true" customWidth="true" style="1"/>
    <col min="382" max="382" width="0" hidden="true" customWidth="true" style="1"/>
    <col min="383" max="383" width="0" hidden="true" customWidth="true" style="1"/>
    <col min="384" max="384" width="0" hidden="true" customWidth="true" style="1"/>
    <col min="385" max="385" width="0" hidden="true" customWidth="true" style="1"/>
    <col min="386" max="386" width="0" hidden="true" customWidth="true" style="1"/>
    <col min="387" max="387" width="0" hidden="true" customWidth="true" style="1"/>
    <col min="388" max="388" width="0" hidden="true" customWidth="true" style="1"/>
    <col min="389" max="389" width="0" hidden="true" customWidth="true" style="1"/>
    <col min="390" max="390" width="0" hidden="true" customWidth="true" style="1"/>
    <col min="391" max="391" width="0" hidden="true" customWidth="true" style="1"/>
    <col min="392" max="392" width="0" hidden="true" customWidth="true" style="1"/>
    <col min="393" max="393" width="0" hidden="true" customWidth="true" style="1"/>
    <col min="394" max="394" width="0" hidden="true" customWidth="true" style="1"/>
    <col min="395" max="395" width="0" hidden="true" customWidth="true" style="1"/>
    <col min="396" max="396" width="0" hidden="true" customWidth="true" style="1"/>
    <col min="397" max="397" width="0" hidden="true" customWidth="true" style="1"/>
    <col min="398" max="398" width="0" hidden="true" customWidth="true" style="1"/>
    <col min="399" max="399" width="0" hidden="true" customWidth="true" style="1"/>
    <col min="400" max="400" width="0" hidden="true" customWidth="true" style="1"/>
    <col min="401" max="401" width="0" hidden="true" customWidth="true" style="1"/>
    <col min="402" max="402" width="0" hidden="true" customWidth="true" style="1"/>
    <col min="403" max="403" width="0" hidden="true" customWidth="true" style="1"/>
    <col min="404" max="404" width="0" hidden="true" customWidth="true" style="1"/>
    <col min="405" max="405" width="0" hidden="true" customWidth="true" style="1"/>
    <col min="406" max="406" width="0" hidden="true" customWidth="true" style="1"/>
    <col min="407" max="407" width="0" hidden="true" customWidth="true" style="1"/>
    <col min="408" max="408" width="0" hidden="true" customWidth="true" style="1"/>
    <col min="409" max="409" width="0" hidden="true" customWidth="true" style="1"/>
    <col min="410" max="410" width="0" hidden="true" customWidth="true" style="1"/>
    <col min="411" max="411" width="0" hidden="true" customWidth="true" style="1"/>
    <col min="412" max="412" width="0" hidden="true" customWidth="true" style="1"/>
    <col min="413" max="413" width="0" hidden="true" customWidth="true" style="1"/>
    <col min="414" max="414" width="0" hidden="true" customWidth="true" style="1"/>
    <col min="415" max="415" width="0" hidden="true" customWidth="true" style="1"/>
    <col min="416" max="416" width="0" hidden="true" customWidth="true" style="1"/>
    <col min="417" max="417" width="0" hidden="true" customWidth="true" style="1"/>
    <col min="418" max="418" width="0" hidden="true" customWidth="true" style="1"/>
    <col min="419" max="419" width="0" hidden="true" customWidth="true" style="1"/>
    <col min="420" max="420" width="0" hidden="true" customWidth="true" style="1"/>
    <col min="421" max="421" width="0" hidden="true" customWidth="true" style="1"/>
    <col min="422" max="422" width="0" hidden="true" customWidth="true" style="1"/>
    <col min="423" max="423" width="0" hidden="true" customWidth="true" style="1"/>
    <col min="424" max="424" width="0" hidden="true" customWidth="true" style="1"/>
    <col min="425" max="425" width="0" hidden="true" customWidth="true" style="1"/>
    <col min="426" max="426" width="0" hidden="true" customWidth="true" style="1"/>
    <col min="427" max="427" width="0" hidden="true" customWidth="true" style="1"/>
    <col min="428" max="428" width="0" hidden="true" customWidth="true" style="1"/>
    <col min="429" max="429" width="0" hidden="true" customWidth="true" style="1"/>
    <col min="430" max="430" width="0" hidden="true" customWidth="true" style="1"/>
    <col min="431" max="431" width="0" hidden="true" customWidth="true" style="1"/>
    <col min="432" max="432" width="0" hidden="true" customWidth="true" style="1"/>
    <col min="433" max="433" width="0" hidden="true" customWidth="true" style="1"/>
    <col min="434" max="434" width="0" hidden="true" customWidth="true" style="1"/>
    <col min="435" max="435" width="0" hidden="true" customWidth="true" style="1"/>
    <col min="436" max="436" width="0" hidden="true" customWidth="true" style="1"/>
    <col min="437" max="437" width="0" hidden="true" customWidth="true" style="1"/>
    <col min="438" max="438" width="0" hidden="true" customWidth="true" style="1"/>
    <col min="439" max="439" width="0" hidden="true" customWidth="true" style="1"/>
    <col min="440" max="440" width="0" hidden="true" customWidth="true" style="1"/>
    <col min="441" max="441" width="0" hidden="true" customWidth="true" style="1"/>
    <col min="442" max="442" width="0" hidden="true" customWidth="true" style="1"/>
    <col min="443" max="443" width="0" hidden="true" customWidth="true" style="1"/>
    <col min="444" max="444" width="0" hidden="true" customWidth="true" style="1"/>
    <col min="445" max="445" width="0" hidden="true" customWidth="true" style="1"/>
    <col min="446" max="446" width="0" hidden="true" customWidth="true" style="1"/>
    <col min="447" max="447" width="0" hidden="true" customWidth="true" style="1"/>
    <col min="448" max="448" width="0" hidden="true" customWidth="true" style="1"/>
    <col min="449" max="449" width="0" hidden="true" customWidth="true" style="1"/>
    <col min="450" max="450" width="0" hidden="true" customWidth="true" style="1"/>
    <col min="451" max="451" width="0" hidden="true" customWidth="true" style="1"/>
    <col min="452" max="452" width="0" hidden="true" customWidth="true" style="1"/>
    <col min="453" max="453" width="0" hidden="true" customWidth="true" style="1"/>
    <col min="454" max="454" width="0" hidden="true" customWidth="true" style="1"/>
    <col min="455" max="455" width="0" hidden="true" customWidth="true" style="1"/>
    <col min="456" max="456" width="0" hidden="true" customWidth="true" style="1"/>
    <col min="457" max="457" width="0" hidden="true" customWidth="true" style="1"/>
    <col min="458" max="458" width="0" hidden="true" customWidth="true" style="1"/>
    <col min="459" max="459" width="0" hidden="true" customWidth="true" style="1"/>
    <col min="460" max="460" width="0" hidden="true" customWidth="true" style="1"/>
    <col min="461" max="461" width="0" hidden="true" customWidth="true" style="1"/>
    <col min="462" max="462" width="0" hidden="true" customWidth="true" style="1"/>
    <col min="463" max="463" width="0" hidden="true" customWidth="true" style="1"/>
    <col min="464" max="464" width="0" hidden="true" customWidth="true" style="1"/>
    <col min="465" max="465" width="0" hidden="true" customWidth="true" style="1"/>
    <col min="466" max="466" width="0" hidden="true" customWidth="true" style="1"/>
    <col min="467" max="467" width="0" hidden="true" customWidth="true" style="1"/>
    <col min="468" max="468" width="0" hidden="true" customWidth="true" style="1"/>
    <col min="469" max="469" width="0" hidden="true" customWidth="true" style="1"/>
    <col min="470" max="470" width="0" hidden="true" customWidth="true" style="1"/>
    <col min="471" max="471" width="0" hidden="true" customWidth="true" style="1"/>
    <col min="472" max="472" width="0" hidden="true" customWidth="true" style="1"/>
    <col min="473" max="473" width="0" hidden="true" customWidth="true" style="1"/>
    <col min="474" max="474" width="0" hidden="true" customWidth="true" style="1"/>
    <col min="475" max="475" width="0" hidden="true" customWidth="true" style="1"/>
    <col min="476" max="476" width="0" hidden="true" customWidth="true" style="1"/>
    <col min="477" max="477" width="0" hidden="true" customWidth="true" style="1"/>
    <col min="478" max="478" width="0" hidden="true" customWidth="true" style="1"/>
    <col min="479" max="479" width="0" hidden="true" customWidth="true" style="1"/>
    <col min="480" max="480" width="0" hidden="true" customWidth="true" style="1"/>
    <col min="481" max="481" width="0" hidden="true" customWidth="true" style="1"/>
    <col min="482" max="482" width="0" hidden="true" customWidth="true" style="1"/>
    <col min="483" max="483" width="0" hidden="true" customWidth="true" style="1"/>
    <col min="484" max="484" width="0" hidden="true" customWidth="true" style="1"/>
    <col min="485" max="485" width="0" hidden="true" customWidth="true" style="1"/>
    <col min="486" max="486" width="0" hidden="true" customWidth="true" style="1"/>
    <col min="487" max="487" width="0" hidden="true" customWidth="true" style="1"/>
    <col min="488" max="488" width="0" hidden="true" customWidth="true" style="1"/>
    <col min="489" max="489" width="0" hidden="true" customWidth="true" style="1"/>
    <col min="490" max="490" width="0" hidden="true" customWidth="true" style="1"/>
    <col min="491" max="491" width="0" hidden="true" customWidth="true" style="1"/>
    <col min="492" max="492" width="0" hidden="true" customWidth="true" style="1"/>
    <col min="493" max="493" width="0" hidden="true" customWidth="true" style="1"/>
    <col min="494" max="494" width="0" hidden="true" customWidth="true" style="1"/>
    <col min="495" max="495" width="0" hidden="true" customWidth="true" style="1"/>
    <col min="496" max="496" width="0" hidden="true" customWidth="true" style="1"/>
    <col min="497" max="497" width="0" hidden="true" customWidth="true" style="1"/>
    <col min="498" max="498" width="0" hidden="true" customWidth="true" style="1"/>
    <col min="499" max="499" width="0" hidden="true" customWidth="true" style="1"/>
    <col min="500" max="500" width="0" hidden="true" customWidth="true" style="1"/>
    <col min="501" max="501" width="0" hidden="true" customWidth="true" style="1"/>
    <col min="502" max="502" width="0" hidden="true" customWidth="true" style="1"/>
    <col min="503" max="503" width="0" hidden="true" customWidth="true" style="1"/>
    <col min="504" max="504" width="0" hidden="true" customWidth="true" style="1"/>
    <col min="505" max="505" width="0" hidden="true" customWidth="true" style="1"/>
    <col min="506" max="506" width="0" hidden="true" customWidth="true" style="1"/>
    <col min="507" max="507" width="0" hidden="true" customWidth="true" style="1"/>
    <col min="508" max="508" width="0" hidden="true" customWidth="true" style="1"/>
    <col min="509" max="509" width="0" hidden="true" customWidth="true" style="1"/>
    <col min="510" max="510" width="0" hidden="true" customWidth="true" style="1"/>
    <col min="511" max="511" width="0" hidden="true" customWidth="true" style="1"/>
    <col min="512" max="512" width="0" hidden="true" customWidth="true" style="1"/>
    <col min="513" max="513" width="0" hidden="true" customWidth="true" style="1"/>
    <col min="514" max="514" width="0" hidden="true" customWidth="true" style="1"/>
    <col min="515" max="515" width="0" hidden="true" customWidth="true" style="1"/>
    <col min="516" max="516" width="0" hidden="true" customWidth="true" style="1"/>
    <col min="517" max="517" width="0" hidden="true" customWidth="true" style="1"/>
    <col min="518" max="518" width="0" hidden="true" customWidth="true" style="1"/>
    <col min="519" max="519" width="0" hidden="true" customWidth="true" style="1"/>
    <col min="520" max="520" width="0" hidden="true" customWidth="true" style="1"/>
    <col min="521" max="521" width="0" hidden="true" customWidth="true" style="1"/>
    <col min="522" max="522" width="0" hidden="true" customWidth="true" style="1"/>
    <col min="523" max="523" width="0" hidden="true" customWidth="true" style="1"/>
    <col min="524" max="524" width="0" hidden="true" customWidth="true" style="1"/>
    <col min="525" max="525" width="0" hidden="true" customWidth="true" style="1"/>
    <col min="526" max="526" width="0" hidden="true" customWidth="true" style="1"/>
    <col min="527" max="527" width="0" hidden="true" customWidth="true" style="1"/>
    <col min="528" max="528" width="0" hidden="true" customWidth="true" style="1"/>
    <col min="529" max="529" width="0" hidden="true" customWidth="true" style="1"/>
    <col min="530" max="530" width="0" hidden="true" customWidth="true" style="1"/>
    <col min="531" max="531" width="0" hidden="true" customWidth="true" style="1"/>
    <col min="532" max="532" width="0" hidden="true" customWidth="true" style="1"/>
    <col min="533" max="533" width="0" hidden="true" customWidth="true" style="1"/>
    <col min="534" max="534" width="0" hidden="true" customWidth="true" style="1"/>
    <col min="535" max="535" width="0" hidden="true" customWidth="true" style="1"/>
    <col min="536" max="536" width="0" hidden="true" customWidth="true" style="1"/>
    <col min="537" max="537" width="0" hidden="true" customWidth="true" style="1"/>
    <col min="538" max="538" width="0" hidden="true" customWidth="true" style="1"/>
    <col min="539" max="539" width="0" hidden="true" customWidth="true" style="1"/>
    <col min="540" max="540" width="0" hidden="true" customWidth="true" style="1"/>
    <col min="541" max="541" width="0" hidden="true" customWidth="true" style="1"/>
    <col min="542" max="542" width="0" hidden="true" customWidth="true" style="1"/>
    <col min="543" max="543" width="0" hidden="true" customWidth="true" style="1"/>
    <col min="544" max="544" width="0" hidden="true" customWidth="true" style="1"/>
    <col min="545" max="545" width="0" hidden="true" customWidth="true" style="1"/>
    <col min="546" max="546" width="0" hidden="true" customWidth="true" style="1"/>
    <col min="547" max="547" width="0" hidden="true" customWidth="true" style="1"/>
    <col min="548" max="548" width="0" hidden="true" customWidth="true" style="1"/>
    <col min="549" max="549" width="0" hidden="true" customWidth="true" style="1"/>
    <col min="550" max="550" width="0" hidden="true" customWidth="true" style="1"/>
    <col min="551" max="551" width="0" hidden="true" customWidth="true" style="1"/>
    <col min="552" max="552" width="0" hidden="true" customWidth="true" style="1"/>
    <col min="553" max="553" width="0" hidden="true" customWidth="true" style="1"/>
    <col min="554" max="554" width="0" hidden="true" customWidth="true" style="1"/>
    <col min="555" max="555" width="0" hidden="true" customWidth="true" style="1"/>
    <col min="556" max="556" width="0" hidden="true" customWidth="true" style="1"/>
    <col min="557" max="557" width="0" hidden="true" customWidth="true" style="1"/>
    <col min="558" max="558" width="0" hidden="true" customWidth="true" style="1"/>
    <col min="559" max="559" width="0" hidden="true" customWidth="true" style="1"/>
    <col min="560" max="560" width="0" hidden="true" customWidth="true" style="1"/>
    <col min="561" max="561" width="0" hidden="true" customWidth="true" style="1"/>
    <col min="562" max="562" width="0" hidden="true" customWidth="true" style="1"/>
    <col min="563" max="563" width="0" hidden="true" customWidth="true" style="1"/>
    <col min="564" max="564" width="0" hidden="true" customWidth="true" style="1"/>
    <col min="565" max="565" width="0" hidden="true" customWidth="true" style="1"/>
    <col min="566" max="566" width="0" hidden="true" customWidth="true" style="1"/>
    <col min="567" max="567" width="0" hidden="true" customWidth="true" style="1"/>
    <col min="568" max="568" width="0" hidden="true" customWidth="true" style="1"/>
    <col min="569" max="569" width="0" hidden="true" customWidth="true" style="1"/>
    <col min="570" max="570" width="0" hidden="true" customWidth="true" style="1"/>
    <col min="571" max="571" width="0" hidden="true" customWidth="true" style="1"/>
    <col min="572" max="572" width="0" hidden="true" customWidth="true" style="1"/>
    <col min="573" max="573" width="0" hidden="true" customWidth="true" style="1"/>
    <col min="574" max="574" width="0" hidden="true" customWidth="true" style="1"/>
    <col min="575" max="575" width="0" hidden="true" customWidth="true" style="1"/>
    <col min="576" max="576" width="0" hidden="true" customWidth="true" style="1"/>
    <col min="577" max="577" width="0" hidden="true" customWidth="true" style="1"/>
    <col min="578" max="578" width="0" hidden="true" customWidth="true" style="1"/>
    <col min="579" max="579" width="0" hidden="true" customWidth="true" style="1"/>
    <col min="580" max="580" width="0" hidden="true" customWidth="true" style="1"/>
    <col min="581" max="581" width="0" hidden="true" customWidth="true" style="1"/>
    <col min="582" max="582" width="0" hidden="true" customWidth="true" style="1"/>
    <col min="583" max="583" width="0" hidden="true" customWidth="true" style="1"/>
    <col min="584" max="584" width="0" hidden="true" customWidth="true" style="1"/>
    <col min="585" max="585" width="0" hidden="true" customWidth="true" style="1"/>
    <col min="586" max="586" width="0" hidden="true" customWidth="true" style="1"/>
    <col min="587" max="587" width="0" hidden="true" customWidth="true" style="1"/>
    <col min="588" max="588" width="0" hidden="true" customWidth="true" style="1"/>
    <col min="589" max="589" width="0" hidden="true" customWidth="true" style="1"/>
    <col min="590" max="590" width="0" hidden="true" customWidth="true" style="1"/>
    <col min="591" max="591" width="0" hidden="true" customWidth="true" style="1"/>
    <col min="592" max="592" width="0" hidden="true" customWidth="true" style="1"/>
    <col min="593" max="593" width="0" hidden="true" customWidth="true" style="1"/>
    <col min="594" max="594" width="0" hidden="true" customWidth="true" style="1"/>
    <col min="595" max="595" width="0" hidden="true" customWidth="true" style="1"/>
    <col min="596" max="596" width="0" hidden="true" customWidth="true" style="1"/>
    <col min="597" max="597" width="0" hidden="true" customWidth="true" style="1"/>
    <col min="598" max="598" width="0" hidden="true" customWidth="true" style="1"/>
    <col min="599" max="599" width="0" hidden="true" customWidth="true" style="1"/>
    <col min="600" max="600" width="0" hidden="true" customWidth="true" style="1"/>
    <col min="601" max="601" width="0" hidden="true" customWidth="true" style="1"/>
    <col min="602" max="602" width="0" hidden="true" customWidth="true" style="1"/>
    <col min="603" max="603" width="0" hidden="true" customWidth="true" style="1"/>
    <col min="604" max="604" width="0" hidden="true" customWidth="true" style="1"/>
    <col min="605" max="605" width="0" hidden="true" customWidth="true" style="1"/>
    <col min="606" max="606" width="0" hidden="true" customWidth="true" style="1"/>
    <col min="607" max="607" width="0" hidden="true" customWidth="true" style="1"/>
    <col min="608" max="608" width="0" hidden="true" customWidth="true" style="1"/>
    <col min="609" max="609" width="0" hidden="true" customWidth="true" style="1"/>
    <col min="610" max="610" width="0" hidden="true" customWidth="true" style="1"/>
    <col min="611" max="611" width="0" hidden="true" customWidth="true" style="1"/>
    <col min="612" max="612" width="0" hidden="true" customWidth="true" style="1"/>
    <col min="613" max="613" width="0" hidden="true" customWidth="true" style="1"/>
    <col min="614" max="614" width="0" hidden="true" customWidth="true" style="1"/>
    <col min="615" max="615" width="0" hidden="true" customWidth="true" style="1"/>
    <col min="616" max="616" width="0" hidden="true" customWidth="true" style="1"/>
    <col min="617" max="617" width="0" hidden="true" customWidth="true" style="1"/>
    <col min="618" max="618" width="0" hidden="true" customWidth="true" style="1"/>
    <col min="619" max="619" width="0" hidden="true" customWidth="true" style="1"/>
    <col min="620" max="620" width="0" hidden="true" customWidth="true" style="1"/>
    <col min="621" max="621" width="0" hidden="true" customWidth="true" style="1"/>
    <col min="622" max="622" width="0" hidden="true" customWidth="true" style="1"/>
    <col min="623" max="623" width="0" hidden="true" customWidth="true" style="1"/>
    <col min="624" max="624" width="0" hidden="true" customWidth="true" style="1"/>
    <col min="625" max="625" width="0" hidden="true" customWidth="true" style="1"/>
    <col min="626" max="626" width="0" hidden="true" customWidth="true" style="1"/>
    <col min="627" max="627" width="0" hidden="true" customWidth="true" style="1"/>
    <col min="628" max="628" width="0" hidden="true" customWidth="true" style="1"/>
    <col min="629" max="629" width="0" hidden="true" customWidth="true" style="1"/>
    <col min="630" max="630" width="0" hidden="true" customWidth="true" style="1"/>
    <col min="631" max="631" width="0" hidden="true" customWidth="true" style="1"/>
    <col min="632" max="632" width="0" hidden="true" customWidth="true" style="1"/>
    <col min="633" max="633" width="0" hidden="true" customWidth="true" style="1"/>
    <col min="634" max="634" width="0" hidden="true" customWidth="true" style="1"/>
    <col min="635" max="635" width="0" hidden="true" customWidth="true" style="1"/>
    <col min="636" max="636" width="0" hidden="true" customWidth="true" style="1"/>
    <col min="637" max="637" width="0" hidden="true" customWidth="true" style="1"/>
    <col min="638" max="638" width="0" hidden="true" customWidth="true" style="1"/>
    <col min="639" max="639" width="0" hidden="true" customWidth="true" style="1"/>
    <col min="640" max="640" width="0" hidden="true" customWidth="true" style="1"/>
    <col min="641" max="641" width="0" hidden="true" customWidth="true" style="1"/>
    <col min="642" max="642" width="0" hidden="true" customWidth="true" style="1"/>
    <col min="643" max="643" width="0" hidden="true" customWidth="true" style="1"/>
    <col min="644" max="644" width="0" hidden="true" customWidth="true" style="1"/>
    <col min="645" max="645" width="0" hidden="true" customWidth="true" style="1"/>
    <col min="646" max="646" width="0" hidden="true" customWidth="true" style="1"/>
    <col min="647" max="647" width="0" hidden="true" customWidth="true" style="1"/>
    <col min="648" max="648" width="0" hidden="true" customWidth="true" style="1"/>
    <col min="649" max="649" width="0" hidden="true" customWidth="true" style="1"/>
    <col min="650" max="650" width="0" hidden="true" customWidth="true" style="1"/>
    <col min="651" max="651" width="0" hidden="true" customWidth="true" style="1"/>
    <col min="652" max="652" width="0" hidden="true" customWidth="true" style="1"/>
    <col min="653" max="653" width="0" hidden="true" customWidth="true" style="1"/>
    <col min="654" max="654" width="0" hidden="true" customWidth="true" style="1"/>
    <col min="655" max="655" width="0" hidden="true" customWidth="true" style="1"/>
    <col min="656" max="656" width="0" hidden="true" customWidth="true" style="1"/>
    <col min="657" max="657" width="0" hidden="true" customWidth="true" style="1"/>
    <col min="658" max="658" width="0" hidden="true" customWidth="true" style="1"/>
    <col min="659" max="659" width="0" hidden="true" customWidth="true" style="1"/>
    <col min="660" max="660" width="0" hidden="true" customWidth="true" style="1"/>
    <col min="661" max="661" width="0" hidden="true" customWidth="true" style="1"/>
    <col min="662" max="662" width="0" hidden="true" customWidth="true" style="1"/>
    <col min="663" max="663" width="0" hidden="true" customWidth="true" style="1"/>
    <col min="664" max="664" width="0" hidden="true" customWidth="true" style="1"/>
    <col min="665" max="665" width="0" hidden="true" customWidth="true" style="1"/>
    <col min="666" max="666" width="0" hidden="true" customWidth="true" style="1"/>
    <col min="667" max="667" width="0" hidden="true" customWidth="true" style="1"/>
    <col min="668" max="668" width="0" hidden="true" customWidth="true" style="1"/>
    <col min="669" max="669" width="0" hidden="true" customWidth="true" style="1"/>
    <col min="670" max="670" width="0" hidden="true" customWidth="true" style="1"/>
    <col min="671" max="671" width="0" hidden="true" customWidth="true" style="1"/>
    <col min="672" max="672" width="0" hidden="true" customWidth="true" style="1"/>
    <col min="673" max="673" width="0" hidden="true" customWidth="true" style="1"/>
    <col min="674" max="674" width="0" hidden="true" customWidth="true" style="1"/>
    <col min="675" max="675" width="0" hidden="true" customWidth="true" style="1"/>
    <col min="676" max="676" width="0" hidden="true" customWidth="true" style="1"/>
    <col min="677" max="677" width="0" hidden="true" customWidth="true" style="1"/>
    <col min="678" max="678" width="0" hidden="true" customWidth="true" style="1"/>
    <col min="679" max="679" width="0" hidden="true" customWidth="true" style="1"/>
    <col min="680" max="680" width="0" hidden="true" customWidth="true" style="1"/>
    <col min="681" max="681" width="0" hidden="true" customWidth="true" style="1"/>
    <col min="682" max="682" width="0" hidden="true" customWidth="true" style="1"/>
    <col min="683" max="683" width="0" hidden="true" customWidth="true" style="1"/>
    <col min="684" max="684" width="0" hidden="true" customWidth="true" style="1"/>
    <col min="685" max="685" width="0" hidden="true" customWidth="true" style="1"/>
    <col min="686" max="686" width="0" hidden="true" customWidth="true" style="1"/>
    <col min="687" max="687" width="0" hidden="true" customWidth="true" style="1"/>
    <col min="688" max="688" width="0" hidden="true" customWidth="true" style="1"/>
    <col min="689" max="689" width="0" hidden="true" customWidth="true" style="1"/>
    <col min="690" max="690" width="0" hidden="true" customWidth="true" style="1"/>
    <col min="691" max="691" width="0" hidden="true" customWidth="true" style="1"/>
    <col min="692" max="692" width="0" hidden="true" customWidth="true" style="1"/>
    <col min="693" max="693" width="0" hidden="true" customWidth="true" style="1"/>
    <col min="694" max="694" width="0" hidden="true" customWidth="true" style="1"/>
    <col min="695" max="695" width="0" hidden="true" customWidth="true" style="1"/>
    <col min="696" max="696" width="0" hidden="true" customWidth="true" style="1"/>
    <col min="697" max="697" width="0" hidden="true" customWidth="true" style="1"/>
    <col min="698" max="698" width="0" hidden="true" customWidth="true" style="1"/>
    <col min="699" max="699" width="0" hidden="true" customWidth="true" style="1"/>
    <col min="700" max="700" width="0" hidden="true" customWidth="true" style="1"/>
    <col min="701" max="701" width="0" hidden="true" customWidth="true" style="1"/>
    <col min="702" max="702" width="0" hidden="true" customWidth="true" style="1"/>
    <col min="703" max="703" width="0" hidden="true" customWidth="true" style="1"/>
    <col min="704" max="704" width="0" hidden="true" customWidth="true" style="1"/>
    <col min="705" max="705" width="0" hidden="true" customWidth="true" style="1"/>
    <col min="706" max="706" width="0" hidden="true" customWidth="true" style="1"/>
    <col min="707" max="707" width="0" hidden="true" customWidth="true" style="1"/>
    <col min="708" max="708" width="0" hidden="true" customWidth="true" style="1"/>
    <col min="709" max="709" width="0" hidden="true" customWidth="true" style="1"/>
    <col min="710" max="710" width="0" hidden="true" customWidth="true" style="1"/>
    <col min="711" max="711" width="0" hidden="true" customWidth="true" style="1"/>
    <col min="712" max="712" width="0" hidden="true" customWidth="true" style="1"/>
    <col min="713" max="713" width="0" hidden="true" customWidth="true" style="1"/>
    <col min="714" max="714" width="0" hidden="true" customWidth="true" style="1"/>
    <col min="715" max="715" width="0" hidden="true" customWidth="true" style="1"/>
    <col min="716" max="716" width="0" hidden="true" customWidth="true" style="1"/>
    <col min="717" max="717" width="0" hidden="true" customWidth="true" style="1"/>
    <col min="718" max="718" width="0" hidden="true" customWidth="true" style="1"/>
    <col min="719" max="719" width="0" hidden="true" customWidth="true" style="1"/>
    <col min="720" max="720" width="0" hidden="true" customWidth="true" style="1"/>
    <col min="721" max="721" width="0" hidden="true" customWidth="true" style="1"/>
    <col min="722" max="722" width="0" hidden="true" customWidth="true" style="1"/>
    <col min="723" max="723" width="0" hidden="true" customWidth="true" style="1"/>
    <col min="724" max="724" width="0" hidden="true" customWidth="true" style="1"/>
    <col min="725" max="725" width="0" hidden="true" customWidth="true" style="1"/>
    <col min="726" max="726" width="0" hidden="true" customWidth="true" style="1"/>
    <col min="727" max="727" width="0" hidden="true" customWidth="true" style="1"/>
    <col min="728" max="728" width="0" hidden="true" customWidth="true" style="1"/>
    <col min="729" max="729" width="0" hidden="true" customWidth="true" style="1"/>
    <col min="730" max="730" width="0" hidden="true" customWidth="true" style="1"/>
    <col min="731" max="731" width="0" hidden="true" customWidth="true" style="1"/>
    <col min="732" max="732" width="0" hidden="true" customWidth="true" style="1"/>
    <col min="733" max="733" width="0" hidden="true" customWidth="true" style="1"/>
    <col min="734" max="734" width="0" hidden="true" customWidth="true" style="1"/>
    <col min="735" max="735" width="0" hidden="true" customWidth="true" style="1"/>
    <col min="736" max="736" width="0" hidden="true" customWidth="true" style="1"/>
    <col min="737" max="737" width="0" hidden="true" customWidth="true" style="1"/>
    <col min="738" max="738" width="0" hidden="true" customWidth="true" style="1"/>
    <col min="739" max="739" width="0" hidden="true" customWidth="true" style="1"/>
    <col min="740" max="740" width="0" hidden="true" customWidth="true" style="1"/>
    <col min="741" max="741" width="0" hidden="true" customWidth="true" style="1"/>
    <col min="742" max="742" width="0" hidden="true" customWidth="true" style="1"/>
    <col min="743" max="743" width="0" hidden="true" customWidth="true" style="1"/>
    <col min="744" max="744" width="0" hidden="true" customWidth="true" style="1"/>
    <col min="745" max="745" width="0" hidden="true" customWidth="true" style="1"/>
    <col min="746" max="746" width="0" hidden="true" customWidth="true" style="1"/>
    <col min="747" max="747" width="0" hidden="true" customWidth="true" style="1"/>
    <col min="748" max="748" width="0" hidden="true" customWidth="true" style="1"/>
    <col min="749" max="749" width="0" hidden="true" customWidth="true" style="1"/>
    <col min="750" max="750" width="0" hidden="true" customWidth="true" style="1"/>
    <col min="751" max="751" width="0" hidden="true" customWidth="true" style="1"/>
    <col min="752" max="752" width="0" hidden="true" customWidth="true" style="1"/>
    <col min="753" max="753" width="0" hidden="true" customWidth="true" style="1"/>
    <col min="754" max="754" width="0" hidden="true" customWidth="true" style="1"/>
    <col min="755" max="755" width="0" hidden="true" customWidth="true" style="1"/>
    <col min="756" max="756" width="0" hidden="true" customWidth="true" style="1"/>
    <col min="757" max="757" width="0" hidden="true" customWidth="true" style="1"/>
    <col min="758" max="758" width="0" hidden="true" customWidth="true" style="1"/>
    <col min="759" max="759" width="0" hidden="true" customWidth="true" style="1"/>
    <col min="760" max="760" width="0" hidden="true" customWidth="true" style="1"/>
    <col min="761" max="761" width="0" hidden="true" customWidth="true" style="1"/>
    <col min="762" max="762" width="0" hidden="true" customWidth="true" style="1"/>
    <col min="763" max="763" width="0" hidden="true" customWidth="true" style="1"/>
    <col min="764" max="764" width="0" hidden="true" customWidth="true" style="1"/>
    <col min="765" max="765" width="0" hidden="true" customWidth="true" style="1"/>
    <col min="766" max="766" width="0" hidden="true" customWidth="true" style="1"/>
    <col min="767" max="767" width="0" hidden="true" customWidth="true" style="1"/>
    <col min="768" max="768" width="0" hidden="true" customWidth="true" style="1"/>
    <col min="769" max="769" width="0" hidden="true" customWidth="true" style="1"/>
    <col min="770" max="770" width="0" hidden="true" customWidth="true" style="1"/>
    <col min="771" max="771" width="0" hidden="true" customWidth="true" style="1"/>
    <col min="772" max="772" width="0" hidden="true" customWidth="true" style="1"/>
    <col min="773" max="773" width="0" hidden="true" customWidth="true" style="1"/>
    <col min="774" max="774" width="0" hidden="true" customWidth="true" style="1"/>
    <col min="775" max="775" width="0" hidden="true" customWidth="true" style="1"/>
    <col min="776" max="776" width="0" hidden="true" customWidth="true" style="1"/>
    <col min="777" max="777" width="0" hidden="true" customWidth="true" style="1"/>
    <col min="778" max="778" width="0" hidden="true" customWidth="true" style="1"/>
    <col min="779" max="779" width="0" hidden="true" customWidth="true" style="1"/>
    <col min="780" max="780" width="0" hidden="true" customWidth="true" style="1"/>
    <col min="781" max="781" width="0" hidden="true" customWidth="true" style="1"/>
    <col min="782" max="782" width="0" hidden="true" customWidth="true" style="1"/>
    <col min="783" max="783" width="0" hidden="true" customWidth="true" style="1"/>
    <col min="784" max="784" width="0" hidden="true" customWidth="true" style="1"/>
    <col min="785" max="785" width="0" hidden="true" customWidth="true" style="1"/>
    <col min="786" max="786" width="0" hidden="true" customWidth="true" style="1"/>
    <col min="787" max="787" width="0" hidden="true" customWidth="true" style="1"/>
    <col min="788" max="788" width="0" hidden="true" customWidth="true" style="1"/>
    <col min="789" max="789" width="0" hidden="true" customWidth="true" style="1"/>
    <col min="790" max="790" width="0" hidden="true" customWidth="true" style="1"/>
    <col min="791" max="791" width="0" hidden="true" customWidth="true" style="1"/>
    <col min="792" max="792" width="0" hidden="true" customWidth="true" style="1"/>
    <col min="793" max="793" width="0" hidden="true" customWidth="true" style="1"/>
    <col min="794" max="794" width="0" hidden="true" customWidth="true" style="1"/>
    <col min="795" max="795" width="0" hidden="true" customWidth="true" style="1"/>
    <col min="796" max="796" width="0" hidden="true" customWidth="true" style="1"/>
    <col min="797" max="797" width="0" hidden="true" customWidth="true" style="1"/>
    <col min="798" max="798" width="0" hidden="true" customWidth="true" style="1"/>
    <col min="799" max="799" width="0" hidden="true" customWidth="true" style="1"/>
    <col min="800" max="800" width="0" hidden="true" customWidth="true" style="1"/>
    <col min="801" max="801" width="0" hidden="true" customWidth="true" style="1"/>
    <col min="802" max="802" width="0" hidden="true" customWidth="true" style="1"/>
    <col min="803" max="803" width="0" hidden="true" customWidth="true" style="1"/>
    <col min="804" max="804" width="0" hidden="true" customWidth="true" style="1"/>
    <col min="805" max="805" width="0" hidden="true" customWidth="true" style="1"/>
    <col min="806" max="806" width="0" hidden="true" customWidth="true" style="1"/>
    <col min="807" max="807" width="0" hidden="true" customWidth="true" style="1"/>
    <col min="808" max="808" width="0" hidden="true" customWidth="true" style="1"/>
    <col min="809" max="809" width="0" hidden="true" customWidth="true" style="1"/>
    <col min="810" max="810" width="0" hidden="true" customWidth="true" style="1"/>
    <col min="811" max="811" width="0" hidden="true" customWidth="true" style="1"/>
    <col min="812" max="812" width="0" hidden="true" customWidth="true" style="1"/>
    <col min="813" max="813" width="0" hidden="true" customWidth="true" style="1"/>
    <col min="814" max="814" width="0" hidden="true" customWidth="true" style="1"/>
    <col min="815" max="815" width="0" hidden="true" customWidth="true" style="1"/>
    <col min="816" max="816" width="0" hidden="true" customWidth="true" style="1"/>
    <col min="817" max="817" width="0" hidden="true" customWidth="true" style="1"/>
    <col min="818" max="818" width="0" hidden="true" customWidth="true" style="1"/>
    <col min="819" max="819" width="0" hidden="true" customWidth="true" style="1"/>
    <col min="820" max="820" width="0" hidden="true" customWidth="true" style="1"/>
    <col min="821" max="821" width="0" hidden="true" customWidth="true" style="1"/>
    <col min="822" max="822" width="0" hidden="true" customWidth="true" style="1"/>
    <col min="823" max="823" width="0" hidden="true" customWidth="true" style="1"/>
    <col min="824" max="824" width="0" hidden="true" customWidth="true" style="1"/>
    <col min="825" max="825" width="0" hidden="true" customWidth="true" style="1"/>
    <col min="826" max="826" width="0" hidden="true" customWidth="true" style="1"/>
    <col min="827" max="827" width="0" hidden="true" customWidth="true" style="1"/>
    <col min="828" max="828" width="0" hidden="true" customWidth="true" style="1"/>
    <col min="829" max="829" width="0" hidden="true" customWidth="true" style="1"/>
    <col min="830" max="830" width="0" hidden="true" customWidth="true" style="1"/>
    <col min="831" max="831" width="0" hidden="true" customWidth="true" style="1"/>
    <col min="832" max="832" width="0" hidden="true" customWidth="true" style="1"/>
    <col min="833" max="833" width="0" hidden="true" customWidth="true" style="1"/>
    <col min="834" max="834" width="0" hidden="true" customWidth="true" style="1"/>
    <col min="835" max="835" width="0" hidden="true" customWidth="true" style="1"/>
    <col min="836" max="836" width="0" hidden="true" customWidth="true" style="1"/>
    <col min="837" max="837" width="0" hidden="true" customWidth="true" style="1"/>
    <col min="838" max="838" width="0" hidden="true" customWidth="true" style="1"/>
    <col min="839" max="839" width="0" hidden="true" customWidth="true" style="1"/>
    <col min="840" max="840" width="0" hidden="true" customWidth="true" style="1"/>
    <col min="841" max="841" width="0" hidden="true" customWidth="true" style="1"/>
    <col min="842" max="842" width="0" hidden="true" customWidth="true" style="1"/>
    <col min="843" max="843" width="0" hidden="true" customWidth="true" style="1"/>
    <col min="844" max="844" width="0" hidden="true" customWidth="true" style="1"/>
    <col min="845" max="845" width="0" hidden="true" customWidth="true" style="1"/>
    <col min="846" max="846" width="0" hidden="true" customWidth="true" style="1"/>
    <col min="847" max="847" width="0" hidden="true" customWidth="true" style="1"/>
    <col min="848" max="848" width="0" hidden="true" customWidth="true" style="1"/>
    <col min="849" max="849" width="0" hidden="true" customWidth="true" style="1"/>
    <col min="850" max="850" width="0" hidden="true" customWidth="true" style="1"/>
    <col min="851" max="851" width="0" hidden="true" customWidth="true" style="1"/>
    <col min="852" max="852" width="0" hidden="true" customWidth="true" style="1"/>
    <col min="853" max="853" width="0" hidden="true" customWidth="true" style="1"/>
    <col min="854" max="854" width="0" hidden="true" customWidth="true" style="1"/>
    <col min="855" max="855" width="0" hidden="true" customWidth="true" style="1"/>
    <col min="856" max="856" width="0" hidden="true" customWidth="true" style="1"/>
    <col min="857" max="857" width="0" hidden="true" customWidth="true" style="1"/>
    <col min="858" max="858" width="0" hidden="true" customWidth="true" style="1"/>
    <col min="859" max="859" width="0" hidden="true" customWidth="true" style="1"/>
    <col min="860" max="860" width="0" hidden="true" customWidth="true" style="1"/>
    <col min="861" max="861" width="0" hidden="true" customWidth="true" style="1"/>
    <col min="862" max="862" width="0" hidden="true" customWidth="true" style="1"/>
    <col min="863" max="863" width="0" hidden="true" customWidth="true" style="1"/>
    <col min="864" max="864" width="0" hidden="true" customWidth="true" style="1"/>
    <col min="865" max="865" width="0" hidden="true" customWidth="true" style="1"/>
    <col min="866" max="866" width="0" hidden="true" customWidth="true" style="1"/>
    <col min="867" max="867" width="0" hidden="true" customWidth="true" style="1"/>
    <col min="868" max="868" width="0" hidden="true" customWidth="true" style="1"/>
    <col min="869" max="869" width="0" hidden="true" customWidth="true" style="1"/>
    <col min="870" max="870" width="0" hidden="true" customWidth="true" style="1"/>
    <col min="871" max="871" width="0" hidden="true" customWidth="true" style="1"/>
    <col min="872" max="872" width="0" hidden="true" customWidth="true" style="1"/>
    <col min="873" max="873" width="0" hidden="true" customWidth="true" style="1"/>
    <col min="874" max="874" width="0" hidden="true" customWidth="true" style="1"/>
    <col min="875" max="875" width="0" hidden="true" customWidth="true" style="1"/>
    <col min="876" max="876" width="0" hidden="true" customWidth="true" style="1"/>
    <col min="877" max="877" width="0" hidden="true" customWidth="true" style="1"/>
    <col min="878" max="878" width="0" hidden="true" customWidth="true" style="1"/>
    <col min="879" max="879" width="0" hidden="true" customWidth="true" style="1"/>
    <col min="880" max="880" width="0" hidden="true" customWidth="true" style="1"/>
    <col min="881" max="881" width="0" hidden="true" customWidth="true" style="1"/>
    <col min="882" max="882" width="0" hidden="true" customWidth="true" style="1"/>
    <col min="883" max="883" width="0" hidden="true" customWidth="true" style="1"/>
    <col min="884" max="884" width="0" hidden="true" customWidth="true" style="1"/>
    <col min="885" max="885" width="0" hidden="true" customWidth="true" style="1"/>
    <col min="886" max="886" width="0" hidden="true" customWidth="true" style="1"/>
    <col min="887" max="887" width="0" hidden="true" customWidth="true" style="1"/>
    <col min="888" max="888" width="0" hidden="true" customWidth="true" style="1"/>
    <col min="889" max="889" width="0" hidden="true" customWidth="true" style="1"/>
    <col min="890" max="890" width="0" hidden="true" customWidth="true" style="1"/>
    <col min="891" max="891" width="0" hidden="true" customWidth="true" style="1"/>
    <col min="892" max="892" width="0" hidden="true" customWidth="true" style="1"/>
    <col min="893" max="893" width="0" hidden="true" customWidth="true" style="1"/>
    <col min="894" max="894" width="0" hidden="true" customWidth="true" style="1"/>
    <col min="895" max="895" width="0" hidden="true" customWidth="true" style="1"/>
    <col min="896" max="896" width="0" hidden="true" customWidth="true" style="1"/>
    <col min="897" max="897" width="0" hidden="true" customWidth="true" style="1"/>
    <col min="898" max="898" width="0" hidden="true" customWidth="true" style="1"/>
    <col min="899" max="899" width="0" hidden="true" customWidth="true" style="1"/>
    <col min="900" max="900" width="0" hidden="true" customWidth="true" style="1"/>
    <col min="901" max="901" width="0" hidden="true" customWidth="true" style="1"/>
    <col min="902" max="902" width="0" hidden="true" customWidth="true" style="1"/>
    <col min="903" max="903" width="0" hidden="true" customWidth="true" style="1"/>
    <col min="904" max="904" width="0" hidden="true" customWidth="true" style="1"/>
    <col min="905" max="905" width="0" hidden="true" customWidth="true" style="1"/>
    <col min="906" max="906" width="0" hidden="true" customWidth="true" style="1"/>
    <col min="907" max="907" width="0" hidden="true" customWidth="true" style="1"/>
    <col min="908" max="908" width="0" hidden="true" customWidth="true" style="1"/>
    <col min="909" max="909" width="0" hidden="true" customWidth="true" style="1"/>
    <col min="910" max="910" width="0" hidden="true" customWidth="true" style="1"/>
    <col min="911" max="911" width="0" hidden="true" customWidth="true" style="1"/>
    <col min="912" max="912" width="0" hidden="true" customWidth="true" style="1"/>
    <col min="913" max="913" width="0" hidden="true" customWidth="true" style="1"/>
    <col min="914" max="914" width="0" hidden="true" customWidth="true" style="1"/>
    <col min="915" max="915" width="0" hidden="true" customWidth="true" style="1"/>
    <col min="916" max="916" width="0" hidden="true" customWidth="true" style="1"/>
    <col min="917" max="917" width="0" hidden="true" customWidth="true" style="1"/>
    <col min="918" max="918" width="0" hidden="true" customWidth="true" style="1"/>
    <col min="919" max="919" width="0" hidden="true" customWidth="true" style="1"/>
    <col min="920" max="920" width="0" hidden="true" customWidth="true" style="1"/>
    <col min="921" max="921" width="0" hidden="true" customWidth="true" style="1"/>
    <col min="922" max="922" width="0" hidden="true" customWidth="true" style="1"/>
    <col min="923" max="923" width="0" hidden="true" customWidth="true" style="1"/>
    <col min="924" max="924" width="0" hidden="true" customWidth="true" style="1"/>
    <col min="925" max="925" width="0" hidden="true" customWidth="true" style="1"/>
    <col min="926" max="926" width="0" hidden="true" customWidth="true" style="1"/>
    <col min="927" max="927" width="0" hidden="true" customWidth="true" style="1"/>
    <col min="928" max="928" width="0" hidden="true" customWidth="true" style="1"/>
    <col min="929" max="929" width="0" hidden="true" customWidth="true" style="1"/>
    <col min="930" max="930" width="0" hidden="true" customWidth="true" style="1"/>
    <col min="931" max="931" width="0" hidden="true" customWidth="true" style="1"/>
    <col min="932" max="932" width="0" hidden="true" customWidth="true" style="1"/>
    <col min="933" max="933" width="0" hidden="true" customWidth="true" style="1"/>
    <col min="934" max="934" width="0" hidden="true" customWidth="true" style="1"/>
    <col min="935" max="935" width="0" hidden="true" customWidth="true" style="1"/>
    <col min="936" max="936" width="0" hidden="true" customWidth="true" style="1"/>
    <col min="937" max="937" width="0" hidden="true" customWidth="true" style="1"/>
    <col min="938" max="938" width="0" hidden="true" customWidth="true" style="1"/>
    <col min="939" max="939" width="0" hidden="true" customWidth="true" style="1"/>
    <col min="940" max="940" width="0" hidden="true" customWidth="true" style="1"/>
    <col min="941" max="941" width="0" hidden="true" customWidth="true" style="1"/>
    <col min="942" max="942" width="0" hidden="true" customWidth="true" style="1"/>
    <col min="943" max="943" width="0" hidden="true" customWidth="true" style="1"/>
    <col min="944" max="944" width="0" hidden="true" customWidth="true" style="1"/>
    <col min="945" max="945" width="0" hidden="true" customWidth="true" style="1"/>
    <col min="946" max="946" width="0" hidden="true" customWidth="true" style="1"/>
    <col min="947" max="947" width="0" hidden="true" customWidth="true" style="1"/>
    <col min="948" max="948" width="0" hidden="true" customWidth="true" style="1"/>
    <col min="949" max="949" width="0" hidden="true" customWidth="true" style="1"/>
    <col min="950" max="950" width="0" hidden="true" customWidth="true" style="1"/>
    <col min="951" max="951" width="0" hidden="true" customWidth="true" style="1"/>
    <col min="952" max="952" width="0" hidden="true" customWidth="true" style="1"/>
    <col min="953" max="953" width="0" hidden="true" customWidth="true" style="1"/>
    <col min="954" max="954" width="0" hidden="true" customWidth="true" style="1"/>
    <col min="955" max="955" width="0" hidden="true" customWidth="true" style="1"/>
    <col min="956" max="956" width="0" hidden="true" customWidth="true" style="1"/>
    <col min="957" max="957" width="0" hidden="true" customWidth="true" style="1"/>
    <col min="958" max="958" width="0" hidden="true" customWidth="true" style="1"/>
    <col min="959" max="959" width="0" hidden="true" customWidth="true" style="1"/>
    <col min="960" max="960" width="0" hidden="true" customWidth="true" style="1"/>
    <col min="961" max="961" width="0" hidden="true" customWidth="true" style="1"/>
    <col min="962" max="962" width="0" hidden="true" customWidth="true" style="1"/>
    <col min="963" max="963" width="0" hidden="true" customWidth="true" style="1"/>
    <col min="964" max="964" width="0" hidden="true" customWidth="true" style="1"/>
    <col min="965" max="965" width="0" hidden="true" customWidth="true" style="1"/>
    <col min="966" max="966" width="0" hidden="true" customWidth="true" style="1"/>
    <col min="967" max="967" width="0" hidden="true" customWidth="true" style="1"/>
    <col min="968" max="968" width="0" hidden="true" customWidth="true" style="1"/>
    <col min="969" max="969" width="0" hidden="true" customWidth="true" style="1"/>
    <col min="970" max="970" width="0" hidden="true" customWidth="true" style="1"/>
    <col min="971" max="971" width="0" hidden="true" customWidth="true" style="1"/>
    <col min="972" max="972" width="0" hidden="true" customWidth="true" style="1"/>
    <col min="973" max="973" width="0" hidden="true" customWidth="true" style="1"/>
    <col min="974" max="974" width="0" hidden="true" customWidth="true" style="1"/>
    <col min="975" max="975" width="0" hidden="true" customWidth="true" style="1"/>
    <col min="976" max="976" width="0" hidden="true" customWidth="true" style="1"/>
    <col min="977" max="977" width="0" hidden="true" customWidth="true" style="1"/>
    <col min="978" max="978" width="0" hidden="true" customWidth="true" style="1"/>
    <col min="979" max="979" width="0" hidden="true" customWidth="true" style="1"/>
    <col min="980" max="980" width="0" hidden="true" customWidth="true" style="1"/>
    <col min="981" max="981" width="0" hidden="true" customWidth="true" style="1"/>
    <col min="982" max="982" width="0" hidden="true" customWidth="true" style="1"/>
    <col min="983" max="983" width="0" hidden="true" customWidth="true" style="1"/>
    <col min="984" max="984" width="0" hidden="true" customWidth="true" style="1"/>
    <col min="985" max="985" width="0" hidden="true" customWidth="true" style="1"/>
    <col min="986" max="986" width="0" hidden="true" customWidth="true" style="1"/>
    <col min="987" max="987" width="0" hidden="true" customWidth="true" style="1"/>
    <col min="988" max="988" width="0" hidden="true" customWidth="true" style="1"/>
    <col min="989" max="989" width="0" hidden="true" customWidth="true" style="1"/>
    <col min="990" max="990" width="0" hidden="true" customWidth="true" style="1"/>
    <col min="991" max="991" width="0" hidden="true" customWidth="true" style="1"/>
    <col min="992" max="992" width="0" hidden="true" customWidth="true" style="1"/>
    <col min="993" max="993" width="0" hidden="true" customWidth="true" style="1"/>
    <col min="994" max="994" width="0" hidden="true" customWidth="true" style="1"/>
    <col min="995" max="995" width="0" hidden="true" customWidth="true" style="1"/>
    <col min="996" max="996" width="0" hidden="true" customWidth="true" style="1"/>
    <col min="997" max="997" width="0" hidden="true" customWidth="true" style="1"/>
    <col min="998" max="998" width="0" hidden="true" customWidth="true" style="1"/>
    <col min="999" max="999" width="0" hidden="true" customWidth="true" style="1"/>
    <col min="1000" max="1000" width="0" hidden="true" customWidth="true" style="1"/>
    <col min="1001" max="1001" width="0" hidden="true" customWidth="true" style="1"/>
    <col min="1002" max="1002" width="0" hidden="true" customWidth="true" style="1"/>
    <col min="1003" max="1003" width="0" hidden="true" customWidth="true" style="1"/>
    <col min="1004" max="1004" width="0" hidden="true" customWidth="true" style="1"/>
    <col min="1005" max="1005" width="0" hidden="true" customWidth="true" style="1"/>
    <col min="1006" max="1006" width="0" hidden="true" customWidth="true" style="1"/>
    <col min="1007" max="1007" width="0" hidden="true" customWidth="true" style="1"/>
    <col min="1008" max="1008" width="0" hidden="true" customWidth="true" style="1"/>
    <col min="1009" max="1009" width="0" hidden="true" customWidth="true" style="1"/>
    <col min="1010" max="1010" width="0" hidden="true" customWidth="true" style="1"/>
    <col min="1011" max="1011" width="0" hidden="true" customWidth="true" style="1"/>
    <col min="1012" max="1012" width="0" hidden="true" customWidth="true" style="1"/>
    <col min="1013" max="1013" width="0" hidden="true" customWidth="true" style="1"/>
    <col min="1014" max="1014" width="0" hidden="true" customWidth="true" style="1"/>
    <col min="1015" max="1015" width="0" hidden="true" customWidth="true" style="1"/>
    <col min="1016" max="1016" width="0" hidden="true" customWidth="true" style="1"/>
    <col min="1017" max="1017" width="0" hidden="true" customWidth="true" style="1"/>
    <col min="1018" max="1018" width="0" hidden="true" customWidth="true" style="1"/>
    <col min="1019" max="1019" width="0" hidden="true" customWidth="true" style="1"/>
    <col min="1020" max="1020" width="0" hidden="true" customWidth="true" style="1"/>
    <col min="1021" max="1021" width="0" hidden="true" customWidth="true" style="1"/>
    <col min="1022" max="1022" width="0" hidden="true" customWidth="true" style="1"/>
    <col min="1023" max="1023" width="0" hidden="true" customWidth="true" style="1"/>
    <col min="1024" max="1024" width="0" hidden="true" customWidth="true" style="1"/>
    <col min="1025" max="1025" width="0" hidden="true" customWidth="true" style="1"/>
  </cols>
  <sheetData>
    <row r="1" spans="1:1025" customHeight="1" ht="12.75"/>
    <row r="3" spans="1:1025" customHeight="1" ht="18">
      <c r="B3" s="25" t="s">
        <v>193</v>
      </c>
      <c r="C3" s="25"/>
      <c r="D3" s="25"/>
      <c r="E3" s="25"/>
      <c r="F3" s="25"/>
      <c r="G3" s="17"/>
      <c r="H3" s="3">
        <v>2014</v>
      </c>
      <c r="I3" s="3">
        <v>2015</v>
      </c>
      <c r="J3" s="3">
        <v>2016</v>
      </c>
      <c r="K3" s="3">
        <v>2017</v>
      </c>
      <c r="L3" s="3">
        <v>2018</v>
      </c>
    </row>
    <row r="4" spans="1:1025" customHeight="1" ht="12.75">
      <c r="B4" s="9" t="s">
        <v>194</v>
      </c>
      <c r="C4" s="13" t="s">
        <v>195</v>
      </c>
      <c r="D4" s="9" t="s">
        <v>9</v>
      </c>
      <c r="E4" s="37" t="s">
        <v>5</v>
      </c>
      <c r="F4" s="11"/>
      <c r="G4" s="13" t="s">
        <v>3</v>
      </c>
      <c r="H4" s="7">
        <v>109</v>
      </c>
      <c r="I4" s="7">
        <v>115</v>
      </c>
      <c r="J4" s="7">
        <v>104</v>
      </c>
      <c r="K4" s="7">
        <v>117</v>
      </c>
      <c r="L4" s="12"/>
    </row>
    <row r="5" spans="1:1025" customHeight="1" ht="12.8">
      <c r="B5" s="9"/>
      <c r="C5" s="13"/>
      <c r="D5" s="9"/>
      <c r="E5" s="37" t="s">
        <v>196</v>
      </c>
      <c r="F5" s="11"/>
      <c r="G5" s="13" t="s">
        <v>3</v>
      </c>
      <c r="H5" s="7">
        <v>110</v>
      </c>
      <c r="I5" s="7">
        <v>116</v>
      </c>
      <c r="J5" s="7">
        <v>105</v>
      </c>
      <c r="K5" s="7">
        <v>118</v>
      </c>
      <c r="L5" s="12"/>
    </row>
    <row r="6" spans="1:1025" customHeight="1" ht="12.75">
      <c r="B6" s="9"/>
      <c r="C6" s="13"/>
      <c r="D6" s="9" t="s">
        <v>10</v>
      </c>
      <c r="E6" s="37" t="s">
        <v>5</v>
      </c>
      <c r="F6" s="11"/>
      <c r="G6" s="13" t="s">
        <v>3</v>
      </c>
      <c r="H6" s="7">
        <v>111</v>
      </c>
      <c r="I6" s="7">
        <v>117</v>
      </c>
      <c r="J6" s="7">
        <v>106</v>
      </c>
      <c r="K6" s="7">
        <v>119</v>
      </c>
      <c r="L6" s="12"/>
    </row>
    <row r="7" spans="1:1025" customHeight="1" ht="12.8">
      <c r="B7" s="9"/>
      <c r="C7" s="13"/>
      <c r="D7" s="9"/>
      <c r="E7" s="37" t="s">
        <v>196</v>
      </c>
      <c r="F7" s="11"/>
      <c r="G7" s="13" t="s">
        <v>3</v>
      </c>
      <c r="H7" s="7">
        <v>112</v>
      </c>
      <c r="I7" s="7">
        <v>118</v>
      </c>
      <c r="J7" s="7">
        <v>107</v>
      </c>
      <c r="K7" s="7">
        <v>120</v>
      </c>
      <c r="L7" s="12"/>
    </row>
    <row r="8" spans="1:1025" customHeight="1" ht="12.75">
      <c r="B8" s="9"/>
      <c r="C8" s="13" t="s">
        <v>197</v>
      </c>
      <c r="D8" s="9" t="s">
        <v>9</v>
      </c>
      <c r="E8" s="37" t="s">
        <v>5</v>
      </c>
      <c r="F8" s="38"/>
      <c r="G8" s="13" t="s">
        <v>3</v>
      </c>
      <c r="H8" s="7">
        <v>113</v>
      </c>
      <c r="I8" s="7">
        <v>119</v>
      </c>
      <c r="J8" s="7">
        <v>108</v>
      </c>
      <c r="K8" s="7">
        <v>121</v>
      </c>
      <c r="L8" s="12"/>
    </row>
    <row r="9" spans="1:1025" customHeight="1" ht="12.8">
      <c r="B9" s="9"/>
      <c r="C9" s="13"/>
      <c r="D9" s="9"/>
      <c r="E9" s="37" t="s">
        <v>196</v>
      </c>
      <c r="F9" s="38"/>
      <c r="G9" s="13" t="s">
        <v>3</v>
      </c>
      <c r="H9" s="7">
        <v>114</v>
      </c>
      <c r="I9" s="7">
        <v>120</v>
      </c>
      <c r="J9" s="7">
        <v>109</v>
      </c>
      <c r="K9" s="7">
        <v>122</v>
      </c>
      <c r="L9" s="12"/>
    </row>
    <row r="10" spans="1:1025" customHeight="1" ht="12.75">
      <c r="B10" s="9"/>
      <c r="C10" s="13"/>
      <c r="D10" s="9" t="s">
        <v>10</v>
      </c>
      <c r="E10" s="37" t="s">
        <v>5</v>
      </c>
      <c r="F10" s="38"/>
      <c r="G10" s="13" t="s">
        <v>3</v>
      </c>
      <c r="H10" s="7">
        <v>115</v>
      </c>
      <c r="I10" s="7">
        <v>121</v>
      </c>
      <c r="J10" s="7">
        <v>110</v>
      </c>
      <c r="K10" s="7">
        <v>123</v>
      </c>
      <c r="L10" s="12"/>
    </row>
    <row r="11" spans="1:1025" customHeight="1" ht="12.8">
      <c r="B11" s="9"/>
      <c r="C11" s="13"/>
      <c r="D11" s="9"/>
      <c r="E11" s="37" t="s">
        <v>196</v>
      </c>
      <c r="F11" s="11"/>
      <c r="G11" s="13" t="s">
        <v>3</v>
      </c>
      <c r="H11" s="7">
        <v>116</v>
      </c>
      <c r="I11" s="7">
        <v>122</v>
      </c>
      <c r="J11" s="7">
        <v>111</v>
      </c>
      <c r="K11" s="7">
        <v>124</v>
      </c>
      <c r="L11" s="12"/>
    </row>
    <row r="12" spans="1:1025" customHeight="1" ht="12.75">
      <c r="B12" s="9"/>
      <c r="C12" s="14" t="s">
        <v>198</v>
      </c>
      <c r="D12" s="14"/>
      <c r="E12" s="14"/>
      <c r="F12" s="14"/>
      <c r="G12" s="13" t="s">
        <v>3</v>
      </c>
      <c r="H12" s="7">
        <v>117</v>
      </c>
      <c r="I12" s="7">
        <v>123</v>
      </c>
      <c r="J12" s="7">
        <v>112</v>
      </c>
      <c r="K12" s="7">
        <v>125</v>
      </c>
      <c r="L12" s="12"/>
    </row>
    <row r="13" spans="1:1025" customHeight="1" ht="12.75">
      <c r="B13" s="9"/>
      <c r="C13" s="6" t="s">
        <v>199</v>
      </c>
      <c r="D13" s="6"/>
      <c r="E13" s="6"/>
      <c r="F13" s="6"/>
      <c r="G13" s="13" t="s">
        <v>3</v>
      </c>
      <c r="H13" s="7">
        <v>118</v>
      </c>
      <c r="I13" s="7">
        <v>124</v>
      </c>
      <c r="J13" s="7">
        <v>113</v>
      </c>
      <c r="K13" s="7">
        <v>126</v>
      </c>
      <c r="L13" s="12"/>
    </row>
    <row r="14" spans="1:1025" customHeight="1" ht="12.75">
      <c r="B14" s="9"/>
      <c r="C14" s="6" t="s">
        <v>200</v>
      </c>
      <c r="D14" s="6"/>
      <c r="E14" s="6"/>
      <c r="F14" s="6"/>
      <c r="G14" s="13" t="s">
        <v>3</v>
      </c>
      <c r="H14" s="7">
        <v>119</v>
      </c>
      <c r="I14" s="7">
        <v>125</v>
      </c>
      <c r="J14" s="7">
        <v>114</v>
      </c>
      <c r="K14" s="7">
        <v>127</v>
      </c>
      <c r="L14" s="12"/>
    </row>
    <row r="15" spans="1:1025" customHeight="1" ht="12.75">
      <c r="B15" s="9" t="s">
        <v>201</v>
      </c>
      <c r="C15" s="9" t="s">
        <v>202</v>
      </c>
      <c r="D15" s="6" t="s">
        <v>203</v>
      </c>
      <c r="E15" s="6"/>
      <c r="F15" s="6"/>
      <c r="G15" s="13" t="s">
        <v>3</v>
      </c>
      <c r="H15" s="7">
        <v>120</v>
      </c>
      <c r="I15" s="7">
        <v>126</v>
      </c>
      <c r="J15" s="7">
        <v>115</v>
      </c>
      <c r="K15" s="7">
        <v>128</v>
      </c>
      <c r="L15" s="12"/>
    </row>
    <row r="16" spans="1:1025" customHeight="1" ht="12.75">
      <c r="B16" s="9"/>
      <c r="C16" s="9"/>
      <c r="D16" s="6" t="s">
        <v>204</v>
      </c>
      <c r="E16" s="6"/>
      <c r="F16" s="6"/>
      <c r="G16" s="13" t="s">
        <v>3</v>
      </c>
      <c r="H16" s="7">
        <v>121</v>
      </c>
      <c r="I16" s="7">
        <v>127</v>
      </c>
      <c r="J16" s="7">
        <v>116</v>
      </c>
      <c r="K16" s="7">
        <v>129</v>
      </c>
      <c r="L16" s="12"/>
    </row>
    <row r="17" spans="1:1025" customHeight="1" ht="12.75">
      <c r="B17" s="9"/>
      <c r="C17" s="13" t="s">
        <v>205</v>
      </c>
      <c r="D17" s="6" t="s">
        <v>206</v>
      </c>
      <c r="E17" s="6"/>
      <c r="F17" s="6"/>
      <c r="G17" s="13" t="s">
        <v>3</v>
      </c>
      <c r="H17" s="7">
        <v>122</v>
      </c>
      <c r="I17" s="7">
        <v>128</v>
      </c>
      <c r="J17" s="7">
        <v>117</v>
      </c>
      <c r="K17" s="7">
        <v>130</v>
      </c>
      <c r="L17" s="12"/>
    </row>
    <row r="18" spans="1:1025" customHeight="1" ht="12.75">
      <c r="B18" s="9"/>
      <c r="C18" s="13"/>
      <c r="D18" s="14" t="s">
        <v>207</v>
      </c>
      <c r="E18" s="14"/>
      <c r="F18" s="14"/>
      <c r="G18" s="13" t="s">
        <v>3</v>
      </c>
      <c r="H18" s="7">
        <v>123</v>
      </c>
      <c r="I18" s="7">
        <v>129</v>
      </c>
      <c r="J18" s="7">
        <v>118</v>
      </c>
      <c r="K18" s="7">
        <v>131</v>
      </c>
      <c r="L18" s="12"/>
    </row>
    <row r="19" spans="1:1025" customHeight="1" ht="12.75">
      <c r="B19" s="9"/>
      <c r="C19" s="6" t="s">
        <v>208</v>
      </c>
      <c r="D19" s="6"/>
      <c r="E19" s="6"/>
      <c r="F19" s="6"/>
      <c r="G19" s="13" t="s">
        <v>3</v>
      </c>
      <c r="H19" s="7">
        <v>124</v>
      </c>
      <c r="I19" s="7">
        <v>130</v>
      </c>
      <c r="J19" s="7">
        <v>119</v>
      </c>
      <c r="K19" s="7">
        <v>132</v>
      </c>
      <c r="L19" s="12"/>
    </row>
    <row r="20" spans="1:1025" customHeight="1" ht="12.75">
      <c r="B20" s="9"/>
      <c r="C20" s="6" t="s">
        <v>209</v>
      </c>
      <c r="D20" s="6"/>
      <c r="E20" s="6"/>
      <c r="F20" s="6"/>
      <c r="G20" s="13" t="s">
        <v>3</v>
      </c>
      <c r="H20" s="7">
        <v>125</v>
      </c>
      <c r="I20" s="7">
        <v>131</v>
      </c>
      <c r="J20" s="7">
        <v>120</v>
      </c>
      <c r="K20" s="7">
        <v>133</v>
      </c>
      <c r="L20" s="12"/>
    </row>
    <row r="21" spans="1:1025" customHeight="1" ht="12.75">
      <c r="B21" s="9"/>
      <c r="C21" s="6" t="s">
        <v>210</v>
      </c>
      <c r="D21" s="6"/>
      <c r="E21" s="6"/>
      <c r="F21" s="6"/>
      <c r="G21" s="13" t="s">
        <v>3</v>
      </c>
      <c r="H21" s="7">
        <v>126</v>
      </c>
      <c r="I21" s="7">
        <v>132</v>
      </c>
      <c r="J21" s="7">
        <v>121</v>
      </c>
      <c r="K21" s="7">
        <v>134</v>
      </c>
      <c r="L21" s="12"/>
    </row>
    <row r="22" spans="1:1025" customHeight="1" ht="12.75">
      <c r="B22" s="9"/>
      <c r="C22" s="6" t="s">
        <v>211</v>
      </c>
      <c r="D22" s="6"/>
      <c r="E22" s="6"/>
      <c r="F22" s="6"/>
      <c r="G22" s="13" t="s">
        <v>3</v>
      </c>
      <c r="H22" s="7">
        <v>127</v>
      </c>
      <c r="I22" s="7">
        <v>133</v>
      </c>
      <c r="J22" s="7">
        <v>122</v>
      </c>
      <c r="K22" s="7">
        <v>135</v>
      </c>
      <c r="L22" s="12"/>
    </row>
    <row r="23" spans="1:1025" customHeight="1" ht="12.75">
      <c r="B23" s="9"/>
      <c r="C23" s="6" t="s">
        <v>212</v>
      </c>
      <c r="D23" s="6"/>
      <c r="E23" s="6"/>
      <c r="F23" s="6"/>
      <c r="G23" s="13" t="s">
        <v>3</v>
      </c>
      <c r="H23" s="7">
        <v>128</v>
      </c>
      <c r="I23" s="7">
        <v>134</v>
      </c>
      <c r="J23" s="7">
        <v>123</v>
      </c>
      <c r="K23" s="7">
        <v>136</v>
      </c>
      <c r="L23" s="12"/>
    </row>
    <row r="24" spans="1:1025" customHeight="1" ht="12.75">
      <c r="B24" s="9"/>
      <c r="C24" s="6" t="s">
        <v>213</v>
      </c>
      <c r="D24" s="6"/>
      <c r="E24" s="6"/>
      <c r="F24" s="6"/>
      <c r="G24" s="13" t="s">
        <v>3</v>
      </c>
      <c r="H24" s="7">
        <v>129</v>
      </c>
      <c r="I24" s="7">
        <v>135</v>
      </c>
      <c r="J24" s="7">
        <v>124</v>
      </c>
      <c r="K24" s="7">
        <v>137</v>
      </c>
      <c r="L24" s="12"/>
    </row>
    <row r="25" spans="1:1025" customHeight="1" ht="12.75">
      <c r="B25" s="9"/>
      <c r="C25" s="6" t="s">
        <v>214</v>
      </c>
      <c r="D25" s="6"/>
      <c r="E25" s="6"/>
      <c r="F25" s="6"/>
      <c r="G25" s="13" t="s">
        <v>3</v>
      </c>
      <c r="H25" s="7">
        <v>130</v>
      </c>
      <c r="I25" s="7">
        <v>136</v>
      </c>
      <c r="J25" s="7">
        <v>125</v>
      </c>
      <c r="K25" s="7">
        <v>138</v>
      </c>
      <c r="L25" s="12"/>
    </row>
    <row r="26" spans="1:1025" customHeight="1" ht="12.75">
      <c r="B26" s="9"/>
      <c r="C26" s="9" t="s">
        <v>215</v>
      </c>
      <c r="D26" s="21" t="s">
        <v>216</v>
      </c>
      <c r="E26" s="21"/>
      <c r="F26" s="21"/>
      <c r="G26" s="13" t="s">
        <v>3</v>
      </c>
      <c r="H26" s="7">
        <v>131</v>
      </c>
      <c r="I26" s="7">
        <v>137</v>
      </c>
      <c r="J26" s="7">
        <v>126</v>
      </c>
      <c r="K26" s="7">
        <v>139</v>
      </c>
      <c r="L26" s="12"/>
    </row>
    <row r="27" spans="1:1025" customHeight="1" ht="12.75">
      <c r="B27" s="9"/>
      <c r="C27" s="9"/>
      <c r="D27" s="21" t="s">
        <v>217</v>
      </c>
      <c r="E27" s="21"/>
      <c r="F27" s="21"/>
      <c r="G27" s="13" t="s">
        <v>3</v>
      </c>
      <c r="H27" s="7">
        <v>132</v>
      </c>
      <c r="I27" s="7">
        <v>138</v>
      </c>
      <c r="J27" s="7">
        <v>127</v>
      </c>
      <c r="K27" s="7">
        <v>140</v>
      </c>
      <c r="L27" s="12"/>
    </row>
    <row r="28" spans="1:1025" customHeight="1" ht="12.75">
      <c r="B28" s="9"/>
      <c r="C28" s="9"/>
      <c r="D28" s="21" t="s">
        <v>218</v>
      </c>
      <c r="E28" s="21"/>
      <c r="F28" s="21"/>
      <c r="G28" s="13" t="s">
        <v>3</v>
      </c>
      <c r="H28" s="7">
        <v>133</v>
      </c>
      <c r="I28" s="7">
        <v>139</v>
      </c>
      <c r="J28" s="7">
        <v>128</v>
      </c>
      <c r="K28" s="7">
        <v>141</v>
      </c>
      <c r="L28" s="12"/>
    </row>
    <row r="29" spans="1:1025" customHeight="1" ht="12.75">
      <c r="B29" s="9"/>
      <c r="C29" s="9"/>
      <c r="D29" s="21" t="s">
        <v>219</v>
      </c>
      <c r="E29" s="21"/>
      <c r="F29" s="21"/>
      <c r="G29" s="13" t="s">
        <v>3</v>
      </c>
      <c r="H29" s="7">
        <v>134</v>
      </c>
      <c r="I29" s="7">
        <v>140</v>
      </c>
      <c r="J29" s="7">
        <v>129</v>
      </c>
      <c r="K29" s="7">
        <v>142</v>
      </c>
      <c r="L29" s="12"/>
    </row>
    <row r="30" spans="1:1025" customHeight="1" ht="12.75">
      <c r="B30" s="9"/>
      <c r="C30" s="9"/>
      <c r="D30" s="21" t="s">
        <v>220</v>
      </c>
      <c r="E30" s="21"/>
      <c r="F30" s="21"/>
      <c r="G30" s="13" t="s">
        <v>3</v>
      </c>
      <c r="H30" s="7">
        <v>135</v>
      </c>
      <c r="I30" s="7">
        <v>141</v>
      </c>
      <c r="J30" s="7">
        <v>130</v>
      </c>
      <c r="K30" s="7">
        <v>143</v>
      </c>
      <c r="L30" s="12"/>
    </row>
    <row r="31" spans="1:1025" customHeight="1" ht="12.75">
      <c r="B31" s="9"/>
      <c r="C31" s="9"/>
      <c r="D31" s="21" t="s">
        <v>221</v>
      </c>
      <c r="E31" s="21"/>
      <c r="F31" s="21"/>
      <c r="G31" s="13" t="s">
        <v>3</v>
      </c>
      <c r="H31" s="7">
        <v>136</v>
      </c>
      <c r="I31" s="7">
        <v>142</v>
      </c>
      <c r="J31" s="7">
        <v>131</v>
      </c>
      <c r="K31" s="7">
        <v>144</v>
      </c>
      <c r="L31" s="12"/>
    </row>
    <row r="32" spans="1:1025" customHeight="1" ht="12.75">
      <c r="B32" s="9"/>
      <c r="C32" s="9"/>
      <c r="D32" s="6" t="s">
        <v>222</v>
      </c>
      <c r="E32" s="6"/>
      <c r="F32" s="6"/>
      <c r="G32" s="13" t="s">
        <v>3</v>
      </c>
      <c r="H32" s="7">
        <v>137</v>
      </c>
      <c r="I32" s="7">
        <v>143</v>
      </c>
      <c r="J32" s="7">
        <v>132</v>
      </c>
      <c r="K32" s="7">
        <v>145</v>
      </c>
      <c r="L32" s="12"/>
    </row>
    <row r="33" spans="1:1025" customHeight="1" ht="12.75">
      <c r="B33" s="9"/>
      <c r="C33" s="9"/>
      <c r="D33" s="6" t="s">
        <v>223</v>
      </c>
      <c r="E33" s="6"/>
      <c r="F33" s="6"/>
      <c r="G33" s="13" t="s">
        <v>3</v>
      </c>
      <c r="H33" s="7">
        <v>138</v>
      </c>
      <c r="I33" s="7">
        <v>144</v>
      </c>
      <c r="J33" s="7">
        <v>133</v>
      </c>
      <c r="K33" s="7">
        <v>146</v>
      </c>
      <c r="L33" s="12"/>
    </row>
    <row r="34" spans="1:1025" customHeight="1" ht="12.75">
      <c r="B34" s="9"/>
      <c r="C34" s="9"/>
      <c r="D34" s="21" t="s">
        <v>224</v>
      </c>
      <c r="E34" s="21"/>
      <c r="F34" s="21"/>
      <c r="G34" s="13" t="s">
        <v>3</v>
      </c>
      <c r="H34" s="7">
        <v>139</v>
      </c>
      <c r="I34" s="7">
        <v>145</v>
      </c>
      <c r="J34" s="7">
        <v>134</v>
      </c>
      <c r="K34" s="7">
        <v>147</v>
      </c>
      <c r="L34" s="12"/>
    </row>
    <row r="35" spans="1:1025" customHeight="1" ht="12.75">
      <c r="B35" s="9"/>
      <c r="C35" s="9"/>
      <c r="D35" s="21" t="s">
        <v>144</v>
      </c>
      <c r="E35" s="21"/>
      <c r="F35" s="21"/>
      <c r="G35" s="13" t="s">
        <v>3</v>
      </c>
      <c r="H35" s="7">
        <v>140</v>
      </c>
      <c r="I35" s="7">
        <v>146</v>
      </c>
      <c r="J35" s="7">
        <v>135</v>
      </c>
      <c r="K35" s="7">
        <v>148</v>
      </c>
      <c r="L35" s="12"/>
    </row>
    <row r="36" spans="1:1025" customHeight="1" ht="12.75">
      <c r="B36" s="9"/>
      <c r="C36" s="9" t="s">
        <v>225</v>
      </c>
      <c r="D36" s="6" t="s">
        <v>137</v>
      </c>
      <c r="E36" s="6"/>
      <c r="F36" s="6"/>
      <c r="G36" s="13" t="s">
        <v>3</v>
      </c>
      <c r="H36" s="7">
        <v>141</v>
      </c>
      <c r="I36" s="7">
        <v>147</v>
      </c>
      <c r="J36" s="7">
        <v>136</v>
      </c>
      <c r="K36" s="7">
        <v>149</v>
      </c>
      <c r="L36" s="12"/>
    </row>
    <row r="37" spans="1:1025" customHeight="1" ht="12.75">
      <c r="B37" s="9"/>
      <c r="C37" s="9"/>
      <c r="D37" s="6" t="s">
        <v>226</v>
      </c>
      <c r="E37" s="6"/>
      <c r="F37" s="6"/>
      <c r="G37" s="13" t="s">
        <v>3</v>
      </c>
      <c r="H37" s="7">
        <v>142</v>
      </c>
      <c r="I37" s="7">
        <v>148</v>
      </c>
      <c r="J37" s="7">
        <v>137</v>
      </c>
      <c r="K37" s="7">
        <v>150</v>
      </c>
      <c r="L37" s="12"/>
    </row>
    <row r="38" spans="1:1025" customHeight="1" ht="12.75">
      <c r="B38" s="9"/>
      <c r="C38" s="9"/>
      <c r="D38" s="6" t="s">
        <v>139</v>
      </c>
      <c r="E38" s="6"/>
      <c r="F38" s="6"/>
      <c r="G38" s="13" t="s">
        <v>3</v>
      </c>
      <c r="H38" s="7">
        <v>143</v>
      </c>
      <c r="I38" s="7">
        <v>149</v>
      </c>
      <c r="J38" s="7">
        <v>138</v>
      </c>
      <c r="K38" s="7">
        <v>151</v>
      </c>
      <c r="L38" s="12"/>
    </row>
    <row r="39" spans="1:1025" customHeight="1" ht="12.75">
      <c r="B39" s="9"/>
      <c r="C39" s="9"/>
      <c r="D39" s="6" t="s">
        <v>140</v>
      </c>
      <c r="E39" s="6"/>
      <c r="F39" s="6"/>
      <c r="G39" s="13" t="s">
        <v>3</v>
      </c>
      <c r="H39" s="7">
        <v>144</v>
      </c>
      <c r="I39" s="7">
        <v>150</v>
      </c>
      <c r="J39" s="7">
        <v>139</v>
      </c>
      <c r="K39" s="7">
        <v>152</v>
      </c>
      <c r="L39" s="12"/>
    </row>
    <row r="40" spans="1:1025" customHeight="1" ht="12.75">
      <c r="B40" s="9"/>
      <c r="C40" s="9"/>
      <c r="D40" s="6" t="s">
        <v>141</v>
      </c>
      <c r="E40" s="6"/>
      <c r="F40" s="6"/>
      <c r="G40" s="13" t="s">
        <v>3</v>
      </c>
      <c r="H40" s="7">
        <v>145</v>
      </c>
      <c r="I40" s="7">
        <v>151</v>
      </c>
      <c r="J40" s="7">
        <v>140</v>
      </c>
      <c r="K40" s="7">
        <v>153</v>
      </c>
      <c r="L40" s="12"/>
    </row>
    <row r="41" spans="1:1025" customHeight="1" ht="12.75">
      <c r="B41" s="9"/>
      <c r="C41" s="9"/>
      <c r="D41" s="6" t="s">
        <v>142</v>
      </c>
      <c r="E41" s="6"/>
      <c r="F41" s="6"/>
      <c r="G41" s="13" t="s">
        <v>3</v>
      </c>
      <c r="H41" s="7">
        <v>146</v>
      </c>
      <c r="I41" s="7">
        <v>152</v>
      </c>
      <c r="J41" s="7">
        <v>141</v>
      </c>
      <c r="K41" s="7">
        <v>154</v>
      </c>
      <c r="L41" s="12"/>
    </row>
    <row r="42" spans="1:1025" customHeight="1" ht="12.75">
      <c r="B42" s="9"/>
      <c r="C42" s="9"/>
      <c r="D42" s="6" t="s">
        <v>143</v>
      </c>
      <c r="E42" s="6"/>
      <c r="F42" s="6"/>
      <c r="G42" s="13" t="s">
        <v>3</v>
      </c>
      <c r="H42" s="7">
        <v>147</v>
      </c>
      <c r="I42" s="7">
        <v>153</v>
      </c>
      <c r="J42" s="7">
        <v>142</v>
      </c>
      <c r="K42" s="7">
        <v>155</v>
      </c>
      <c r="L42" s="12"/>
    </row>
    <row r="43" spans="1:1025" customHeight="1" ht="12.75">
      <c r="B43" s="9"/>
      <c r="C43" s="9"/>
      <c r="D43" s="6" t="s">
        <v>144</v>
      </c>
      <c r="E43" s="6"/>
      <c r="F43" s="6"/>
      <c r="G43" s="13" t="s">
        <v>3</v>
      </c>
      <c r="H43" s="7">
        <v>148</v>
      </c>
      <c r="I43" s="7">
        <v>154</v>
      </c>
      <c r="J43" s="7">
        <v>143</v>
      </c>
      <c r="K43" s="7">
        <v>156</v>
      </c>
      <c r="L43" s="12"/>
    </row>
    <row r="44" spans="1:1025" customHeight="1" ht="12.75">
      <c r="B44" s="9"/>
      <c r="C44" s="9" t="s">
        <v>227</v>
      </c>
      <c r="D44" s="6" t="s">
        <v>228</v>
      </c>
      <c r="E44" s="6"/>
      <c r="F44" s="6"/>
      <c r="G44" s="13" t="s">
        <v>3</v>
      </c>
      <c r="H44" s="7">
        <v>149</v>
      </c>
      <c r="I44" s="7">
        <v>155</v>
      </c>
      <c r="J44" s="7">
        <v>144</v>
      </c>
      <c r="K44" s="7">
        <v>157</v>
      </c>
      <c r="L44" s="12"/>
    </row>
    <row r="45" spans="1:1025" customHeight="1" ht="12.75">
      <c r="B45" s="9"/>
      <c r="C45" s="9"/>
      <c r="D45" s="6" t="s">
        <v>31</v>
      </c>
      <c r="E45" s="6"/>
      <c r="F45" s="6"/>
      <c r="G45" s="13" t="s">
        <v>3</v>
      </c>
      <c r="H45" s="7">
        <v>150</v>
      </c>
      <c r="I45" s="7">
        <v>156</v>
      </c>
      <c r="J45" s="7">
        <v>145</v>
      </c>
      <c r="K45" s="7">
        <v>158</v>
      </c>
      <c r="L45" s="12"/>
    </row>
    <row r="46" spans="1:1025" customHeight="1" ht="12.75">
      <c r="B46" s="9"/>
      <c r="C46" s="9" t="s">
        <v>229</v>
      </c>
      <c r="D46" s="14" t="s">
        <v>230</v>
      </c>
      <c r="E46" s="14"/>
      <c r="F46" s="14"/>
      <c r="G46" s="13" t="s">
        <v>3</v>
      </c>
      <c r="H46" s="7">
        <v>151</v>
      </c>
      <c r="I46" s="7">
        <v>157</v>
      </c>
      <c r="J46" s="7">
        <v>146</v>
      </c>
      <c r="K46" s="7">
        <v>159</v>
      </c>
      <c r="L46" s="12"/>
    </row>
    <row r="47" spans="1:1025" customHeight="1" ht="12.75">
      <c r="B47" s="9"/>
      <c r="C47" s="9"/>
      <c r="D47" s="14" t="s">
        <v>231</v>
      </c>
      <c r="E47" s="14"/>
      <c r="F47" s="14"/>
      <c r="G47" s="13" t="s">
        <v>3</v>
      </c>
      <c r="H47" s="7">
        <v>152</v>
      </c>
      <c r="I47" s="7">
        <v>158</v>
      </c>
      <c r="J47" s="7">
        <v>147</v>
      </c>
      <c r="K47" s="7">
        <v>160</v>
      </c>
      <c r="L47" s="12"/>
    </row>
    <row r="48" spans="1:1025" customHeight="1" ht="12.75">
      <c r="B48" s="9"/>
      <c r="C48" s="9"/>
      <c r="D48" s="14" t="s">
        <v>6</v>
      </c>
      <c r="E48" s="14"/>
      <c r="F48" s="14"/>
      <c r="G48" s="13" t="s">
        <v>3</v>
      </c>
      <c r="H48" s="7">
        <v>153</v>
      </c>
      <c r="I48" s="7">
        <v>159</v>
      </c>
      <c r="J48" s="7">
        <v>148</v>
      </c>
      <c r="K48" s="7">
        <v>161</v>
      </c>
      <c r="L48" s="12"/>
    </row>
    <row r="49" spans="1:1025" customHeight="1" ht="12.75">
      <c r="B49" s="9"/>
      <c r="C49" s="9" t="s">
        <v>232</v>
      </c>
      <c r="D49" s="14" t="s">
        <v>233</v>
      </c>
      <c r="E49" s="14"/>
      <c r="F49" s="14"/>
      <c r="G49" s="13" t="s">
        <v>3</v>
      </c>
      <c r="H49" s="7">
        <v>154</v>
      </c>
      <c r="I49" s="7">
        <v>160</v>
      </c>
      <c r="J49" s="7">
        <v>149</v>
      </c>
      <c r="K49" s="7">
        <v>162</v>
      </c>
      <c r="L49" s="12"/>
    </row>
    <row r="50" spans="1:1025" customHeight="1" ht="12.75">
      <c r="B50" s="9"/>
      <c r="C50" s="9"/>
      <c r="D50" s="14" t="s">
        <v>31</v>
      </c>
      <c r="E50" s="14"/>
      <c r="F50" s="14"/>
      <c r="G50" s="13" t="s">
        <v>3</v>
      </c>
      <c r="H50" s="7">
        <v>155</v>
      </c>
      <c r="I50" s="7">
        <v>161</v>
      </c>
      <c r="J50" s="7">
        <v>150</v>
      </c>
      <c r="K50" s="7">
        <v>163</v>
      </c>
      <c r="L50" s="12"/>
    </row>
    <row r="51" spans="1:1025" customHeight="1" ht="12.75">
      <c r="B51" s="9"/>
      <c r="C51" s="6" t="s">
        <v>234</v>
      </c>
      <c r="D51" s="6"/>
      <c r="E51" s="6"/>
      <c r="F51" s="6"/>
      <c r="G51" s="13" t="s">
        <v>3</v>
      </c>
      <c r="H51" s="7">
        <v>156</v>
      </c>
      <c r="I51" s="7">
        <v>162</v>
      </c>
      <c r="J51" s="7">
        <v>151</v>
      </c>
      <c r="K51" s="7">
        <v>164</v>
      </c>
      <c r="L51" s="12"/>
    </row>
    <row r="52" spans="1:1025" customHeight="1" ht="12.75">
      <c r="B52" s="9"/>
      <c r="C52" s="6" t="s">
        <v>31</v>
      </c>
      <c r="D52" s="6"/>
      <c r="E52" s="6"/>
      <c r="F52" s="6"/>
      <c r="G52" s="13" t="s">
        <v>3</v>
      </c>
      <c r="H52" s="7">
        <v>157</v>
      </c>
      <c r="I52" s="7">
        <v>163</v>
      </c>
      <c r="J52" s="7">
        <v>152</v>
      </c>
      <c r="K52" s="7">
        <v>165</v>
      </c>
      <c r="L52" s="12"/>
    </row>
    <row r="53" spans="1:1025" customHeight="1" ht="12.75">
      <c r="B53" s="9" t="s">
        <v>235</v>
      </c>
      <c r="C53" s="13" t="s">
        <v>236</v>
      </c>
      <c r="D53" s="9" t="s">
        <v>237</v>
      </c>
      <c r="E53" s="13" t="s">
        <v>9</v>
      </c>
      <c r="F53" s="6" t="s">
        <v>238</v>
      </c>
      <c r="G53" s="13" t="s">
        <v>3</v>
      </c>
      <c r="H53" s="7">
        <v>158</v>
      </c>
      <c r="I53" s="7">
        <v>164</v>
      </c>
      <c r="J53" s="7">
        <v>153</v>
      </c>
      <c r="K53" s="7">
        <v>166</v>
      </c>
      <c r="L53" s="12"/>
    </row>
    <row r="54" spans="1:1025" customHeight="1" ht="12.75">
      <c r="B54" s="9"/>
      <c r="C54" s="13"/>
      <c r="D54" s="9"/>
      <c r="E54" s="13"/>
      <c r="F54" s="6" t="s">
        <v>6</v>
      </c>
      <c r="G54" s="13" t="s">
        <v>3</v>
      </c>
      <c r="H54" s="7">
        <v>159</v>
      </c>
      <c r="I54" s="7">
        <v>165</v>
      </c>
      <c r="J54" s="7">
        <v>154</v>
      </c>
      <c r="K54" s="7">
        <v>167</v>
      </c>
      <c r="L54" s="12"/>
    </row>
    <row r="55" spans="1:1025" customHeight="1" ht="12.75">
      <c r="B55" s="9"/>
      <c r="C55" s="13"/>
      <c r="D55" s="9"/>
      <c r="E55" s="13" t="s">
        <v>124</v>
      </c>
      <c r="F55" s="6" t="s">
        <v>238</v>
      </c>
      <c r="G55" s="13" t="s">
        <v>3</v>
      </c>
      <c r="H55" s="7">
        <v>160</v>
      </c>
      <c r="I55" s="7">
        <v>166</v>
      </c>
      <c r="J55" s="7">
        <v>155</v>
      </c>
      <c r="K55" s="7">
        <v>168</v>
      </c>
      <c r="L55" s="12"/>
    </row>
    <row r="56" spans="1:1025" customHeight="1" ht="12.75">
      <c r="B56" s="9"/>
      <c r="C56" s="13"/>
      <c r="D56" s="9"/>
      <c r="E56" s="13"/>
      <c r="F56" s="6" t="s">
        <v>6</v>
      </c>
      <c r="G56" s="13" t="s">
        <v>3</v>
      </c>
      <c r="H56" s="7">
        <v>161</v>
      </c>
      <c r="I56" s="7">
        <v>167</v>
      </c>
      <c r="J56" s="7">
        <v>156</v>
      </c>
      <c r="K56" s="7">
        <v>169</v>
      </c>
      <c r="L56" s="12"/>
    </row>
    <row r="57" spans="1:1025" customHeight="1" ht="12.75">
      <c r="B57" s="9"/>
      <c r="C57" s="13"/>
      <c r="D57" s="9" t="s">
        <v>239</v>
      </c>
      <c r="E57" s="13" t="s">
        <v>9</v>
      </c>
      <c r="F57" s="6" t="s">
        <v>238</v>
      </c>
      <c r="G57" s="13" t="s">
        <v>3</v>
      </c>
      <c r="H57" s="7">
        <v>162</v>
      </c>
      <c r="I57" s="7">
        <v>168</v>
      </c>
      <c r="J57" s="7">
        <v>157</v>
      </c>
      <c r="K57" s="7">
        <v>170</v>
      </c>
      <c r="L57" s="12"/>
    </row>
    <row r="58" spans="1:1025" customHeight="1" ht="12.75">
      <c r="B58" s="9"/>
      <c r="C58" s="13"/>
      <c r="D58" s="9"/>
      <c r="E58" s="13"/>
      <c r="F58" s="6" t="s">
        <v>6</v>
      </c>
      <c r="G58" s="13" t="s">
        <v>3</v>
      </c>
      <c r="H58" s="7">
        <v>163</v>
      </c>
      <c r="I58" s="7">
        <v>169</v>
      </c>
      <c r="J58" s="7">
        <v>158</v>
      </c>
      <c r="K58" s="7">
        <v>171</v>
      </c>
      <c r="L58" s="12"/>
    </row>
    <row r="59" spans="1:1025" customHeight="1" ht="12.75">
      <c r="B59" s="9"/>
      <c r="C59" s="13"/>
      <c r="D59" s="9"/>
      <c r="E59" s="13" t="s">
        <v>124</v>
      </c>
      <c r="F59" s="6" t="s">
        <v>238</v>
      </c>
      <c r="G59" s="13" t="s">
        <v>3</v>
      </c>
      <c r="H59" s="7">
        <v>164</v>
      </c>
      <c r="I59" s="7">
        <v>170</v>
      </c>
      <c r="J59" s="7">
        <v>159</v>
      </c>
      <c r="K59" s="7">
        <v>172</v>
      </c>
      <c r="L59" s="12"/>
    </row>
    <row r="60" spans="1:1025" customHeight="1" ht="12.75">
      <c r="B60" s="9"/>
      <c r="C60" s="13"/>
      <c r="D60" s="9"/>
      <c r="E60" s="13"/>
      <c r="F60" s="6" t="s">
        <v>6</v>
      </c>
      <c r="G60" s="13" t="s">
        <v>3</v>
      </c>
      <c r="H60" s="7">
        <v>165</v>
      </c>
      <c r="I60" s="7">
        <v>171</v>
      </c>
      <c r="J60" s="7">
        <v>160</v>
      </c>
      <c r="K60" s="7">
        <v>173</v>
      </c>
      <c r="L60" s="12"/>
    </row>
    <row r="61" spans="1:1025" customHeight="1" ht="12.75">
      <c r="B61" s="9"/>
      <c r="C61" s="13"/>
      <c r="D61" s="9" t="s">
        <v>240</v>
      </c>
      <c r="E61" s="13" t="s">
        <v>9</v>
      </c>
      <c r="F61" s="6" t="s">
        <v>238</v>
      </c>
      <c r="G61" s="13" t="s">
        <v>3</v>
      </c>
      <c r="H61" s="7">
        <v>166</v>
      </c>
      <c r="I61" s="7">
        <v>172</v>
      </c>
      <c r="J61" s="7">
        <v>161</v>
      </c>
      <c r="K61" s="7">
        <v>174</v>
      </c>
      <c r="L61" s="12"/>
    </row>
    <row r="62" spans="1:1025" customHeight="1" ht="12.75">
      <c r="B62" s="9"/>
      <c r="C62" s="13"/>
      <c r="D62" s="9"/>
      <c r="E62" s="13"/>
      <c r="F62" s="6" t="s">
        <v>6</v>
      </c>
      <c r="G62" s="13" t="s">
        <v>3</v>
      </c>
      <c r="H62" s="7">
        <v>167</v>
      </c>
      <c r="I62" s="7">
        <v>173</v>
      </c>
      <c r="J62" s="7">
        <v>162</v>
      </c>
      <c r="K62" s="7">
        <v>175</v>
      </c>
      <c r="L62" s="12"/>
    </row>
    <row r="63" spans="1:1025" customHeight="1" ht="12.75">
      <c r="B63" s="9"/>
      <c r="C63" s="13"/>
      <c r="D63" s="9"/>
      <c r="E63" s="13" t="s">
        <v>124</v>
      </c>
      <c r="F63" s="6" t="s">
        <v>238</v>
      </c>
      <c r="G63" s="13" t="s">
        <v>3</v>
      </c>
      <c r="H63" s="7">
        <v>168</v>
      </c>
      <c r="I63" s="7">
        <v>174</v>
      </c>
      <c r="J63" s="7">
        <v>163</v>
      </c>
      <c r="K63" s="7">
        <v>176</v>
      </c>
      <c r="L63" s="12"/>
    </row>
    <row r="64" spans="1:1025" customHeight="1" ht="12.75">
      <c r="B64" s="9"/>
      <c r="C64" s="13"/>
      <c r="D64" s="9"/>
      <c r="E64" s="13"/>
      <c r="F64" s="6" t="s">
        <v>6</v>
      </c>
      <c r="G64" s="13" t="s">
        <v>3</v>
      </c>
      <c r="H64" s="7">
        <v>169</v>
      </c>
      <c r="I64" s="7">
        <v>175</v>
      </c>
      <c r="J64" s="7">
        <v>164</v>
      </c>
      <c r="K64" s="7">
        <v>177</v>
      </c>
      <c r="L64" s="12"/>
    </row>
    <row r="65" spans="1:1025" customHeight="1" ht="12.75">
      <c r="B65" s="9"/>
      <c r="C65" s="13"/>
      <c r="D65" s="9" t="s">
        <v>241</v>
      </c>
      <c r="E65" s="13" t="s">
        <v>9</v>
      </c>
      <c r="F65" s="6" t="s">
        <v>238</v>
      </c>
      <c r="G65" s="13" t="s">
        <v>3</v>
      </c>
      <c r="H65" s="7">
        <v>170</v>
      </c>
      <c r="I65" s="7">
        <v>176</v>
      </c>
      <c r="J65" s="7">
        <v>165</v>
      </c>
      <c r="K65" s="7">
        <v>178</v>
      </c>
      <c r="L65" s="12"/>
    </row>
    <row r="66" spans="1:1025" customHeight="1" ht="12.75">
      <c r="B66" s="9"/>
      <c r="C66" s="13"/>
      <c r="D66" s="9"/>
      <c r="E66" s="13"/>
      <c r="F66" s="6" t="s">
        <v>6</v>
      </c>
      <c r="G66" s="13" t="s">
        <v>3</v>
      </c>
      <c r="H66" s="7">
        <v>171</v>
      </c>
      <c r="I66" s="7">
        <v>177</v>
      </c>
      <c r="J66" s="7">
        <v>166</v>
      </c>
      <c r="K66" s="7">
        <v>179</v>
      </c>
      <c r="L66" s="12"/>
    </row>
    <row r="67" spans="1:1025" customHeight="1" ht="12.75">
      <c r="B67" s="9"/>
      <c r="C67" s="13"/>
      <c r="D67" s="9"/>
      <c r="E67" s="13" t="s">
        <v>124</v>
      </c>
      <c r="F67" s="6" t="s">
        <v>238</v>
      </c>
      <c r="G67" s="13" t="s">
        <v>3</v>
      </c>
      <c r="H67" s="7">
        <v>172</v>
      </c>
      <c r="I67" s="7">
        <v>178</v>
      </c>
      <c r="J67" s="7">
        <v>167</v>
      </c>
      <c r="K67" s="7">
        <v>180</v>
      </c>
      <c r="L67" s="12"/>
    </row>
    <row r="68" spans="1:1025" customHeight="1" ht="12.75">
      <c r="B68" s="9"/>
      <c r="C68" s="13"/>
      <c r="D68" s="9"/>
      <c r="E68" s="13"/>
      <c r="F68" s="6" t="s">
        <v>6</v>
      </c>
      <c r="G68" s="13" t="s">
        <v>3</v>
      </c>
      <c r="H68" s="7">
        <v>173</v>
      </c>
      <c r="I68" s="7">
        <v>179</v>
      </c>
      <c r="J68" s="7">
        <v>168</v>
      </c>
      <c r="K68" s="7">
        <v>181</v>
      </c>
      <c r="L68" s="12"/>
    </row>
    <row r="69" spans="1:1025" customHeight="1" ht="12.75">
      <c r="B69" s="9"/>
      <c r="C69" s="13"/>
      <c r="D69" s="6" t="s">
        <v>242</v>
      </c>
      <c r="E69" s="6"/>
      <c r="F69" s="6"/>
      <c r="G69" s="13" t="s">
        <v>3</v>
      </c>
      <c r="H69" s="7">
        <v>174</v>
      </c>
      <c r="I69" s="7">
        <v>180</v>
      </c>
      <c r="J69" s="7">
        <v>169</v>
      </c>
      <c r="K69" s="7">
        <v>182</v>
      </c>
      <c r="L69" s="12"/>
    </row>
    <row r="70" spans="1:1025" customHeight="1" ht="12.75">
      <c r="B70" s="9"/>
      <c r="C70" s="13"/>
      <c r="D70" s="6" t="s">
        <v>31</v>
      </c>
      <c r="E70" s="6"/>
      <c r="F70" s="6"/>
      <c r="G70" s="13" t="s">
        <v>3</v>
      </c>
      <c r="H70" s="7">
        <v>175</v>
      </c>
      <c r="I70" s="7">
        <v>181</v>
      </c>
      <c r="J70" s="7">
        <v>170</v>
      </c>
      <c r="K70" s="7">
        <v>183</v>
      </c>
      <c r="L70" s="12"/>
    </row>
    <row r="71" spans="1:1025" customHeight="1" ht="12.75">
      <c r="B71" s="9"/>
      <c r="C71" s="6" t="s">
        <v>243</v>
      </c>
      <c r="D71" s="6"/>
      <c r="E71" s="6"/>
      <c r="F71" s="6"/>
      <c r="G71" s="13" t="s">
        <v>3</v>
      </c>
      <c r="H71" s="7">
        <v>176</v>
      </c>
      <c r="I71" s="7">
        <v>182</v>
      </c>
      <c r="J71" s="7">
        <v>171</v>
      </c>
      <c r="K71" s="7">
        <v>184</v>
      </c>
      <c r="L71" s="12"/>
    </row>
    <row r="72" spans="1:1025" customHeight="1" ht="12.75">
      <c r="B72" s="9"/>
      <c r="C72" s="6" t="s">
        <v>31</v>
      </c>
      <c r="D72" s="6"/>
      <c r="E72" s="6"/>
      <c r="F72" s="6"/>
      <c r="G72" s="13" t="s">
        <v>3</v>
      </c>
      <c r="H72" s="7">
        <v>177</v>
      </c>
      <c r="I72" s="7">
        <v>183</v>
      </c>
      <c r="J72" s="7">
        <v>172</v>
      </c>
      <c r="K72" s="7">
        <v>185</v>
      </c>
      <c r="L72" s="12"/>
    </row>
    <row r="73" spans="1:1025" customHeight="1" ht="12.75">
      <c r="B73" s="6" t="s">
        <v>244</v>
      </c>
      <c r="C73" s="6"/>
      <c r="D73" s="6"/>
      <c r="E73" s="6"/>
      <c r="F73" s="6"/>
      <c r="G73" s="13" t="s">
        <v>3</v>
      </c>
      <c r="H73" s="7">
        <v>178</v>
      </c>
      <c r="I73" s="7">
        <v>184</v>
      </c>
      <c r="J73" s="7">
        <v>173</v>
      </c>
      <c r="K73" s="7">
        <v>186</v>
      </c>
      <c r="L73" s="12"/>
    </row>
    <row r="74" spans="1:1025" customHeight="1" ht="18">
      <c r="B74" s="39" t="s">
        <v>245</v>
      </c>
      <c r="C74" s="39"/>
      <c r="D74" s="39"/>
      <c r="E74" s="39"/>
      <c r="F74" s="39"/>
      <c r="G74" s="40" t="s">
        <v>57</v>
      </c>
      <c r="H74" s="41">
        <f>SUM(H4:H73)</f>
        <v>10045</v>
      </c>
      <c r="I74" s="41">
        <f>SUM(I4:I73)</f>
        <v>10465</v>
      </c>
      <c r="J74" s="41">
        <f>SUM(J4:J73)</f>
        <v>9695</v>
      </c>
      <c r="K74" s="41">
        <f>SUM(K4:K73)</f>
        <v>10605</v>
      </c>
      <c r="L74" s="41">
        <f>SUM(L4:L73)</f>
        <v>0</v>
      </c>
    </row>
    <row r="75" spans="1:1025" customHeight="1" ht="12.75"/>
    <row r="76" spans="1:1025" customHeight="1" ht="12.75"/>
    <row r="77" spans="1:1025" customHeight="1" ht="12.75"/>
    <row r="78" spans="1:1025" customHeight="1" ht="18">
      <c r="B78" s="42" t="s">
        <v>246</v>
      </c>
      <c r="C78" s="42"/>
      <c r="D78" s="42"/>
      <c r="E78" s="42"/>
      <c r="F78" s="42"/>
      <c r="G78" s="42"/>
      <c r="H78" s="3">
        <v>2014</v>
      </c>
      <c r="I78" s="3">
        <v>2015</v>
      </c>
      <c r="J78" s="3">
        <v>2016</v>
      </c>
      <c r="K78" s="3">
        <v>2017</v>
      </c>
      <c r="L78" s="3">
        <v>2018</v>
      </c>
    </row>
    <row r="79" spans="1:1025" customHeight="1" ht="12.75">
      <c r="B79" s="13" t="s">
        <v>247</v>
      </c>
      <c r="C79" s="14" t="s">
        <v>248</v>
      </c>
      <c r="D79" s="14"/>
      <c r="E79" s="14"/>
      <c r="F79" s="14"/>
      <c r="G79" s="13" t="s">
        <v>3</v>
      </c>
      <c r="H79" s="7">
        <v>109</v>
      </c>
      <c r="I79" s="7">
        <v>115</v>
      </c>
      <c r="J79" s="7">
        <v>104</v>
      </c>
      <c r="K79" s="7">
        <v>117</v>
      </c>
      <c r="L79" s="12"/>
    </row>
    <row r="80" spans="1:1025" customHeight="1" ht="12.75">
      <c r="B80" s="13"/>
      <c r="C80" s="13" t="s">
        <v>249</v>
      </c>
      <c r="D80" s="9" t="s">
        <v>9</v>
      </c>
      <c r="E80" s="37" t="s">
        <v>5</v>
      </c>
      <c r="F80" s="43"/>
      <c r="G80" s="13" t="s">
        <v>3</v>
      </c>
      <c r="H80" s="7">
        <v>110</v>
      </c>
      <c r="I80" s="7">
        <v>116</v>
      </c>
      <c r="J80" s="7">
        <v>105</v>
      </c>
      <c r="K80" s="7">
        <v>118</v>
      </c>
      <c r="L80" s="12"/>
    </row>
    <row r="81" spans="1:1025" customHeight="1" ht="12.8">
      <c r="B81" s="13"/>
      <c r="C81" s="13"/>
      <c r="D81" s="9"/>
      <c r="E81" s="37" t="s">
        <v>250</v>
      </c>
      <c r="F81" s="44"/>
      <c r="G81" s="13" t="s">
        <v>3</v>
      </c>
      <c r="H81" s="7">
        <v>111</v>
      </c>
      <c r="I81" s="7">
        <v>117</v>
      </c>
      <c r="J81" s="7">
        <v>106</v>
      </c>
      <c r="K81" s="7">
        <v>119</v>
      </c>
      <c r="L81" s="12"/>
    </row>
    <row r="82" spans="1:1025" customHeight="1" ht="12.75">
      <c r="B82" s="13"/>
      <c r="C82" s="13"/>
      <c r="D82" s="9" t="s">
        <v>10</v>
      </c>
      <c r="E82" s="37" t="s">
        <v>5</v>
      </c>
      <c r="F82" s="44"/>
      <c r="G82" s="13" t="s">
        <v>3</v>
      </c>
      <c r="H82" s="7">
        <v>112</v>
      </c>
      <c r="I82" s="7">
        <v>118</v>
      </c>
      <c r="J82" s="7">
        <v>107</v>
      </c>
      <c r="K82" s="7">
        <v>120</v>
      </c>
      <c r="L82" s="12"/>
    </row>
    <row r="83" spans="1:1025" customHeight="1" ht="12.8">
      <c r="B83" s="13"/>
      <c r="C83" s="13"/>
      <c r="D83" s="9"/>
      <c r="E83" s="37" t="s">
        <v>250</v>
      </c>
      <c r="F83" s="44"/>
      <c r="G83" s="13" t="s">
        <v>3</v>
      </c>
      <c r="H83" s="7">
        <v>113</v>
      </c>
      <c r="I83" s="7">
        <v>119</v>
      </c>
      <c r="J83" s="7">
        <v>108</v>
      </c>
      <c r="K83" s="7">
        <v>121</v>
      </c>
      <c r="L83" s="12"/>
    </row>
    <row r="84" spans="1:1025" customHeight="1" ht="12.75">
      <c r="B84" s="13"/>
      <c r="C84" s="14" t="s">
        <v>251</v>
      </c>
      <c r="D84" s="14"/>
      <c r="E84" s="14"/>
      <c r="F84" s="14"/>
      <c r="G84" s="13" t="s">
        <v>12</v>
      </c>
      <c r="H84" s="7">
        <v>114</v>
      </c>
      <c r="I84" s="7">
        <v>120</v>
      </c>
      <c r="J84" s="7">
        <v>109</v>
      </c>
      <c r="K84" s="7">
        <v>122</v>
      </c>
      <c r="L84" s="12"/>
    </row>
    <row r="85" spans="1:1025" customHeight="1" ht="12.75">
      <c r="B85" s="13"/>
      <c r="C85" s="14" t="s">
        <v>252</v>
      </c>
      <c r="D85" s="14"/>
      <c r="E85" s="14"/>
      <c r="F85" s="14"/>
      <c r="G85" s="13" t="s">
        <v>3</v>
      </c>
      <c r="H85" s="7">
        <v>115</v>
      </c>
      <c r="I85" s="7">
        <v>121</v>
      </c>
      <c r="J85" s="7">
        <v>110</v>
      </c>
      <c r="K85" s="7">
        <v>123</v>
      </c>
      <c r="L85" s="12"/>
    </row>
    <row r="86" spans="1:1025" customHeight="1" ht="12.75">
      <c r="B86" s="13"/>
      <c r="C86" s="13" t="s">
        <v>253</v>
      </c>
      <c r="D86" s="9" t="s">
        <v>9</v>
      </c>
      <c r="E86" s="37" t="s">
        <v>5</v>
      </c>
      <c r="F86" s="43"/>
      <c r="G86" s="13" t="s">
        <v>3</v>
      </c>
      <c r="H86" s="7">
        <v>116</v>
      </c>
      <c r="I86" s="7">
        <v>122</v>
      </c>
      <c r="J86" s="7">
        <v>111</v>
      </c>
      <c r="K86" s="7">
        <v>124</v>
      </c>
      <c r="L86" s="12"/>
    </row>
    <row r="87" spans="1:1025" customHeight="1" ht="12.8">
      <c r="B87" s="13"/>
      <c r="C87" s="13"/>
      <c r="D87" s="9"/>
      <c r="E87" s="37" t="s">
        <v>250</v>
      </c>
      <c r="F87" s="44"/>
      <c r="G87" s="13" t="s">
        <v>3</v>
      </c>
      <c r="H87" s="7">
        <v>117</v>
      </c>
      <c r="I87" s="7">
        <v>123</v>
      </c>
      <c r="J87" s="7">
        <v>112</v>
      </c>
      <c r="K87" s="7">
        <v>125</v>
      </c>
      <c r="L87" s="12"/>
    </row>
    <row r="88" spans="1:1025" customHeight="1" ht="12.75">
      <c r="B88" s="13"/>
      <c r="C88" s="13"/>
      <c r="D88" s="9" t="s">
        <v>10</v>
      </c>
      <c r="E88" s="37" t="s">
        <v>5</v>
      </c>
      <c r="F88" s="44"/>
      <c r="G88" s="13" t="s">
        <v>3</v>
      </c>
      <c r="H88" s="7">
        <v>118</v>
      </c>
      <c r="I88" s="7">
        <v>124</v>
      </c>
      <c r="J88" s="7">
        <v>113</v>
      </c>
      <c r="K88" s="7">
        <v>126</v>
      </c>
      <c r="L88" s="12"/>
    </row>
    <row r="89" spans="1:1025" customHeight="1" ht="12.75">
      <c r="B89" s="13"/>
      <c r="C89" s="13"/>
      <c r="D89" s="9"/>
      <c r="E89" s="37" t="s">
        <v>250</v>
      </c>
      <c r="F89" s="43"/>
      <c r="G89" s="13" t="s">
        <v>3</v>
      </c>
      <c r="H89" s="7">
        <v>119</v>
      </c>
      <c r="I89" s="7">
        <v>125</v>
      </c>
      <c r="J89" s="7">
        <v>114</v>
      </c>
      <c r="K89" s="7">
        <v>127</v>
      </c>
      <c r="L89" s="12"/>
    </row>
    <row r="90" spans="1:1025" customHeight="1" ht="12.75">
      <c r="B90" s="13"/>
      <c r="C90" s="14" t="s">
        <v>254</v>
      </c>
      <c r="D90" s="14"/>
      <c r="E90" s="14"/>
      <c r="F90" s="14"/>
      <c r="G90" s="13" t="s">
        <v>12</v>
      </c>
      <c r="H90" s="7">
        <v>120</v>
      </c>
      <c r="I90" s="7">
        <v>126</v>
      </c>
      <c r="J90" s="7">
        <v>115</v>
      </c>
      <c r="K90" s="7">
        <v>128</v>
      </c>
      <c r="L90" s="12"/>
    </row>
    <row r="91" spans="1:1025" customHeight="1" ht="12.75">
      <c r="B91" s="13"/>
      <c r="C91" s="14" t="s">
        <v>255</v>
      </c>
      <c r="D91" s="14"/>
      <c r="E91" s="14"/>
      <c r="F91" s="14"/>
      <c r="G91" s="13" t="s">
        <v>3</v>
      </c>
      <c r="H91" s="7">
        <v>121</v>
      </c>
      <c r="I91" s="7">
        <v>127</v>
      </c>
      <c r="J91" s="7">
        <v>116</v>
      </c>
      <c r="K91" s="7">
        <v>129</v>
      </c>
      <c r="L91" s="12"/>
    </row>
    <row r="92" spans="1:1025" customHeight="1" ht="12.75">
      <c r="B92" s="13"/>
      <c r="C92" s="14" t="s">
        <v>256</v>
      </c>
      <c r="D92" s="14"/>
      <c r="E92" s="14"/>
      <c r="F92" s="14"/>
      <c r="G92" s="13" t="s">
        <v>12</v>
      </c>
      <c r="H92" s="7">
        <v>122</v>
      </c>
      <c r="I92" s="7">
        <v>128</v>
      </c>
      <c r="J92" s="7">
        <v>117</v>
      </c>
      <c r="K92" s="7">
        <v>130</v>
      </c>
      <c r="L92" s="12"/>
    </row>
    <row r="93" spans="1:1025" customHeight="1" ht="12.75">
      <c r="B93" s="13"/>
      <c r="C93" s="14" t="s">
        <v>257</v>
      </c>
      <c r="D93" s="14"/>
      <c r="E93" s="14"/>
      <c r="F93" s="14"/>
      <c r="G93" s="13" t="s">
        <v>3</v>
      </c>
      <c r="H93" s="7">
        <v>123</v>
      </c>
      <c r="I93" s="7">
        <v>129</v>
      </c>
      <c r="J93" s="7">
        <v>118</v>
      </c>
      <c r="K93" s="7">
        <v>131</v>
      </c>
      <c r="L93" s="12"/>
    </row>
    <row r="94" spans="1:1025" customHeight="1" ht="12.75">
      <c r="B94" s="13"/>
      <c r="C94" s="14" t="s">
        <v>258</v>
      </c>
      <c r="D94" s="14"/>
      <c r="E94" s="14"/>
      <c r="F94" s="14"/>
      <c r="G94" s="13" t="s">
        <v>12</v>
      </c>
      <c r="H94" s="7">
        <v>124</v>
      </c>
      <c r="I94" s="7">
        <v>130</v>
      </c>
      <c r="J94" s="7">
        <v>119</v>
      </c>
      <c r="K94" s="7">
        <v>132</v>
      </c>
      <c r="L94" s="12"/>
    </row>
    <row r="95" spans="1:1025" customHeight="1" ht="12.75">
      <c r="B95" s="13"/>
      <c r="C95" s="14" t="s">
        <v>259</v>
      </c>
      <c r="D95" s="14"/>
      <c r="E95" s="14"/>
      <c r="F95" s="14"/>
      <c r="G95" s="7" t="s">
        <v>99</v>
      </c>
      <c r="H95" s="7">
        <v>125</v>
      </c>
      <c r="I95" s="7">
        <v>131</v>
      </c>
      <c r="J95" s="7">
        <v>120</v>
      </c>
      <c r="K95" s="7">
        <v>133</v>
      </c>
      <c r="L95" s="12"/>
    </row>
    <row r="96" spans="1:1025" customHeight="1" ht="12.75">
      <c r="B96" s="13" t="s">
        <v>260</v>
      </c>
      <c r="C96" s="14" t="s">
        <v>261</v>
      </c>
      <c r="D96" s="14"/>
      <c r="E96" s="14"/>
      <c r="F96" s="14"/>
      <c r="G96" s="13" t="s">
        <v>3</v>
      </c>
      <c r="H96" s="7">
        <v>126</v>
      </c>
      <c r="I96" s="7">
        <v>132</v>
      </c>
      <c r="J96" s="7">
        <v>121</v>
      </c>
      <c r="K96" s="7">
        <v>134</v>
      </c>
      <c r="L96" s="12"/>
    </row>
    <row r="97" spans="1:1025" customHeight="1" ht="12.75">
      <c r="B97" s="13"/>
      <c r="C97" s="14" t="s">
        <v>262</v>
      </c>
      <c r="D97" s="14"/>
      <c r="E97" s="14"/>
      <c r="F97" s="14"/>
      <c r="G97" s="13" t="s">
        <v>3</v>
      </c>
      <c r="H97" s="7">
        <v>127</v>
      </c>
      <c r="I97" s="7">
        <v>133</v>
      </c>
      <c r="J97" s="7">
        <v>122</v>
      </c>
      <c r="K97" s="7">
        <v>135</v>
      </c>
      <c r="L97" s="12"/>
    </row>
    <row r="98" spans="1:1025" customHeight="1" ht="12.75">
      <c r="B98" s="13"/>
      <c r="C98" s="14" t="s">
        <v>263</v>
      </c>
      <c r="D98" s="14"/>
      <c r="E98" s="14"/>
      <c r="F98" s="14"/>
      <c r="G98" s="13" t="s">
        <v>3</v>
      </c>
      <c r="H98" s="7">
        <v>128</v>
      </c>
      <c r="I98" s="7">
        <v>134</v>
      </c>
      <c r="J98" s="7">
        <v>123</v>
      </c>
      <c r="K98" s="7">
        <v>136</v>
      </c>
      <c r="L98" s="12"/>
    </row>
    <row r="99" spans="1:1025" customHeight="1" ht="12.75">
      <c r="B99" s="13"/>
      <c r="C99" s="14" t="s">
        <v>264</v>
      </c>
      <c r="D99" s="14"/>
      <c r="E99" s="14"/>
      <c r="F99" s="14"/>
      <c r="G99" s="13" t="s">
        <v>3</v>
      </c>
      <c r="H99" s="7">
        <v>129</v>
      </c>
      <c r="I99" s="7">
        <v>135</v>
      </c>
      <c r="J99" s="7">
        <v>124</v>
      </c>
      <c r="K99" s="7">
        <v>137</v>
      </c>
      <c r="L99" s="12"/>
    </row>
    <row r="100" spans="1:1025" customHeight="1" ht="12.75">
      <c r="B100" s="13"/>
      <c r="C100" s="14" t="s">
        <v>265</v>
      </c>
      <c r="D100" s="14"/>
      <c r="E100" s="14"/>
      <c r="F100" s="14"/>
      <c r="G100" s="13" t="s">
        <v>3</v>
      </c>
      <c r="H100" s="7">
        <v>130</v>
      </c>
      <c r="I100" s="7">
        <v>136</v>
      </c>
      <c r="J100" s="7">
        <v>125</v>
      </c>
      <c r="K100" s="7">
        <v>138</v>
      </c>
      <c r="L100" s="12"/>
    </row>
    <row r="101" spans="1:1025" customHeight="1" ht="12.75">
      <c r="B101" s="13"/>
      <c r="C101" s="14" t="s">
        <v>134</v>
      </c>
      <c r="D101" s="14"/>
      <c r="E101" s="14"/>
      <c r="F101" s="14"/>
      <c r="G101" s="13" t="s">
        <v>3</v>
      </c>
      <c r="H101" s="7">
        <v>131</v>
      </c>
      <c r="I101" s="7">
        <v>137</v>
      </c>
      <c r="J101" s="7">
        <v>126</v>
      </c>
      <c r="K101" s="7">
        <v>139</v>
      </c>
      <c r="L101" s="12"/>
    </row>
    <row r="102" spans="1:1025" customHeight="1" ht="12.75">
      <c r="B102" s="13"/>
      <c r="C102" s="45" t="s">
        <v>161</v>
      </c>
      <c r="D102" s="45"/>
      <c r="E102" s="45"/>
      <c r="F102" s="45"/>
      <c r="G102" s="13" t="s">
        <v>3</v>
      </c>
      <c r="H102" s="7">
        <v>132</v>
      </c>
      <c r="I102" s="7">
        <v>138</v>
      </c>
      <c r="J102" s="7">
        <v>127</v>
      </c>
      <c r="K102" s="7">
        <v>140</v>
      </c>
      <c r="L102" s="12"/>
    </row>
    <row r="103" spans="1:1025" customHeight="1" ht="12.75">
      <c r="B103" s="13"/>
      <c r="C103" s="45" t="s">
        <v>31</v>
      </c>
      <c r="D103" s="45"/>
      <c r="E103" s="45"/>
      <c r="F103" s="45"/>
      <c r="G103" s="13" t="s">
        <v>3</v>
      </c>
      <c r="H103" s="7">
        <v>133</v>
      </c>
      <c r="I103" s="7">
        <v>139</v>
      </c>
      <c r="J103" s="7">
        <v>128</v>
      </c>
      <c r="K103" s="7">
        <v>141</v>
      </c>
      <c r="L103" s="12"/>
    </row>
    <row r="104" spans="1:1025" customHeight="1" ht="12.75">
      <c r="B104" s="9" t="s">
        <v>266</v>
      </c>
      <c r="C104" s="9" t="s">
        <v>267</v>
      </c>
      <c r="D104" s="14" t="s">
        <v>268</v>
      </c>
      <c r="E104" s="14"/>
      <c r="F104" s="14"/>
      <c r="G104" s="13" t="s">
        <v>3</v>
      </c>
      <c r="H104" s="7">
        <v>134</v>
      </c>
      <c r="I104" s="7">
        <v>140</v>
      </c>
      <c r="J104" s="7">
        <v>129</v>
      </c>
      <c r="K104" s="7">
        <v>142</v>
      </c>
      <c r="L104" s="12"/>
    </row>
    <row r="105" spans="1:1025" customHeight="1" ht="12.75">
      <c r="B105" s="9"/>
      <c r="C105" s="9"/>
      <c r="D105" s="14" t="s">
        <v>269</v>
      </c>
      <c r="E105" s="14"/>
      <c r="F105" s="14"/>
      <c r="G105" s="13" t="s">
        <v>3</v>
      </c>
      <c r="H105" s="7">
        <v>135</v>
      </c>
      <c r="I105" s="7">
        <v>141</v>
      </c>
      <c r="J105" s="7">
        <v>130</v>
      </c>
      <c r="K105" s="7">
        <v>143</v>
      </c>
      <c r="L105" s="12"/>
    </row>
    <row r="106" spans="1:1025" customHeight="1" ht="12.75">
      <c r="B106" s="9"/>
      <c r="C106" s="6" t="s">
        <v>270</v>
      </c>
      <c r="D106" s="6"/>
      <c r="E106" s="6"/>
      <c r="F106" s="6"/>
      <c r="G106" s="13" t="s">
        <v>3</v>
      </c>
      <c r="H106" s="7">
        <v>136</v>
      </c>
      <c r="I106" s="7">
        <v>142</v>
      </c>
      <c r="J106" s="7">
        <v>131</v>
      </c>
      <c r="K106" s="7">
        <v>144</v>
      </c>
      <c r="L106" s="12"/>
    </row>
    <row r="107" spans="1:1025" customHeight="1" ht="12.75">
      <c r="B107" s="9"/>
      <c r="C107" s="6" t="s">
        <v>271</v>
      </c>
      <c r="D107" s="6"/>
      <c r="E107" s="6"/>
      <c r="F107" s="6"/>
      <c r="G107" s="13" t="s">
        <v>3</v>
      </c>
      <c r="H107" s="7">
        <v>137</v>
      </c>
      <c r="I107" s="7">
        <v>143</v>
      </c>
      <c r="J107" s="7">
        <v>132</v>
      </c>
      <c r="K107" s="7">
        <v>145</v>
      </c>
      <c r="L107" s="12"/>
    </row>
    <row r="108" spans="1:1025" customHeight="1" ht="12.75">
      <c r="B108" s="9"/>
      <c r="C108" s="46" t="s">
        <v>77</v>
      </c>
      <c r="D108" s="6" t="s">
        <v>59</v>
      </c>
      <c r="E108" s="6"/>
      <c r="F108" s="6"/>
      <c r="G108" s="13" t="s">
        <v>3</v>
      </c>
      <c r="H108" s="7">
        <v>138</v>
      </c>
      <c r="I108" s="7">
        <v>144</v>
      </c>
      <c r="J108" s="7">
        <v>133</v>
      </c>
      <c r="K108" s="7">
        <v>146</v>
      </c>
      <c r="L108" s="12"/>
    </row>
    <row r="109" spans="1:1025" customHeight="1" ht="12.75">
      <c r="B109" s="9"/>
      <c r="C109" s="46"/>
      <c r="D109" s="6" t="s">
        <v>86</v>
      </c>
      <c r="E109" s="6"/>
      <c r="F109" s="6"/>
      <c r="G109" s="13" t="s">
        <v>3</v>
      </c>
      <c r="H109" s="7">
        <v>139</v>
      </c>
      <c r="I109" s="7">
        <v>145</v>
      </c>
      <c r="J109" s="7">
        <v>134</v>
      </c>
      <c r="K109" s="7">
        <v>147</v>
      </c>
      <c r="L109" s="12"/>
    </row>
    <row r="110" spans="1:1025" customHeight="1" ht="12.75">
      <c r="B110" s="9"/>
      <c r="C110" s="46"/>
      <c r="D110" s="6" t="s">
        <v>91</v>
      </c>
      <c r="E110" s="6"/>
      <c r="F110" s="6"/>
      <c r="G110" s="13" t="s">
        <v>3</v>
      </c>
      <c r="H110" s="7">
        <v>140</v>
      </c>
      <c r="I110" s="7">
        <v>146</v>
      </c>
      <c r="J110" s="7">
        <v>135</v>
      </c>
      <c r="K110" s="7">
        <v>148</v>
      </c>
      <c r="L110" s="12"/>
    </row>
    <row r="111" spans="1:1025" customHeight="1" ht="12.75">
      <c r="B111" s="9"/>
      <c r="C111" s="46"/>
      <c r="D111" s="6" t="s">
        <v>31</v>
      </c>
      <c r="E111" s="6"/>
      <c r="F111" s="6"/>
      <c r="G111" s="13" t="s">
        <v>3</v>
      </c>
      <c r="H111" s="7">
        <v>141</v>
      </c>
      <c r="I111" s="7">
        <v>147</v>
      </c>
      <c r="J111" s="7">
        <v>136</v>
      </c>
      <c r="K111" s="7">
        <v>149</v>
      </c>
      <c r="L111" s="12"/>
    </row>
    <row r="112" spans="1:1025" customHeight="1" ht="12.75">
      <c r="B112" s="9"/>
      <c r="C112" s="6" t="s">
        <v>219</v>
      </c>
      <c r="D112" s="6"/>
      <c r="E112" s="6"/>
      <c r="F112" s="6"/>
      <c r="G112" s="13" t="s">
        <v>3</v>
      </c>
      <c r="H112" s="7">
        <v>142</v>
      </c>
      <c r="I112" s="7">
        <v>148</v>
      </c>
      <c r="J112" s="7">
        <v>137</v>
      </c>
      <c r="K112" s="7">
        <v>150</v>
      </c>
      <c r="L112" s="12"/>
    </row>
    <row r="113" spans="1:1025" customHeight="1" ht="12.75">
      <c r="B113" s="9"/>
      <c r="C113" s="6" t="s">
        <v>272</v>
      </c>
      <c r="D113" s="6"/>
      <c r="E113" s="6"/>
      <c r="F113" s="6"/>
      <c r="G113" s="13" t="s">
        <v>3</v>
      </c>
      <c r="H113" s="7">
        <v>143</v>
      </c>
      <c r="I113" s="7">
        <v>149</v>
      </c>
      <c r="J113" s="7">
        <v>138</v>
      </c>
      <c r="K113" s="7">
        <v>151</v>
      </c>
      <c r="L113" s="12"/>
    </row>
    <row r="114" spans="1:1025" customHeight="1" ht="12.75">
      <c r="B114" s="9" t="s">
        <v>273</v>
      </c>
      <c r="C114" s="6" t="s">
        <v>274</v>
      </c>
      <c r="D114" s="6"/>
      <c r="E114" s="6"/>
      <c r="F114" s="6"/>
      <c r="G114" s="13" t="s">
        <v>3</v>
      </c>
      <c r="H114" s="7">
        <v>144</v>
      </c>
      <c r="I114" s="7">
        <v>150</v>
      </c>
      <c r="J114" s="7">
        <v>139</v>
      </c>
      <c r="K114" s="7">
        <v>152</v>
      </c>
      <c r="L114" s="12"/>
    </row>
    <row r="115" spans="1:1025" customHeight="1" ht="12.75">
      <c r="B115" s="9"/>
      <c r="C115" s="6" t="s">
        <v>271</v>
      </c>
      <c r="D115" s="6"/>
      <c r="E115" s="6"/>
      <c r="F115" s="6"/>
      <c r="G115" s="13" t="s">
        <v>3</v>
      </c>
      <c r="H115" s="7">
        <v>145</v>
      </c>
      <c r="I115" s="7">
        <v>151</v>
      </c>
      <c r="J115" s="7">
        <v>140</v>
      </c>
      <c r="K115" s="7">
        <v>153</v>
      </c>
      <c r="L115" s="12"/>
    </row>
    <row r="116" spans="1:1025" customHeight="1" ht="12.75">
      <c r="B116" s="9"/>
      <c r="C116" s="46" t="s">
        <v>77</v>
      </c>
      <c r="D116" s="6" t="s">
        <v>79</v>
      </c>
      <c r="E116" s="6"/>
      <c r="F116" s="6"/>
      <c r="G116" s="13" t="s">
        <v>3</v>
      </c>
      <c r="H116" s="7">
        <v>146</v>
      </c>
      <c r="I116" s="7">
        <v>152</v>
      </c>
      <c r="J116" s="7">
        <v>141</v>
      </c>
      <c r="K116" s="7">
        <v>154</v>
      </c>
      <c r="L116" s="12"/>
    </row>
    <row r="117" spans="1:1025" customHeight="1" ht="12.75">
      <c r="B117" s="9"/>
      <c r="C117" s="46"/>
      <c r="D117" s="6" t="s">
        <v>91</v>
      </c>
      <c r="E117" s="6"/>
      <c r="F117" s="6"/>
      <c r="G117" s="13" t="s">
        <v>3</v>
      </c>
      <c r="H117" s="7">
        <v>147</v>
      </c>
      <c r="I117" s="7">
        <v>153</v>
      </c>
      <c r="J117" s="7">
        <v>142</v>
      </c>
      <c r="K117" s="7">
        <v>155</v>
      </c>
      <c r="L117" s="12"/>
    </row>
    <row r="118" spans="1:1025" customHeight="1" ht="12.75">
      <c r="B118" s="9"/>
      <c r="C118" s="46"/>
      <c r="D118" s="6" t="s">
        <v>31</v>
      </c>
      <c r="E118" s="6"/>
      <c r="F118" s="6"/>
      <c r="G118" s="13" t="s">
        <v>3</v>
      </c>
      <c r="H118" s="7">
        <v>148</v>
      </c>
      <c r="I118" s="7">
        <v>154</v>
      </c>
      <c r="J118" s="7">
        <v>143</v>
      </c>
      <c r="K118" s="7">
        <v>156</v>
      </c>
      <c r="L118" s="12"/>
    </row>
    <row r="119" spans="1:1025" customHeight="1" ht="12.75">
      <c r="B119" s="9"/>
      <c r="C119" s="6" t="s">
        <v>275</v>
      </c>
      <c r="D119" s="6"/>
      <c r="E119" s="6"/>
      <c r="F119" s="6"/>
      <c r="G119" s="13" t="s">
        <v>3</v>
      </c>
      <c r="H119" s="7">
        <v>149</v>
      </c>
      <c r="I119" s="7">
        <v>155</v>
      </c>
      <c r="J119" s="7">
        <v>144</v>
      </c>
      <c r="K119" s="7">
        <v>157</v>
      </c>
      <c r="L119" s="12"/>
    </row>
    <row r="120" spans="1:1025" customHeight="1" ht="12.75">
      <c r="B120" s="9" t="s">
        <v>276</v>
      </c>
      <c r="C120" s="6" t="s">
        <v>217</v>
      </c>
      <c r="D120" s="6"/>
      <c r="E120" s="6"/>
      <c r="F120" s="6"/>
      <c r="G120" s="13" t="s">
        <v>3</v>
      </c>
      <c r="H120" s="7">
        <v>150</v>
      </c>
      <c r="I120" s="7">
        <v>156</v>
      </c>
      <c r="J120" s="7">
        <v>145</v>
      </c>
      <c r="K120" s="7">
        <v>158</v>
      </c>
      <c r="L120" s="12"/>
    </row>
    <row r="121" spans="1:1025" customHeight="1" ht="12.75">
      <c r="B121" s="9"/>
      <c r="C121" s="6" t="s">
        <v>220</v>
      </c>
      <c r="D121" s="6"/>
      <c r="E121" s="6"/>
      <c r="F121" s="6"/>
      <c r="G121" s="13" t="s">
        <v>3</v>
      </c>
      <c r="H121" s="7">
        <v>151</v>
      </c>
      <c r="I121" s="7">
        <v>157</v>
      </c>
      <c r="J121" s="7">
        <v>146</v>
      </c>
      <c r="K121" s="7">
        <v>159</v>
      </c>
      <c r="L121" s="12"/>
    </row>
    <row r="122" spans="1:1025" customHeight="1" ht="12.75">
      <c r="B122" s="9"/>
      <c r="C122" s="6" t="s">
        <v>221</v>
      </c>
      <c r="D122" s="6"/>
      <c r="E122" s="6"/>
      <c r="F122" s="6"/>
      <c r="G122" s="13" t="s">
        <v>3</v>
      </c>
      <c r="H122" s="7">
        <v>152</v>
      </c>
      <c r="I122" s="7">
        <v>158</v>
      </c>
      <c r="J122" s="7">
        <v>147</v>
      </c>
      <c r="K122" s="7">
        <v>160</v>
      </c>
      <c r="L122" s="12"/>
    </row>
    <row r="123" spans="1:1025" customHeight="1" ht="12.75">
      <c r="B123" s="9"/>
      <c r="C123" s="6" t="s">
        <v>144</v>
      </c>
      <c r="D123" s="6"/>
      <c r="E123" s="6"/>
      <c r="F123" s="6"/>
      <c r="G123" s="13" t="s">
        <v>3</v>
      </c>
      <c r="H123" s="7">
        <v>153</v>
      </c>
      <c r="I123" s="7">
        <v>159</v>
      </c>
      <c r="J123" s="7">
        <v>148</v>
      </c>
      <c r="K123" s="7">
        <v>161</v>
      </c>
      <c r="L123" s="12"/>
    </row>
    <row r="124" spans="1:1025" customHeight="1" ht="12.75">
      <c r="B124" s="9" t="s">
        <v>277</v>
      </c>
      <c r="C124" s="6" t="s">
        <v>137</v>
      </c>
      <c r="D124" s="6"/>
      <c r="E124" s="6"/>
      <c r="F124" s="6"/>
      <c r="G124" s="13" t="s">
        <v>3</v>
      </c>
      <c r="H124" s="7">
        <v>154</v>
      </c>
      <c r="I124" s="7">
        <v>160</v>
      </c>
      <c r="J124" s="7">
        <v>149</v>
      </c>
      <c r="K124" s="7">
        <v>162</v>
      </c>
      <c r="L124" s="12"/>
    </row>
    <row r="125" spans="1:1025" customHeight="1" ht="12.75">
      <c r="B125" s="9"/>
      <c r="C125" s="6" t="s">
        <v>226</v>
      </c>
      <c r="D125" s="6"/>
      <c r="E125" s="6"/>
      <c r="F125" s="6"/>
      <c r="G125" s="13" t="s">
        <v>3</v>
      </c>
      <c r="H125" s="7">
        <v>155</v>
      </c>
      <c r="I125" s="7">
        <v>161</v>
      </c>
      <c r="J125" s="7">
        <v>150</v>
      </c>
      <c r="K125" s="7">
        <v>163</v>
      </c>
      <c r="L125" s="12"/>
    </row>
    <row r="126" spans="1:1025" customHeight="1" ht="12.75">
      <c r="B126" s="9"/>
      <c r="C126" s="6" t="s">
        <v>143</v>
      </c>
      <c r="D126" s="6"/>
      <c r="E126" s="6"/>
      <c r="F126" s="6"/>
      <c r="G126" s="13" t="s">
        <v>3</v>
      </c>
      <c r="H126" s="7">
        <v>156</v>
      </c>
      <c r="I126" s="7">
        <v>162</v>
      </c>
      <c r="J126" s="7">
        <v>151</v>
      </c>
      <c r="K126" s="7">
        <v>164</v>
      </c>
      <c r="L126" s="12"/>
    </row>
    <row r="127" spans="1:1025" customHeight="1" ht="12.75">
      <c r="B127" s="9"/>
      <c r="C127" s="6" t="s">
        <v>31</v>
      </c>
      <c r="D127" s="6"/>
      <c r="E127" s="6"/>
      <c r="F127" s="6"/>
      <c r="G127" s="13" t="s">
        <v>3</v>
      </c>
      <c r="H127" s="7">
        <v>157</v>
      </c>
      <c r="I127" s="7">
        <v>163</v>
      </c>
      <c r="J127" s="7">
        <v>152</v>
      </c>
      <c r="K127" s="7">
        <v>165</v>
      </c>
      <c r="L127" s="12"/>
    </row>
    <row r="128" spans="1:1025" customHeight="1" ht="12.75">
      <c r="B128" s="9" t="s">
        <v>278</v>
      </c>
      <c r="C128" s="6" t="s">
        <v>9</v>
      </c>
      <c r="D128" s="6"/>
      <c r="E128" s="6"/>
      <c r="F128" s="6"/>
      <c r="G128" s="13" t="s">
        <v>3</v>
      </c>
      <c r="H128" s="7">
        <v>158</v>
      </c>
      <c r="I128" s="7">
        <v>164</v>
      </c>
      <c r="J128" s="7">
        <v>153</v>
      </c>
      <c r="K128" s="7">
        <v>166</v>
      </c>
      <c r="L128" s="12"/>
    </row>
    <row r="129" spans="1:1025" customHeight="1" ht="12.75">
      <c r="B129" s="9"/>
      <c r="C129" s="6" t="s">
        <v>124</v>
      </c>
      <c r="D129" s="6"/>
      <c r="E129" s="6"/>
      <c r="F129" s="6"/>
      <c r="G129" s="13" t="s">
        <v>3</v>
      </c>
      <c r="H129" s="7">
        <v>159</v>
      </c>
      <c r="I129" s="7">
        <v>165</v>
      </c>
      <c r="J129" s="7">
        <v>154</v>
      </c>
      <c r="K129" s="7">
        <v>167</v>
      </c>
      <c r="L129" s="12"/>
    </row>
    <row r="130" spans="1:1025" customHeight="1" ht="12.75">
      <c r="B130" s="13" t="s">
        <v>279</v>
      </c>
      <c r="C130" s="6" t="s">
        <v>280</v>
      </c>
      <c r="D130" s="6"/>
      <c r="E130" s="6"/>
      <c r="F130" s="6"/>
      <c r="G130" s="13" t="s">
        <v>3</v>
      </c>
      <c r="H130" s="7">
        <v>160</v>
      </c>
      <c r="I130" s="7">
        <v>166</v>
      </c>
      <c r="J130" s="7">
        <v>155</v>
      </c>
      <c r="K130" s="7">
        <v>168</v>
      </c>
      <c r="L130" s="12"/>
    </row>
    <row r="131" spans="1:1025" customHeight="1" ht="12.75">
      <c r="B131" s="13"/>
      <c r="C131" s="14" t="s">
        <v>281</v>
      </c>
      <c r="D131" s="14"/>
      <c r="E131" s="14"/>
      <c r="F131" s="14"/>
      <c r="G131" s="13" t="s">
        <v>3</v>
      </c>
      <c r="H131" s="7">
        <v>161</v>
      </c>
      <c r="I131" s="7">
        <v>167</v>
      </c>
      <c r="J131" s="7">
        <v>156</v>
      </c>
      <c r="K131" s="7">
        <v>169</v>
      </c>
      <c r="L131" s="12"/>
    </row>
    <row r="132" spans="1:1025" customHeight="1" ht="12.75">
      <c r="B132" s="13"/>
      <c r="C132" s="14" t="s">
        <v>282</v>
      </c>
      <c r="D132" s="14"/>
      <c r="E132" s="14"/>
      <c r="F132" s="14"/>
      <c r="G132" s="13" t="s">
        <v>3</v>
      </c>
      <c r="H132" s="7">
        <v>162</v>
      </c>
      <c r="I132" s="7">
        <v>168</v>
      </c>
      <c r="J132" s="7">
        <v>157</v>
      </c>
      <c r="K132" s="7">
        <v>170</v>
      </c>
      <c r="L132" s="12"/>
    </row>
    <row r="133" spans="1:1025" customHeight="1" ht="12.75">
      <c r="B133" s="13"/>
      <c r="C133" s="6" t="s">
        <v>283</v>
      </c>
      <c r="D133" s="6"/>
      <c r="E133" s="6"/>
      <c r="F133" s="6"/>
      <c r="G133" s="13" t="s">
        <v>3</v>
      </c>
      <c r="H133" s="7">
        <v>163</v>
      </c>
      <c r="I133" s="7">
        <v>169</v>
      </c>
      <c r="J133" s="7">
        <v>158</v>
      </c>
      <c r="K133" s="7">
        <v>171</v>
      </c>
      <c r="L133" s="12"/>
    </row>
    <row r="134" spans="1:1025" customHeight="1" ht="12.75">
      <c r="B134" s="13"/>
      <c r="C134" s="14" t="s">
        <v>284</v>
      </c>
      <c r="D134" s="14"/>
      <c r="E134" s="14"/>
      <c r="F134" s="14"/>
      <c r="G134" s="13" t="s">
        <v>3</v>
      </c>
      <c r="H134" s="7">
        <v>164</v>
      </c>
      <c r="I134" s="7">
        <v>170</v>
      </c>
      <c r="J134" s="7">
        <v>159</v>
      </c>
      <c r="K134" s="7">
        <v>172</v>
      </c>
      <c r="L134" s="12"/>
    </row>
    <row r="135" spans="1:1025" customHeight="1" ht="12.75">
      <c r="B135" s="13"/>
      <c r="C135" s="6" t="s">
        <v>285</v>
      </c>
      <c r="D135" s="6"/>
      <c r="E135" s="6"/>
      <c r="F135" s="6"/>
      <c r="G135" s="13" t="s">
        <v>3</v>
      </c>
      <c r="H135" s="7">
        <v>165</v>
      </c>
      <c r="I135" s="7">
        <v>171</v>
      </c>
      <c r="J135" s="7">
        <v>160</v>
      </c>
      <c r="K135" s="7">
        <v>173</v>
      </c>
      <c r="L135" s="12"/>
    </row>
    <row r="136" spans="1:1025" customHeight="1" ht="12.75">
      <c r="B136" s="13"/>
      <c r="C136" s="9" t="s">
        <v>286</v>
      </c>
      <c r="D136" s="13" t="s">
        <v>9</v>
      </c>
      <c r="E136" s="6" t="s">
        <v>238</v>
      </c>
      <c r="F136" s="6"/>
      <c r="G136" s="13" t="s">
        <v>3</v>
      </c>
      <c r="H136" s="7">
        <v>166</v>
      </c>
      <c r="I136" s="7">
        <v>172</v>
      </c>
      <c r="J136" s="7">
        <v>161</v>
      </c>
      <c r="K136" s="7">
        <v>174</v>
      </c>
      <c r="L136" s="12"/>
    </row>
    <row r="137" spans="1:1025" customHeight="1" ht="12.75">
      <c r="B137" s="13"/>
      <c r="C137" s="9"/>
      <c r="D137" s="13"/>
      <c r="E137" s="6" t="s">
        <v>6</v>
      </c>
      <c r="F137" s="6"/>
      <c r="G137" s="13" t="s">
        <v>3</v>
      </c>
      <c r="H137" s="7">
        <v>167</v>
      </c>
      <c r="I137" s="7">
        <v>173</v>
      </c>
      <c r="J137" s="7">
        <v>162</v>
      </c>
      <c r="K137" s="7">
        <v>175</v>
      </c>
      <c r="L137" s="12"/>
    </row>
    <row r="138" spans="1:1025" customHeight="1" ht="12.75">
      <c r="B138" s="13"/>
      <c r="C138" s="9"/>
      <c r="D138" s="13" t="s">
        <v>124</v>
      </c>
      <c r="E138" s="6" t="s">
        <v>238</v>
      </c>
      <c r="F138" s="6"/>
      <c r="G138" s="13" t="s">
        <v>3</v>
      </c>
      <c r="H138" s="7">
        <v>168</v>
      </c>
      <c r="I138" s="7">
        <v>174</v>
      </c>
      <c r="J138" s="7">
        <v>163</v>
      </c>
      <c r="K138" s="7">
        <v>176</v>
      </c>
      <c r="L138" s="12"/>
    </row>
    <row r="139" spans="1:1025" customHeight="1" ht="12.75">
      <c r="B139" s="13"/>
      <c r="C139" s="9"/>
      <c r="D139" s="13"/>
      <c r="E139" s="6" t="s">
        <v>6</v>
      </c>
      <c r="F139" s="6"/>
      <c r="G139" s="13" t="s">
        <v>3</v>
      </c>
      <c r="H139" s="7">
        <v>169</v>
      </c>
      <c r="I139" s="7">
        <v>175</v>
      </c>
      <c r="J139" s="7">
        <v>164</v>
      </c>
      <c r="K139" s="7">
        <v>177</v>
      </c>
      <c r="L139" s="12"/>
    </row>
    <row r="140" spans="1:1025" customHeight="1" ht="12.75">
      <c r="B140" s="13"/>
      <c r="C140" s="9" t="s">
        <v>287</v>
      </c>
      <c r="D140" s="13" t="s">
        <v>9</v>
      </c>
      <c r="E140" s="6" t="s">
        <v>238</v>
      </c>
      <c r="F140" s="6"/>
      <c r="G140" s="13" t="s">
        <v>3</v>
      </c>
      <c r="H140" s="7">
        <v>170</v>
      </c>
      <c r="I140" s="7">
        <v>176</v>
      </c>
      <c r="J140" s="7">
        <v>165</v>
      </c>
      <c r="K140" s="7">
        <v>178</v>
      </c>
      <c r="L140" s="12"/>
    </row>
    <row r="141" spans="1:1025" customHeight="1" ht="12.75">
      <c r="B141" s="13"/>
      <c r="C141" s="9"/>
      <c r="D141" s="13"/>
      <c r="E141" s="6" t="s">
        <v>6</v>
      </c>
      <c r="F141" s="6"/>
      <c r="G141" s="13" t="s">
        <v>3</v>
      </c>
      <c r="H141" s="7">
        <v>171</v>
      </c>
      <c r="I141" s="7">
        <v>177</v>
      </c>
      <c r="J141" s="7">
        <v>166</v>
      </c>
      <c r="K141" s="7">
        <v>179</v>
      </c>
      <c r="L141" s="12"/>
    </row>
    <row r="142" spans="1:1025" customHeight="1" ht="12.75">
      <c r="B142" s="13"/>
      <c r="C142" s="9"/>
      <c r="D142" s="13" t="s">
        <v>124</v>
      </c>
      <c r="E142" s="6" t="s">
        <v>238</v>
      </c>
      <c r="F142" s="6"/>
      <c r="G142" s="13" t="s">
        <v>3</v>
      </c>
      <c r="H142" s="7">
        <v>172</v>
      </c>
      <c r="I142" s="7">
        <v>178</v>
      </c>
      <c r="J142" s="7">
        <v>167</v>
      </c>
      <c r="K142" s="7">
        <v>180</v>
      </c>
      <c r="L142" s="12"/>
    </row>
    <row r="143" spans="1:1025" customHeight="1" ht="12.75">
      <c r="B143" s="13"/>
      <c r="C143" s="9"/>
      <c r="D143" s="13"/>
      <c r="E143" s="6" t="s">
        <v>6</v>
      </c>
      <c r="F143" s="6"/>
      <c r="G143" s="13" t="s">
        <v>3</v>
      </c>
      <c r="H143" s="7">
        <v>173</v>
      </c>
      <c r="I143" s="7">
        <v>179</v>
      </c>
      <c r="J143" s="7">
        <v>168</v>
      </c>
      <c r="K143" s="7">
        <v>181</v>
      </c>
      <c r="L143" s="12"/>
    </row>
    <row r="144" spans="1:1025" customHeight="1" ht="12.75">
      <c r="B144" s="13"/>
      <c r="C144" s="6" t="s">
        <v>288</v>
      </c>
      <c r="D144" s="6"/>
      <c r="E144" s="6"/>
      <c r="F144" s="6"/>
      <c r="G144" s="13" t="s">
        <v>3</v>
      </c>
      <c r="H144" s="7">
        <v>174</v>
      </c>
      <c r="I144" s="7">
        <v>180</v>
      </c>
      <c r="J144" s="7">
        <v>169</v>
      </c>
      <c r="K144" s="7">
        <v>182</v>
      </c>
      <c r="L144" s="12"/>
    </row>
    <row r="145" spans="1:1025" customHeight="1" ht="12.75">
      <c r="B145" s="13"/>
      <c r="C145" s="6" t="s">
        <v>289</v>
      </c>
      <c r="D145" s="6"/>
      <c r="E145" s="6"/>
      <c r="F145" s="6"/>
      <c r="G145" s="13" t="s">
        <v>3</v>
      </c>
      <c r="H145" s="7">
        <v>175</v>
      </c>
      <c r="I145" s="7">
        <v>181</v>
      </c>
      <c r="J145" s="7">
        <v>170</v>
      </c>
      <c r="K145" s="7">
        <v>183</v>
      </c>
      <c r="L145" s="12"/>
    </row>
    <row r="146" spans="1:1025" customHeight="1" ht="12.75">
      <c r="B146" s="13"/>
      <c r="C146" s="14" t="s">
        <v>290</v>
      </c>
      <c r="D146" s="14"/>
      <c r="E146" s="14"/>
      <c r="F146" s="14"/>
      <c r="G146" s="13" t="s">
        <v>3</v>
      </c>
      <c r="H146" s="7">
        <v>176</v>
      </c>
      <c r="I146" s="7">
        <v>182</v>
      </c>
      <c r="J146" s="7">
        <v>171</v>
      </c>
      <c r="K146" s="7">
        <v>184</v>
      </c>
      <c r="L146" s="12"/>
    </row>
    <row r="147" spans="1:1025" customHeight="1" ht="12.75">
      <c r="B147" s="13"/>
      <c r="C147" s="6" t="s">
        <v>31</v>
      </c>
      <c r="D147" s="6"/>
      <c r="E147" s="6"/>
      <c r="F147" s="6"/>
      <c r="G147" s="13" t="s">
        <v>3</v>
      </c>
      <c r="H147" s="7">
        <v>177</v>
      </c>
      <c r="I147" s="7">
        <v>183</v>
      </c>
      <c r="J147" s="7">
        <v>172</v>
      </c>
      <c r="K147" s="7">
        <v>185</v>
      </c>
      <c r="L147" s="12"/>
    </row>
    <row r="148" spans="1:1025" customHeight="1" ht="18">
      <c r="B148" s="47" t="s">
        <v>291</v>
      </c>
      <c r="C148" s="47"/>
      <c r="D148" s="47"/>
      <c r="E148" s="47"/>
      <c r="F148" s="47"/>
      <c r="G148" s="47"/>
      <c r="H148" s="17">
        <f>SUM(H79:H147)</f>
        <v>9867</v>
      </c>
      <c r="I148" s="17">
        <f>SUM(I79:I147)</f>
        <v>10281</v>
      </c>
      <c r="J148" s="17">
        <f>SUM(J79:J147)</f>
        <v>9522</v>
      </c>
      <c r="K148" s="17">
        <f>SUM(K79:K147)</f>
        <v>10419</v>
      </c>
      <c r="L148" s="17">
        <f>SUM(L79:L147)</f>
        <v>0</v>
      </c>
    </row>
    <row r="149" spans="1:1025" customHeight="1" ht="12.75"/>
    <row r="150" spans="1:1025" customHeight="1" ht="12.75"/>
    <row r="151" spans="1:1025" customHeight="1" ht="12.75"/>
    <row r="152" spans="1:1025" customHeight="1" ht="18">
      <c r="B152" s="3" t="s">
        <v>292</v>
      </c>
      <c r="C152" s="3"/>
      <c r="D152" s="3"/>
      <c r="E152" s="3"/>
      <c r="F152" s="3"/>
      <c r="G152" s="3"/>
      <c r="H152" s="3">
        <v>2014</v>
      </c>
      <c r="I152" s="3">
        <v>2015</v>
      </c>
      <c r="J152" s="3">
        <v>2016</v>
      </c>
      <c r="K152" s="3">
        <v>2017</v>
      </c>
      <c r="L152" s="3">
        <v>2018</v>
      </c>
    </row>
    <row r="153" spans="1:1025" customHeight="1" ht="12.75">
      <c r="B153" s="13" t="s">
        <v>260</v>
      </c>
      <c r="C153" s="14" t="s">
        <v>261</v>
      </c>
      <c r="D153" s="14"/>
      <c r="E153" s="14"/>
      <c r="F153" s="14"/>
      <c r="G153" s="13" t="s">
        <v>3</v>
      </c>
      <c r="H153" s="7">
        <v>109</v>
      </c>
      <c r="I153" s="7">
        <v>115</v>
      </c>
      <c r="J153" s="7">
        <v>104</v>
      </c>
      <c r="K153" s="7">
        <v>117</v>
      </c>
      <c r="L153" s="12"/>
    </row>
    <row r="154" spans="1:1025" customHeight="1" ht="12.75">
      <c r="B154" s="13"/>
      <c r="C154" s="14" t="s">
        <v>262</v>
      </c>
      <c r="D154" s="14"/>
      <c r="E154" s="14"/>
      <c r="F154" s="14"/>
      <c r="G154" s="13" t="s">
        <v>3</v>
      </c>
      <c r="H154" s="7">
        <v>110</v>
      </c>
      <c r="I154" s="7">
        <v>116</v>
      </c>
      <c r="J154" s="7">
        <v>105</v>
      </c>
      <c r="K154" s="7">
        <v>118</v>
      </c>
      <c r="L154" s="12"/>
    </row>
    <row r="155" spans="1:1025" customHeight="1" ht="12.75">
      <c r="B155" s="13"/>
      <c r="C155" s="14" t="s">
        <v>263</v>
      </c>
      <c r="D155" s="14"/>
      <c r="E155" s="14"/>
      <c r="F155" s="14"/>
      <c r="G155" s="13" t="s">
        <v>3</v>
      </c>
      <c r="H155" s="7">
        <v>111</v>
      </c>
      <c r="I155" s="7">
        <v>117</v>
      </c>
      <c r="J155" s="7">
        <v>106</v>
      </c>
      <c r="K155" s="7">
        <v>119</v>
      </c>
      <c r="L155" s="12"/>
    </row>
    <row r="156" spans="1:1025" customHeight="1" ht="12.75">
      <c r="B156" s="13"/>
      <c r="C156" s="14" t="s">
        <v>264</v>
      </c>
      <c r="D156" s="14"/>
      <c r="E156" s="14"/>
      <c r="F156" s="14"/>
      <c r="G156" s="13" t="s">
        <v>3</v>
      </c>
      <c r="H156" s="7">
        <v>112</v>
      </c>
      <c r="I156" s="7">
        <v>118</v>
      </c>
      <c r="J156" s="7">
        <v>107</v>
      </c>
      <c r="K156" s="7">
        <v>120</v>
      </c>
      <c r="L156" s="12"/>
    </row>
    <row r="157" spans="1:1025" customHeight="1" ht="12.75">
      <c r="B157" s="13"/>
      <c r="C157" s="14" t="s">
        <v>265</v>
      </c>
      <c r="D157" s="14"/>
      <c r="E157" s="14"/>
      <c r="F157" s="14"/>
      <c r="G157" s="13" t="s">
        <v>3</v>
      </c>
      <c r="H157" s="7">
        <v>113</v>
      </c>
      <c r="I157" s="7">
        <v>119</v>
      </c>
      <c r="J157" s="7">
        <v>108</v>
      </c>
      <c r="K157" s="7">
        <v>121</v>
      </c>
      <c r="L157" s="12"/>
    </row>
    <row r="158" spans="1:1025" customHeight="1" ht="12.75">
      <c r="B158" s="13"/>
      <c r="C158" s="14" t="s">
        <v>134</v>
      </c>
      <c r="D158" s="14"/>
      <c r="E158" s="14"/>
      <c r="F158" s="14"/>
      <c r="G158" s="13" t="s">
        <v>3</v>
      </c>
      <c r="H158" s="7">
        <v>114</v>
      </c>
      <c r="I158" s="7">
        <v>120</v>
      </c>
      <c r="J158" s="7">
        <v>109</v>
      </c>
      <c r="K158" s="7">
        <v>122</v>
      </c>
      <c r="L158" s="12"/>
    </row>
    <row r="159" spans="1:1025" customHeight="1" ht="12.75">
      <c r="B159" s="13"/>
      <c r="C159" s="45" t="s">
        <v>161</v>
      </c>
      <c r="D159" s="45"/>
      <c r="E159" s="45"/>
      <c r="F159" s="45"/>
      <c r="G159" s="13" t="s">
        <v>3</v>
      </c>
      <c r="H159" s="7">
        <v>115</v>
      </c>
      <c r="I159" s="7">
        <v>121</v>
      </c>
      <c r="J159" s="7">
        <v>110</v>
      </c>
      <c r="K159" s="7">
        <v>123</v>
      </c>
      <c r="L159" s="12"/>
    </row>
    <row r="160" spans="1:1025" customHeight="1" ht="12.75">
      <c r="B160" s="13"/>
      <c r="C160" s="45" t="s">
        <v>31</v>
      </c>
      <c r="D160" s="45"/>
      <c r="E160" s="45"/>
      <c r="F160" s="45"/>
      <c r="G160" s="13" t="s">
        <v>3</v>
      </c>
      <c r="H160" s="7">
        <v>116</v>
      </c>
      <c r="I160" s="7">
        <v>122</v>
      </c>
      <c r="J160" s="7">
        <v>111</v>
      </c>
      <c r="K160" s="7">
        <v>124</v>
      </c>
      <c r="L160" s="12"/>
    </row>
    <row r="161" spans="1:1025" customHeight="1" ht="12.75">
      <c r="B161" s="9" t="s">
        <v>266</v>
      </c>
      <c r="C161" s="9" t="s">
        <v>267</v>
      </c>
      <c r="D161" s="14" t="s">
        <v>268</v>
      </c>
      <c r="E161" s="14"/>
      <c r="F161" s="14"/>
      <c r="G161" s="13" t="s">
        <v>3</v>
      </c>
      <c r="H161" s="7">
        <v>117</v>
      </c>
      <c r="I161" s="7">
        <v>123</v>
      </c>
      <c r="J161" s="7">
        <v>112</v>
      </c>
      <c r="K161" s="7">
        <v>125</v>
      </c>
      <c r="L161" s="12"/>
    </row>
    <row r="162" spans="1:1025" customHeight="1" ht="12.75">
      <c r="B162" s="9"/>
      <c r="C162" s="9"/>
      <c r="D162" s="14" t="s">
        <v>269</v>
      </c>
      <c r="E162" s="14"/>
      <c r="F162" s="14"/>
      <c r="G162" s="13" t="s">
        <v>3</v>
      </c>
      <c r="H162" s="7">
        <v>118</v>
      </c>
      <c r="I162" s="7">
        <v>124</v>
      </c>
      <c r="J162" s="7">
        <v>113</v>
      </c>
      <c r="K162" s="7">
        <v>126</v>
      </c>
      <c r="L162" s="12"/>
    </row>
    <row r="163" spans="1:1025" customHeight="1" ht="12.75">
      <c r="B163" s="9"/>
      <c r="C163" s="6" t="s">
        <v>270</v>
      </c>
      <c r="D163" s="6"/>
      <c r="E163" s="6"/>
      <c r="F163" s="6"/>
      <c r="G163" s="13" t="s">
        <v>3</v>
      </c>
      <c r="H163" s="7">
        <v>119</v>
      </c>
      <c r="I163" s="7">
        <v>125</v>
      </c>
      <c r="J163" s="7">
        <v>114</v>
      </c>
      <c r="K163" s="7">
        <v>127</v>
      </c>
      <c r="L163" s="12"/>
    </row>
    <row r="164" spans="1:1025" customHeight="1" ht="12.75">
      <c r="B164" s="9"/>
      <c r="C164" s="6" t="s">
        <v>271</v>
      </c>
      <c r="D164" s="6"/>
      <c r="E164" s="6"/>
      <c r="F164" s="6"/>
      <c r="G164" s="13" t="s">
        <v>3</v>
      </c>
      <c r="H164" s="7">
        <v>120</v>
      </c>
      <c r="I164" s="7">
        <v>126</v>
      </c>
      <c r="J164" s="7">
        <v>115</v>
      </c>
      <c r="K164" s="7">
        <v>128</v>
      </c>
      <c r="L164" s="12"/>
    </row>
    <row r="165" spans="1:1025" customHeight="1" ht="12.75">
      <c r="B165" s="9"/>
      <c r="C165" s="46" t="s">
        <v>77</v>
      </c>
      <c r="D165" s="6" t="s">
        <v>59</v>
      </c>
      <c r="E165" s="6"/>
      <c r="F165" s="6"/>
      <c r="G165" s="13" t="s">
        <v>3</v>
      </c>
      <c r="H165" s="7">
        <v>121</v>
      </c>
      <c r="I165" s="7">
        <v>127</v>
      </c>
      <c r="J165" s="7">
        <v>116</v>
      </c>
      <c r="K165" s="7">
        <v>129</v>
      </c>
      <c r="L165" s="12"/>
    </row>
    <row r="166" spans="1:1025" customHeight="1" ht="12.75">
      <c r="B166" s="9"/>
      <c r="C166" s="46"/>
      <c r="D166" s="6" t="s">
        <v>86</v>
      </c>
      <c r="E166" s="6"/>
      <c r="F166" s="6"/>
      <c r="G166" s="13" t="s">
        <v>3</v>
      </c>
      <c r="H166" s="7">
        <v>122</v>
      </c>
      <c r="I166" s="7">
        <v>128</v>
      </c>
      <c r="J166" s="7">
        <v>117</v>
      </c>
      <c r="K166" s="7">
        <v>130</v>
      </c>
      <c r="L166" s="12"/>
    </row>
    <row r="167" spans="1:1025" customHeight="1" ht="12.75">
      <c r="B167" s="9"/>
      <c r="C167" s="46"/>
      <c r="D167" s="6" t="s">
        <v>91</v>
      </c>
      <c r="E167" s="6"/>
      <c r="F167" s="6"/>
      <c r="G167" s="13" t="s">
        <v>3</v>
      </c>
      <c r="H167" s="7">
        <v>123</v>
      </c>
      <c r="I167" s="7">
        <v>129</v>
      </c>
      <c r="J167" s="7">
        <v>118</v>
      </c>
      <c r="K167" s="7">
        <v>131</v>
      </c>
      <c r="L167" s="12"/>
    </row>
    <row r="168" spans="1:1025" customHeight="1" ht="12.75">
      <c r="B168" s="9"/>
      <c r="C168" s="46"/>
      <c r="D168" s="6" t="s">
        <v>31</v>
      </c>
      <c r="E168" s="6"/>
      <c r="F168" s="6"/>
      <c r="G168" s="13" t="s">
        <v>3</v>
      </c>
      <c r="H168" s="7">
        <v>124</v>
      </c>
      <c r="I168" s="7">
        <v>130</v>
      </c>
      <c r="J168" s="7">
        <v>119</v>
      </c>
      <c r="K168" s="7">
        <v>132</v>
      </c>
      <c r="L168" s="12"/>
    </row>
    <row r="169" spans="1:1025" customHeight="1" ht="12.75">
      <c r="B169" s="9"/>
      <c r="C169" s="6" t="s">
        <v>219</v>
      </c>
      <c r="D169" s="6"/>
      <c r="E169" s="6"/>
      <c r="F169" s="6"/>
      <c r="G169" s="13" t="s">
        <v>3</v>
      </c>
      <c r="H169" s="7">
        <v>125</v>
      </c>
      <c r="I169" s="7">
        <v>131</v>
      </c>
      <c r="J169" s="7">
        <v>120</v>
      </c>
      <c r="K169" s="7">
        <v>133</v>
      </c>
      <c r="L169" s="12"/>
    </row>
    <row r="170" spans="1:1025" customHeight="1" ht="12.75">
      <c r="B170" s="9"/>
      <c r="C170" s="6" t="s">
        <v>272</v>
      </c>
      <c r="D170" s="6"/>
      <c r="E170" s="6"/>
      <c r="F170" s="6"/>
      <c r="G170" s="13" t="s">
        <v>3</v>
      </c>
      <c r="H170" s="7">
        <v>126</v>
      </c>
      <c r="I170" s="7">
        <v>132</v>
      </c>
      <c r="J170" s="7">
        <v>121</v>
      </c>
      <c r="K170" s="7">
        <v>134</v>
      </c>
      <c r="L170" s="12"/>
    </row>
    <row r="171" spans="1:1025" customHeight="1" ht="12.75">
      <c r="B171" s="9" t="s">
        <v>273</v>
      </c>
      <c r="C171" s="6" t="s">
        <v>274</v>
      </c>
      <c r="D171" s="6"/>
      <c r="E171" s="6"/>
      <c r="F171" s="6"/>
      <c r="G171" s="13" t="s">
        <v>3</v>
      </c>
      <c r="H171" s="7">
        <v>127</v>
      </c>
      <c r="I171" s="7">
        <v>133</v>
      </c>
      <c r="J171" s="7">
        <v>122</v>
      </c>
      <c r="K171" s="7">
        <v>135</v>
      </c>
      <c r="L171" s="12"/>
    </row>
    <row r="172" spans="1:1025" customHeight="1" ht="12.75">
      <c r="B172" s="9"/>
      <c r="C172" s="6" t="s">
        <v>271</v>
      </c>
      <c r="D172" s="6"/>
      <c r="E172" s="6"/>
      <c r="F172" s="6"/>
      <c r="G172" s="13" t="s">
        <v>3</v>
      </c>
      <c r="H172" s="7">
        <v>128</v>
      </c>
      <c r="I172" s="7">
        <v>134</v>
      </c>
      <c r="J172" s="7">
        <v>123</v>
      </c>
      <c r="K172" s="7">
        <v>136</v>
      </c>
      <c r="L172" s="12"/>
    </row>
    <row r="173" spans="1:1025" customHeight="1" ht="12.75">
      <c r="B173" s="9"/>
      <c r="C173" s="46" t="s">
        <v>77</v>
      </c>
      <c r="D173" s="6" t="s">
        <v>79</v>
      </c>
      <c r="E173" s="6"/>
      <c r="F173" s="6"/>
      <c r="G173" s="13" t="s">
        <v>3</v>
      </c>
      <c r="H173" s="7">
        <v>129</v>
      </c>
      <c r="I173" s="7">
        <v>135</v>
      </c>
      <c r="J173" s="7">
        <v>124</v>
      </c>
      <c r="K173" s="7">
        <v>137</v>
      </c>
      <c r="L173" s="12"/>
    </row>
    <row r="174" spans="1:1025" customHeight="1" ht="12.75">
      <c r="B174" s="9"/>
      <c r="C174" s="46"/>
      <c r="D174" s="6" t="s">
        <v>91</v>
      </c>
      <c r="E174" s="6"/>
      <c r="F174" s="6"/>
      <c r="G174" s="13" t="s">
        <v>3</v>
      </c>
      <c r="H174" s="7">
        <v>130</v>
      </c>
      <c r="I174" s="7">
        <v>136</v>
      </c>
      <c r="J174" s="7">
        <v>125</v>
      </c>
      <c r="K174" s="7">
        <v>138</v>
      </c>
      <c r="L174" s="12"/>
    </row>
    <row r="175" spans="1:1025" customHeight="1" ht="12.75">
      <c r="B175" s="9"/>
      <c r="C175" s="46"/>
      <c r="D175" s="6" t="s">
        <v>31</v>
      </c>
      <c r="E175" s="6"/>
      <c r="F175" s="6"/>
      <c r="G175" s="13" t="s">
        <v>3</v>
      </c>
      <c r="H175" s="7">
        <v>131</v>
      </c>
      <c r="I175" s="7">
        <v>137</v>
      </c>
      <c r="J175" s="7">
        <v>126</v>
      </c>
      <c r="K175" s="7">
        <v>139</v>
      </c>
      <c r="L175" s="12"/>
    </row>
    <row r="176" spans="1:1025" customHeight="1" ht="12.75">
      <c r="B176" s="9"/>
      <c r="C176" s="6" t="s">
        <v>275</v>
      </c>
      <c r="D176" s="6"/>
      <c r="E176" s="6"/>
      <c r="F176" s="6"/>
      <c r="G176" s="13" t="s">
        <v>3</v>
      </c>
      <c r="H176" s="7">
        <v>132</v>
      </c>
      <c r="I176" s="7">
        <v>138</v>
      </c>
      <c r="J176" s="7">
        <v>127</v>
      </c>
      <c r="K176" s="7">
        <v>140</v>
      </c>
      <c r="L176" s="12"/>
    </row>
    <row r="177" spans="1:1025" customHeight="1" ht="12.75">
      <c r="B177" s="9" t="s">
        <v>276</v>
      </c>
      <c r="C177" s="6" t="s">
        <v>293</v>
      </c>
      <c r="D177" s="6"/>
      <c r="E177" s="6"/>
      <c r="F177" s="6"/>
      <c r="G177" s="13" t="s">
        <v>3</v>
      </c>
      <c r="H177" s="7">
        <v>133</v>
      </c>
      <c r="I177" s="7">
        <v>139</v>
      </c>
      <c r="J177" s="7">
        <v>128</v>
      </c>
      <c r="K177" s="7">
        <v>141</v>
      </c>
      <c r="L177" s="12"/>
    </row>
    <row r="178" spans="1:1025" customHeight="1" ht="12.75">
      <c r="B178" s="9"/>
      <c r="C178" s="6" t="s">
        <v>217</v>
      </c>
      <c r="D178" s="6"/>
      <c r="E178" s="6"/>
      <c r="F178" s="6"/>
      <c r="G178" s="13" t="s">
        <v>3</v>
      </c>
      <c r="H178" s="7">
        <v>134</v>
      </c>
      <c r="I178" s="7">
        <v>140</v>
      </c>
      <c r="J178" s="7">
        <v>129</v>
      </c>
      <c r="K178" s="7">
        <v>142</v>
      </c>
      <c r="L178" s="12"/>
    </row>
    <row r="179" spans="1:1025" customHeight="1" ht="12.75">
      <c r="B179" s="9"/>
      <c r="C179" s="6" t="s">
        <v>218</v>
      </c>
      <c r="D179" s="6"/>
      <c r="E179" s="6"/>
      <c r="F179" s="6"/>
      <c r="G179" s="13" t="s">
        <v>3</v>
      </c>
      <c r="H179" s="7">
        <v>135</v>
      </c>
      <c r="I179" s="7">
        <v>141</v>
      </c>
      <c r="J179" s="7">
        <v>130</v>
      </c>
      <c r="K179" s="7">
        <v>143</v>
      </c>
      <c r="L179" s="12"/>
    </row>
    <row r="180" spans="1:1025" customHeight="1" ht="12.75">
      <c r="B180" s="9"/>
      <c r="C180" s="6" t="s">
        <v>219</v>
      </c>
      <c r="D180" s="6"/>
      <c r="E180" s="6"/>
      <c r="F180" s="6"/>
      <c r="G180" s="13" t="s">
        <v>3</v>
      </c>
      <c r="H180" s="7">
        <v>136</v>
      </c>
      <c r="I180" s="7">
        <v>142</v>
      </c>
      <c r="J180" s="7">
        <v>131</v>
      </c>
      <c r="K180" s="7">
        <v>144</v>
      </c>
      <c r="L180" s="12"/>
    </row>
    <row r="181" spans="1:1025" customHeight="1" ht="12.75">
      <c r="B181" s="9"/>
      <c r="C181" s="6" t="s">
        <v>220</v>
      </c>
      <c r="D181" s="6"/>
      <c r="E181" s="6"/>
      <c r="F181" s="6"/>
      <c r="G181" s="13" t="s">
        <v>3</v>
      </c>
      <c r="H181" s="7">
        <v>137</v>
      </c>
      <c r="I181" s="7">
        <v>143</v>
      </c>
      <c r="J181" s="7">
        <v>132</v>
      </c>
      <c r="K181" s="7">
        <v>145</v>
      </c>
      <c r="L181" s="12"/>
    </row>
    <row r="182" spans="1:1025" customHeight="1" ht="12.75">
      <c r="B182" s="9"/>
      <c r="C182" s="6" t="s">
        <v>221</v>
      </c>
      <c r="D182" s="6"/>
      <c r="E182" s="6"/>
      <c r="F182" s="6"/>
      <c r="G182" s="13" t="s">
        <v>3</v>
      </c>
      <c r="H182" s="7">
        <v>138</v>
      </c>
      <c r="I182" s="7">
        <v>144</v>
      </c>
      <c r="J182" s="7">
        <v>133</v>
      </c>
      <c r="K182" s="7">
        <v>146</v>
      </c>
      <c r="L182" s="12"/>
    </row>
    <row r="183" spans="1:1025" customHeight="1" ht="12.75">
      <c r="B183" s="9"/>
      <c r="C183" s="6" t="s">
        <v>222</v>
      </c>
      <c r="D183" s="6"/>
      <c r="E183" s="6"/>
      <c r="F183" s="6"/>
      <c r="G183" s="13" t="s">
        <v>3</v>
      </c>
      <c r="H183" s="7">
        <v>139</v>
      </c>
      <c r="I183" s="7">
        <v>145</v>
      </c>
      <c r="J183" s="7">
        <v>134</v>
      </c>
      <c r="K183" s="7">
        <v>147</v>
      </c>
      <c r="L183" s="12"/>
    </row>
    <row r="184" spans="1:1025" customHeight="1" ht="12.75">
      <c r="B184" s="9"/>
      <c r="C184" s="6" t="s">
        <v>223</v>
      </c>
      <c r="D184" s="6"/>
      <c r="E184" s="6"/>
      <c r="F184" s="6"/>
      <c r="G184" s="13" t="s">
        <v>3</v>
      </c>
      <c r="H184" s="7">
        <v>140</v>
      </c>
      <c r="I184" s="7">
        <v>146</v>
      </c>
      <c r="J184" s="7">
        <v>135</v>
      </c>
      <c r="K184" s="7">
        <v>148</v>
      </c>
      <c r="L184" s="12"/>
    </row>
    <row r="185" spans="1:1025" customHeight="1" ht="12.75">
      <c r="B185" s="9"/>
      <c r="C185" s="6" t="s">
        <v>224</v>
      </c>
      <c r="D185" s="6"/>
      <c r="E185" s="6"/>
      <c r="F185" s="6"/>
      <c r="G185" s="13" t="s">
        <v>3</v>
      </c>
      <c r="H185" s="7">
        <v>141</v>
      </c>
      <c r="I185" s="7">
        <v>147</v>
      </c>
      <c r="J185" s="7">
        <v>136</v>
      </c>
      <c r="K185" s="7">
        <v>149</v>
      </c>
      <c r="L185" s="12"/>
    </row>
    <row r="186" spans="1:1025" customHeight="1" ht="12.75">
      <c r="B186" s="9"/>
      <c r="C186" s="6" t="s">
        <v>144</v>
      </c>
      <c r="D186" s="6"/>
      <c r="E186" s="6"/>
      <c r="F186" s="6"/>
      <c r="G186" s="13" t="s">
        <v>3</v>
      </c>
      <c r="H186" s="7">
        <v>142</v>
      </c>
      <c r="I186" s="7">
        <v>148</v>
      </c>
      <c r="J186" s="7">
        <v>137</v>
      </c>
      <c r="K186" s="7">
        <v>150</v>
      </c>
      <c r="L186" s="12"/>
    </row>
    <row r="187" spans="1:1025" customHeight="1" ht="12.75">
      <c r="B187" s="9" t="s">
        <v>277</v>
      </c>
      <c r="C187" s="6" t="s">
        <v>137</v>
      </c>
      <c r="D187" s="6"/>
      <c r="E187" s="6"/>
      <c r="F187" s="6"/>
      <c r="G187" s="13" t="s">
        <v>3</v>
      </c>
      <c r="H187" s="7">
        <v>143</v>
      </c>
      <c r="I187" s="7">
        <v>149</v>
      </c>
      <c r="J187" s="7">
        <v>138</v>
      </c>
      <c r="K187" s="7">
        <v>151</v>
      </c>
      <c r="L187" s="12"/>
    </row>
    <row r="188" spans="1:1025" customHeight="1" ht="12.75">
      <c r="B188" s="9"/>
      <c r="C188" s="6" t="s">
        <v>226</v>
      </c>
      <c r="D188" s="6"/>
      <c r="E188" s="6"/>
      <c r="F188" s="6"/>
      <c r="G188" s="13" t="s">
        <v>3</v>
      </c>
      <c r="H188" s="7">
        <v>144</v>
      </c>
      <c r="I188" s="7">
        <v>150</v>
      </c>
      <c r="J188" s="7">
        <v>139</v>
      </c>
      <c r="K188" s="7">
        <v>152</v>
      </c>
      <c r="L188" s="12"/>
    </row>
    <row r="189" spans="1:1025" customHeight="1" ht="12.75">
      <c r="B189" s="9"/>
      <c r="C189" s="6" t="s">
        <v>139</v>
      </c>
      <c r="D189" s="6"/>
      <c r="E189" s="6"/>
      <c r="F189" s="6"/>
      <c r="G189" s="13" t="s">
        <v>3</v>
      </c>
      <c r="H189" s="7">
        <v>145</v>
      </c>
      <c r="I189" s="7">
        <v>151</v>
      </c>
      <c r="J189" s="7">
        <v>140</v>
      </c>
      <c r="K189" s="7">
        <v>153</v>
      </c>
      <c r="L189" s="12"/>
    </row>
    <row r="190" spans="1:1025" customHeight="1" ht="12.75">
      <c r="B190" s="9"/>
      <c r="C190" s="6" t="s">
        <v>140</v>
      </c>
      <c r="D190" s="6"/>
      <c r="E190" s="6"/>
      <c r="F190" s="6"/>
      <c r="G190" s="13" t="s">
        <v>3</v>
      </c>
      <c r="H190" s="7">
        <v>146</v>
      </c>
      <c r="I190" s="7">
        <v>152</v>
      </c>
      <c r="J190" s="7">
        <v>141</v>
      </c>
      <c r="K190" s="7">
        <v>154</v>
      </c>
      <c r="L190" s="12"/>
    </row>
    <row r="191" spans="1:1025" customHeight="1" ht="12.75">
      <c r="B191" s="9"/>
      <c r="C191" s="6" t="s">
        <v>141</v>
      </c>
      <c r="D191" s="6"/>
      <c r="E191" s="6"/>
      <c r="F191" s="6"/>
      <c r="G191" s="13" t="s">
        <v>3</v>
      </c>
      <c r="H191" s="7">
        <v>147</v>
      </c>
      <c r="I191" s="7">
        <v>153</v>
      </c>
      <c r="J191" s="7">
        <v>142</v>
      </c>
      <c r="K191" s="7">
        <v>155</v>
      </c>
      <c r="L191" s="12"/>
    </row>
    <row r="192" spans="1:1025" customHeight="1" ht="12.75">
      <c r="B192" s="9"/>
      <c r="C192" s="6" t="s">
        <v>142</v>
      </c>
      <c r="D192" s="6"/>
      <c r="E192" s="6"/>
      <c r="F192" s="6"/>
      <c r="G192" s="13" t="s">
        <v>3</v>
      </c>
      <c r="H192" s="7">
        <v>148</v>
      </c>
      <c r="I192" s="7">
        <v>154</v>
      </c>
      <c r="J192" s="7">
        <v>143</v>
      </c>
      <c r="K192" s="7">
        <v>156</v>
      </c>
      <c r="L192" s="12"/>
    </row>
    <row r="193" spans="1:1025" customHeight="1" ht="12.75">
      <c r="B193" s="9"/>
      <c r="C193" s="6" t="s">
        <v>143</v>
      </c>
      <c r="D193" s="6"/>
      <c r="E193" s="6"/>
      <c r="F193" s="6"/>
      <c r="G193" s="13" t="s">
        <v>3</v>
      </c>
      <c r="H193" s="7">
        <v>149</v>
      </c>
      <c r="I193" s="7">
        <v>155</v>
      </c>
      <c r="J193" s="7">
        <v>144</v>
      </c>
      <c r="K193" s="7">
        <v>157</v>
      </c>
      <c r="L193" s="12"/>
    </row>
    <row r="194" spans="1:1025" customHeight="1" ht="12.75">
      <c r="B194" s="9"/>
      <c r="C194" s="6" t="s">
        <v>31</v>
      </c>
      <c r="D194" s="6"/>
      <c r="E194" s="6"/>
      <c r="F194" s="6"/>
      <c r="G194" s="13" t="s">
        <v>3</v>
      </c>
      <c r="H194" s="7">
        <v>150</v>
      </c>
      <c r="I194" s="7">
        <v>156</v>
      </c>
      <c r="J194" s="7">
        <v>145</v>
      </c>
      <c r="K194" s="7">
        <v>158</v>
      </c>
      <c r="L194" s="12"/>
    </row>
    <row r="195" spans="1:1025" customHeight="1" ht="12.75">
      <c r="B195" s="9" t="s">
        <v>278</v>
      </c>
      <c r="C195" s="6" t="s">
        <v>9</v>
      </c>
      <c r="D195" s="6"/>
      <c r="E195" s="6"/>
      <c r="F195" s="6"/>
      <c r="G195" s="13" t="s">
        <v>3</v>
      </c>
      <c r="H195" s="7">
        <v>151</v>
      </c>
      <c r="I195" s="7">
        <v>157</v>
      </c>
      <c r="J195" s="7">
        <v>146</v>
      </c>
      <c r="K195" s="7">
        <v>159</v>
      </c>
      <c r="L195" s="12"/>
    </row>
    <row r="196" spans="1:1025" customHeight="1" ht="12.75">
      <c r="B196" s="9"/>
      <c r="C196" s="6" t="s">
        <v>124</v>
      </c>
      <c r="D196" s="6"/>
      <c r="E196" s="6"/>
      <c r="F196" s="6"/>
      <c r="G196" s="13" t="s">
        <v>3</v>
      </c>
      <c r="H196" s="7">
        <v>152</v>
      </c>
      <c r="I196" s="7">
        <v>158</v>
      </c>
      <c r="J196" s="7">
        <v>147</v>
      </c>
      <c r="K196" s="7">
        <v>160</v>
      </c>
      <c r="L196" s="12"/>
    </row>
    <row r="197" spans="1:1025" customHeight="1" ht="12.75">
      <c r="B197" s="13" t="s">
        <v>279</v>
      </c>
      <c r="C197" s="6" t="s">
        <v>294</v>
      </c>
      <c r="D197" s="6"/>
      <c r="E197" s="6"/>
      <c r="F197" s="6"/>
      <c r="G197" s="13" t="s">
        <v>3</v>
      </c>
      <c r="H197" s="7">
        <v>153</v>
      </c>
      <c r="I197" s="7">
        <v>159</v>
      </c>
      <c r="J197" s="7">
        <v>148</v>
      </c>
      <c r="K197" s="7">
        <v>161</v>
      </c>
      <c r="L197" s="12"/>
    </row>
    <row r="198" spans="1:1025" customHeight="1" ht="12.75">
      <c r="B198" s="13"/>
      <c r="C198" s="6" t="s">
        <v>295</v>
      </c>
      <c r="D198" s="6"/>
      <c r="E198" s="6"/>
      <c r="F198" s="6"/>
      <c r="G198" s="13" t="s">
        <v>3</v>
      </c>
      <c r="H198" s="7">
        <v>154</v>
      </c>
      <c r="I198" s="7">
        <v>160</v>
      </c>
      <c r="J198" s="7">
        <v>149</v>
      </c>
      <c r="K198" s="7">
        <v>162</v>
      </c>
      <c r="L198" s="12"/>
    </row>
    <row r="199" spans="1:1025" customHeight="1" ht="12.75">
      <c r="B199" s="13"/>
      <c r="C199" s="6" t="s">
        <v>296</v>
      </c>
      <c r="D199" s="6"/>
      <c r="E199" s="6"/>
      <c r="F199" s="6"/>
      <c r="G199" s="13" t="s">
        <v>3</v>
      </c>
      <c r="H199" s="7">
        <v>155</v>
      </c>
      <c r="I199" s="7">
        <v>161</v>
      </c>
      <c r="J199" s="7">
        <v>150</v>
      </c>
      <c r="K199" s="7">
        <v>163</v>
      </c>
      <c r="L199" s="12"/>
    </row>
    <row r="200" spans="1:1025" customHeight="1" ht="12.75">
      <c r="B200" s="13"/>
      <c r="C200" s="6" t="s">
        <v>297</v>
      </c>
      <c r="D200" s="6"/>
      <c r="E200" s="6"/>
      <c r="F200" s="6"/>
      <c r="G200" s="13" t="s">
        <v>3</v>
      </c>
      <c r="H200" s="7">
        <v>156</v>
      </c>
      <c r="I200" s="7">
        <v>162</v>
      </c>
      <c r="J200" s="7">
        <v>151</v>
      </c>
      <c r="K200" s="7">
        <v>164</v>
      </c>
      <c r="L200" s="12"/>
    </row>
    <row r="201" spans="1:1025" customHeight="1" ht="12.75">
      <c r="B201" s="13"/>
      <c r="C201" s="6" t="s">
        <v>298</v>
      </c>
      <c r="D201" s="6"/>
      <c r="E201" s="6"/>
      <c r="F201" s="6"/>
      <c r="G201" s="13" t="s">
        <v>3</v>
      </c>
      <c r="H201" s="7">
        <v>157</v>
      </c>
      <c r="I201" s="7">
        <v>163</v>
      </c>
      <c r="J201" s="7">
        <v>152</v>
      </c>
      <c r="K201" s="7">
        <v>165</v>
      </c>
      <c r="L201" s="12"/>
    </row>
    <row r="202" spans="1:1025" customHeight="1" ht="12.75">
      <c r="B202" s="13"/>
      <c r="C202" s="45" t="s">
        <v>299</v>
      </c>
      <c r="D202" s="45"/>
      <c r="E202" s="45"/>
      <c r="F202" s="45"/>
      <c r="G202" s="13" t="s">
        <v>3</v>
      </c>
      <c r="H202" s="7">
        <v>158</v>
      </c>
      <c r="I202" s="7">
        <v>164</v>
      </c>
      <c r="J202" s="7">
        <v>153</v>
      </c>
      <c r="K202" s="7">
        <v>166</v>
      </c>
      <c r="L202" s="12"/>
    </row>
    <row r="203" spans="1:1025" customHeight="1" ht="12.75">
      <c r="B203" s="13"/>
      <c r="C203" s="6" t="s">
        <v>280</v>
      </c>
      <c r="D203" s="6"/>
      <c r="E203" s="6"/>
      <c r="F203" s="6"/>
      <c r="G203" s="13" t="s">
        <v>3</v>
      </c>
      <c r="H203" s="7">
        <v>159</v>
      </c>
      <c r="I203" s="7">
        <v>165</v>
      </c>
      <c r="J203" s="7">
        <v>154</v>
      </c>
      <c r="K203" s="7">
        <v>167</v>
      </c>
      <c r="L203" s="12"/>
    </row>
    <row r="204" spans="1:1025" customHeight="1" ht="12.75">
      <c r="B204" s="13"/>
      <c r="C204" s="6" t="s">
        <v>300</v>
      </c>
      <c r="D204" s="6"/>
      <c r="E204" s="6"/>
      <c r="F204" s="6"/>
      <c r="G204" s="13" t="s">
        <v>3</v>
      </c>
      <c r="H204" s="7">
        <v>160</v>
      </c>
      <c r="I204" s="7">
        <v>166</v>
      </c>
      <c r="J204" s="7">
        <v>155</v>
      </c>
      <c r="K204" s="7">
        <v>168</v>
      </c>
      <c r="L204" s="12"/>
    </row>
    <row r="205" spans="1:1025" customHeight="1" ht="12.75">
      <c r="B205" s="13"/>
      <c r="C205" s="14" t="s">
        <v>301</v>
      </c>
      <c r="D205" s="14"/>
      <c r="E205" s="14"/>
      <c r="F205" s="14"/>
      <c r="G205" s="13" t="s">
        <v>3</v>
      </c>
      <c r="H205" s="7">
        <v>161</v>
      </c>
      <c r="I205" s="7">
        <v>167</v>
      </c>
      <c r="J205" s="7">
        <v>156</v>
      </c>
      <c r="K205" s="7">
        <v>169</v>
      </c>
      <c r="L205" s="12"/>
    </row>
    <row r="206" spans="1:1025" customHeight="1" ht="12.75">
      <c r="B206" s="13"/>
      <c r="C206" s="14" t="s">
        <v>282</v>
      </c>
      <c r="D206" s="14"/>
      <c r="E206" s="14"/>
      <c r="F206" s="14"/>
      <c r="G206" s="13" t="s">
        <v>3</v>
      </c>
      <c r="H206" s="7">
        <v>162</v>
      </c>
      <c r="I206" s="7">
        <v>168</v>
      </c>
      <c r="J206" s="7">
        <v>157</v>
      </c>
      <c r="K206" s="7">
        <v>170</v>
      </c>
      <c r="L206" s="12"/>
    </row>
    <row r="207" spans="1:1025" customHeight="1" ht="12.75">
      <c r="B207" s="13"/>
      <c r="C207" s="6" t="s">
        <v>283</v>
      </c>
      <c r="D207" s="6"/>
      <c r="E207" s="6"/>
      <c r="F207" s="6"/>
      <c r="G207" s="13" t="s">
        <v>3</v>
      </c>
      <c r="H207" s="7">
        <v>163</v>
      </c>
      <c r="I207" s="7">
        <v>169</v>
      </c>
      <c r="J207" s="7">
        <v>158</v>
      </c>
      <c r="K207" s="7">
        <v>171</v>
      </c>
      <c r="L207" s="12"/>
    </row>
    <row r="208" spans="1:1025" customHeight="1" ht="12.75">
      <c r="B208" s="13"/>
      <c r="C208" s="14" t="s">
        <v>284</v>
      </c>
      <c r="D208" s="14"/>
      <c r="E208" s="14"/>
      <c r="F208" s="14"/>
      <c r="G208" s="13" t="s">
        <v>3</v>
      </c>
      <c r="H208" s="7">
        <v>164</v>
      </c>
      <c r="I208" s="7">
        <v>170</v>
      </c>
      <c r="J208" s="7">
        <v>159</v>
      </c>
      <c r="K208" s="7">
        <v>172</v>
      </c>
      <c r="L208" s="12"/>
    </row>
    <row r="209" spans="1:1025" customHeight="1" ht="12.75">
      <c r="B209" s="13"/>
      <c r="C209" s="6" t="s">
        <v>285</v>
      </c>
      <c r="D209" s="6"/>
      <c r="E209" s="6"/>
      <c r="F209" s="6"/>
      <c r="G209" s="13" t="s">
        <v>3</v>
      </c>
      <c r="H209" s="7">
        <v>165</v>
      </c>
      <c r="I209" s="7">
        <v>171</v>
      </c>
      <c r="J209" s="7">
        <v>160</v>
      </c>
      <c r="K209" s="7">
        <v>173</v>
      </c>
      <c r="L209" s="12"/>
    </row>
    <row r="210" spans="1:1025" customHeight="1" ht="12.75">
      <c r="B210" s="13"/>
      <c r="C210" s="9" t="s">
        <v>286</v>
      </c>
      <c r="D210" s="13" t="s">
        <v>9</v>
      </c>
      <c r="E210" s="6" t="s">
        <v>238</v>
      </c>
      <c r="F210" s="6"/>
      <c r="G210" s="13" t="s">
        <v>3</v>
      </c>
      <c r="H210" s="7">
        <v>166</v>
      </c>
      <c r="I210" s="7">
        <v>172</v>
      </c>
      <c r="J210" s="7">
        <v>161</v>
      </c>
      <c r="K210" s="7">
        <v>174</v>
      </c>
      <c r="L210" s="12"/>
    </row>
    <row r="211" spans="1:1025" customHeight="1" ht="12.75">
      <c r="B211" s="13"/>
      <c r="C211" s="9"/>
      <c r="D211" s="13"/>
      <c r="E211" s="6" t="s">
        <v>6</v>
      </c>
      <c r="F211" s="6"/>
      <c r="G211" s="13" t="s">
        <v>3</v>
      </c>
      <c r="H211" s="7">
        <v>167</v>
      </c>
      <c r="I211" s="7">
        <v>173</v>
      </c>
      <c r="J211" s="7">
        <v>162</v>
      </c>
      <c r="K211" s="7">
        <v>175</v>
      </c>
      <c r="L211" s="12"/>
    </row>
    <row r="212" spans="1:1025" customHeight="1" ht="12.75">
      <c r="B212" s="13"/>
      <c r="C212" s="9"/>
      <c r="D212" s="13" t="s">
        <v>124</v>
      </c>
      <c r="E212" s="6" t="s">
        <v>238</v>
      </c>
      <c r="F212" s="6"/>
      <c r="G212" s="13" t="s">
        <v>3</v>
      </c>
      <c r="H212" s="7">
        <v>168</v>
      </c>
      <c r="I212" s="7">
        <v>174</v>
      </c>
      <c r="J212" s="7">
        <v>163</v>
      </c>
      <c r="K212" s="7">
        <v>176</v>
      </c>
      <c r="L212" s="12"/>
    </row>
    <row r="213" spans="1:1025" customHeight="1" ht="12.75">
      <c r="B213" s="13"/>
      <c r="C213" s="9"/>
      <c r="D213" s="13"/>
      <c r="E213" s="6" t="s">
        <v>6</v>
      </c>
      <c r="F213" s="6"/>
      <c r="G213" s="13" t="s">
        <v>3</v>
      </c>
      <c r="H213" s="7">
        <v>169</v>
      </c>
      <c r="I213" s="7">
        <v>175</v>
      </c>
      <c r="J213" s="7">
        <v>164</v>
      </c>
      <c r="K213" s="7">
        <v>177</v>
      </c>
      <c r="L213" s="12"/>
    </row>
    <row r="214" spans="1:1025" customHeight="1" ht="12.75">
      <c r="B214" s="13"/>
      <c r="C214" s="9" t="s">
        <v>287</v>
      </c>
      <c r="D214" s="13" t="s">
        <v>9</v>
      </c>
      <c r="E214" s="6" t="s">
        <v>238</v>
      </c>
      <c r="F214" s="6"/>
      <c r="G214" s="13" t="s">
        <v>3</v>
      </c>
      <c r="H214" s="7">
        <v>170</v>
      </c>
      <c r="I214" s="7">
        <v>176</v>
      </c>
      <c r="J214" s="7">
        <v>165</v>
      </c>
      <c r="K214" s="7">
        <v>178</v>
      </c>
      <c r="L214" s="12"/>
    </row>
    <row r="215" spans="1:1025" customHeight="1" ht="12.75">
      <c r="B215" s="13"/>
      <c r="C215" s="9"/>
      <c r="D215" s="13"/>
      <c r="E215" s="6" t="s">
        <v>6</v>
      </c>
      <c r="F215" s="6"/>
      <c r="G215" s="13" t="s">
        <v>3</v>
      </c>
      <c r="H215" s="7">
        <v>171</v>
      </c>
      <c r="I215" s="7">
        <v>177</v>
      </c>
      <c r="J215" s="7">
        <v>166</v>
      </c>
      <c r="K215" s="7">
        <v>179</v>
      </c>
      <c r="L215" s="12"/>
    </row>
    <row r="216" spans="1:1025" customHeight="1" ht="12.75">
      <c r="B216" s="13"/>
      <c r="C216" s="9"/>
      <c r="D216" s="13" t="s">
        <v>124</v>
      </c>
      <c r="E216" s="6" t="s">
        <v>238</v>
      </c>
      <c r="F216" s="6"/>
      <c r="G216" s="13" t="s">
        <v>3</v>
      </c>
      <c r="H216" s="7">
        <v>172</v>
      </c>
      <c r="I216" s="7">
        <v>178</v>
      </c>
      <c r="J216" s="7">
        <v>167</v>
      </c>
      <c r="K216" s="7">
        <v>180</v>
      </c>
      <c r="L216" s="12"/>
    </row>
    <row r="217" spans="1:1025" customHeight="1" ht="12.75">
      <c r="B217" s="13"/>
      <c r="C217" s="9"/>
      <c r="D217" s="13"/>
      <c r="E217" s="6" t="s">
        <v>6</v>
      </c>
      <c r="F217" s="6"/>
      <c r="G217" s="13" t="s">
        <v>3</v>
      </c>
      <c r="H217" s="7">
        <v>173</v>
      </c>
      <c r="I217" s="7">
        <v>179</v>
      </c>
      <c r="J217" s="7">
        <v>168</v>
      </c>
      <c r="K217" s="7">
        <v>181</v>
      </c>
      <c r="L217" s="12"/>
    </row>
    <row r="218" spans="1:1025" customHeight="1" ht="12.75">
      <c r="B218" s="13"/>
      <c r="C218" s="6" t="s">
        <v>288</v>
      </c>
      <c r="D218" s="6"/>
      <c r="E218" s="6"/>
      <c r="F218" s="6"/>
      <c r="G218" s="13" t="s">
        <v>3</v>
      </c>
      <c r="H218" s="7">
        <v>174</v>
      </c>
      <c r="I218" s="7">
        <v>180</v>
      </c>
      <c r="J218" s="7">
        <v>169</v>
      </c>
      <c r="K218" s="7">
        <v>182</v>
      </c>
      <c r="L218" s="12"/>
    </row>
    <row r="219" spans="1:1025" customHeight="1" ht="12.75">
      <c r="B219" s="13"/>
      <c r="C219" s="6" t="s">
        <v>289</v>
      </c>
      <c r="D219" s="6"/>
      <c r="E219" s="6"/>
      <c r="F219" s="6"/>
      <c r="G219" s="13" t="s">
        <v>3</v>
      </c>
      <c r="H219" s="7">
        <v>175</v>
      </c>
      <c r="I219" s="7">
        <v>181</v>
      </c>
      <c r="J219" s="7">
        <v>170</v>
      </c>
      <c r="K219" s="7">
        <v>183</v>
      </c>
      <c r="L219" s="12"/>
    </row>
    <row r="220" spans="1:1025" customHeight="1" ht="12.75">
      <c r="B220" s="13"/>
      <c r="C220" s="14" t="s">
        <v>290</v>
      </c>
      <c r="D220" s="14"/>
      <c r="E220" s="14"/>
      <c r="F220" s="14"/>
      <c r="G220" s="13" t="s">
        <v>3</v>
      </c>
      <c r="H220" s="7">
        <v>176</v>
      </c>
      <c r="I220" s="7">
        <v>182</v>
      </c>
      <c r="J220" s="7">
        <v>171</v>
      </c>
      <c r="K220" s="7">
        <v>184</v>
      </c>
      <c r="L220" s="12"/>
    </row>
    <row r="221" spans="1:1025" customHeight="1" ht="12.75">
      <c r="B221" s="13"/>
      <c r="C221" s="14" t="s">
        <v>302</v>
      </c>
      <c r="D221" s="14"/>
      <c r="E221" s="14"/>
      <c r="F221" s="14"/>
      <c r="G221" s="13" t="s">
        <v>3</v>
      </c>
      <c r="H221" s="7">
        <v>177</v>
      </c>
      <c r="I221" s="7">
        <v>183</v>
      </c>
      <c r="J221" s="7">
        <v>172</v>
      </c>
      <c r="K221" s="7">
        <v>185</v>
      </c>
      <c r="L221" s="12"/>
    </row>
    <row r="222" spans="1:1025" customHeight="1" ht="12.75">
      <c r="B222" s="13"/>
      <c r="C222" s="6" t="s">
        <v>31</v>
      </c>
      <c r="D222" s="6"/>
      <c r="E222" s="6"/>
      <c r="F222" s="6"/>
      <c r="G222" s="13" t="s">
        <v>3</v>
      </c>
      <c r="H222" s="7">
        <v>178</v>
      </c>
      <c r="I222" s="7">
        <v>184</v>
      </c>
      <c r="J222" s="7">
        <v>173</v>
      </c>
      <c r="K222" s="7">
        <v>186</v>
      </c>
      <c r="L222" s="12"/>
    </row>
    <row r="223" spans="1:1025" customHeight="1" ht="12.75">
      <c r="B223" s="9" t="s">
        <v>303</v>
      </c>
      <c r="C223" s="13" t="s">
        <v>304</v>
      </c>
      <c r="D223" s="9" t="s">
        <v>237</v>
      </c>
      <c r="E223" s="13" t="s">
        <v>9</v>
      </c>
      <c r="F223" s="21" t="s">
        <v>238</v>
      </c>
      <c r="G223" s="13" t="s">
        <v>3</v>
      </c>
      <c r="H223" s="7">
        <v>179</v>
      </c>
      <c r="I223" s="7">
        <v>185</v>
      </c>
      <c r="J223" s="7">
        <v>174</v>
      </c>
      <c r="K223" s="7">
        <v>187</v>
      </c>
      <c r="L223" s="12"/>
    </row>
    <row r="224" spans="1:1025" customHeight="1" ht="12.8">
      <c r="B224" s="9"/>
      <c r="C224" s="13"/>
      <c r="D224" s="9"/>
      <c r="E224" s="13"/>
      <c r="F224" s="21" t="s">
        <v>6</v>
      </c>
      <c r="G224" s="13" t="s">
        <v>3</v>
      </c>
      <c r="H224" s="7">
        <v>180</v>
      </c>
      <c r="I224" s="7">
        <v>186</v>
      </c>
      <c r="J224" s="7">
        <v>175</v>
      </c>
      <c r="K224" s="7">
        <v>188</v>
      </c>
      <c r="L224" s="12"/>
    </row>
    <row r="225" spans="1:1025" customHeight="1" ht="12.75">
      <c r="B225" s="9"/>
      <c r="C225" s="13"/>
      <c r="D225" s="9"/>
      <c r="E225" s="13" t="s">
        <v>124</v>
      </c>
      <c r="F225" s="21" t="s">
        <v>238</v>
      </c>
      <c r="G225" s="13" t="s">
        <v>3</v>
      </c>
      <c r="H225" s="7">
        <v>181</v>
      </c>
      <c r="I225" s="7">
        <v>187</v>
      </c>
      <c r="J225" s="7">
        <v>176</v>
      </c>
      <c r="K225" s="7">
        <v>189</v>
      </c>
      <c r="L225" s="12"/>
    </row>
    <row r="226" spans="1:1025" customHeight="1" ht="12.8">
      <c r="B226" s="9"/>
      <c r="C226" s="13"/>
      <c r="D226" s="9"/>
      <c r="E226" s="13"/>
      <c r="F226" s="21" t="s">
        <v>6</v>
      </c>
      <c r="G226" s="13" t="s">
        <v>3</v>
      </c>
      <c r="H226" s="7">
        <v>182</v>
      </c>
      <c r="I226" s="7">
        <v>188</v>
      </c>
      <c r="J226" s="7">
        <v>177</v>
      </c>
      <c r="K226" s="7">
        <v>190</v>
      </c>
      <c r="L226" s="12"/>
    </row>
    <row r="227" spans="1:1025" customHeight="1" ht="12.75">
      <c r="B227" s="9"/>
      <c r="C227" s="13"/>
      <c r="D227" s="9" t="s">
        <v>239</v>
      </c>
      <c r="E227" s="13" t="s">
        <v>9</v>
      </c>
      <c r="F227" s="21" t="s">
        <v>238</v>
      </c>
      <c r="G227" s="13" t="s">
        <v>3</v>
      </c>
      <c r="H227" s="7">
        <v>183</v>
      </c>
      <c r="I227" s="7">
        <v>189</v>
      </c>
      <c r="J227" s="7">
        <v>178</v>
      </c>
      <c r="K227" s="7">
        <v>191</v>
      </c>
      <c r="L227" s="12"/>
    </row>
    <row r="228" spans="1:1025" customHeight="1" ht="12.8">
      <c r="B228" s="9"/>
      <c r="C228" s="13"/>
      <c r="D228" s="9"/>
      <c r="E228" s="13"/>
      <c r="F228" s="21" t="s">
        <v>6</v>
      </c>
      <c r="G228" s="13" t="s">
        <v>3</v>
      </c>
      <c r="H228" s="7">
        <v>184</v>
      </c>
      <c r="I228" s="7">
        <v>190</v>
      </c>
      <c r="J228" s="7">
        <v>179</v>
      </c>
      <c r="K228" s="7">
        <v>192</v>
      </c>
      <c r="L228" s="12"/>
    </row>
    <row r="229" spans="1:1025" customHeight="1" ht="12.75">
      <c r="B229" s="9"/>
      <c r="C229" s="13"/>
      <c r="D229" s="9"/>
      <c r="E229" s="13" t="s">
        <v>124</v>
      </c>
      <c r="F229" s="21" t="s">
        <v>238</v>
      </c>
      <c r="G229" s="13" t="s">
        <v>3</v>
      </c>
      <c r="H229" s="7">
        <v>185</v>
      </c>
      <c r="I229" s="7">
        <v>191</v>
      </c>
      <c r="J229" s="7">
        <v>180</v>
      </c>
      <c r="K229" s="7">
        <v>193</v>
      </c>
      <c r="L229" s="12"/>
    </row>
    <row r="230" spans="1:1025" customHeight="1" ht="12.8">
      <c r="B230" s="9"/>
      <c r="C230" s="13"/>
      <c r="D230" s="9"/>
      <c r="E230" s="13"/>
      <c r="F230" s="21" t="s">
        <v>6</v>
      </c>
      <c r="G230" s="13" t="s">
        <v>3</v>
      </c>
      <c r="H230" s="7">
        <v>186</v>
      </c>
      <c r="I230" s="7">
        <v>192</v>
      </c>
      <c r="J230" s="7">
        <v>181</v>
      </c>
      <c r="K230" s="7">
        <v>194</v>
      </c>
      <c r="L230" s="12"/>
    </row>
    <row r="231" spans="1:1025" customHeight="1" ht="12.75">
      <c r="B231" s="9"/>
      <c r="C231" s="13"/>
      <c r="D231" s="9" t="s">
        <v>240</v>
      </c>
      <c r="E231" s="13" t="s">
        <v>9</v>
      </c>
      <c r="F231" s="21" t="s">
        <v>238</v>
      </c>
      <c r="G231" s="13" t="s">
        <v>3</v>
      </c>
      <c r="H231" s="7">
        <v>187</v>
      </c>
      <c r="I231" s="7">
        <v>193</v>
      </c>
      <c r="J231" s="7">
        <v>182</v>
      </c>
      <c r="K231" s="7">
        <v>195</v>
      </c>
      <c r="L231" s="12"/>
    </row>
    <row r="232" spans="1:1025" customHeight="1" ht="12.8">
      <c r="B232" s="9"/>
      <c r="C232" s="13"/>
      <c r="D232" s="9"/>
      <c r="E232" s="13"/>
      <c r="F232" s="21" t="s">
        <v>6</v>
      </c>
      <c r="G232" s="13" t="s">
        <v>3</v>
      </c>
      <c r="H232" s="7">
        <v>188</v>
      </c>
      <c r="I232" s="7">
        <v>194</v>
      </c>
      <c r="J232" s="7">
        <v>183</v>
      </c>
      <c r="K232" s="7">
        <v>196</v>
      </c>
      <c r="L232" s="12"/>
    </row>
    <row r="233" spans="1:1025" customHeight="1" ht="12.75">
      <c r="B233" s="9"/>
      <c r="C233" s="13"/>
      <c r="D233" s="9"/>
      <c r="E233" s="13" t="s">
        <v>124</v>
      </c>
      <c r="F233" s="21" t="s">
        <v>238</v>
      </c>
      <c r="G233" s="13" t="s">
        <v>3</v>
      </c>
      <c r="H233" s="7">
        <v>189</v>
      </c>
      <c r="I233" s="7">
        <v>195</v>
      </c>
      <c r="J233" s="7">
        <v>184</v>
      </c>
      <c r="K233" s="7">
        <v>197</v>
      </c>
      <c r="L233" s="12"/>
    </row>
    <row r="234" spans="1:1025" customHeight="1" ht="12.8">
      <c r="B234" s="9"/>
      <c r="C234" s="13"/>
      <c r="D234" s="9"/>
      <c r="E234" s="13"/>
      <c r="F234" s="21" t="s">
        <v>6</v>
      </c>
      <c r="G234" s="13" t="s">
        <v>3</v>
      </c>
      <c r="H234" s="7">
        <v>190</v>
      </c>
      <c r="I234" s="7">
        <v>196</v>
      </c>
      <c r="J234" s="7">
        <v>185</v>
      </c>
      <c r="K234" s="7">
        <v>198</v>
      </c>
      <c r="L234" s="12"/>
    </row>
    <row r="235" spans="1:1025" customHeight="1" ht="12.75">
      <c r="B235" s="9"/>
      <c r="C235" s="13"/>
      <c r="D235" s="9" t="s">
        <v>305</v>
      </c>
      <c r="E235" s="13" t="s">
        <v>9</v>
      </c>
      <c r="F235" s="21" t="s">
        <v>238</v>
      </c>
      <c r="G235" s="13" t="s">
        <v>3</v>
      </c>
      <c r="H235" s="7">
        <v>191</v>
      </c>
      <c r="I235" s="7">
        <v>197</v>
      </c>
      <c r="J235" s="7">
        <v>186</v>
      </c>
      <c r="K235" s="7">
        <v>199</v>
      </c>
      <c r="L235" s="12"/>
    </row>
    <row r="236" spans="1:1025" customHeight="1" ht="12.8">
      <c r="B236" s="9"/>
      <c r="C236" s="13"/>
      <c r="D236" s="9"/>
      <c r="E236" s="13"/>
      <c r="F236" s="21" t="s">
        <v>6</v>
      </c>
      <c r="G236" s="13" t="s">
        <v>3</v>
      </c>
      <c r="H236" s="7">
        <v>192</v>
      </c>
      <c r="I236" s="7">
        <v>198</v>
      </c>
      <c r="J236" s="7">
        <v>187</v>
      </c>
      <c r="K236" s="7">
        <v>200</v>
      </c>
      <c r="L236" s="12"/>
    </row>
    <row r="237" spans="1:1025" customHeight="1" ht="12.75">
      <c r="B237" s="9"/>
      <c r="C237" s="13"/>
      <c r="D237" s="9"/>
      <c r="E237" s="13" t="s">
        <v>124</v>
      </c>
      <c r="F237" s="21" t="s">
        <v>238</v>
      </c>
      <c r="G237" s="13" t="s">
        <v>3</v>
      </c>
      <c r="H237" s="7">
        <v>193</v>
      </c>
      <c r="I237" s="7">
        <v>199</v>
      </c>
      <c r="J237" s="7">
        <v>188</v>
      </c>
      <c r="K237" s="7">
        <v>201</v>
      </c>
      <c r="L237" s="12"/>
    </row>
    <row r="238" spans="1:1025" customHeight="1" ht="12.8">
      <c r="B238" s="9"/>
      <c r="C238" s="13"/>
      <c r="D238" s="9"/>
      <c r="E238" s="13"/>
      <c r="F238" s="21" t="s">
        <v>6</v>
      </c>
      <c r="G238" s="13" t="s">
        <v>3</v>
      </c>
      <c r="H238" s="7">
        <v>194</v>
      </c>
      <c r="I238" s="7">
        <v>200</v>
      </c>
      <c r="J238" s="7">
        <v>189</v>
      </c>
      <c r="K238" s="7">
        <v>202</v>
      </c>
      <c r="L238" s="12"/>
    </row>
    <row r="239" spans="1:1025" customHeight="1" ht="12.75">
      <c r="B239" s="9"/>
      <c r="C239" s="13"/>
      <c r="D239" s="6" t="s">
        <v>306</v>
      </c>
      <c r="E239" s="6"/>
      <c r="F239" s="6"/>
      <c r="G239" s="13" t="s">
        <v>3</v>
      </c>
      <c r="H239" s="7">
        <v>195</v>
      </c>
      <c r="I239" s="7">
        <v>201</v>
      </c>
      <c r="J239" s="7">
        <v>190</v>
      </c>
      <c r="K239" s="7">
        <v>203</v>
      </c>
      <c r="L239" s="12"/>
    </row>
    <row r="240" spans="1:1025" customHeight="1" ht="12.75">
      <c r="B240" s="9"/>
      <c r="C240" s="13"/>
      <c r="D240" s="6" t="s">
        <v>307</v>
      </c>
      <c r="E240" s="6"/>
      <c r="F240" s="6"/>
      <c r="G240" s="13" t="s">
        <v>3</v>
      </c>
      <c r="H240" s="7">
        <v>196</v>
      </c>
      <c r="I240" s="7">
        <v>202</v>
      </c>
      <c r="J240" s="7">
        <v>191</v>
      </c>
      <c r="K240" s="7">
        <v>204</v>
      </c>
      <c r="L240" s="12"/>
    </row>
    <row r="241" spans="1:1025" customHeight="1" ht="12.75">
      <c r="B241" s="9"/>
      <c r="C241" s="13"/>
      <c r="D241" s="6" t="s">
        <v>31</v>
      </c>
      <c r="E241" s="6"/>
      <c r="F241" s="6"/>
      <c r="G241" s="13" t="s">
        <v>3</v>
      </c>
      <c r="H241" s="7">
        <v>197</v>
      </c>
      <c r="I241" s="7">
        <v>203</v>
      </c>
      <c r="J241" s="7">
        <v>192</v>
      </c>
      <c r="K241" s="7">
        <v>205</v>
      </c>
      <c r="L241" s="12"/>
    </row>
    <row r="242" spans="1:1025" customHeight="1" ht="12.75">
      <c r="B242" s="9"/>
      <c r="C242" s="6" t="s">
        <v>308</v>
      </c>
      <c r="D242" s="6"/>
      <c r="E242" s="6"/>
      <c r="F242" s="6"/>
      <c r="G242" s="13" t="s">
        <v>3</v>
      </c>
      <c r="H242" s="7">
        <v>198</v>
      </c>
      <c r="I242" s="7">
        <v>204</v>
      </c>
      <c r="J242" s="7">
        <v>193</v>
      </c>
      <c r="K242" s="7">
        <v>206</v>
      </c>
      <c r="L242" s="12"/>
    </row>
    <row r="243" spans="1:1025" customHeight="1" ht="12.75">
      <c r="B243" s="9"/>
      <c r="C243" s="6" t="s">
        <v>31</v>
      </c>
      <c r="D243" s="6"/>
      <c r="E243" s="6"/>
      <c r="F243" s="6"/>
      <c r="G243" s="13" t="s">
        <v>3</v>
      </c>
      <c r="H243" s="7">
        <v>199</v>
      </c>
      <c r="I243" s="7">
        <v>205</v>
      </c>
      <c r="J243" s="7">
        <v>194</v>
      </c>
      <c r="K243" s="7">
        <v>207</v>
      </c>
      <c r="L243" s="12"/>
    </row>
    <row r="244" spans="1:1025" customHeight="1" ht="12.75">
      <c r="B244" s="6" t="s">
        <v>309</v>
      </c>
      <c r="C244" s="6"/>
      <c r="D244" s="6"/>
      <c r="E244" s="6"/>
      <c r="F244" s="6"/>
      <c r="G244" s="13" t="s">
        <v>3</v>
      </c>
      <c r="H244" s="7">
        <v>200</v>
      </c>
      <c r="I244" s="7">
        <v>206</v>
      </c>
      <c r="J244" s="7">
        <v>195</v>
      </c>
      <c r="K244" s="7">
        <v>208</v>
      </c>
      <c r="L244" s="12"/>
    </row>
    <row r="245" spans="1:1025" customHeight="1" ht="18">
      <c r="B245" s="3" t="s">
        <v>310</v>
      </c>
      <c r="C245" s="3"/>
      <c r="D245" s="3"/>
      <c r="E245" s="3"/>
      <c r="F245" s="3"/>
      <c r="G245" s="3"/>
      <c r="H245" s="17">
        <f>SUM(H153:H244)</f>
        <v>14214</v>
      </c>
      <c r="I245" s="17">
        <f>SUM(I153:I244)</f>
        <v>14766</v>
      </c>
      <c r="J245" s="17">
        <f>SUM(J153:J244)</f>
        <v>13754</v>
      </c>
      <c r="K245" s="17">
        <f>SUM(K153:K244)</f>
        <v>14950</v>
      </c>
      <c r="L245" s="17">
        <f>SUM(L153:L244)</f>
        <v>0</v>
      </c>
    </row>
    <row r="246" spans="1:1025" customHeight="1" ht="12.75"/>
    <row r="247" spans="1:1025" customHeight="1" ht="12.75">
      <c r="H247" s="36"/>
      <c r="I247" s="48"/>
      <c r="J247" s="48"/>
      <c r="K247" s="48"/>
      <c r="L247" s="48"/>
    </row>
    <row r="248" spans="1:1025" customHeight="1" ht="12.8">
      <c r="B248" s="49" t="s">
        <v>311</v>
      </c>
      <c r="C248" s="50"/>
      <c r="D248" s="50"/>
      <c r="E248" s="50"/>
      <c r="F248" s="50"/>
      <c r="G248" s="35"/>
      <c r="H248" s="7">
        <v>187</v>
      </c>
      <c r="I248" s="7">
        <v>193</v>
      </c>
      <c r="J248" s="7">
        <v>182</v>
      </c>
      <c r="K248" s="7">
        <v>195</v>
      </c>
      <c r="L248" s="51"/>
    </row>
    <row r="249" spans="1:1025" customHeight="1" ht="12.75">
      <c r="H249" s="48"/>
      <c r="I249" s="48"/>
      <c r="J249" s="48"/>
      <c r="K249" s="48"/>
      <c r="L249" s="48"/>
    </row>
    <row r="250" spans="1:1025" customHeight="1" ht="12.8">
      <c r="B250" s="49" t="s">
        <v>312</v>
      </c>
      <c r="C250" s="50"/>
      <c r="D250" s="50"/>
      <c r="E250" s="50"/>
      <c r="F250" s="50"/>
      <c r="G250" s="35"/>
      <c r="H250" s="7">
        <v>178</v>
      </c>
      <c r="I250" s="7">
        <v>184</v>
      </c>
      <c r="J250" s="7">
        <v>173</v>
      </c>
      <c r="K250" s="7">
        <v>186</v>
      </c>
      <c r="L250" s="51"/>
    </row>
    <row r="251" spans="1:1025" customHeight="1" ht="12.75">
      <c r="I251" s="36"/>
      <c r="J251" s="48"/>
      <c r="K251" s="48"/>
      <c r="L251" s="48"/>
    </row>
    <row r="252" spans="1:1025" customHeight="1" ht="12.75">
      <c r="B252" s="49" t="s">
        <v>313</v>
      </c>
      <c r="C252" s="50"/>
      <c r="D252" s="50"/>
      <c r="E252" s="50"/>
      <c r="F252" s="50"/>
      <c r="G252" s="35"/>
      <c r="H252" s="7">
        <v>186</v>
      </c>
      <c r="I252" s="7">
        <v>192</v>
      </c>
      <c r="J252" s="7">
        <v>181</v>
      </c>
      <c r="K252" s="7">
        <v>194</v>
      </c>
      <c r="L252" s="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F3"/>
    <mergeCell ref="B4:B14"/>
    <mergeCell ref="C4:C7"/>
    <mergeCell ref="D4:D5"/>
    <mergeCell ref="D6:D7"/>
    <mergeCell ref="C8:C11"/>
    <mergeCell ref="D8:D9"/>
    <mergeCell ref="D10:D11"/>
    <mergeCell ref="C12:F12"/>
    <mergeCell ref="C13:F13"/>
    <mergeCell ref="C14:F14"/>
    <mergeCell ref="B15:B52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C25:F25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C36:C43"/>
    <mergeCell ref="D36:F36"/>
    <mergeCell ref="D37:F37"/>
    <mergeCell ref="D38:F38"/>
    <mergeCell ref="D39:F39"/>
    <mergeCell ref="D40:F40"/>
    <mergeCell ref="D41:F41"/>
    <mergeCell ref="D42:F42"/>
    <mergeCell ref="D43:F43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C51:F51"/>
    <mergeCell ref="C52:F52"/>
    <mergeCell ref="B53:B72"/>
    <mergeCell ref="C53:C70"/>
    <mergeCell ref="D53:D56"/>
    <mergeCell ref="E53:E54"/>
    <mergeCell ref="E55:E56"/>
    <mergeCell ref="D57:D60"/>
    <mergeCell ref="E57:E58"/>
    <mergeCell ref="E59:E60"/>
    <mergeCell ref="D61:D64"/>
    <mergeCell ref="E61:E62"/>
    <mergeCell ref="E63:E64"/>
    <mergeCell ref="D65:D68"/>
    <mergeCell ref="E65:E66"/>
    <mergeCell ref="E67:E68"/>
    <mergeCell ref="D69:F69"/>
    <mergeCell ref="D70:F70"/>
    <mergeCell ref="C71:F71"/>
    <mergeCell ref="C72:F72"/>
    <mergeCell ref="B73:F73"/>
    <mergeCell ref="B74:F74"/>
    <mergeCell ref="B78:G78"/>
    <mergeCell ref="B79:B95"/>
    <mergeCell ref="C79:F79"/>
    <mergeCell ref="C80:C83"/>
    <mergeCell ref="D80:D81"/>
    <mergeCell ref="D82:D83"/>
    <mergeCell ref="C84:F84"/>
    <mergeCell ref="C85:F85"/>
    <mergeCell ref="C86:C89"/>
    <mergeCell ref="D86:D87"/>
    <mergeCell ref="D88:D89"/>
    <mergeCell ref="C90:F90"/>
    <mergeCell ref="C91:F91"/>
    <mergeCell ref="C92:F92"/>
    <mergeCell ref="C93:F93"/>
    <mergeCell ref="C94:F94"/>
    <mergeCell ref="C95:F95"/>
    <mergeCell ref="B96:B103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B104:B113"/>
    <mergeCell ref="C104:C105"/>
    <mergeCell ref="D104:F104"/>
    <mergeCell ref="D105:F105"/>
    <mergeCell ref="C106:F106"/>
    <mergeCell ref="C107:F107"/>
    <mergeCell ref="C108:C111"/>
    <mergeCell ref="D108:F108"/>
    <mergeCell ref="D109:F109"/>
    <mergeCell ref="D110:F110"/>
    <mergeCell ref="D111:F111"/>
    <mergeCell ref="C112:F112"/>
    <mergeCell ref="C113:F113"/>
    <mergeCell ref="B114:B119"/>
    <mergeCell ref="C114:F114"/>
    <mergeCell ref="C115:F115"/>
    <mergeCell ref="C116:C118"/>
    <mergeCell ref="D116:F116"/>
    <mergeCell ref="D117:F117"/>
    <mergeCell ref="D118:F118"/>
    <mergeCell ref="C119:F119"/>
    <mergeCell ref="B120:B123"/>
    <mergeCell ref="C120:F120"/>
    <mergeCell ref="C121:F121"/>
    <mergeCell ref="C122:F122"/>
    <mergeCell ref="C123:F123"/>
    <mergeCell ref="B124:B127"/>
    <mergeCell ref="C124:F124"/>
    <mergeCell ref="C125:F125"/>
    <mergeCell ref="C126:F126"/>
    <mergeCell ref="C127:F127"/>
    <mergeCell ref="B128:B129"/>
    <mergeCell ref="C128:F128"/>
    <mergeCell ref="C129:F129"/>
    <mergeCell ref="B130:B147"/>
    <mergeCell ref="C130:F130"/>
    <mergeCell ref="C131:F131"/>
    <mergeCell ref="C132:F132"/>
    <mergeCell ref="C133:F133"/>
    <mergeCell ref="C134:F134"/>
    <mergeCell ref="C135:F135"/>
    <mergeCell ref="C136:C139"/>
    <mergeCell ref="D136:D137"/>
    <mergeCell ref="E136:F136"/>
    <mergeCell ref="E137:F137"/>
    <mergeCell ref="D138:D139"/>
    <mergeCell ref="E138:F138"/>
    <mergeCell ref="E139:F139"/>
    <mergeCell ref="C140:C143"/>
    <mergeCell ref="D140:D141"/>
    <mergeCell ref="E140:F140"/>
    <mergeCell ref="E141:F141"/>
    <mergeCell ref="D142:D143"/>
    <mergeCell ref="E142:F142"/>
    <mergeCell ref="E143:F143"/>
    <mergeCell ref="C144:F144"/>
    <mergeCell ref="C145:F145"/>
    <mergeCell ref="C146:F146"/>
    <mergeCell ref="C147:F147"/>
    <mergeCell ref="B148:G148"/>
    <mergeCell ref="B152:G152"/>
    <mergeCell ref="B153:B160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B161:B170"/>
    <mergeCell ref="C161:C162"/>
    <mergeCell ref="D161:F161"/>
    <mergeCell ref="D162:F162"/>
    <mergeCell ref="C163:F163"/>
    <mergeCell ref="C164:F164"/>
    <mergeCell ref="C165:C168"/>
    <mergeCell ref="D165:F165"/>
    <mergeCell ref="D166:F166"/>
    <mergeCell ref="D167:F167"/>
    <mergeCell ref="D168:F168"/>
    <mergeCell ref="C169:F169"/>
    <mergeCell ref="C170:F170"/>
    <mergeCell ref="B171:B176"/>
    <mergeCell ref="C171:F171"/>
    <mergeCell ref="C172:F172"/>
    <mergeCell ref="C173:C175"/>
    <mergeCell ref="D173:F173"/>
    <mergeCell ref="D174:F174"/>
    <mergeCell ref="D175:F175"/>
    <mergeCell ref="C176:F176"/>
    <mergeCell ref="B177:B18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B187:B194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B195:B196"/>
    <mergeCell ref="C195:F195"/>
    <mergeCell ref="C196:F196"/>
    <mergeCell ref="B197:B222"/>
    <mergeCell ref="C197:F197"/>
    <mergeCell ref="C198:F198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C213"/>
    <mergeCell ref="D210:D211"/>
    <mergeCell ref="E210:F210"/>
    <mergeCell ref="E211:F211"/>
    <mergeCell ref="D212:D213"/>
    <mergeCell ref="E212:F212"/>
    <mergeCell ref="E213:F213"/>
    <mergeCell ref="C214:C217"/>
    <mergeCell ref="D214:D215"/>
    <mergeCell ref="E214:F214"/>
    <mergeCell ref="E215:F215"/>
    <mergeCell ref="D216:D217"/>
    <mergeCell ref="E216:F216"/>
    <mergeCell ref="E217:F217"/>
    <mergeCell ref="C218:F218"/>
    <mergeCell ref="C219:F219"/>
    <mergeCell ref="C220:F220"/>
    <mergeCell ref="C221:F221"/>
    <mergeCell ref="C222:F222"/>
    <mergeCell ref="B223:B243"/>
    <mergeCell ref="C223:C241"/>
    <mergeCell ref="D223:D226"/>
    <mergeCell ref="E223:E224"/>
    <mergeCell ref="E225:E226"/>
    <mergeCell ref="D227:D230"/>
    <mergeCell ref="E227:E228"/>
    <mergeCell ref="E229:E230"/>
    <mergeCell ref="D231:D234"/>
    <mergeCell ref="E231:E232"/>
    <mergeCell ref="E233:E234"/>
    <mergeCell ref="D235:D238"/>
    <mergeCell ref="E235:E236"/>
    <mergeCell ref="E237:E238"/>
    <mergeCell ref="D239:F239"/>
    <mergeCell ref="D240:F240"/>
    <mergeCell ref="D241:F241"/>
    <mergeCell ref="C242:F242"/>
    <mergeCell ref="C243:F243"/>
    <mergeCell ref="B244:F244"/>
    <mergeCell ref="B245:G245"/>
  </mergeCells>
  <printOptions gridLines="tru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70"/>
  <sheetViews>
    <sheetView tabSelected="0" workbookViewId="0" zoomScale="75" showGridLines="true" showRowColHeaders="1">
      <selection activeCell="I39" sqref="I39"/>
    </sheetView>
  </sheetViews>
  <sheetFormatPr defaultRowHeight="14.4" outlineLevelRow="0" outlineLevelCol="0"/>
  <cols>
    <col min="1" max="1" width="4.7244897959184" customWidth="true" style="0"/>
    <col min="2" max="2" width="118.79081632653" customWidth="true" style="0"/>
    <col min="3" max="3" width="14.173469387755" customWidth="true" style="0"/>
    <col min="4" max="4" width="14.173469387755" customWidth="true" style="0"/>
    <col min="5" max="5" width="14.173469387755" customWidth="true" style="0"/>
    <col min="6" max="6" width="14.173469387755" customWidth="true" style="0"/>
    <col min="7" max="7" width="14.173469387755" customWidth="true" style="0"/>
    <col min="8" max="8" width="10.933673469388" customWidth="true" style="0"/>
    <col min="9" max="9" width="10.933673469388" customWidth="true" style="0"/>
    <col min="10" max="10" width="0" hidden="true" customWidth="true" style="0"/>
    <col min="11" max="11" width="0" hidden="true" customWidth="true" style="0"/>
    <col min="12" max="12" width="0" hidden="true" customWidth="true" style="0"/>
    <col min="13" max="13" width="0" hidden="true" customWidth="true" style="0"/>
    <col min="14" max="14" width="0" hidden="true" customWidth="true" style="0"/>
    <col min="15" max="15" width="0" hidden="true" customWidth="true" style="0"/>
    <col min="16" max="16" width="0" hidden="true" customWidth="true" style="0"/>
    <col min="17" max="17" width="0" hidden="true" customWidth="true" style="0"/>
    <col min="18" max="18" width="0" hidden="true" customWidth="true" style="0"/>
    <col min="19" max="19" width="0" hidden="true" customWidth="true" style="0"/>
    <col min="20" max="20" width="0" hidden="true" customWidth="true" style="0"/>
    <col min="21" max="21" width="0" hidden="true" customWidth="true" style="0"/>
    <col min="22" max="22" width="0" hidden="true" customWidth="true" style="0"/>
    <col min="23" max="23" width="0" hidden="true" customWidth="true" style="0"/>
    <col min="24" max="24" width="0" hidden="true" customWidth="true" style="0"/>
    <col min="25" max="25" width="0" hidden="true" customWidth="true" style="0"/>
    <col min="26" max="26" width="0" hidden="true" customWidth="true" style="0"/>
    <col min="27" max="27" width="0" hidden="true" customWidth="true" style="0"/>
    <col min="28" max="28" width="0" hidden="true" customWidth="true" style="0"/>
    <col min="29" max="29" width="0" hidden="true" customWidth="true" style="0"/>
    <col min="30" max="30" width="0" hidden="true" customWidth="true" style="0"/>
    <col min="31" max="31" width="0" hidden="true" customWidth="true" style="0"/>
    <col min="32" max="32" width="0" hidden="true" customWidth="true" style="0"/>
    <col min="33" max="33" width="0" hidden="true" customWidth="true" style="0"/>
    <col min="34" max="34" width="0" hidden="true" customWidth="true" style="0"/>
    <col min="35" max="35" width="0" hidden="true" customWidth="true" style="0"/>
    <col min="36" max="36" width="0" hidden="true" customWidth="true" style="0"/>
    <col min="37" max="37" width="0" hidden="true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0" hidden="true" customWidth="true" style="0"/>
    <col min="49" max="49" width="0" hidden="true" customWidth="true" style="0"/>
    <col min="50" max="50" width="0" hidden="true" customWidth="true" style="0"/>
    <col min="51" max="51" width="0" hidden="true" customWidth="true" style="0"/>
    <col min="52" max="52" width="0" hidden="true" customWidth="true" style="0"/>
    <col min="53" max="53" width="0" hidden="true" customWidth="true" style="0"/>
    <col min="54" max="54" width="0" hidden="true" customWidth="true" style="0"/>
    <col min="55" max="55" width="0" hidden="true" customWidth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0" hidden="true" customWidth="true" style="0"/>
    <col min="65" max="65" width="0" hidden="true" customWidth="true" style="0"/>
    <col min="66" max="66" width="0" hidden="true" customWidth="true" style="0"/>
    <col min="67" max="67" width="0" hidden="true" customWidth="true" style="0"/>
    <col min="68" max="68" width="0" hidden="true" customWidth="true" style="0"/>
    <col min="69" max="69" width="0" hidden="true" customWidth="true" style="0"/>
    <col min="70" max="70" width="0" hidden="true" customWidth="true" style="0"/>
    <col min="71" max="71" width="0" hidden="true" customWidth="true" style="0"/>
    <col min="72" max="72" width="0" hidden="true" customWidth="true" style="0"/>
    <col min="73" max="73" width="0" hidden="true" customWidth="true" style="0"/>
    <col min="74" max="74" width="0" hidden="true" customWidth="true" style="0"/>
    <col min="75" max="75" width="0" hidden="true" customWidth="true" style="0"/>
    <col min="76" max="76" width="0" hidden="true" customWidth="true" style="0"/>
    <col min="77" max="77" width="0" hidden="true" customWidth="true" style="0"/>
    <col min="78" max="78" width="0" hidden="true" customWidth="true" style="0"/>
    <col min="79" max="79" width="0" hidden="true" customWidth="true" style="0"/>
    <col min="80" max="80" width="0" hidden="true" customWidth="true" style="0"/>
    <col min="81" max="81" width="0" hidden="true" customWidth="true" style="0"/>
    <col min="82" max="82" width="0" hidden="true" customWidth="true" style="0"/>
    <col min="83" max="83" width="0" hidden="true" customWidth="true" style="0"/>
    <col min="84" max="84" width="0" hidden="true" customWidth="true" style="0"/>
    <col min="85" max="85" width="0" hidden="true" customWidth="true" style="0"/>
    <col min="86" max="86" width="0" hidden="true" customWidth="true" style="0"/>
    <col min="87" max="87" width="0" hidden="true" customWidth="true" style="0"/>
    <col min="88" max="88" width="0" hidden="true" customWidth="true" style="0"/>
    <col min="89" max="89" width="0" hidden="true" customWidth="true" style="0"/>
    <col min="90" max="90" width="0" hidden="true" customWidth="true" style="0"/>
    <col min="91" max="91" width="0" hidden="true" customWidth="true" style="0"/>
    <col min="92" max="92" width="0" hidden="true" customWidth="true" style="0"/>
    <col min="93" max="93" width="0" hidden="true" customWidth="true" style="0"/>
    <col min="94" max="94" width="0" hidden="true" customWidth="true" style="0"/>
    <col min="95" max="95" width="0" hidden="true" customWidth="true" style="0"/>
    <col min="96" max="96" width="0" hidden="true" customWidth="true" style="0"/>
    <col min="97" max="97" width="0" hidden="true" customWidth="true" style="0"/>
    <col min="98" max="98" width="0" hidden="true" customWidth="true" style="0"/>
    <col min="99" max="99" width="0" hidden="true" customWidth="true" style="0"/>
    <col min="100" max="100" width="0" hidden="true" customWidth="true" style="0"/>
    <col min="101" max="101" width="0" hidden="true" customWidth="true" style="0"/>
    <col min="102" max="102" width="0" hidden="true" customWidth="true" style="0"/>
    <col min="103" max="103" width="0" hidden="true" customWidth="true" style="0"/>
    <col min="104" max="104" width="0" hidden="true" customWidth="true" style="0"/>
    <col min="105" max="105" width="0" hidden="true" customWidth="true" style="0"/>
    <col min="106" max="106" width="0" hidden="true" customWidth="true" style="0"/>
    <col min="107" max="107" width="0" hidden="true" customWidth="true" style="0"/>
    <col min="108" max="108" width="0" hidden="true" customWidth="true" style="0"/>
    <col min="109" max="109" width="0" hidden="true" customWidth="true" style="0"/>
    <col min="110" max="110" width="0" hidden="true" customWidth="true" style="0"/>
    <col min="111" max="111" width="0" hidden="true" customWidth="true" style="0"/>
    <col min="112" max="112" width="0" hidden="true" customWidth="true" style="0"/>
    <col min="113" max="113" width="0" hidden="true" customWidth="true" style="0"/>
    <col min="114" max="114" width="0" hidden="true" customWidth="true" style="0"/>
    <col min="115" max="115" width="0" hidden="true" customWidth="true" style="0"/>
    <col min="116" max="116" width="0" hidden="true" customWidth="true" style="0"/>
    <col min="117" max="117" width="0" hidden="true" customWidth="true" style="0"/>
    <col min="118" max="118" width="0" hidden="true" customWidth="true" style="0"/>
    <col min="119" max="119" width="0" hidden="true" customWidth="true" style="0"/>
    <col min="120" max="120" width="0" hidden="true" customWidth="true" style="0"/>
    <col min="121" max="121" width="0" hidden="true" customWidth="true" style="0"/>
    <col min="122" max="122" width="0" hidden="true" customWidth="true" style="0"/>
    <col min="123" max="123" width="0" hidden="true" customWidth="true" style="0"/>
    <col min="124" max="124" width="0" hidden="true" customWidth="true" style="0"/>
    <col min="125" max="125" width="0" hidden="true" customWidth="true" style="0"/>
    <col min="126" max="126" width="0" hidden="true" customWidth="true" style="0"/>
    <col min="127" max="127" width="0" hidden="true" customWidth="true" style="0"/>
    <col min="128" max="128" width="0" hidden="true" customWidth="true" style="0"/>
    <col min="129" max="129" width="0" hidden="true" customWidth="true" style="0"/>
    <col min="130" max="130" width="0" hidden="true" customWidth="true" style="0"/>
    <col min="131" max="131" width="0" hidden="true" customWidth="true" style="0"/>
    <col min="132" max="132" width="0" hidden="true" customWidth="true" style="0"/>
    <col min="133" max="133" width="0" hidden="true" customWidth="true" style="0"/>
    <col min="134" max="134" width="0" hidden="true" customWidth="true" style="0"/>
    <col min="135" max="135" width="0" hidden="true" customWidth="true" style="0"/>
    <col min="136" max="136" width="0" hidden="true" customWidth="true" style="0"/>
    <col min="137" max="137" width="0" hidden="true" customWidth="true" style="0"/>
    <col min="138" max="138" width="0" hidden="true" customWidth="true" style="0"/>
    <col min="139" max="139" width="0" hidden="true" customWidth="true" style="0"/>
    <col min="140" max="140" width="0" hidden="true" customWidth="true" style="0"/>
    <col min="141" max="141" width="0" hidden="true" customWidth="true" style="0"/>
    <col min="142" max="142" width="0" hidden="true" customWidth="true" style="0"/>
    <col min="143" max="143" width="0" hidden="true" customWidth="true" style="0"/>
    <col min="144" max="144" width="0" hidden="true" customWidth="true" style="0"/>
    <col min="145" max="145" width="0" hidden="true" customWidth="true" style="0"/>
    <col min="146" max="146" width="0" hidden="true" customWidth="true" style="0"/>
    <col min="147" max="147" width="0" hidden="true" customWidth="true" style="0"/>
    <col min="148" max="148" width="0" hidden="true" customWidth="true" style="0"/>
    <col min="149" max="149" width="0" hidden="true" customWidth="true" style="0"/>
    <col min="150" max="150" width="0" hidden="true" customWidth="true" style="0"/>
    <col min="151" max="151" width="0" hidden="true" customWidth="true" style="0"/>
    <col min="152" max="152" width="0" hidden="true" customWidth="true" style="0"/>
    <col min="153" max="153" width="0" hidden="true" customWidth="true" style="0"/>
    <col min="154" max="154" width="0" hidden="true" customWidth="true" style="0"/>
    <col min="155" max="155" width="0" hidden="true" customWidth="true" style="0"/>
    <col min="156" max="156" width="0" hidden="true" customWidth="true" style="0"/>
    <col min="157" max="157" width="0" hidden="true" customWidth="true" style="0"/>
    <col min="158" max="158" width="0" hidden="true" customWidth="true" style="0"/>
    <col min="159" max="159" width="0" hidden="true" customWidth="true" style="0"/>
    <col min="160" max="160" width="0" hidden="true" customWidth="true" style="0"/>
    <col min="161" max="161" width="0" hidden="true" customWidth="true" style="0"/>
    <col min="162" max="162" width="0" hidden="true" customWidth="true" style="0"/>
    <col min="163" max="163" width="0" hidden="true" customWidth="true" style="0"/>
    <col min="164" max="164" width="0" hidden="true" customWidth="true" style="0"/>
    <col min="165" max="165" width="0" hidden="true" customWidth="true" style="0"/>
    <col min="166" max="166" width="0" hidden="true" customWidth="true" style="0"/>
    <col min="167" max="167" width="0" hidden="true" customWidth="true" style="0"/>
    <col min="168" max="168" width="0" hidden="true" customWidth="true" style="0"/>
    <col min="169" max="169" width="0" hidden="true" customWidth="true" style="0"/>
    <col min="170" max="170" width="0" hidden="true" customWidth="true" style="0"/>
    <col min="171" max="171" width="0" hidden="true" customWidth="true" style="0"/>
    <col min="172" max="172" width="0" hidden="true" customWidth="true" style="0"/>
    <col min="173" max="173" width="0" hidden="true" customWidth="true" style="0"/>
    <col min="174" max="174" width="0" hidden="true" customWidth="true" style="0"/>
    <col min="175" max="175" width="0" hidden="true" customWidth="true" style="0"/>
    <col min="176" max="176" width="0" hidden="true" customWidth="true" style="0"/>
    <col min="177" max="177" width="0" hidden="true" customWidth="true" style="0"/>
    <col min="178" max="178" width="0" hidden="true" customWidth="true" style="0"/>
    <col min="179" max="179" width="0" hidden="true" customWidth="true" style="0"/>
    <col min="180" max="180" width="0" hidden="true" customWidth="true" style="0"/>
    <col min="181" max="181" width="0" hidden="true" customWidth="true" style="0"/>
    <col min="182" max="182" width="0" hidden="true" customWidth="true" style="0"/>
    <col min="183" max="183" width="0" hidden="true" customWidth="true" style="0"/>
    <col min="184" max="184" width="0" hidden="true" customWidth="true" style="0"/>
    <col min="185" max="185" width="0" hidden="true" customWidth="true" style="0"/>
    <col min="186" max="186" width="0" hidden="true" customWidth="true" style="0"/>
    <col min="187" max="187" width="0" hidden="true" customWidth="true" style="0"/>
    <col min="188" max="188" width="0" hidden="true" customWidth="true" style="0"/>
    <col min="189" max="189" width="0" hidden="true" customWidth="true" style="0"/>
    <col min="190" max="190" width="0" hidden="true" customWidth="true" style="0"/>
    <col min="191" max="191" width="0" hidden="true" customWidth="true" style="0"/>
    <col min="192" max="192" width="0" hidden="true" customWidth="true" style="0"/>
    <col min="193" max="193" width="0" hidden="true" customWidth="true" style="0"/>
    <col min="194" max="194" width="0" hidden="true" customWidth="true" style="0"/>
    <col min="195" max="195" width="0" hidden="true" customWidth="true" style="0"/>
    <col min="196" max="196" width="0" hidden="true" customWidth="true" style="0"/>
    <col min="197" max="197" width="0" hidden="true" customWidth="true" style="0"/>
    <col min="198" max="198" width="0" hidden="true" customWidth="true" style="0"/>
    <col min="199" max="199" width="0" hidden="true" customWidth="true" style="0"/>
    <col min="200" max="200" width="0" hidden="true" customWidth="true" style="0"/>
    <col min="201" max="201" width="0" hidden="true" customWidth="true" style="0"/>
    <col min="202" max="202" width="0" hidden="true" customWidth="true" style="0"/>
    <col min="203" max="203" width="0" hidden="true" customWidth="true" style="0"/>
    <col min="204" max="204" width="0" hidden="true" customWidth="true" style="0"/>
    <col min="205" max="205" width="0" hidden="true" customWidth="true" style="0"/>
    <col min="206" max="206" width="0" hidden="true" customWidth="true" style="0"/>
    <col min="207" max="207" width="0" hidden="true" customWidth="true" style="0"/>
    <col min="208" max="208" width="0" hidden="true" customWidth="true" style="0"/>
    <col min="209" max="209" width="0" hidden="true" customWidth="true" style="0"/>
    <col min="210" max="210" width="0" hidden="true" customWidth="true" style="0"/>
    <col min="211" max="211" width="0" hidden="true" customWidth="true" style="0"/>
    <col min="212" max="212" width="0" hidden="true" customWidth="true" style="0"/>
    <col min="213" max="213" width="0" hidden="true" customWidth="true" style="0"/>
    <col min="214" max="214" width="0" hidden="true" customWidth="true" style="0"/>
    <col min="215" max="215" width="0" hidden="true" customWidth="true" style="0"/>
    <col min="216" max="216" width="0" hidden="true" customWidth="true" style="0"/>
    <col min="217" max="217" width="0" hidden="true" customWidth="true" style="0"/>
    <col min="218" max="218" width="0" hidden="true" customWidth="true" style="0"/>
    <col min="219" max="219" width="0" hidden="true" customWidth="true" style="0"/>
    <col min="220" max="220" width="0" hidden="true" customWidth="true" style="0"/>
    <col min="221" max="221" width="0" hidden="true" customWidth="true" style="0"/>
    <col min="222" max="222" width="0" hidden="true" customWidth="true" style="0"/>
    <col min="223" max="223" width="0" hidden="true" customWidth="true" style="0"/>
    <col min="224" max="224" width="0" hidden="true" customWidth="true" style="0"/>
    <col min="225" max="225" width="0" hidden="true" customWidth="true" style="0"/>
    <col min="226" max="226" width="0" hidden="true" customWidth="true" style="0"/>
    <col min="227" max="227" width="0" hidden="true" customWidth="true" style="0"/>
    <col min="228" max="228" width="0" hidden="true" customWidth="true" style="0"/>
    <col min="229" max="229" width="0" hidden="true" customWidth="true" style="0"/>
    <col min="230" max="230" width="0" hidden="true" customWidth="true" style="0"/>
    <col min="231" max="231" width="0" hidden="true" customWidth="true" style="0"/>
    <col min="232" max="232" width="0" hidden="true" customWidth="true" style="0"/>
    <col min="233" max="233" width="0" hidden="true" customWidth="true" style="0"/>
    <col min="234" max="234" width="0" hidden="true" customWidth="true" style="0"/>
    <col min="235" max="235" width="0" hidden="true" customWidth="true" style="0"/>
    <col min="236" max="236" width="0" hidden="true" customWidth="true" style="0"/>
    <col min="237" max="237" width="0" hidden="true" customWidth="true" style="0"/>
    <col min="238" max="238" width="0" hidden="true" customWidth="true" style="0"/>
    <col min="239" max="239" width="0" hidden="true" customWidth="true" style="0"/>
    <col min="240" max="240" width="0" hidden="true" customWidth="true" style="0"/>
    <col min="241" max="241" width="0" hidden="true" customWidth="true" style="0"/>
    <col min="242" max="242" width="0" hidden="true" customWidth="true" style="0"/>
    <col min="243" max="243" width="0" hidden="true" customWidth="true" style="0"/>
    <col min="244" max="244" width="0" hidden="true" customWidth="true" style="0"/>
    <col min="245" max="245" width="0" hidden="true" customWidth="true" style="0"/>
    <col min="246" max="246" width="0" hidden="true" customWidth="true" style="0"/>
    <col min="247" max="247" width="0" hidden="true" customWidth="true" style="0"/>
    <col min="248" max="248" width="0" hidden="true" customWidth="true" style="0"/>
    <col min="249" max="249" width="0" hidden="true" customWidth="true" style="0"/>
    <col min="250" max="250" width="0" hidden="true" customWidth="true" style="0"/>
    <col min="251" max="251" width="0" hidden="true" customWidth="true" style="0"/>
    <col min="252" max="252" width="0" hidden="true" customWidth="true" style="0"/>
    <col min="253" max="253" width="0" hidden="true" customWidth="true" style="0"/>
    <col min="254" max="254" width="0" hidden="true" customWidth="true" style="0"/>
    <col min="255" max="255" width="0" hidden="true" customWidth="true" style="0"/>
    <col min="256" max="256" width="0" hidden="true" customWidth="true" style="0"/>
    <col min="257" max="257" width="0" hidden="true" customWidth="true" style="0"/>
    <col min="258" max="258" width="0" hidden="true" customWidth="true" style="0"/>
    <col min="259" max="259" width="0" hidden="true" customWidth="true" style="0"/>
    <col min="260" max="260" width="0" hidden="true" customWidth="true" style="0"/>
    <col min="261" max="261" width="0" hidden="true" customWidth="true" style="0"/>
    <col min="262" max="262" width="0" hidden="true" customWidth="true" style="0"/>
    <col min="263" max="263" width="0" hidden="true" customWidth="true" style="0"/>
    <col min="264" max="264" width="0" hidden="true" customWidth="true" style="0"/>
    <col min="265" max="265" width="0" hidden="true" customWidth="true" style="0"/>
    <col min="266" max="266" width="0" hidden="true" customWidth="true" style="0"/>
    <col min="267" max="267" width="0" hidden="true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271" max="271" width="0" hidden="true" customWidth="true" style="0"/>
    <col min="272" max="272" width="0" hidden="true" customWidth="true" style="0"/>
    <col min="273" max="273" width="0" hidden="true" customWidth="true" style="0"/>
    <col min="274" max="274" width="0" hidden="true" customWidth="true" style="0"/>
    <col min="275" max="275" width="0" hidden="true" customWidth="true" style="0"/>
    <col min="276" max="276" width="0" hidden="true" customWidth="true" style="0"/>
    <col min="277" max="277" width="0" hidden="true" customWidth="true" style="0"/>
    <col min="278" max="278" width="0" hidden="true" customWidth="true" style="0"/>
    <col min="279" max="279" width="0" hidden="true" customWidth="true" style="0"/>
    <col min="280" max="280" width="0" hidden="true" customWidth="true" style="0"/>
    <col min="281" max="281" width="0" hidden="true" customWidth="true" style="0"/>
    <col min="282" max="282" width="0" hidden="true" customWidth="true" style="0"/>
    <col min="283" max="283" width="0" hidden="true" customWidth="true" style="0"/>
    <col min="284" max="284" width="0" hidden="true" customWidth="true" style="0"/>
    <col min="285" max="285" width="0" hidden="true" customWidth="true" style="0"/>
    <col min="286" max="286" width="0" hidden="true" customWidth="true" style="0"/>
    <col min="287" max="287" width="0" hidden="true" customWidth="true" style="0"/>
    <col min="288" max="288" width="0" hidden="true" customWidth="true" style="0"/>
    <col min="289" max="289" width="0" hidden="true" customWidth="true" style="0"/>
    <col min="290" max="290" width="0" hidden="true" customWidth="true" style="0"/>
    <col min="291" max="291" width="0" hidden="true" customWidth="true" style="0"/>
    <col min="292" max="292" width="0" hidden="true" customWidth="true" style="0"/>
    <col min="293" max="293" width="0" hidden="true" customWidth="true" style="0"/>
    <col min="294" max="294" width="0" hidden="true" customWidth="true" style="0"/>
    <col min="295" max="295" width="0" hidden="true" customWidth="true" style="0"/>
    <col min="296" max="296" width="0" hidden="true" customWidth="true" style="0"/>
    <col min="297" max="297" width="0" hidden="true" customWidth="true" style="0"/>
    <col min="298" max="298" width="0" hidden="true" customWidth="true" style="0"/>
    <col min="299" max="299" width="0" hidden="true" customWidth="true" style="0"/>
    <col min="300" max="300" width="0" hidden="true" customWidth="true" style="0"/>
    <col min="301" max="301" width="0" hidden="true" customWidth="true" style="0"/>
    <col min="302" max="302" width="0" hidden="true" customWidth="true" style="0"/>
    <col min="303" max="303" width="0" hidden="true" customWidth="true" style="0"/>
    <col min="304" max="304" width="0" hidden="true" customWidth="true" style="0"/>
    <col min="305" max="305" width="0" hidden="true" customWidth="true" style="0"/>
    <col min="306" max="306" width="0" hidden="true" customWidth="true" style="0"/>
    <col min="307" max="307" width="0" hidden="true" customWidth="true" style="0"/>
    <col min="308" max="308" width="0" hidden="true" customWidth="true" style="0"/>
    <col min="309" max="309" width="0" hidden="true" customWidth="true" style="0"/>
    <col min="310" max="310" width="0" hidden="true" customWidth="true" style="0"/>
    <col min="311" max="311" width="0" hidden="true" customWidth="true" style="0"/>
    <col min="312" max="312" width="0" hidden="true" customWidth="true" style="0"/>
    <col min="313" max="313" width="0" hidden="true" customWidth="true" style="0"/>
    <col min="314" max="314" width="0" hidden="true" customWidth="true" style="0"/>
    <col min="315" max="315" width="0" hidden="true" customWidth="true" style="0"/>
    <col min="316" max="316" width="0" hidden="true" customWidth="true" style="0"/>
    <col min="317" max="317" width="0" hidden="true" customWidth="true" style="0"/>
    <col min="318" max="318" width="0" hidden="true" customWidth="true" style="0"/>
    <col min="319" max="319" width="0" hidden="true" customWidth="true" style="0"/>
    <col min="320" max="320" width="0" hidden="true" customWidth="true" style="0"/>
    <col min="321" max="321" width="0" hidden="true" customWidth="true" style="0"/>
    <col min="322" max="322" width="0" hidden="true" customWidth="true" style="0"/>
    <col min="323" max="323" width="0" hidden="true" customWidth="true" style="0"/>
    <col min="324" max="324" width="0" hidden="true" customWidth="true" style="0"/>
    <col min="325" max="325" width="0" hidden="true" customWidth="true" style="0"/>
    <col min="326" max="326" width="0" hidden="true" customWidth="true" style="0"/>
    <col min="327" max="327" width="0" hidden="true" customWidth="true" style="0"/>
    <col min="328" max="328" width="0" hidden="true" customWidth="true" style="0"/>
    <col min="329" max="329" width="0" hidden="true" customWidth="true" style="0"/>
    <col min="330" max="330" width="0" hidden="true" customWidth="true" style="0"/>
    <col min="331" max="331" width="0" hidden="true" customWidth="true" style="0"/>
    <col min="332" max="332" width="0" hidden="true" customWidth="true" style="0"/>
    <col min="333" max="333" width="0" hidden="true" customWidth="true" style="0"/>
    <col min="334" max="334" width="0" hidden="true" customWidth="true" style="0"/>
    <col min="335" max="335" width="0" hidden="true" customWidth="true" style="0"/>
    <col min="336" max="336" width="0" hidden="true" customWidth="true" style="0"/>
    <col min="337" max="337" width="0" hidden="true" customWidth="true" style="0"/>
    <col min="338" max="338" width="0" hidden="true" customWidth="true" style="0"/>
    <col min="339" max="339" width="0" hidden="true" customWidth="true" style="0"/>
    <col min="340" max="340" width="0" hidden="true" customWidth="true" style="0"/>
    <col min="341" max="341" width="0" hidden="true" customWidth="true" style="0"/>
    <col min="342" max="342" width="0" hidden="true" customWidth="true" style="0"/>
    <col min="343" max="343" width="0" hidden="true" customWidth="true" style="0"/>
    <col min="344" max="344" width="0" hidden="true" customWidth="true" style="0"/>
    <col min="345" max="345" width="0" hidden="true" customWidth="true" style="0"/>
    <col min="346" max="346" width="0" hidden="true" customWidth="true" style="0"/>
    <col min="347" max="347" width="0" hidden="true" customWidth="true" style="0"/>
    <col min="348" max="348" width="0" hidden="true" customWidth="true" style="0"/>
    <col min="349" max="349" width="0" hidden="true" customWidth="true" style="0"/>
    <col min="350" max="350" width="0" hidden="true" customWidth="true" style="0"/>
    <col min="351" max="351" width="0" hidden="true" customWidth="true" style="0"/>
    <col min="352" max="352" width="0" hidden="true" customWidth="true" style="0"/>
    <col min="353" max="353" width="0" hidden="true" customWidth="true" style="0"/>
    <col min="354" max="354" width="0" hidden="true" customWidth="true" style="0"/>
    <col min="355" max="355" width="0" hidden="true" customWidth="true" style="0"/>
    <col min="356" max="356" width="0" hidden="true" customWidth="true" style="0"/>
    <col min="357" max="357" width="0" hidden="true" customWidth="true" style="0"/>
    <col min="358" max="358" width="0" hidden="true" customWidth="true" style="0"/>
    <col min="359" max="359" width="0" hidden="true" customWidth="true" style="0"/>
    <col min="360" max="360" width="0" hidden="true" customWidth="true" style="0"/>
    <col min="361" max="361" width="0" hidden="true" customWidth="true" style="0"/>
    <col min="362" max="362" width="0" hidden="true" customWidth="true" style="0"/>
    <col min="363" max="363" width="0" hidden="true" customWidth="true" style="0"/>
    <col min="364" max="364" width="0" hidden="true" customWidth="true" style="0"/>
    <col min="365" max="365" width="0" hidden="true" customWidth="true" style="0"/>
    <col min="366" max="366" width="0" hidden="true" customWidth="true" style="0"/>
    <col min="367" max="367" width="0" hidden="true" customWidth="true" style="0"/>
    <col min="368" max="368" width="0" hidden="true" customWidth="true" style="0"/>
    <col min="369" max="369" width="0" hidden="true" customWidth="true" style="0"/>
    <col min="370" max="370" width="0" hidden="true" customWidth="true" style="0"/>
    <col min="371" max="371" width="0" hidden="true" customWidth="true" style="0"/>
    <col min="372" max="372" width="0" hidden="true" customWidth="true" style="0"/>
    <col min="373" max="373" width="0" hidden="true" customWidth="true" style="0"/>
    <col min="374" max="374" width="0" hidden="true" customWidth="true" style="0"/>
    <col min="375" max="375" width="0" hidden="true" customWidth="true" style="0"/>
    <col min="376" max="376" width="0" hidden="true" customWidth="true" style="0"/>
    <col min="377" max="377" width="0" hidden="true" customWidth="true" style="0"/>
    <col min="378" max="378" width="0" hidden="true" customWidth="true" style="0"/>
    <col min="379" max="379" width="0" hidden="true" customWidth="true" style="0"/>
    <col min="380" max="380" width="0" hidden="true" customWidth="true" style="0"/>
    <col min="381" max="381" width="0" hidden="true" customWidth="true" style="0"/>
    <col min="382" max="382" width="0" hidden="true" customWidth="true" style="0"/>
    <col min="383" max="383" width="0" hidden="true" customWidth="true" style="0"/>
    <col min="384" max="384" width="0" hidden="true" customWidth="true" style="0"/>
    <col min="385" max="385" width="0" hidden="true" customWidth="true" style="0"/>
    <col min="386" max="386" width="0" hidden="true" customWidth="true" style="0"/>
    <col min="387" max="387" width="0" hidden="true" customWidth="true" style="0"/>
    <col min="388" max="388" width="0" hidden="true" customWidth="true" style="0"/>
    <col min="389" max="389" width="0" hidden="true" customWidth="true" style="0"/>
    <col min="390" max="390" width="0" hidden="true" customWidth="true" style="0"/>
    <col min="391" max="391" width="0" hidden="true" customWidth="true" style="0"/>
    <col min="392" max="392" width="0" hidden="true" customWidth="true" style="0"/>
    <col min="393" max="393" width="0" hidden="true" customWidth="true" style="0"/>
    <col min="394" max="394" width="0" hidden="true" customWidth="true" style="0"/>
    <col min="395" max="395" width="0" hidden="true" customWidth="true" style="0"/>
    <col min="396" max="396" width="0" hidden="true" customWidth="true" style="0"/>
    <col min="397" max="397" width="0" hidden="true" customWidth="true" style="0"/>
    <col min="398" max="398" width="0" hidden="true" customWidth="true" style="0"/>
    <col min="399" max="399" width="0" hidden="true" customWidth="true" style="0"/>
    <col min="400" max="400" width="0" hidden="true" customWidth="true" style="0"/>
    <col min="401" max="401" width="0" hidden="true" customWidth="true" style="0"/>
    <col min="402" max="402" width="0" hidden="true" customWidth="true" style="0"/>
    <col min="403" max="403" width="0" hidden="true" customWidth="true" style="0"/>
    <col min="404" max="404" width="0" hidden="true" customWidth="true" style="0"/>
    <col min="405" max="405" width="0" hidden="true" customWidth="true" style="0"/>
    <col min="406" max="406" width="0" hidden="true" customWidth="true" style="0"/>
    <col min="407" max="407" width="0" hidden="true" customWidth="true" style="0"/>
    <col min="408" max="408" width="0" hidden="true" customWidth="true" style="0"/>
    <col min="409" max="409" width="0" hidden="true" customWidth="true" style="0"/>
    <col min="410" max="410" width="0" hidden="true" customWidth="true" style="0"/>
    <col min="411" max="411" width="0" hidden="true" customWidth="true" style="0"/>
    <col min="412" max="412" width="0" hidden="true" customWidth="true" style="0"/>
    <col min="413" max="413" width="0" hidden="true" customWidth="true" style="0"/>
    <col min="414" max="414" width="0" hidden="true" customWidth="true" style="0"/>
    <col min="415" max="415" width="0" hidden="true" customWidth="true" style="0"/>
    <col min="416" max="416" width="0" hidden="true" customWidth="true" style="0"/>
    <col min="417" max="417" width="0" hidden="true" customWidth="true" style="0"/>
    <col min="418" max="418" width="0" hidden="true" customWidth="true" style="0"/>
    <col min="419" max="419" width="0" hidden="true" customWidth="true" style="0"/>
    <col min="420" max="420" width="0" hidden="true" customWidth="true" style="0"/>
    <col min="421" max="421" width="0" hidden="true" customWidth="true" style="0"/>
    <col min="422" max="422" width="0" hidden="true" customWidth="true" style="0"/>
    <col min="423" max="423" width="0" hidden="true" customWidth="true" style="0"/>
    <col min="424" max="424" width="0" hidden="true" customWidth="true" style="0"/>
    <col min="425" max="425" width="0" hidden="true" customWidth="true" style="0"/>
    <col min="426" max="426" width="0" hidden="true" customWidth="true" style="0"/>
    <col min="427" max="427" width="0" hidden="true" customWidth="true" style="0"/>
    <col min="428" max="428" width="0" hidden="true" customWidth="true" style="0"/>
    <col min="429" max="429" width="0" hidden="true" customWidth="true" style="0"/>
    <col min="430" max="430" width="0" hidden="true" customWidth="true" style="0"/>
    <col min="431" max="431" width="0" hidden="true" customWidth="true" style="0"/>
    <col min="432" max="432" width="0" hidden="true" customWidth="true" style="0"/>
    <col min="433" max="433" width="0" hidden="true" customWidth="true" style="0"/>
    <col min="434" max="434" width="0" hidden="true" customWidth="true" style="0"/>
    <col min="435" max="435" width="0" hidden="true" customWidth="true" style="0"/>
    <col min="436" max="436" width="0" hidden="true" customWidth="true" style="0"/>
    <col min="437" max="437" width="0" hidden="true" customWidth="true" style="0"/>
    <col min="438" max="438" width="0" hidden="true" customWidth="true" style="0"/>
    <col min="439" max="439" width="0" hidden="true" customWidth="true" style="0"/>
    <col min="440" max="440" width="0" hidden="true" customWidth="true" style="0"/>
    <col min="441" max="441" width="0" hidden="true" customWidth="true" style="0"/>
    <col min="442" max="442" width="0" hidden="true" customWidth="true" style="0"/>
    <col min="443" max="443" width="0" hidden="true" customWidth="true" style="0"/>
    <col min="444" max="444" width="0" hidden="true" customWidth="true" style="0"/>
    <col min="445" max="445" width="0" hidden="true" customWidth="true" style="0"/>
    <col min="446" max="446" width="0" hidden="true" customWidth="true" style="0"/>
    <col min="447" max="447" width="0" hidden="true" customWidth="true" style="0"/>
    <col min="448" max="448" width="0" hidden="true" customWidth="true" style="0"/>
    <col min="449" max="449" width="0" hidden="true" customWidth="true" style="0"/>
    <col min="450" max="450" width="0" hidden="true" customWidth="true" style="0"/>
    <col min="451" max="451" width="0" hidden="true" customWidth="true" style="0"/>
    <col min="452" max="452" width="0" hidden="true" customWidth="true" style="0"/>
    <col min="453" max="453" width="0" hidden="true" customWidth="true" style="0"/>
    <col min="454" max="454" width="0" hidden="true" customWidth="true" style="0"/>
    <col min="455" max="455" width="0" hidden="true" customWidth="true" style="0"/>
    <col min="456" max="456" width="0" hidden="true" customWidth="true" style="0"/>
    <col min="457" max="457" width="0" hidden="true" customWidth="true" style="0"/>
    <col min="458" max="458" width="0" hidden="true" customWidth="true" style="0"/>
    <col min="459" max="459" width="0" hidden="true" customWidth="true" style="0"/>
    <col min="460" max="460" width="0" hidden="true" customWidth="true" style="0"/>
    <col min="461" max="461" width="0" hidden="true" customWidth="true" style="0"/>
    <col min="462" max="462" width="0" hidden="true" customWidth="true" style="0"/>
    <col min="463" max="463" width="0" hidden="true" customWidth="true" style="0"/>
    <col min="464" max="464" width="0" hidden="true" customWidth="true" style="0"/>
    <col min="465" max="465" width="0" hidden="true" customWidth="true" style="0"/>
    <col min="466" max="466" width="0" hidden="true" customWidth="true" style="0"/>
    <col min="467" max="467" width="0" hidden="true" customWidth="true" style="0"/>
    <col min="468" max="468" width="0" hidden="true" customWidth="true" style="0"/>
    <col min="469" max="469" width="0" hidden="true" customWidth="true" style="0"/>
    <col min="470" max="470" width="0" hidden="true" customWidth="true" style="0"/>
    <col min="471" max="471" width="0" hidden="true" customWidth="true" style="0"/>
    <col min="472" max="472" width="0" hidden="true" customWidth="true" style="0"/>
    <col min="473" max="473" width="0" hidden="true" customWidth="true" style="0"/>
    <col min="474" max="474" width="0" hidden="true" customWidth="true" style="0"/>
    <col min="475" max="475" width="0" hidden="true" customWidth="true" style="0"/>
    <col min="476" max="476" width="0" hidden="true" customWidth="true" style="0"/>
    <col min="477" max="477" width="0" hidden="true" customWidth="true" style="0"/>
    <col min="478" max="478" width="0" hidden="true" customWidth="true" style="0"/>
    <col min="479" max="479" width="0" hidden="true" customWidth="true" style="0"/>
    <col min="480" max="480" width="0" hidden="true" customWidth="true" style="0"/>
    <col min="481" max="481" width="0" hidden="true" customWidth="true" style="0"/>
    <col min="482" max="482" width="0" hidden="true" customWidth="true" style="0"/>
    <col min="483" max="483" width="0" hidden="true" customWidth="true" style="0"/>
    <col min="484" max="484" width="0" hidden="true" customWidth="true" style="0"/>
    <col min="485" max="485" width="0" hidden="true" customWidth="true" style="0"/>
    <col min="486" max="486" width="0" hidden="true" customWidth="true" style="0"/>
    <col min="487" max="487" width="0" hidden="true" customWidth="true" style="0"/>
    <col min="488" max="488" width="0" hidden="true" customWidth="true" style="0"/>
    <col min="489" max="489" width="0" hidden="true" customWidth="true" style="0"/>
    <col min="490" max="490" width="0" hidden="true" customWidth="true" style="0"/>
    <col min="491" max="491" width="0" hidden="true" customWidth="true" style="0"/>
    <col min="492" max="492" width="0" hidden="true" customWidth="true" style="0"/>
    <col min="493" max="493" width="0" hidden="true" customWidth="true" style="0"/>
    <col min="494" max="494" width="0" hidden="true" customWidth="true" style="0"/>
    <col min="495" max="495" width="0" hidden="true" customWidth="true" style="0"/>
    <col min="496" max="496" width="0" hidden="true" customWidth="true" style="0"/>
    <col min="497" max="497" width="0" hidden="true" customWidth="true" style="0"/>
    <col min="498" max="498" width="0" hidden="true" customWidth="true" style="0"/>
    <col min="499" max="499" width="0" hidden="true" customWidth="true" style="0"/>
    <col min="500" max="500" width="0" hidden="true" customWidth="true" style="0"/>
    <col min="501" max="501" width="0" hidden="true" customWidth="true" style="0"/>
    <col min="502" max="502" width="0" hidden="true" customWidth="true" style="0"/>
    <col min="503" max="503" width="0" hidden="true" customWidth="true" style="0"/>
    <col min="504" max="504" width="0" hidden="true" customWidth="true" style="0"/>
    <col min="505" max="505" width="0" hidden="true" customWidth="true" style="0"/>
    <col min="506" max="506" width="0" hidden="true" customWidth="true" style="0"/>
    <col min="507" max="507" width="0" hidden="true" customWidth="true" style="0"/>
    <col min="508" max="508" width="0" hidden="true" customWidth="true" style="0"/>
    <col min="509" max="509" width="0" hidden="true" customWidth="true" style="0"/>
    <col min="510" max="510" width="0" hidden="true" customWidth="true" style="0"/>
    <col min="511" max="511" width="0" hidden="true" customWidth="true" style="0"/>
    <col min="512" max="512" width="0" hidden="true" customWidth="true" style="0"/>
    <col min="513" max="513" width="0" hidden="true" customWidth="true" style="0"/>
    <col min="514" max="514" width="0" hidden="true" customWidth="true" style="0"/>
    <col min="515" max="515" width="0" hidden="true" customWidth="true" style="0"/>
    <col min="516" max="516" width="0" hidden="true" customWidth="true" style="0"/>
    <col min="517" max="517" width="0" hidden="true" customWidth="true" style="0"/>
    <col min="518" max="518" width="0" hidden="true" customWidth="true" style="0"/>
    <col min="519" max="519" width="0" hidden="true" customWidth="true" style="0"/>
    <col min="520" max="520" width="0" hidden="true" customWidth="true" style="0"/>
    <col min="521" max="521" width="0" hidden="true" customWidth="true" style="0"/>
    <col min="522" max="522" width="0" hidden="true" customWidth="true" style="0"/>
    <col min="523" max="523" width="0" hidden="true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527" max="527" width="0" hidden="true" customWidth="true" style="0"/>
    <col min="528" max="528" width="0" hidden="true" customWidth="true" style="0"/>
    <col min="529" max="529" width="0" hidden="true" customWidth="true" style="0"/>
    <col min="530" max="530" width="0" hidden="true" customWidth="true" style="0"/>
    <col min="531" max="531" width="0" hidden="true" customWidth="true" style="0"/>
    <col min="532" max="532" width="0" hidden="true" customWidth="true" style="0"/>
    <col min="533" max="533" width="0" hidden="true" customWidth="true" style="0"/>
    <col min="534" max="534" width="0" hidden="true" customWidth="true" style="0"/>
    <col min="535" max="535" width="0" hidden="true" customWidth="true" style="0"/>
    <col min="536" max="536" width="0" hidden="true" customWidth="true" style="0"/>
    <col min="537" max="537" width="0" hidden="true" customWidth="true" style="0"/>
    <col min="538" max="538" width="0" hidden="true" customWidth="true" style="0"/>
    <col min="539" max="539" width="0" hidden="true" customWidth="true" style="0"/>
    <col min="540" max="540" width="0" hidden="true" customWidth="true" style="0"/>
    <col min="541" max="541" width="0" hidden="true" customWidth="true" style="0"/>
    <col min="542" max="542" width="0" hidden="true" customWidth="true" style="0"/>
    <col min="543" max="543" width="0" hidden="true" customWidth="true" style="0"/>
    <col min="544" max="544" width="0" hidden="true" customWidth="true" style="0"/>
    <col min="545" max="545" width="0" hidden="true" customWidth="true" style="0"/>
    <col min="546" max="546" width="0" hidden="true" customWidth="true" style="0"/>
    <col min="547" max="547" width="0" hidden="true" customWidth="true" style="0"/>
    <col min="548" max="548" width="0" hidden="true" customWidth="true" style="0"/>
    <col min="549" max="549" width="0" hidden="true" customWidth="true" style="0"/>
    <col min="550" max="550" width="0" hidden="true" customWidth="true" style="0"/>
    <col min="551" max="551" width="0" hidden="true" customWidth="true" style="0"/>
    <col min="552" max="552" width="0" hidden="true" customWidth="true" style="0"/>
    <col min="553" max="553" width="0" hidden="true" customWidth="true" style="0"/>
    <col min="554" max="554" width="0" hidden="true" customWidth="true" style="0"/>
    <col min="555" max="555" width="0" hidden="true" customWidth="true" style="0"/>
    <col min="556" max="556" width="0" hidden="true" customWidth="true" style="0"/>
    <col min="557" max="557" width="0" hidden="true" customWidth="true" style="0"/>
    <col min="558" max="558" width="0" hidden="true" customWidth="true" style="0"/>
    <col min="559" max="559" width="0" hidden="true" customWidth="true" style="0"/>
    <col min="560" max="560" width="0" hidden="true" customWidth="true" style="0"/>
    <col min="561" max="561" width="0" hidden="true" customWidth="true" style="0"/>
    <col min="562" max="562" width="0" hidden="true" customWidth="true" style="0"/>
    <col min="563" max="563" width="0" hidden="true" customWidth="true" style="0"/>
    <col min="564" max="564" width="0" hidden="true" customWidth="true" style="0"/>
    <col min="565" max="565" width="0" hidden="true" customWidth="true" style="0"/>
    <col min="566" max="566" width="0" hidden="true" customWidth="true" style="0"/>
    <col min="567" max="567" width="0" hidden="true" customWidth="true" style="0"/>
    <col min="568" max="568" width="0" hidden="true" customWidth="true" style="0"/>
    <col min="569" max="569" width="0" hidden="true" customWidth="true" style="0"/>
    <col min="570" max="570" width="0" hidden="true" customWidth="true" style="0"/>
    <col min="571" max="571" width="0" hidden="true" customWidth="true" style="0"/>
    <col min="572" max="572" width="0" hidden="true" customWidth="true" style="0"/>
    <col min="573" max="573" width="0" hidden="true" customWidth="true" style="0"/>
    <col min="574" max="574" width="0" hidden="true" customWidth="true" style="0"/>
    <col min="575" max="575" width="0" hidden="true" customWidth="true" style="0"/>
    <col min="576" max="576" width="0" hidden="true" customWidth="true" style="0"/>
    <col min="577" max="577" width="0" hidden="true" customWidth="true" style="0"/>
    <col min="578" max="578" width="0" hidden="true" customWidth="true" style="0"/>
    <col min="579" max="579" width="0" hidden="true" customWidth="true" style="0"/>
    <col min="580" max="580" width="0" hidden="true" customWidth="true" style="0"/>
    <col min="581" max="581" width="0" hidden="true" customWidth="true" style="0"/>
    <col min="582" max="582" width="0" hidden="true" customWidth="true" style="0"/>
    <col min="583" max="583" width="0" hidden="true" customWidth="true" style="0"/>
    <col min="584" max="584" width="0" hidden="true" customWidth="true" style="0"/>
    <col min="585" max="585" width="0" hidden="true" customWidth="true" style="0"/>
    <col min="586" max="586" width="0" hidden="true" customWidth="true" style="0"/>
    <col min="587" max="587" width="0" hidden="true" customWidth="true" style="0"/>
    <col min="588" max="588" width="0" hidden="true" customWidth="true" style="0"/>
    <col min="589" max="589" width="0" hidden="true" customWidth="true" style="0"/>
    <col min="590" max="590" width="0" hidden="true" customWidth="true" style="0"/>
    <col min="591" max="591" width="0" hidden="true" customWidth="true" style="0"/>
    <col min="592" max="592" width="0" hidden="true" customWidth="true" style="0"/>
    <col min="593" max="593" width="0" hidden="true" customWidth="true" style="0"/>
    <col min="594" max="594" width="0" hidden="true" customWidth="true" style="0"/>
    <col min="595" max="595" width="0" hidden="true" customWidth="true" style="0"/>
    <col min="596" max="596" width="0" hidden="true" customWidth="true" style="0"/>
    <col min="597" max="597" width="0" hidden="true" customWidth="true" style="0"/>
    <col min="598" max="598" width="0" hidden="true" customWidth="true" style="0"/>
    <col min="599" max="599" width="0" hidden="true" customWidth="true" style="0"/>
    <col min="600" max="600" width="0" hidden="true" customWidth="true" style="0"/>
    <col min="601" max="601" width="0" hidden="true" customWidth="true" style="0"/>
    <col min="602" max="602" width="0" hidden="true" customWidth="true" style="0"/>
    <col min="603" max="603" width="0" hidden="true" customWidth="true" style="0"/>
    <col min="604" max="604" width="0" hidden="true" customWidth="true" style="0"/>
    <col min="605" max="605" width="0" hidden="true" customWidth="true" style="0"/>
    <col min="606" max="606" width="0" hidden="true" customWidth="true" style="0"/>
    <col min="607" max="607" width="0" hidden="true" customWidth="true" style="0"/>
    <col min="608" max="608" width="0" hidden="true" customWidth="true" style="0"/>
    <col min="609" max="609" width="0" hidden="true" customWidth="true" style="0"/>
    <col min="610" max="610" width="0" hidden="true" customWidth="true" style="0"/>
    <col min="611" max="611" width="0" hidden="true" customWidth="true" style="0"/>
    <col min="612" max="612" width="0" hidden="true" customWidth="true" style="0"/>
    <col min="613" max="613" width="0" hidden="true" customWidth="true" style="0"/>
    <col min="614" max="614" width="0" hidden="true" customWidth="true" style="0"/>
    <col min="615" max="615" width="0" hidden="true" customWidth="true" style="0"/>
    <col min="616" max="616" width="0" hidden="true" customWidth="true" style="0"/>
    <col min="617" max="617" width="0" hidden="true" customWidth="true" style="0"/>
    <col min="618" max="618" width="0" hidden="true" customWidth="true" style="0"/>
    <col min="619" max="619" width="0" hidden="true" customWidth="true" style="0"/>
    <col min="620" max="620" width="0" hidden="true" customWidth="true" style="0"/>
    <col min="621" max="621" width="0" hidden="true" customWidth="true" style="0"/>
    <col min="622" max="622" width="0" hidden="true" customWidth="true" style="0"/>
    <col min="623" max="623" width="0" hidden="true" customWidth="true" style="0"/>
    <col min="624" max="624" width="0" hidden="true" customWidth="true" style="0"/>
    <col min="625" max="625" width="0" hidden="true" customWidth="true" style="0"/>
    <col min="626" max="626" width="0" hidden="true" customWidth="true" style="0"/>
    <col min="627" max="627" width="0" hidden="true" customWidth="true" style="0"/>
    <col min="628" max="628" width="0" hidden="true" customWidth="true" style="0"/>
    <col min="629" max="629" width="0" hidden="true" customWidth="true" style="0"/>
    <col min="630" max="630" width="0" hidden="true" customWidth="true" style="0"/>
    <col min="631" max="631" width="0" hidden="true" customWidth="true" style="0"/>
    <col min="632" max="632" width="0" hidden="true" customWidth="true" style="0"/>
    <col min="633" max="633" width="0" hidden="true" customWidth="true" style="0"/>
    <col min="634" max="634" width="0" hidden="true" customWidth="true" style="0"/>
    <col min="635" max="635" width="0" hidden="true" customWidth="true" style="0"/>
    <col min="636" max="636" width="0" hidden="true" customWidth="true" style="0"/>
    <col min="637" max="637" width="0" hidden="true" customWidth="true" style="0"/>
    <col min="638" max="638" width="0" hidden="true" customWidth="true" style="0"/>
    <col min="639" max="639" width="0" hidden="true" customWidth="true" style="0"/>
    <col min="640" max="640" width="0" hidden="true" customWidth="true" style="0"/>
    <col min="641" max="641" width="0" hidden="true" customWidth="true" style="0"/>
    <col min="642" max="642" width="0" hidden="true" customWidth="true" style="0"/>
    <col min="643" max="643" width="0" hidden="true" customWidth="true" style="0"/>
    <col min="644" max="644" width="0" hidden="true" customWidth="true" style="0"/>
    <col min="645" max="645" width="0" hidden="true" customWidth="true" style="0"/>
    <col min="646" max="646" width="0" hidden="true" customWidth="true" style="0"/>
    <col min="647" max="647" width="0" hidden="true" customWidth="true" style="0"/>
    <col min="648" max="648" width="0" hidden="true" customWidth="true" style="0"/>
    <col min="649" max="649" width="0" hidden="true" customWidth="true" style="0"/>
    <col min="650" max="650" width="0" hidden="true" customWidth="true" style="0"/>
    <col min="651" max="651" width="0" hidden="true" customWidth="true" style="0"/>
    <col min="652" max="652" width="0" hidden="true" customWidth="true" style="0"/>
    <col min="653" max="653" width="0" hidden="true" customWidth="true" style="0"/>
    <col min="654" max="654" width="0" hidden="true" customWidth="true" style="0"/>
    <col min="655" max="655" width="0" hidden="true" customWidth="true" style="0"/>
    <col min="656" max="656" width="0" hidden="true" customWidth="true" style="0"/>
    <col min="657" max="657" width="0" hidden="true" customWidth="true" style="0"/>
    <col min="658" max="658" width="0" hidden="true" customWidth="true" style="0"/>
    <col min="659" max="659" width="0" hidden="true" customWidth="true" style="0"/>
    <col min="660" max="660" width="0" hidden="true" customWidth="true" style="0"/>
    <col min="661" max="661" width="0" hidden="true" customWidth="true" style="0"/>
    <col min="662" max="662" width="0" hidden="true" customWidth="true" style="0"/>
    <col min="663" max="663" width="0" hidden="true" customWidth="true" style="0"/>
    <col min="664" max="664" width="0" hidden="true" customWidth="true" style="0"/>
    <col min="665" max="665" width="0" hidden="true" customWidth="true" style="0"/>
    <col min="666" max="666" width="0" hidden="true" customWidth="true" style="0"/>
    <col min="667" max="667" width="0" hidden="true" customWidth="true" style="0"/>
    <col min="668" max="668" width="0" hidden="true" customWidth="true" style="0"/>
    <col min="669" max="669" width="0" hidden="true" customWidth="true" style="0"/>
    <col min="670" max="670" width="0" hidden="true" customWidth="true" style="0"/>
    <col min="671" max="671" width="0" hidden="true" customWidth="true" style="0"/>
    <col min="672" max="672" width="0" hidden="true" customWidth="true" style="0"/>
    <col min="673" max="673" width="0" hidden="true" customWidth="true" style="0"/>
    <col min="674" max="674" width="0" hidden="true" customWidth="true" style="0"/>
    <col min="675" max="675" width="0" hidden="true" customWidth="true" style="0"/>
    <col min="676" max="676" width="0" hidden="true" customWidth="true" style="0"/>
    <col min="677" max="677" width="0" hidden="true" customWidth="true" style="0"/>
    <col min="678" max="678" width="0" hidden="true" customWidth="true" style="0"/>
    <col min="679" max="679" width="0" hidden="true" customWidth="true" style="0"/>
    <col min="680" max="680" width="0" hidden="true" customWidth="true" style="0"/>
    <col min="681" max="681" width="0" hidden="true" customWidth="true" style="0"/>
    <col min="682" max="682" width="0" hidden="true" customWidth="true" style="0"/>
    <col min="683" max="683" width="0" hidden="true" customWidth="true" style="0"/>
    <col min="684" max="684" width="0" hidden="true" customWidth="true" style="0"/>
    <col min="685" max="685" width="0" hidden="true" customWidth="true" style="0"/>
    <col min="686" max="686" width="0" hidden="true" customWidth="true" style="0"/>
    <col min="687" max="687" width="0" hidden="true" customWidth="true" style="0"/>
    <col min="688" max="688" width="0" hidden="true" customWidth="true" style="0"/>
    <col min="689" max="689" width="0" hidden="true" customWidth="true" style="0"/>
    <col min="690" max="690" width="0" hidden="true" customWidth="true" style="0"/>
    <col min="691" max="691" width="0" hidden="true" customWidth="true" style="0"/>
    <col min="692" max="692" width="0" hidden="true" customWidth="true" style="0"/>
    <col min="693" max="693" width="0" hidden="true" customWidth="true" style="0"/>
    <col min="694" max="694" width="0" hidden="true" customWidth="true" style="0"/>
    <col min="695" max="695" width="0" hidden="true" customWidth="true" style="0"/>
    <col min="696" max="696" width="0" hidden="true" customWidth="true" style="0"/>
    <col min="697" max="697" width="0" hidden="true" customWidth="true" style="0"/>
    <col min="698" max="698" width="0" hidden="true" customWidth="true" style="0"/>
    <col min="699" max="699" width="0" hidden="true" customWidth="true" style="0"/>
    <col min="700" max="700" width="0" hidden="true" customWidth="true" style="0"/>
    <col min="701" max="701" width="0" hidden="true" customWidth="true" style="0"/>
    <col min="702" max="702" width="0" hidden="true" customWidth="true" style="0"/>
    <col min="703" max="703" width="0" hidden="true" customWidth="true" style="0"/>
    <col min="704" max="704" width="0" hidden="true" customWidth="true" style="0"/>
    <col min="705" max="705" width="0" hidden="true" customWidth="true" style="0"/>
    <col min="706" max="706" width="0" hidden="true" customWidth="true" style="0"/>
    <col min="707" max="707" width="0" hidden="true" customWidth="true" style="0"/>
    <col min="708" max="708" width="0" hidden="true" customWidth="true" style="0"/>
    <col min="709" max="709" width="0" hidden="true" customWidth="true" style="0"/>
    <col min="710" max="710" width="0" hidden="true" customWidth="true" style="0"/>
    <col min="711" max="711" width="0" hidden="true" customWidth="true" style="0"/>
    <col min="712" max="712" width="0" hidden="true" customWidth="true" style="0"/>
    <col min="713" max="713" width="0" hidden="true" customWidth="true" style="0"/>
    <col min="714" max="714" width="0" hidden="true" customWidth="true" style="0"/>
    <col min="715" max="715" width="0" hidden="true" customWidth="true" style="0"/>
    <col min="716" max="716" width="0" hidden="true" customWidth="true" style="0"/>
    <col min="717" max="717" width="0" hidden="true" customWidth="true" style="0"/>
    <col min="718" max="718" width="0" hidden="true" customWidth="true" style="0"/>
    <col min="719" max="719" width="0" hidden="true" customWidth="true" style="0"/>
    <col min="720" max="720" width="0" hidden="true" customWidth="true" style="0"/>
    <col min="721" max="721" width="0" hidden="true" customWidth="true" style="0"/>
    <col min="722" max="722" width="0" hidden="true" customWidth="true" style="0"/>
    <col min="723" max="723" width="0" hidden="true" customWidth="true" style="0"/>
    <col min="724" max="724" width="0" hidden="true" customWidth="true" style="0"/>
    <col min="725" max="725" width="0" hidden="true" customWidth="true" style="0"/>
    <col min="726" max="726" width="0" hidden="true" customWidth="true" style="0"/>
    <col min="727" max="727" width="0" hidden="true" customWidth="true" style="0"/>
    <col min="728" max="728" width="0" hidden="true" customWidth="true" style="0"/>
    <col min="729" max="729" width="0" hidden="true" customWidth="true" style="0"/>
    <col min="730" max="730" width="0" hidden="true" customWidth="true" style="0"/>
    <col min="731" max="731" width="0" hidden="true" customWidth="true" style="0"/>
    <col min="732" max="732" width="0" hidden="true" customWidth="true" style="0"/>
    <col min="733" max="733" width="0" hidden="true" customWidth="true" style="0"/>
    <col min="734" max="734" width="0" hidden="true" customWidth="true" style="0"/>
    <col min="735" max="735" width="0" hidden="true" customWidth="true" style="0"/>
    <col min="736" max="736" width="0" hidden="true" customWidth="true" style="0"/>
    <col min="737" max="737" width="0" hidden="true" customWidth="true" style="0"/>
    <col min="738" max="738" width="0" hidden="true" customWidth="true" style="0"/>
    <col min="739" max="739" width="0" hidden="true" customWidth="true" style="0"/>
    <col min="740" max="740" width="0" hidden="true" customWidth="true" style="0"/>
    <col min="741" max="741" width="0" hidden="true" customWidth="true" style="0"/>
    <col min="742" max="742" width="0" hidden="true" customWidth="true" style="0"/>
    <col min="743" max="743" width="0" hidden="true" customWidth="true" style="0"/>
    <col min="744" max="744" width="0" hidden="true" customWidth="true" style="0"/>
    <col min="745" max="745" width="0" hidden="true" customWidth="true" style="0"/>
    <col min="746" max="746" width="0" hidden="true" customWidth="true" style="0"/>
    <col min="747" max="747" width="0" hidden="true" customWidth="true" style="0"/>
    <col min="748" max="748" width="0" hidden="true" customWidth="true" style="0"/>
    <col min="749" max="749" width="0" hidden="true" customWidth="true" style="0"/>
    <col min="750" max="750" width="0" hidden="true" customWidth="true" style="0"/>
    <col min="751" max="751" width="0" hidden="true" customWidth="true" style="0"/>
    <col min="752" max="752" width="0" hidden="true" customWidth="true" style="0"/>
    <col min="753" max="753" width="0" hidden="true" customWidth="true" style="0"/>
    <col min="754" max="754" width="0" hidden="true" customWidth="true" style="0"/>
    <col min="755" max="755" width="0" hidden="true" customWidth="true" style="0"/>
    <col min="756" max="756" width="0" hidden="true" customWidth="true" style="0"/>
    <col min="757" max="757" width="0" hidden="true" customWidth="true" style="0"/>
    <col min="758" max="758" width="0" hidden="true" customWidth="true" style="0"/>
    <col min="759" max="759" width="0" hidden="true" customWidth="true" style="0"/>
    <col min="760" max="760" width="0" hidden="true" customWidth="true" style="0"/>
    <col min="761" max="761" width="0" hidden="true" customWidth="true" style="0"/>
    <col min="762" max="762" width="0" hidden="true" customWidth="true" style="0"/>
    <col min="763" max="763" width="0" hidden="true" customWidth="true" style="0"/>
    <col min="764" max="764" width="0" hidden="true" customWidth="true" style="0"/>
    <col min="765" max="765" width="0" hidden="true" customWidth="true" style="0"/>
    <col min="766" max="766" width="0" hidden="true" customWidth="true" style="0"/>
    <col min="767" max="767" width="0" hidden="true" customWidth="true" style="0"/>
    <col min="768" max="768" width="0" hidden="true" customWidth="true" style="0"/>
    <col min="769" max="769" width="0" hidden="true" customWidth="true" style="0"/>
    <col min="770" max="770" width="0" hidden="true" customWidth="true" style="0"/>
    <col min="771" max="771" width="0" hidden="true" customWidth="true" style="0"/>
    <col min="772" max="772" width="0" hidden="true" customWidth="true" style="0"/>
    <col min="773" max="773" width="0" hidden="true" customWidth="true" style="0"/>
    <col min="774" max="774" width="0" hidden="true" customWidth="true" style="0"/>
    <col min="775" max="775" width="0" hidden="true" customWidth="true" style="0"/>
    <col min="776" max="776" width="0" hidden="true" customWidth="true" style="0"/>
    <col min="777" max="777" width="0" hidden="true" customWidth="true" style="0"/>
    <col min="778" max="778" width="0" hidden="true" customWidth="true" style="0"/>
    <col min="779" max="779" width="0" hidden="true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783" max="783" width="0" hidden="true" customWidth="true" style="0"/>
    <col min="784" max="784" width="0" hidden="true" customWidth="true" style="0"/>
    <col min="785" max="785" width="0" hidden="true" customWidth="true" style="0"/>
    <col min="786" max="786" width="0" hidden="true" customWidth="true" style="0"/>
    <col min="787" max="787" width="0" hidden="true" customWidth="true" style="0"/>
    <col min="788" max="788" width="0" hidden="true" customWidth="true" style="0"/>
    <col min="789" max="789" width="0" hidden="true" customWidth="true" style="0"/>
    <col min="790" max="790" width="0" hidden="true" customWidth="true" style="0"/>
    <col min="791" max="791" width="0" hidden="true" customWidth="true" style="0"/>
    <col min="792" max="792" width="0" hidden="true" customWidth="true" style="0"/>
    <col min="793" max="793" width="0" hidden="true" customWidth="true" style="0"/>
    <col min="794" max="794" width="0" hidden="true" customWidth="true" style="0"/>
    <col min="795" max="795" width="0" hidden="true" customWidth="true" style="0"/>
    <col min="796" max="796" width="0" hidden="true" customWidth="true" style="0"/>
    <col min="797" max="797" width="0" hidden="true" customWidth="true" style="0"/>
    <col min="798" max="798" width="0" hidden="true" customWidth="true" style="0"/>
    <col min="799" max="799" width="0" hidden="true" customWidth="true" style="0"/>
    <col min="800" max="800" width="0" hidden="true" customWidth="true" style="0"/>
    <col min="801" max="801" width="0" hidden="true" customWidth="true" style="0"/>
    <col min="802" max="802" width="0" hidden="true" customWidth="true" style="0"/>
    <col min="803" max="803" width="0" hidden="true" customWidth="true" style="0"/>
    <col min="804" max="804" width="0" hidden="true" customWidth="true" style="0"/>
    <col min="805" max="805" width="0" hidden="true" customWidth="true" style="0"/>
    <col min="806" max="806" width="0" hidden="true" customWidth="true" style="0"/>
    <col min="807" max="807" width="0" hidden="true" customWidth="true" style="0"/>
    <col min="808" max="808" width="0" hidden="true" customWidth="true" style="0"/>
    <col min="809" max="809" width="0" hidden="true" customWidth="true" style="0"/>
    <col min="810" max="810" width="0" hidden="true" customWidth="true" style="0"/>
    <col min="811" max="811" width="0" hidden="true" customWidth="true" style="0"/>
    <col min="812" max="812" width="0" hidden="true" customWidth="true" style="0"/>
    <col min="813" max="813" width="0" hidden="true" customWidth="true" style="0"/>
    <col min="814" max="814" width="0" hidden="true" customWidth="true" style="0"/>
    <col min="815" max="815" width="0" hidden="true" customWidth="true" style="0"/>
    <col min="816" max="816" width="0" hidden="true" customWidth="true" style="0"/>
    <col min="817" max="817" width="0" hidden="true" customWidth="true" style="0"/>
    <col min="818" max="818" width="0" hidden="true" customWidth="true" style="0"/>
    <col min="819" max="819" width="0" hidden="true" customWidth="true" style="0"/>
    <col min="820" max="820" width="0" hidden="true" customWidth="true" style="0"/>
    <col min="821" max="821" width="0" hidden="true" customWidth="true" style="0"/>
    <col min="822" max="822" width="0" hidden="true" customWidth="true" style="0"/>
    <col min="823" max="823" width="0" hidden="true" customWidth="true" style="0"/>
    <col min="824" max="824" width="0" hidden="true" customWidth="true" style="0"/>
    <col min="825" max="825" width="0" hidden="true" customWidth="true" style="0"/>
    <col min="826" max="826" width="0" hidden="true" customWidth="true" style="0"/>
    <col min="827" max="827" width="0" hidden="true" customWidth="true" style="0"/>
    <col min="828" max="828" width="0" hidden="true" customWidth="true" style="0"/>
    <col min="829" max="829" width="0" hidden="true" customWidth="true" style="0"/>
    <col min="830" max="830" width="0" hidden="true" customWidth="true" style="0"/>
    <col min="831" max="831" width="0" hidden="true" customWidth="true" style="0"/>
    <col min="832" max="832" width="0" hidden="true" customWidth="true" style="0"/>
    <col min="833" max="833" width="0" hidden="true" customWidth="true" style="0"/>
    <col min="834" max="834" width="0" hidden="true" customWidth="true" style="0"/>
    <col min="835" max="835" width="0" hidden="true" customWidth="true" style="0"/>
    <col min="836" max="836" width="0" hidden="true" customWidth="true" style="0"/>
    <col min="837" max="837" width="0" hidden="true" customWidth="true" style="0"/>
    <col min="838" max="838" width="0" hidden="true" customWidth="true" style="0"/>
    <col min="839" max="839" width="0" hidden="true" customWidth="true" style="0"/>
    <col min="840" max="840" width="0" hidden="true" customWidth="true" style="0"/>
    <col min="841" max="841" width="0" hidden="true" customWidth="true" style="0"/>
    <col min="842" max="842" width="0" hidden="true" customWidth="true" style="0"/>
    <col min="843" max="843" width="0" hidden="true" customWidth="true" style="0"/>
    <col min="844" max="844" width="0" hidden="true" customWidth="true" style="0"/>
    <col min="845" max="845" width="0" hidden="true" customWidth="true" style="0"/>
    <col min="846" max="846" width="0" hidden="true" customWidth="true" style="0"/>
    <col min="847" max="847" width="0" hidden="true" customWidth="true" style="0"/>
    <col min="848" max="848" width="0" hidden="true" customWidth="true" style="0"/>
    <col min="849" max="849" width="0" hidden="true" customWidth="true" style="0"/>
    <col min="850" max="850" width="0" hidden="true" customWidth="true" style="0"/>
    <col min="851" max="851" width="0" hidden="true" customWidth="true" style="0"/>
    <col min="852" max="852" width="0" hidden="true" customWidth="true" style="0"/>
    <col min="853" max="853" width="0" hidden="true" customWidth="true" style="0"/>
    <col min="854" max="854" width="0" hidden="true" customWidth="true" style="0"/>
    <col min="855" max="855" width="0" hidden="true" customWidth="true" style="0"/>
    <col min="856" max="856" width="0" hidden="true" customWidth="true" style="0"/>
    <col min="857" max="857" width="0" hidden="true" customWidth="true" style="0"/>
    <col min="858" max="858" width="0" hidden="true" customWidth="true" style="0"/>
    <col min="859" max="859" width="0" hidden="true" customWidth="true" style="0"/>
    <col min="860" max="860" width="0" hidden="true" customWidth="true" style="0"/>
    <col min="861" max="861" width="0" hidden="true" customWidth="true" style="0"/>
    <col min="862" max="862" width="0" hidden="true" customWidth="true" style="0"/>
    <col min="863" max="863" width="0" hidden="true" customWidth="true" style="0"/>
    <col min="864" max="864" width="0" hidden="true" customWidth="true" style="0"/>
    <col min="865" max="865" width="0" hidden="true" customWidth="true" style="0"/>
    <col min="866" max="866" width="0" hidden="true" customWidth="true" style="0"/>
    <col min="867" max="867" width="0" hidden="true" customWidth="true" style="0"/>
    <col min="868" max="868" width="0" hidden="true" customWidth="true" style="0"/>
    <col min="869" max="869" width="0" hidden="true" customWidth="true" style="0"/>
    <col min="870" max="870" width="0" hidden="true" customWidth="true" style="0"/>
    <col min="871" max="871" width="0" hidden="true" customWidth="true" style="0"/>
    <col min="872" max="872" width="0" hidden="true" customWidth="true" style="0"/>
    <col min="873" max="873" width="0" hidden="true" customWidth="true" style="0"/>
    <col min="874" max="874" width="0" hidden="true" customWidth="true" style="0"/>
    <col min="875" max="875" width="0" hidden="true" customWidth="true" style="0"/>
    <col min="876" max="876" width="0" hidden="true" customWidth="true" style="0"/>
    <col min="877" max="877" width="0" hidden="true" customWidth="true" style="0"/>
    <col min="878" max="878" width="0" hidden="true" customWidth="true" style="0"/>
    <col min="879" max="879" width="0" hidden="true" customWidth="true" style="0"/>
    <col min="880" max="880" width="0" hidden="true" customWidth="true" style="0"/>
    <col min="881" max="881" width="0" hidden="true" customWidth="true" style="0"/>
    <col min="882" max="882" width="0" hidden="true" customWidth="true" style="0"/>
    <col min="883" max="883" width="0" hidden="true" customWidth="true" style="0"/>
    <col min="884" max="884" width="0" hidden="true" customWidth="true" style="0"/>
    <col min="885" max="885" width="0" hidden="true" customWidth="true" style="0"/>
    <col min="886" max="886" width="0" hidden="true" customWidth="true" style="0"/>
    <col min="887" max="887" width="0" hidden="true" customWidth="true" style="0"/>
    <col min="888" max="888" width="0" hidden="true" customWidth="true" style="0"/>
    <col min="889" max="889" width="0" hidden="true" customWidth="true" style="0"/>
    <col min="890" max="890" width="0" hidden="true" customWidth="true" style="0"/>
    <col min="891" max="891" width="0" hidden="true" customWidth="true" style="0"/>
    <col min="892" max="892" width="0" hidden="true" customWidth="true" style="0"/>
    <col min="893" max="893" width="0" hidden="true" customWidth="true" style="0"/>
    <col min="894" max="894" width="0" hidden="true" customWidth="true" style="0"/>
    <col min="895" max="895" width="0" hidden="true" customWidth="true" style="0"/>
    <col min="896" max="896" width="0" hidden="true" customWidth="true" style="0"/>
    <col min="897" max="897" width="0" hidden="true" customWidth="true" style="0"/>
    <col min="898" max="898" width="0" hidden="true" customWidth="true" style="0"/>
    <col min="899" max="899" width="0" hidden="true" customWidth="true" style="0"/>
    <col min="900" max="900" width="0" hidden="true" customWidth="true" style="0"/>
    <col min="901" max="901" width="0" hidden="true" customWidth="true" style="0"/>
    <col min="902" max="902" width="0" hidden="true" customWidth="true" style="0"/>
    <col min="903" max="903" width="0" hidden="true" customWidth="true" style="0"/>
    <col min="904" max="904" width="0" hidden="true" customWidth="true" style="0"/>
    <col min="905" max="905" width="0" hidden="true" customWidth="true" style="0"/>
    <col min="906" max="906" width="0" hidden="true" customWidth="true" style="0"/>
    <col min="907" max="907" width="0" hidden="true" customWidth="true" style="0"/>
    <col min="908" max="908" width="0" hidden="true" customWidth="true" style="0"/>
    <col min="909" max="909" width="0" hidden="true" customWidth="true" style="0"/>
    <col min="910" max="910" width="0" hidden="true" customWidth="true" style="0"/>
    <col min="911" max="911" width="0" hidden="true" customWidth="true" style="0"/>
    <col min="912" max="912" width="0" hidden="true" customWidth="true" style="0"/>
    <col min="913" max="913" width="0" hidden="true" customWidth="true" style="0"/>
    <col min="914" max="914" width="0" hidden="true" customWidth="true" style="0"/>
    <col min="915" max="915" width="0" hidden="true" customWidth="true" style="0"/>
    <col min="916" max="916" width="0" hidden="true" customWidth="true" style="0"/>
    <col min="917" max="917" width="0" hidden="true" customWidth="true" style="0"/>
    <col min="918" max="918" width="0" hidden="true" customWidth="true" style="0"/>
    <col min="919" max="919" width="0" hidden="true" customWidth="true" style="0"/>
    <col min="920" max="920" width="0" hidden="true" customWidth="true" style="0"/>
    <col min="921" max="921" width="0" hidden="true" customWidth="true" style="0"/>
    <col min="922" max="922" width="0" hidden="true" customWidth="true" style="0"/>
    <col min="923" max="923" width="0" hidden="true" customWidth="true" style="0"/>
    <col min="924" max="924" width="0" hidden="true" customWidth="true" style="0"/>
    <col min="925" max="925" width="0" hidden="true" customWidth="true" style="0"/>
    <col min="926" max="926" width="0" hidden="true" customWidth="true" style="0"/>
    <col min="927" max="927" width="0" hidden="true" customWidth="true" style="0"/>
    <col min="928" max="928" width="0" hidden="true" customWidth="true" style="0"/>
    <col min="929" max="929" width="0" hidden="true" customWidth="true" style="0"/>
    <col min="930" max="930" width="0" hidden="true" customWidth="true" style="0"/>
    <col min="931" max="931" width="0" hidden="true" customWidth="true" style="0"/>
    <col min="932" max="932" width="0" hidden="true" customWidth="true" style="0"/>
    <col min="933" max="933" width="0" hidden="true" customWidth="true" style="0"/>
    <col min="934" max="934" width="0" hidden="true" customWidth="true" style="0"/>
    <col min="935" max="935" width="0" hidden="true" customWidth="true" style="0"/>
    <col min="936" max="936" width="0" hidden="true" customWidth="true" style="0"/>
    <col min="937" max="937" width="0" hidden="true" customWidth="true" style="0"/>
    <col min="938" max="938" width="0" hidden="true" customWidth="true" style="0"/>
    <col min="939" max="939" width="0" hidden="true" customWidth="true" style="0"/>
    <col min="940" max="940" width="0" hidden="true" customWidth="true" style="0"/>
    <col min="941" max="941" width="0" hidden="true" customWidth="true" style="0"/>
    <col min="942" max="942" width="0" hidden="true" customWidth="true" style="0"/>
    <col min="943" max="943" width="0" hidden="true" customWidth="true" style="0"/>
    <col min="944" max="944" width="0" hidden="true" customWidth="true" style="0"/>
    <col min="945" max="945" width="0" hidden="true" customWidth="true" style="0"/>
    <col min="946" max="946" width="0" hidden="true" customWidth="true" style="0"/>
    <col min="947" max="947" width="0" hidden="true" customWidth="true" style="0"/>
    <col min="948" max="948" width="0" hidden="true" customWidth="true" style="0"/>
    <col min="949" max="949" width="0" hidden="true" customWidth="true" style="0"/>
    <col min="950" max="950" width="0" hidden="true" customWidth="true" style="0"/>
    <col min="951" max="951" width="0" hidden="true" customWidth="true" style="0"/>
    <col min="952" max="952" width="0" hidden="true" customWidth="true" style="0"/>
    <col min="953" max="953" width="0" hidden="true" customWidth="true" style="0"/>
    <col min="954" max="954" width="0" hidden="true" customWidth="true" style="0"/>
    <col min="955" max="955" width="0" hidden="true" customWidth="true" style="0"/>
    <col min="956" max="956" width="0" hidden="true" customWidth="true" style="0"/>
    <col min="957" max="957" width="0" hidden="true" customWidth="true" style="0"/>
    <col min="958" max="958" width="0" hidden="true" customWidth="true" style="0"/>
    <col min="959" max="959" width="0" hidden="true" customWidth="true" style="0"/>
    <col min="960" max="960" width="0" hidden="true" customWidth="true" style="0"/>
    <col min="961" max="961" width="0" hidden="true" customWidth="true" style="0"/>
    <col min="962" max="962" width="0" hidden="true" customWidth="true" style="0"/>
    <col min="963" max="963" width="0" hidden="true" customWidth="true" style="0"/>
    <col min="964" max="964" width="0" hidden="true" customWidth="true" style="0"/>
    <col min="965" max="965" width="0" hidden="true" customWidth="true" style="0"/>
    <col min="966" max="966" width="0" hidden="true" customWidth="true" style="0"/>
    <col min="967" max="967" width="0" hidden="true" customWidth="true" style="0"/>
    <col min="968" max="968" width="0" hidden="true" customWidth="true" style="0"/>
    <col min="969" max="969" width="0" hidden="true" customWidth="true" style="0"/>
    <col min="970" max="970" width="0" hidden="true" customWidth="true" style="0"/>
    <col min="971" max="971" width="0" hidden="true" customWidth="true" style="0"/>
    <col min="972" max="972" width="0" hidden="true" customWidth="true" style="0"/>
    <col min="973" max="973" width="0" hidden="true" customWidth="true" style="0"/>
    <col min="974" max="974" width="0" hidden="true" customWidth="true" style="0"/>
    <col min="975" max="975" width="0" hidden="true" customWidth="true" style="0"/>
    <col min="976" max="976" width="0" hidden="true" customWidth="true" style="0"/>
    <col min="977" max="977" width="0" hidden="true" customWidth="true" style="0"/>
    <col min="978" max="978" width="0" hidden="true" customWidth="true" style="0"/>
    <col min="979" max="979" width="0" hidden="true" customWidth="true" style="0"/>
    <col min="980" max="980" width="0" hidden="true" customWidth="true" style="0"/>
    <col min="981" max="981" width="0" hidden="true" customWidth="true" style="0"/>
    <col min="982" max="982" width="0" hidden="true" customWidth="true" style="0"/>
    <col min="983" max="983" width="0" hidden="true" customWidth="true" style="0"/>
    <col min="984" max="984" width="0" hidden="true" customWidth="true" style="0"/>
    <col min="985" max="985" width="0" hidden="true" customWidth="true" style="0"/>
    <col min="986" max="986" width="0" hidden="true" customWidth="true" style="0"/>
    <col min="987" max="987" width="0" hidden="true" customWidth="true" style="0"/>
    <col min="988" max="988" width="0" hidden="true" customWidth="true" style="0"/>
    <col min="989" max="989" width="0" hidden="true" customWidth="true" style="0"/>
    <col min="990" max="990" width="0" hidden="true" customWidth="true" style="0"/>
    <col min="991" max="991" width="0" hidden="true" customWidth="true" style="0"/>
    <col min="992" max="992" width="0" hidden="true" customWidth="true" style="0"/>
    <col min="993" max="993" width="0" hidden="true" customWidth="true" style="0"/>
    <col min="994" max="994" width="0" hidden="true" customWidth="true" style="0"/>
    <col min="995" max="995" width="0" hidden="true" customWidth="true" style="0"/>
    <col min="996" max="996" width="0" hidden="true" customWidth="true" style="0"/>
    <col min="997" max="997" width="0" hidden="true" customWidth="true" style="0"/>
    <col min="998" max="998" width="0" hidden="true" customWidth="true" style="0"/>
    <col min="999" max="999" width="0" hidden="true" customWidth="true" style="0"/>
    <col min="1000" max="1000" width="0" hidden="true" customWidth="true" style="0"/>
    <col min="1001" max="1001" width="0" hidden="true" customWidth="true" style="0"/>
    <col min="1002" max="1002" width="0" hidden="true" customWidth="true" style="0"/>
    <col min="1003" max="1003" width="0" hidden="true" customWidth="true" style="0"/>
    <col min="1004" max="1004" width="0" hidden="true" customWidth="true" style="0"/>
    <col min="1005" max="1005" width="0" hidden="true" customWidth="true" style="0"/>
    <col min="1006" max="1006" width="0" hidden="true" customWidth="true" style="0"/>
    <col min="1007" max="1007" width="0" hidden="true" customWidth="true" style="0"/>
    <col min="1008" max="1008" width="0" hidden="true" customWidth="true" style="0"/>
    <col min="1009" max="1009" width="0" hidden="true" customWidth="true" style="0"/>
    <col min="1010" max="1010" width="0" hidden="true" customWidth="true" style="0"/>
    <col min="1011" max="1011" width="0" hidden="true" customWidth="true" style="0"/>
    <col min="1012" max="1012" width="0" hidden="true" customWidth="true" style="0"/>
    <col min="1013" max="1013" width="0" hidden="true" customWidth="true" style="0"/>
    <col min="1014" max="1014" width="0" hidden="true" customWidth="true" style="0"/>
    <col min="1015" max="1015" width="0" hidden="true" customWidth="true" style="0"/>
    <col min="1016" max="1016" width="0" hidden="true" customWidth="true" style="0"/>
    <col min="1017" max="1017" width="0" hidden="true" customWidth="true" style="0"/>
    <col min="1018" max="1018" width="0" hidden="true" customWidth="true" style="0"/>
    <col min="1019" max="1019" width="0" hidden="true" customWidth="true" style="0"/>
    <col min="1020" max="1020" width="0" hidden="true" customWidth="true" style="0"/>
    <col min="1021" max="1021" width="0" hidden="true" customWidth="true" style="0"/>
    <col min="1022" max="1022" width="0" hidden="true" customWidth="true" style="0"/>
    <col min="1023" max="1023" width="0" hidden="true" customWidth="true" style="0"/>
    <col min="1024" max="1024" width="0" hidden="true" customWidth="true" style="0"/>
    <col min="1025" max="1025" width="0" hidden="true" customWidth="true" style="0"/>
  </cols>
  <sheetData>
    <row r="3" spans="1:1025" customHeight="1" ht="16.5">
      <c r="B3" s="3" t="s">
        <v>314</v>
      </c>
      <c r="C3" s="3">
        <v>2014</v>
      </c>
      <c r="D3" s="3">
        <v>2015</v>
      </c>
      <c r="E3" s="3">
        <v>2016</v>
      </c>
      <c r="F3" s="3">
        <v>2017</v>
      </c>
      <c r="G3" s="3">
        <v>2018</v>
      </c>
    </row>
    <row r="4" spans="1:1025" customHeight="1" ht="12.8">
      <c r="B4" s="52" t="s">
        <v>315</v>
      </c>
      <c r="C4" s="7">
        <v>123</v>
      </c>
      <c r="D4" s="7">
        <v>123</v>
      </c>
      <c r="E4" s="7">
        <v>123</v>
      </c>
      <c r="F4" s="7">
        <v>123</v>
      </c>
      <c r="G4" s="52"/>
    </row>
    <row r="5" spans="1:1025" customHeight="1" ht="12.8">
      <c r="B5" s="52" t="s">
        <v>316</v>
      </c>
      <c r="C5" s="7">
        <v>132</v>
      </c>
      <c r="D5" s="7">
        <v>123</v>
      </c>
      <c r="E5" s="7">
        <v>132</v>
      </c>
      <c r="F5" s="7">
        <v>132</v>
      </c>
      <c r="G5" s="52"/>
      <c r="H5" s="53" t="s">
        <v>317</v>
      </c>
    </row>
    <row r="6" spans="1:1025" customHeight="1" ht="12.75">
      <c r="B6" s="54" t="s">
        <v>318</v>
      </c>
      <c r="C6" s="55"/>
      <c r="D6" s="55"/>
      <c r="E6" s="55"/>
      <c r="F6" s="55"/>
      <c r="G6" s="55"/>
    </row>
    <row r="7" spans="1:1025" customHeight="1" ht="12.8">
      <c r="B7" s="52" t="s">
        <v>319</v>
      </c>
      <c r="C7" s="7">
        <v>186</v>
      </c>
      <c r="D7" s="7">
        <v>192</v>
      </c>
      <c r="E7" s="7">
        <v>181</v>
      </c>
      <c r="F7" s="7">
        <v>194</v>
      </c>
      <c r="G7" s="52"/>
    </row>
    <row r="8" spans="1:1025" customHeight="1" ht="12.8">
      <c r="B8" s="52" t="s">
        <v>320</v>
      </c>
      <c r="C8" s="7">
        <v>187</v>
      </c>
      <c r="D8" s="7">
        <v>193</v>
      </c>
      <c r="E8" s="7">
        <v>182</v>
      </c>
      <c r="F8" s="7">
        <v>195</v>
      </c>
      <c r="G8" s="52"/>
    </row>
    <row r="9" spans="1:1025" customHeight="1" ht="12.8">
      <c r="B9" s="52" t="s">
        <v>321</v>
      </c>
      <c r="C9" s="7">
        <v>188</v>
      </c>
      <c r="D9" s="7">
        <v>194</v>
      </c>
      <c r="E9" s="7">
        <v>183</v>
      </c>
      <c r="F9" s="7">
        <v>196</v>
      </c>
      <c r="G9" s="52"/>
    </row>
    <row r="10" spans="1:1025" customHeight="1" ht="12.8">
      <c r="B10" s="52" t="s">
        <v>322</v>
      </c>
      <c r="C10" s="7">
        <v>189</v>
      </c>
      <c r="D10" s="7">
        <v>195</v>
      </c>
      <c r="E10" s="7">
        <v>184</v>
      </c>
      <c r="F10" s="7">
        <v>197</v>
      </c>
      <c r="G10" s="52"/>
    </row>
    <row r="11" spans="1:1025" customHeight="1" ht="12.8">
      <c r="B11" s="52" t="s">
        <v>323</v>
      </c>
      <c r="C11" s="7">
        <v>190</v>
      </c>
      <c r="D11" s="7">
        <v>196</v>
      </c>
      <c r="E11" s="7">
        <v>185</v>
      </c>
      <c r="F11" s="7">
        <v>198</v>
      </c>
      <c r="G11" s="52"/>
    </row>
    <row r="12" spans="1:1025" customHeight="1" ht="12.75">
      <c r="B12" s="54" t="s">
        <v>324</v>
      </c>
      <c r="C12" s="56"/>
      <c r="D12" s="56"/>
      <c r="E12" s="56"/>
      <c r="F12" s="56"/>
      <c r="G12" s="56"/>
    </row>
    <row r="13" spans="1:1025" customHeight="1" ht="12.8">
      <c r="B13" s="52" t="s">
        <v>325</v>
      </c>
      <c r="C13" s="7">
        <v>190</v>
      </c>
      <c r="D13" s="7">
        <v>196</v>
      </c>
      <c r="E13" s="7">
        <v>185</v>
      </c>
      <c r="F13" s="7">
        <v>198</v>
      </c>
      <c r="G13" s="52"/>
    </row>
    <row r="14" spans="1:1025" customHeight="1" ht="12.8">
      <c r="B14" s="52" t="s">
        <v>326</v>
      </c>
      <c r="C14" s="7">
        <v>191</v>
      </c>
      <c r="D14" s="7">
        <v>197</v>
      </c>
      <c r="E14" s="7">
        <v>186</v>
      </c>
      <c r="F14" s="7">
        <v>199</v>
      </c>
      <c r="G14" s="52"/>
    </row>
    <row r="15" spans="1:1025" customHeight="1" ht="12.8">
      <c r="B15" s="52" t="s">
        <v>327</v>
      </c>
      <c r="C15" s="7">
        <v>192</v>
      </c>
      <c r="D15" s="7">
        <v>198</v>
      </c>
      <c r="E15" s="7">
        <v>187</v>
      </c>
      <c r="F15" s="7">
        <v>200</v>
      </c>
      <c r="G15" s="52"/>
    </row>
    <row r="16" spans="1:1025" customHeight="1" ht="12.8">
      <c r="B16" s="52" t="s">
        <v>328</v>
      </c>
      <c r="C16" s="7">
        <v>193</v>
      </c>
      <c r="D16" s="7">
        <v>199</v>
      </c>
      <c r="E16" s="7">
        <v>188</v>
      </c>
      <c r="F16" s="7">
        <v>201</v>
      </c>
      <c r="G16" s="52"/>
    </row>
    <row r="17" spans="1:1025" customHeight="1" ht="12.8">
      <c r="B17" s="52" t="s">
        <v>329</v>
      </c>
      <c r="C17" s="7">
        <v>194</v>
      </c>
      <c r="D17" s="7">
        <v>200</v>
      </c>
      <c r="E17" s="7">
        <v>189</v>
      </c>
      <c r="F17" s="7">
        <v>202</v>
      </c>
      <c r="G17" s="52"/>
    </row>
    <row r="18" spans="1:1025" customHeight="1" ht="12.8">
      <c r="B18" s="52" t="s">
        <v>330</v>
      </c>
      <c r="C18" s="7">
        <v>195</v>
      </c>
      <c r="D18" s="7">
        <v>201</v>
      </c>
      <c r="E18" s="7">
        <v>190</v>
      </c>
      <c r="F18" s="7">
        <v>203</v>
      </c>
      <c r="G18" s="52"/>
    </row>
    <row r="19" spans="1:1025" customHeight="1" ht="12.8">
      <c r="B19" s="52" t="s">
        <v>331</v>
      </c>
      <c r="C19" s="7">
        <v>196</v>
      </c>
      <c r="D19" s="7">
        <v>202</v>
      </c>
      <c r="E19" s="7">
        <v>191</v>
      </c>
      <c r="F19" s="7">
        <v>204</v>
      </c>
      <c r="G19" s="52"/>
    </row>
    <row r="20" spans="1:1025" customHeight="1" ht="12.8">
      <c r="B20" s="52" t="s">
        <v>332</v>
      </c>
      <c r="C20" s="7">
        <v>197</v>
      </c>
      <c r="D20" s="7">
        <v>203</v>
      </c>
      <c r="E20" s="7">
        <v>192</v>
      </c>
      <c r="F20" s="7">
        <v>205</v>
      </c>
      <c r="G20" s="52"/>
    </row>
    <row r="21" spans="1:1025" customHeight="1" ht="12.8">
      <c r="B21" s="52" t="s">
        <v>333</v>
      </c>
      <c r="C21" s="7">
        <v>198</v>
      </c>
      <c r="D21" s="7">
        <v>204</v>
      </c>
      <c r="E21" s="7">
        <v>193</v>
      </c>
      <c r="F21" s="7">
        <v>206</v>
      </c>
      <c r="G21" s="52"/>
    </row>
    <row r="22" spans="1:1025" customHeight="1" ht="12.8">
      <c r="B22" s="52" t="s">
        <v>334</v>
      </c>
      <c r="C22" s="7">
        <v>199</v>
      </c>
      <c r="D22" s="7">
        <v>205</v>
      </c>
      <c r="E22" s="7">
        <v>194</v>
      </c>
      <c r="F22" s="7">
        <v>207</v>
      </c>
      <c r="G22" s="52"/>
    </row>
    <row r="23" spans="1:1025" customHeight="1" ht="12.8">
      <c r="B23" s="52" t="s">
        <v>335</v>
      </c>
      <c r="C23" s="7">
        <v>200</v>
      </c>
      <c r="D23" s="7">
        <v>206</v>
      </c>
      <c r="E23" s="7">
        <v>195</v>
      </c>
      <c r="F23" s="7">
        <v>208</v>
      </c>
      <c r="G23" s="52"/>
    </row>
    <row r="26" spans="1:1025" customHeight="1" ht="12.75">
      <c r="B26" s="54" t="s">
        <v>336</v>
      </c>
      <c r="C26" s="56"/>
      <c r="D26" s="56"/>
      <c r="E26" s="56"/>
      <c r="F26" s="56"/>
      <c r="G26" s="56"/>
    </row>
    <row r="27" spans="1:1025" customHeight="1" ht="12.8">
      <c r="B27" s="52" t="s">
        <v>337</v>
      </c>
      <c r="C27" s="7">
        <v>190</v>
      </c>
      <c r="D27" s="7">
        <v>196</v>
      </c>
      <c r="E27" s="7">
        <v>185</v>
      </c>
      <c r="F27" s="7">
        <v>198</v>
      </c>
      <c r="G27" s="52"/>
    </row>
    <row r="28" spans="1:1025" customHeight="1" ht="12.8">
      <c r="B28" s="52" t="s">
        <v>338</v>
      </c>
      <c r="C28" s="7">
        <v>191</v>
      </c>
      <c r="D28" s="7">
        <v>197</v>
      </c>
      <c r="E28" s="7">
        <v>186</v>
      </c>
      <c r="F28" s="7">
        <v>199</v>
      </c>
      <c r="G28" s="52"/>
    </row>
    <row r="29" spans="1:1025" customHeight="1" ht="12.8">
      <c r="B29" s="52" t="s">
        <v>339</v>
      </c>
      <c r="C29" s="7">
        <v>192</v>
      </c>
      <c r="D29" s="7">
        <v>198</v>
      </c>
      <c r="E29" s="7">
        <v>187</v>
      </c>
      <c r="F29" s="7">
        <v>200</v>
      </c>
      <c r="G29" s="52"/>
    </row>
    <row r="30" spans="1:1025" customHeight="1" ht="12.8">
      <c r="B30" s="52" t="s">
        <v>340</v>
      </c>
      <c r="C30" s="7">
        <v>193</v>
      </c>
      <c r="D30" s="7">
        <v>199</v>
      </c>
      <c r="E30" s="7">
        <v>188</v>
      </c>
      <c r="F30" s="7">
        <v>201</v>
      </c>
      <c r="G30" s="52"/>
    </row>
    <row r="31" spans="1:1025" customHeight="1" ht="12.8">
      <c r="B31" s="52" t="s">
        <v>341</v>
      </c>
      <c r="C31" s="7">
        <v>194</v>
      </c>
      <c r="D31" s="7">
        <v>200</v>
      </c>
      <c r="E31" s="7">
        <v>189</v>
      </c>
      <c r="F31" s="7">
        <v>202</v>
      </c>
      <c r="G31" s="52"/>
    </row>
    <row r="32" spans="1:1025" customHeight="1" ht="12.8">
      <c r="B32" s="52" t="s">
        <v>342</v>
      </c>
      <c r="C32" s="7">
        <v>195</v>
      </c>
      <c r="D32" s="7">
        <v>201</v>
      </c>
      <c r="E32" s="7">
        <v>190</v>
      </c>
      <c r="F32" s="7">
        <v>203</v>
      </c>
      <c r="G32" s="52"/>
    </row>
    <row r="33" spans="1:1025" customHeight="1" ht="12.8">
      <c r="B33" s="52" t="s">
        <v>343</v>
      </c>
      <c r="C33" s="7">
        <v>196</v>
      </c>
      <c r="D33" s="7">
        <v>202</v>
      </c>
      <c r="E33" s="7">
        <v>191</v>
      </c>
      <c r="F33" s="7">
        <v>204</v>
      </c>
      <c r="G33" s="52"/>
    </row>
    <row r="34" spans="1:1025" customHeight="1" ht="12.8">
      <c r="B34" s="52" t="s">
        <v>344</v>
      </c>
      <c r="C34" s="7">
        <v>197</v>
      </c>
      <c r="D34" s="7">
        <v>203</v>
      </c>
      <c r="E34" s="7">
        <v>192</v>
      </c>
      <c r="F34" s="7">
        <v>205</v>
      </c>
      <c r="G34" s="52"/>
    </row>
    <row r="35" spans="1:1025" customHeight="1" ht="12.8">
      <c r="B35" s="52" t="s">
        <v>345</v>
      </c>
      <c r="C35" s="7">
        <v>198</v>
      </c>
      <c r="D35" s="7">
        <v>204</v>
      </c>
      <c r="E35" s="7">
        <v>193</v>
      </c>
      <c r="F35" s="7">
        <v>206</v>
      </c>
      <c r="G35" s="52"/>
    </row>
    <row r="36" spans="1:1025" customHeight="1" ht="12.8">
      <c r="B36" s="52" t="s">
        <v>346</v>
      </c>
      <c r="C36" s="7">
        <v>199</v>
      </c>
      <c r="D36" s="7">
        <v>205</v>
      </c>
      <c r="E36" s="7">
        <v>194</v>
      </c>
      <c r="F36" s="7">
        <v>207</v>
      </c>
      <c r="G36" s="52"/>
    </row>
    <row r="37" spans="1:1025" customHeight="1" ht="12.8">
      <c r="B37" s="52" t="s">
        <v>347</v>
      </c>
      <c r="C37" s="7">
        <v>200</v>
      </c>
      <c r="D37" s="7">
        <v>206</v>
      </c>
      <c r="E37" s="7">
        <v>195</v>
      </c>
      <c r="F37" s="7">
        <v>208</v>
      </c>
      <c r="G37" s="52"/>
    </row>
    <row r="38" spans="1:1025" customHeight="1" ht="12.8">
      <c r="B38" s="52" t="s">
        <v>348</v>
      </c>
      <c r="C38" s="7">
        <v>201</v>
      </c>
      <c r="D38" s="7">
        <v>207</v>
      </c>
      <c r="E38" s="7">
        <v>196</v>
      </c>
      <c r="F38" s="7">
        <v>209</v>
      </c>
      <c r="G38" s="52"/>
    </row>
    <row r="39" spans="1:1025" customHeight="1" ht="12.8">
      <c r="B39" s="52" t="s">
        <v>349</v>
      </c>
      <c r="C39" s="7">
        <v>202</v>
      </c>
      <c r="D39" s="7">
        <v>208</v>
      </c>
      <c r="E39" s="7">
        <v>197</v>
      </c>
      <c r="F39" s="7">
        <v>210</v>
      </c>
      <c r="G39" s="52"/>
    </row>
    <row r="40" spans="1:1025" customHeight="1" ht="12.8">
      <c r="B40" s="52" t="s">
        <v>350</v>
      </c>
      <c r="C40" s="7">
        <v>203</v>
      </c>
      <c r="D40" s="7">
        <v>209</v>
      </c>
      <c r="E40" s="7">
        <v>198</v>
      </c>
      <c r="F40" s="7">
        <v>211</v>
      </c>
      <c r="G40" s="52"/>
    </row>
    <row r="41" spans="1:1025" customHeight="1" ht="12.8">
      <c r="B41" s="52" t="s">
        <v>351</v>
      </c>
      <c r="C41" s="7">
        <v>204</v>
      </c>
      <c r="D41" s="7">
        <v>210</v>
      </c>
      <c r="E41" s="7">
        <v>199</v>
      </c>
      <c r="F41" s="7">
        <v>212</v>
      </c>
      <c r="G41" s="52"/>
    </row>
    <row r="42" spans="1:1025" customHeight="1" ht="12.8">
      <c r="B42" s="52" t="s">
        <v>352</v>
      </c>
      <c r="C42" s="7">
        <v>205</v>
      </c>
      <c r="D42" s="7">
        <v>211</v>
      </c>
      <c r="E42" s="7">
        <v>200</v>
      </c>
      <c r="F42" s="7">
        <v>213</v>
      </c>
      <c r="G42" s="52"/>
    </row>
    <row r="43" spans="1:1025" customHeight="1" ht="12.8">
      <c r="B43" s="52" t="s">
        <v>353</v>
      </c>
      <c r="C43" s="7">
        <v>206</v>
      </c>
      <c r="D43" s="7">
        <v>212</v>
      </c>
      <c r="E43" s="7">
        <v>201</v>
      </c>
      <c r="F43" s="7">
        <v>214</v>
      </c>
      <c r="G43" s="52"/>
    </row>
    <row r="44" spans="1:1025" customHeight="1" ht="12.8">
      <c r="B44" s="52" t="s">
        <v>354</v>
      </c>
      <c r="C44" s="7">
        <v>207</v>
      </c>
      <c r="D44" s="7">
        <v>213</v>
      </c>
      <c r="E44" s="7">
        <v>202</v>
      </c>
      <c r="F44" s="7">
        <v>215</v>
      </c>
      <c r="G44" s="52"/>
    </row>
    <row r="45" spans="1:1025" customHeight="1" ht="12.8">
      <c r="B45" s="52" t="s">
        <v>331</v>
      </c>
      <c r="C45" s="7">
        <v>208</v>
      </c>
      <c r="D45" s="7">
        <v>214</v>
      </c>
      <c r="E45" s="7">
        <v>203</v>
      </c>
      <c r="F45" s="7">
        <v>216</v>
      </c>
      <c r="G45" s="52"/>
    </row>
    <row r="46" spans="1:1025" customHeight="1" ht="12.8">
      <c r="B46" s="52" t="s">
        <v>355</v>
      </c>
      <c r="C46" s="7">
        <v>209</v>
      </c>
      <c r="D46" s="7">
        <v>215</v>
      </c>
      <c r="E46" s="7">
        <v>204</v>
      </c>
      <c r="F46" s="7">
        <v>217</v>
      </c>
      <c r="G46" s="52"/>
    </row>
    <row r="47" spans="1:1025" customHeight="1" ht="12.8">
      <c r="B47" s="52" t="s">
        <v>356</v>
      </c>
      <c r="C47" s="7">
        <v>210</v>
      </c>
      <c r="D47" s="7">
        <v>216</v>
      </c>
      <c r="E47" s="7">
        <v>205</v>
      </c>
      <c r="F47" s="7">
        <v>218</v>
      </c>
      <c r="G47" s="52"/>
    </row>
    <row r="50" spans="1:1025" customHeight="1" ht="12.75">
      <c r="B50" s="54" t="s">
        <v>357</v>
      </c>
      <c r="C50" s="56"/>
      <c r="D50" s="56"/>
      <c r="E50" s="56"/>
      <c r="F50" s="56"/>
      <c r="G50" s="56"/>
    </row>
    <row r="51" spans="1:1025" customHeight="1" ht="12.8">
      <c r="B51" s="52" t="s">
        <v>358</v>
      </c>
      <c r="C51" s="7">
        <v>190</v>
      </c>
      <c r="D51" s="7">
        <v>196</v>
      </c>
      <c r="E51" s="7">
        <v>185</v>
      </c>
      <c r="F51" s="7">
        <v>198</v>
      </c>
      <c r="G51" s="52"/>
    </row>
    <row r="52" spans="1:1025" customHeight="1" ht="12.8">
      <c r="B52" s="52" t="s">
        <v>359</v>
      </c>
      <c r="C52" s="7">
        <v>191</v>
      </c>
      <c r="D52" s="7">
        <v>197</v>
      </c>
      <c r="E52" s="7">
        <v>186</v>
      </c>
      <c r="F52" s="7">
        <v>199</v>
      </c>
      <c r="G52" s="52"/>
    </row>
    <row r="53" spans="1:1025" customHeight="1" ht="12.8">
      <c r="B53" s="52" t="s">
        <v>360</v>
      </c>
      <c r="C53" s="7">
        <v>192</v>
      </c>
      <c r="D53" s="7">
        <v>198</v>
      </c>
      <c r="E53" s="7">
        <v>187</v>
      </c>
      <c r="F53" s="7">
        <v>200</v>
      </c>
      <c r="G53" s="52"/>
    </row>
    <row r="54" spans="1:1025" customHeight="1" ht="12.8">
      <c r="B54" s="52" t="s">
        <v>361</v>
      </c>
      <c r="C54" s="7">
        <v>193</v>
      </c>
      <c r="D54" s="7">
        <v>199</v>
      </c>
      <c r="E54" s="7">
        <v>188</v>
      </c>
      <c r="F54" s="7">
        <v>201</v>
      </c>
      <c r="G54" s="52"/>
    </row>
    <row r="55" spans="1:1025" customHeight="1" ht="12.8">
      <c r="B55" s="52" t="s">
        <v>362</v>
      </c>
      <c r="C55" s="7">
        <v>194</v>
      </c>
      <c r="D55" s="7">
        <v>200</v>
      </c>
      <c r="E55" s="7">
        <v>189</v>
      </c>
      <c r="F55" s="7">
        <v>202</v>
      </c>
      <c r="G55" s="52"/>
    </row>
    <row r="56" spans="1:1025" customHeight="1" ht="12.8">
      <c r="B56" s="52" t="s">
        <v>363</v>
      </c>
      <c r="C56" s="7">
        <v>195</v>
      </c>
      <c r="D56" s="7">
        <v>201</v>
      </c>
      <c r="E56" s="7">
        <v>190</v>
      </c>
      <c r="F56" s="7">
        <v>203</v>
      </c>
      <c r="G56" s="52"/>
    </row>
    <row r="57" spans="1:1025" customHeight="1" ht="12.8">
      <c r="B57" s="52" t="s">
        <v>364</v>
      </c>
      <c r="C57" s="7">
        <v>196</v>
      </c>
      <c r="D57" s="7">
        <v>202</v>
      </c>
      <c r="E57" s="7">
        <v>191</v>
      </c>
      <c r="F57" s="7">
        <v>204</v>
      </c>
      <c r="G57" s="52"/>
    </row>
    <row r="58" spans="1:1025" customHeight="1" ht="12.8">
      <c r="B58" s="52" t="s">
        <v>330</v>
      </c>
      <c r="C58" s="7">
        <v>197</v>
      </c>
      <c r="D58" s="7">
        <v>203</v>
      </c>
      <c r="E58" s="7">
        <v>192</v>
      </c>
      <c r="F58" s="7">
        <v>205</v>
      </c>
      <c r="G58" s="52"/>
    </row>
    <row r="59" spans="1:1025" customHeight="1" ht="12.8">
      <c r="B59" s="52" t="s">
        <v>333</v>
      </c>
      <c r="C59" s="7">
        <v>198</v>
      </c>
      <c r="D59" s="7">
        <v>204</v>
      </c>
      <c r="E59" s="7">
        <v>193</v>
      </c>
      <c r="F59" s="7">
        <v>206</v>
      </c>
      <c r="G59" s="52"/>
    </row>
    <row r="60" spans="1:1025" customHeight="1" ht="12.8">
      <c r="B60" s="52" t="s">
        <v>356</v>
      </c>
      <c r="C60" s="7">
        <v>199</v>
      </c>
      <c r="D60" s="7">
        <v>205</v>
      </c>
      <c r="E60" s="7">
        <v>194</v>
      </c>
      <c r="F60" s="7">
        <v>207</v>
      </c>
      <c r="G60" s="52"/>
    </row>
    <row r="61" spans="1:1025" customHeight="1" ht="12.8">
      <c r="B61" s="52" t="s">
        <v>365</v>
      </c>
      <c r="C61" s="7">
        <v>200</v>
      </c>
      <c r="D61" s="7">
        <v>206</v>
      </c>
      <c r="E61" s="7">
        <v>195</v>
      </c>
      <c r="F61" s="7">
        <v>208</v>
      </c>
      <c r="G61" s="52"/>
    </row>
    <row r="62" spans="1:1025" customHeight="1" ht="12.8">
      <c r="B62" s="52" t="s">
        <v>366</v>
      </c>
      <c r="C62" s="7">
        <v>201</v>
      </c>
      <c r="D62" s="7">
        <v>207</v>
      </c>
      <c r="E62" s="7">
        <v>196</v>
      </c>
      <c r="F62" s="7">
        <v>209</v>
      </c>
      <c r="G62" s="52"/>
    </row>
    <row r="65" spans="1:1025" customHeight="1" ht="12.8">
      <c r="B65" s="52" t="s">
        <v>367</v>
      </c>
      <c r="C65" s="7">
        <v>190</v>
      </c>
      <c r="D65" s="7">
        <v>196</v>
      </c>
      <c r="E65" s="7">
        <v>185</v>
      </c>
      <c r="F65" s="7">
        <v>198</v>
      </c>
      <c r="G65" s="52"/>
    </row>
    <row r="66" spans="1:1025" customHeight="1" ht="12.8">
      <c r="B66" s="52" t="s">
        <v>368</v>
      </c>
      <c r="C66" s="7">
        <v>190</v>
      </c>
      <c r="D66" s="7">
        <v>196</v>
      </c>
      <c r="E66" s="7">
        <v>185</v>
      </c>
      <c r="F66" s="7">
        <v>198</v>
      </c>
      <c r="G66" s="52"/>
    </row>
    <row r="67" spans="1:1025" customHeight="1" ht="12.8">
      <c r="B67" s="52" t="s">
        <v>369</v>
      </c>
      <c r="C67" s="7">
        <v>190</v>
      </c>
      <c r="D67" s="7">
        <v>196</v>
      </c>
      <c r="E67" s="7">
        <v>185</v>
      </c>
      <c r="F67" s="7">
        <v>198</v>
      </c>
      <c r="G67" s="52"/>
    </row>
    <row r="70" spans="1:1025" customHeight="1" ht="11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tru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048576"/>
  <sheetViews>
    <sheetView tabSelected="0" workbookViewId="0" zoomScale="75" showGridLines="true" showRowColHeaders="1">
      <selection activeCell="A1" sqref="A1"/>
    </sheetView>
  </sheetViews>
  <sheetFormatPr defaultRowHeight="14.4" outlineLevelRow="0" outlineLevelCol="0"/>
  <cols>
    <col min="1" max="1" width="1.484693877551" customWidth="true" style="0"/>
    <col min="2" max="2" width="4.0510204081633" customWidth="true" style="0"/>
    <col min="3" max="3" width="10.933673469388" customWidth="true" style="0"/>
    <col min="4" max="4" width="10.933673469388" customWidth="true" style="0"/>
    <col min="5" max="5" width="10.933673469388" customWidth="true" style="0"/>
    <col min="6" max="6" width="10.933673469388" customWidth="true" style="0"/>
    <col min="7" max="7" width="10.933673469388" customWidth="true" style="0"/>
    <col min="8" max="8" width="10.933673469388" customWidth="true" style="0"/>
    <col min="9" max="9" width="10.933673469388" customWidth="true" style="0"/>
    <col min="10" max="10" width="10.933673469388" customWidth="true" style="0"/>
    <col min="11" max="11" width="0" hidden="true" customWidth="true" style="0"/>
    <col min="12" max="12" width="0" hidden="true" customWidth="true" style="0"/>
    <col min="13" max="13" width="0" hidden="true" customWidth="true" style="0"/>
    <col min="14" max="14" width="0" hidden="true" customWidth="true" style="0"/>
    <col min="15" max="15" width="0" hidden="true" customWidth="true" style="0"/>
    <col min="16" max="16" width="0" hidden="true" customWidth="true" style="0"/>
    <col min="17" max="17" width="0" hidden="true" customWidth="true" style="0"/>
    <col min="18" max="18" width="0" hidden="true" customWidth="true" style="0"/>
    <col min="19" max="19" width="0" hidden="true" customWidth="true" style="0"/>
    <col min="20" max="20" width="0" hidden="true" customWidth="true" style="0"/>
    <col min="21" max="21" width="0" hidden="true" customWidth="true" style="0"/>
    <col min="22" max="22" width="0" hidden="true" customWidth="true" style="0"/>
    <col min="23" max="23" width="0" hidden="true" customWidth="true" style="0"/>
    <col min="24" max="24" width="0" hidden="true" customWidth="true" style="0"/>
    <col min="25" max="25" width="0" hidden="true" customWidth="true" style="0"/>
    <col min="26" max="26" width="0" hidden="true" customWidth="true" style="0"/>
    <col min="27" max="27" width="0" hidden="true" customWidth="true" style="0"/>
    <col min="28" max="28" width="0" hidden="true" customWidth="true" style="0"/>
    <col min="29" max="29" width="0" hidden="true" customWidth="true" style="0"/>
    <col min="30" max="30" width="0" hidden="true" customWidth="true" style="0"/>
    <col min="31" max="31" width="0" hidden="true" customWidth="true" style="0"/>
    <col min="32" max="32" width="0" hidden="true" customWidth="true" style="0"/>
    <col min="33" max="33" width="0" hidden="true" customWidth="true" style="0"/>
    <col min="34" max="34" width="0" hidden="true" customWidth="true" style="0"/>
    <col min="35" max="35" width="0" hidden="true" customWidth="true" style="0"/>
    <col min="36" max="36" width="0" hidden="true" customWidth="true" style="0"/>
    <col min="37" max="37" width="0" hidden="true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0" hidden="true" customWidth="true" style="0"/>
    <col min="49" max="49" width="0" hidden="true" customWidth="true" style="0"/>
    <col min="50" max="50" width="0" hidden="true" customWidth="true" style="0"/>
    <col min="51" max="51" width="0" hidden="true" customWidth="true" style="0"/>
    <col min="52" max="52" width="0" hidden="true" customWidth="true" style="0"/>
    <col min="53" max="53" width="0" hidden="true" customWidth="true" style="0"/>
    <col min="54" max="54" width="0" hidden="true" customWidth="true" style="0"/>
    <col min="55" max="55" width="0" hidden="true" customWidth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0" hidden="true" customWidth="true" style="0"/>
    <col min="65" max="65" width="0" hidden="true" customWidth="true" style="0"/>
    <col min="66" max="66" width="0" hidden="true" customWidth="true" style="0"/>
    <col min="67" max="67" width="0" hidden="true" customWidth="true" style="0"/>
    <col min="68" max="68" width="0" hidden="true" customWidth="true" style="0"/>
    <col min="69" max="69" width="0" hidden="true" customWidth="true" style="0"/>
    <col min="70" max="70" width="0" hidden="true" customWidth="true" style="0"/>
    <col min="71" max="71" width="0" hidden="true" customWidth="true" style="0"/>
    <col min="72" max="72" width="0" hidden="true" customWidth="true" style="0"/>
    <col min="73" max="73" width="0" hidden="true" customWidth="true" style="0"/>
    <col min="74" max="74" width="0" hidden="true" customWidth="true" style="0"/>
    <col min="75" max="75" width="0" hidden="true" customWidth="true" style="0"/>
    <col min="76" max="76" width="0" hidden="true" customWidth="true" style="0"/>
    <col min="77" max="77" width="0" hidden="true" customWidth="true" style="0"/>
    <col min="78" max="78" width="0" hidden="true" customWidth="true" style="0"/>
    <col min="79" max="79" width="0" hidden="true" customWidth="true" style="0"/>
    <col min="80" max="80" width="0" hidden="true" customWidth="true" style="0"/>
    <col min="81" max="81" width="0" hidden="true" customWidth="true" style="0"/>
    <col min="82" max="82" width="0" hidden="true" customWidth="true" style="0"/>
    <col min="83" max="83" width="0" hidden="true" customWidth="true" style="0"/>
    <col min="84" max="84" width="0" hidden="true" customWidth="true" style="0"/>
    <col min="85" max="85" width="0" hidden="true" customWidth="true" style="0"/>
    <col min="86" max="86" width="0" hidden="true" customWidth="true" style="0"/>
    <col min="87" max="87" width="0" hidden="true" customWidth="true" style="0"/>
    <col min="88" max="88" width="0" hidden="true" customWidth="true" style="0"/>
    <col min="89" max="89" width="0" hidden="true" customWidth="true" style="0"/>
    <col min="90" max="90" width="0" hidden="true" customWidth="true" style="0"/>
    <col min="91" max="91" width="0" hidden="true" customWidth="true" style="0"/>
    <col min="92" max="92" width="0" hidden="true" customWidth="true" style="0"/>
    <col min="93" max="93" width="0" hidden="true" customWidth="true" style="0"/>
    <col min="94" max="94" width="0" hidden="true" customWidth="true" style="0"/>
    <col min="95" max="95" width="0" hidden="true" customWidth="true" style="0"/>
    <col min="96" max="96" width="0" hidden="true" customWidth="true" style="0"/>
    <col min="97" max="97" width="0" hidden="true" customWidth="true" style="0"/>
    <col min="98" max="98" width="0" hidden="true" customWidth="true" style="0"/>
    <col min="99" max="99" width="0" hidden="true" customWidth="true" style="0"/>
    <col min="100" max="100" width="0" hidden="true" customWidth="true" style="0"/>
    <col min="101" max="101" width="0" hidden="true" customWidth="true" style="0"/>
    <col min="102" max="102" width="0" hidden="true" customWidth="true" style="0"/>
    <col min="103" max="103" width="0" hidden="true" customWidth="true" style="0"/>
    <col min="104" max="104" width="0" hidden="true" customWidth="true" style="0"/>
    <col min="105" max="105" width="0" hidden="true" customWidth="true" style="0"/>
    <col min="106" max="106" width="0" hidden="true" customWidth="true" style="0"/>
    <col min="107" max="107" width="0" hidden="true" customWidth="true" style="0"/>
    <col min="108" max="108" width="0" hidden="true" customWidth="true" style="0"/>
    <col min="109" max="109" width="0" hidden="true" customWidth="true" style="0"/>
    <col min="110" max="110" width="0" hidden="true" customWidth="true" style="0"/>
    <col min="111" max="111" width="0" hidden="true" customWidth="true" style="0"/>
    <col min="112" max="112" width="0" hidden="true" customWidth="true" style="0"/>
    <col min="113" max="113" width="0" hidden="true" customWidth="true" style="0"/>
    <col min="114" max="114" width="0" hidden="true" customWidth="true" style="0"/>
    <col min="115" max="115" width="0" hidden="true" customWidth="true" style="0"/>
    <col min="116" max="116" width="0" hidden="true" customWidth="true" style="0"/>
    <col min="117" max="117" width="0" hidden="true" customWidth="true" style="0"/>
    <col min="118" max="118" width="0" hidden="true" customWidth="true" style="0"/>
    <col min="119" max="119" width="0" hidden="true" customWidth="true" style="0"/>
    <col min="120" max="120" width="0" hidden="true" customWidth="true" style="0"/>
    <col min="121" max="121" width="0" hidden="true" customWidth="true" style="0"/>
    <col min="122" max="122" width="0" hidden="true" customWidth="true" style="0"/>
    <col min="123" max="123" width="0" hidden="true" customWidth="true" style="0"/>
    <col min="124" max="124" width="0" hidden="true" customWidth="true" style="0"/>
    <col min="125" max="125" width="0" hidden="true" customWidth="true" style="0"/>
    <col min="126" max="126" width="0" hidden="true" customWidth="true" style="0"/>
    <col min="127" max="127" width="0" hidden="true" customWidth="true" style="0"/>
    <col min="128" max="128" width="0" hidden="true" customWidth="true" style="0"/>
    <col min="129" max="129" width="0" hidden="true" customWidth="true" style="0"/>
    <col min="130" max="130" width="0" hidden="true" customWidth="true" style="0"/>
    <col min="131" max="131" width="0" hidden="true" customWidth="true" style="0"/>
    <col min="132" max="132" width="0" hidden="true" customWidth="true" style="0"/>
    <col min="133" max="133" width="0" hidden="true" customWidth="true" style="0"/>
    <col min="134" max="134" width="0" hidden="true" customWidth="true" style="0"/>
    <col min="135" max="135" width="0" hidden="true" customWidth="true" style="0"/>
    <col min="136" max="136" width="0" hidden="true" customWidth="true" style="0"/>
    <col min="137" max="137" width="0" hidden="true" customWidth="true" style="0"/>
    <col min="138" max="138" width="0" hidden="true" customWidth="true" style="0"/>
    <col min="139" max="139" width="0" hidden="true" customWidth="true" style="0"/>
    <col min="140" max="140" width="0" hidden="true" customWidth="true" style="0"/>
    <col min="141" max="141" width="0" hidden="true" customWidth="true" style="0"/>
    <col min="142" max="142" width="0" hidden="true" customWidth="true" style="0"/>
    <col min="143" max="143" width="0" hidden="true" customWidth="true" style="0"/>
    <col min="144" max="144" width="0" hidden="true" customWidth="true" style="0"/>
    <col min="145" max="145" width="0" hidden="true" customWidth="true" style="0"/>
    <col min="146" max="146" width="0" hidden="true" customWidth="true" style="0"/>
    <col min="147" max="147" width="0" hidden="true" customWidth="true" style="0"/>
    <col min="148" max="148" width="0" hidden="true" customWidth="true" style="0"/>
    <col min="149" max="149" width="0" hidden="true" customWidth="true" style="0"/>
    <col min="150" max="150" width="0" hidden="true" customWidth="true" style="0"/>
    <col min="151" max="151" width="0" hidden="true" customWidth="true" style="0"/>
    <col min="152" max="152" width="0" hidden="true" customWidth="true" style="0"/>
    <col min="153" max="153" width="0" hidden="true" customWidth="true" style="0"/>
    <col min="154" max="154" width="0" hidden="true" customWidth="true" style="0"/>
    <col min="155" max="155" width="0" hidden="true" customWidth="true" style="0"/>
    <col min="156" max="156" width="0" hidden="true" customWidth="true" style="0"/>
    <col min="157" max="157" width="0" hidden="true" customWidth="true" style="0"/>
    <col min="158" max="158" width="0" hidden="true" customWidth="true" style="0"/>
    <col min="159" max="159" width="0" hidden="true" customWidth="true" style="0"/>
    <col min="160" max="160" width="0" hidden="true" customWidth="true" style="0"/>
    <col min="161" max="161" width="0" hidden="true" customWidth="true" style="0"/>
    <col min="162" max="162" width="0" hidden="true" customWidth="true" style="0"/>
    <col min="163" max="163" width="0" hidden="true" customWidth="true" style="0"/>
    <col min="164" max="164" width="0" hidden="true" customWidth="true" style="0"/>
    <col min="165" max="165" width="0" hidden="true" customWidth="true" style="0"/>
    <col min="166" max="166" width="0" hidden="true" customWidth="true" style="0"/>
    <col min="167" max="167" width="0" hidden="true" customWidth="true" style="0"/>
    <col min="168" max="168" width="0" hidden="true" customWidth="true" style="0"/>
    <col min="169" max="169" width="0" hidden="true" customWidth="true" style="0"/>
    <col min="170" max="170" width="0" hidden="true" customWidth="true" style="0"/>
    <col min="171" max="171" width="0" hidden="true" customWidth="true" style="0"/>
    <col min="172" max="172" width="0" hidden="true" customWidth="true" style="0"/>
    <col min="173" max="173" width="0" hidden="true" customWidth="true" style="0"/>
    <col min="174" max="174" width="0" hidden="true" customWidth="true" style="0"/>
    <col min="175" max="175" width="0" hidden="true" customWidth="true" style="0"/>
    <col min="176" max="176" width="0" hidden="true" customWidth="true" style="0"/>
    <col min="177" max="177" width="0" hidden="true" customWidth="true" style="0"/>
    <col min="178" max="178" width="0" hidden="true" customWidth="true" style="0"/>
    <col min="179" max="179" width="0" hidden="true" customWidth="true" style="0"/>
    <col min="180" max="180" width="0" hidden="true" customWidth="true" style="0"/>
    <col min="181" max="181" width="0" hidden="true" customWidth="true" style="0"/>
    <col min="182" max="182" width="0" hidden="true" customWidth="true" style="0"/>
    <col min="183" max="183" width="0" hidden="true" customWidth="true" style="0"/>
    <col min="184" max="184" width="0" hidden="true" customWidth="true" style="0"/>
    <col min="185" max="185" width="0" hidden="true" customWidth="true" style="0"/>
    <col min="186" max="186" width="0" hidden="true" customWidth="true" style="0"/>
    <col min="187" max="187" width="0" hidden="true" customWidth="true" style="0"/>
    <col min="188" max="188" width="0" hidden="true" customWidth="true" style="0"/>
    <col min="189" max="189" width="0" hidden="true" customWidth="true" style="0"/>
    <col min="190" max="190" width="0" hidden="true" customWidth="true" style="0"/>
    <col min="191" max="191" width="0" hidden="true" customWidth="true" style="0"/>
    <col min="192" max="192" width="0" hidden="true" customWidth="true" style="0"/>
    <col min="193" max="193" width="0" hidden="true" customWidth="true" style="0"/>
    <col min="194" max="194" width="0" hidden="true" customWidth="true" style="0"/>
    <col min="195" max="195" width="0" hidden="true" customWidth="true" style="0"/>
    <col min="196" max="196" width="0" hidden="true" customWidth="true" style="0"/>
    <col min="197" max="197" width="0" hidden="true" customWidth="true" style="0"/>
    <col min="198" max="198" width="0" hidden="true" customWidth="true" style="0"/>
    <col min="199" max="199" width="0" hidden="true" customWidth="true" style="0"/>
    <col min="200" max="200" width="0" hidden="true" customWidth="true" style="0"/>
    <col min="201" max="201" width="0" hidden="true" customWidth="true" style="0"/>
    <col min="202" max="202" width="0" hidden="true" customWidth="true" style="0"/>
    <col min="203" max="203" width="0" hidden="true" customWidth="true" style="0"/>
    <col min="204" max="204" width="0" hidden="true" customWidth="true" style="0"/>
    <col min="205" max="205" width="0" hidden="true" customWidth="true" style="0"/>
    <col min="206" max="206" width="0" hidden="true" customWidth="true" style="0"/>
    <col min="207" max="207" width="0" hidden="true" customWidth="true" style="0"/>
    <col min="208" max="208" width="0" hidden="true" customWidth="true" style="0"/>
    <col min="209" max="209" width="0" hidden="true" customWidth="true" style="0"/>
    <col min="210" max="210" width="0" hidden="true" customWidth="true" style="0"/>
    <col min="211" max="211" width="0" hidden="true" customWidth="true" style="0"/>
    <col min="212" max="212" width="0" hidden="true" customWidth="true" style="0"/>
    <col min="213" max="213" width="0" hidden="true" customWidth="true" style="0"/>
    <col min="214" max="214" width="0" hidden="true" customWidth="true" style="0"/>
    <col min="215" max="215" width="0" hidden="true" customWidth="true" style="0"/>
    <col min="216" max="216" width="0" hidden="true" customWidth="true" style="0"/>
    <col min="217" max="217" width="0" hidden="true" customWidth="true" style="0"/>
    <col min="218" max="218" width="0" hidden="true" customWidth="true" style="0"/>
    <col min="219" max="219" width="0" hidden="true" customWidth="true" style="0"/>
    <col min="220" max="220" width="0" hidden="true" customWidth="true" style="0"/>
    <col min="221" max="221" width="0" hidden="true" customWidth="true" style="0"/>
    <col min="222" max="222" width="0" hidden="true" customWidth="true" style="0"/>
    <col min="223" max="223" width="0" hidden="true" customWidth="true" style="0"/>
    <col min="224" max="224" width="0" hidden="true" customWidth="true" style="0"/>
    <col min="225" max="225" width="0" hidden="true" customWidth="true" style="0"/>
    <col min="226" max="226" width="0" hidden="true" customWidth="true" style="0"/>
    <col min="227" max="227" width="0" hidden="true" customWidth="true" style="0"/>
    <col min="228" max="228" width="0" hidden="true" customWidth="true" style="0"/>
    <col min="229" max="229" width="0" hidden="true" customWidth="true" style="0"/>
    <col min="230" max="230" width="0" hidden="true" customWidth="true" style="0"/>
    <col min="231" max="231" width="0" hidden="true" customWidth="true" style="0"/>
    <col min="232" max="232" width="0" hidden="true" customWidth="true" style="0"/>
    <col min="233" max="233" width="0" hidden="true" customWidth="true" style="0"/>
    <col min="234" max="234" width="0" hidden="true" customWidth="true" style="0"/>
    <col min="235" max="235" width="0" hidden="true" customWidth="true" style="0"/>
    <col min="236" max="236" width="0" hidden="true" customWidth="true" style="0"/>
    <col min="237" max="237" width="0" hidden="true" customWidth="true" style="0"/>
    <col min="238" max="238" width="0" hidden="true" customWidth="true" style="0"/>
    <col min="239" max="239" width="0" hidden="true" customWidth="true" style="0"/>
    <col min="240" max="240" width="0" hidden="true" customWidth="true" style="0"/>
    <col min="241" max="241" width="0" hidden="true" customWidth="true" style="0"/>
    <col min="242" max="242" width="0" hidden="true" customWidth="true" style="0"/>
    <col min="243" max="243" width="0" hidden="true" customWidth="true" style="0"/>
    <col min="244" max="244" width="0" hidden="true" customWidth="true" style="0"/>
    <col min="245" max="245" width="0" hidden="true" customWidth="true" style="0"/>
    <col min="246" max="246" width="0" hidden="true" customWidth="true" style="0"/>
    <col min="247" max="247" width="0" hidden="true" customWidth="true" style="0"/>
    <col min="248" max="248" width="0" hidden="true" customWidth="true" style="0"/>
    <col min="249" max="249" width="0" hidden="true" customWidth="true" style="0"/>
    <col min="250" max="250" width="0" hidden="true" customWidth="true" style="0"/>
    <col min="251" max="251" width="0" hidden="true" customWidth="true" style="0"/>
    <col min="252" max="252" width="0" hidden="true" customWidth="true" style="0"/>
    <col min="253" max="253" width="0" hidden="true" customWidth="true" style="0"/>
    <col min="254" max="254" width="0" hidden="true" customWidth="true" style="0"/>
    <col min="255" max="255" width="0" hidden="true" customWidth="true" style="0"/>
    <col min="256" max="256" width="0" hidden="true" customWidth="true" style="0"/>
    <col min="257" max="257" width="0" hidden="true" customWidth="true" style="0"/>
    <col min="258" max="258" width="0" hidden="true" customWidth="true" style="0"/>
    <col min="259" max="259" width="0" hidden="true" customWidth="true" style="0"/>
    <col min="260" max="260" width="0" hidden="true" customWidth="true" style="0"/>
    <col min="261" max="261" width="0" hidden="true" customWidth="true" style="0"/>
    <col min="262" max="262" width="0" hidden="true" customWidth="true" style="0"/>
    <col min="263" max="263" width="0" hidden="true" customWidth="true" style="0"/>
    <col min="264" max="264" width="0" hidden="true" customWidth="true" style="0"/>
    <col min="265" max="265" width="0" hidden="true" customWidth="true" style="0"/>
    <col min="266" max="266" width="0" hidden="true" customWidth="true" style="0"/>
    <col min="267" max="267" width="0" hidden="true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271" max="271" width="0" hidden="true" customWidth="true" style="0"/>
    <col min="272" max="272" width="0" hidden="true" customWidth="true" style="0"/>
    <col min="273" max="273" width="0" hidden="true" customWidth="true" style="0"/>
    <col min="274" max="274" width="0" hidden="true" customWidth="true" style="0"/>
    <col min="275" max="275" width="0" hidden="true" customWidth="true" style="0"/>
    <col min="276" max="276" width="0" hidden="true" customWidth="true" style="0"/>
    <col min="277" max="277" width="0" hidden="true" customWidth="true" style="0"/>
    <col min="278" max="278" width="0" hidden="true" customWidth="true" style="0"/>
    <col min="279" max="279" width="0" hidden="true" customWidth="true" style="0"/>
    <col min="280" max="280" width="0" hidden="true" customWidth="true" style="0"/>
    <col min="281" max="281" width="0" hidden="true" customWidth="true" style="0"/>
    <col min="282" max="282" width="0" hidden="true" customWidth="true" style="0"/>
    <col min="283" max="283" width="0" hidden="true" customWidth="true" style="0"/>
    <col min="284" max="284" width="0" hidden="true" customWidth="true" style="0"/>
    <col min="285" max="285" width="0" hidden="true" customWidth="true" style="0"/>
    <col min="286" max="286" width="0" hidden="true" customWidth="true" style="0"/>
    <col min="287" max="287" width="0" hidden="true" customWidth="true" style="0"/>
    <col min="288" max="288" width="0" hidden="true" customWidth="true" style="0"/>
    <col min="289" max="289" width="0" hidden="true" customWidth="true" style="0"/>
    <col min="290" max="290" width="0" hidden="true" customWidth="true" style="0"/>
    <col min="291" max="291" width="0" hidden="true" customWidth="true" style="0"/>
    <col min="292" max="292" width="0" hidden="true" customWidth="true" style="0"/>
    <col min="293" max="293" width="0" hidden="true" customWidth="true" style="0"/>
    <col min="294" max="294" width="0" hidden="true" customWidth="true" style="0"/>
    <col min="295" max="295" width="0" hidden="true" customWidth="true" style="0"/>
    <col min="296" max="296" width="0" hidden="true" customWidth="true" style="0"/>
    <col min="297" max="297" width="0" hidden="true" customWidth="true" style="0"/>
    <col min="298" max="298" width="0" hidden="true" customWidth="true" style="0"/>
    <col min="299" max="299" width="0" hidden="true" customWidth="true" style="0"/>
    <col min="300" max="300" width="0" hidden="true" customWidth="true" style="0"/>
    <col min="301" max="301" width="0" hidden="true" customWidth="true" style="0"/>
    <col min="302" max="302" width="0" hidden="true" customWidth="true" style="0"/>
    <col min="303" max="303" width="0" hidden="true" customWidth="true" style="0"/>
    <col min="304" max="304" width="0" hidden="true" customWidth="true" style="0"/>
    <col min="305" max="305" width="0" hidden="true" customWidth="true" style="0"/>
    <col min="306" max="306" width="0" hidden="true" customWidth="true" style="0"/>
    <col min="307" max="307" width="0" hidden="true" customWidth="true" style="0"/>
    <col min="308" max="308" width="0" hidden="true" customWidth="true" style="0"/>
    <col min="309" max="309" width="0" hidden="true" customWidth="true" style="0"/>
    <col min="310" max="310" width="0" hidden="true" customWidth="true" style="0"/>
    <col min="311" max="311" width="0" hidden="true" customWidth="true" style="0"/>
    <col min="312" max="312" width="0" hidden="true" customWidth="true" style="0"/>
    <col min="313" max="313" width="0" hidden="true" customWidth="true" style="0"/>
    <col min="314" max="314" width="0" hidden="true" customWidth="true" style="0"/>
    <col min="315" max="315" width="0" hidden="true" customWidth="true" style="0"/>
    <col min="316" max="316" width="0" hidden="true" customWidth="true" style="0"/>
    <col min="317" max="317" width="0" hidden="true" customWidth="true" style="0"/>
    <col min="318" max="318" width="0" hidden="true" customWidth="true" style="0"/>
    <col min="319" max="319" width="0" hidden="true" customWidth="true" style="0"/>
    <col min="320" max="320" width="0" hidden="true" customWidth="true" style="0"/>
    <col min="321" max="321" width="0" hidden="true" customWidth="true" style="0"/>
    <col min="322" max="322" width="0" hidden="true" customWidth="true" style="0"/>
    <col min="323" max="323" width="0" hidden="true" customWidth="true" style="0"/>
    <col min="324" max="324" width="0" hidden="true" customWidth="true" style="0"/>
    <col min="325" max="325" width="0" hidden="true" customWidth="true" style="0"/>
    <col min="326" max="326" width="0" hidden="true" customWidth="true" style="0"/>
    <col min="327" max="327" width="0" hidden="true" customWidth="true" style="0"/>
    <col min="328" max="328" width="0" hidden="true" customWidth="true" style="0"/>
    <col min="329" max="329" width="0" hidden="true" customWidth="true" style="0"/>
    <col min="330" max="330" width="0" hidden="true" customWidth="true" style="0"/>
    <col min="331" max="331" width="0" hidden="true" customWidth="true" style="0"/>
    <col min="332" max="332" width="0" hidden="true" customWidth="true" style="0"/>
    <col min="333" max="333" width="0" hidden="true" customWidth="true" style="0"/>
    <col min="334" max="334" width="0" hidden="true" customWidth="true" style="0"/>
    <col min="335" max="335" width="0" hidden="true" customWidth="true" style="0"/>
    <col min="336" max="336" width="0" hidden="true" customWidth="true" style="0"/>
    <col min="337" max="337" width="0" hidden="true" customWidth="true" style="0"/>
    <col min="338" max="338" width="0" hidden="true" customWidth="true" style="0"/>
    <col min="339" max="339" width="0" hidden="true" customWidth="true" style="0"/>
    <col min="340" max="340" width="0" hidden="true" customWidth="true" style="0"/>
    <col min="341" max="341" width="0" hidden="true" customWidth="true" style="0"/>
    <col min="342" max="342" width="0" hidden="true" customWidth="true" style="0"/>
    <col min="343" max="343" width="0" hidden="true" customWidth="true" style="0"/>
    <col min="344" max="344" width="0" hidden="true" customWidth="true" style="0"/>
    <col min="345" max="345" width="0" hidden="true" customWidth="true" style="0"/>
    <col min="346" max="346" width="0" hidden="true" customWidth="true" style="0"/>
    <col min="347" max="347" width="0" hidden="true" customWidth="true" style="0"/>
    <col min="348" max="348" width="0" hidden="true" customWidth="true" style="0"/>
    <col min="349" max="349" width="0" hidden="true" customWidth="true" style="0"/>
    <col min="350" max="350" width="0" hidden="true" customWidth="true" style="0"/>
    <col min="351" max="351" width="0" hidden="true" customWidth="true" style="0"/>
    <col min="352" max="352" width="0" hidden="true" customWidth="true" style="0"/>
    <col min="353" max="353" width="0" hidden="true" customWidth="true" style="0"/>
    <col min="354" max="354" width="0" hidden="true" customWidth="true" style="0"/>
    <col min="355" max="355" width="0" hidden="true" customWidth="true" style="0"/>
    <col min="356" max="356" width="0" hidden="true" customWidth="true" style="0"/>
    <col min="357" max="357" width="0" hidden="true" customWidth="true" style="0"/>
    <col min="358" max="358" width="0" hidden="true" customWidth="true" style="0"/>
    <col min="359" max="359" width="0" hidden="true" customWidth="true" style="0"/>
    <col min="360" max="360" width="0" hidden="true" customWidth="true" style="0"/>
    <col min="361" max="361" width="0" hidden="true" customWidth="true" style="0"/>
    <col min="362" max="362" width="0" hidden="true" customWidth="true" style="0"/>
    <col min="363" max="363" width="0" hidden="true" customWidth="true" style="0"/>
    <col min="364" max="364" width="0" hidden="true" customWidth="true" style="0"/>
    <col min="365" max="365" width="0" hidden="true" customWidth="true" style="0"/>
    <col min="366" max="366" width="0" hidden="true" customWidth="true" style="0"/>
    <col min="367" max="367" width="0" hidden="true" customWidth="true" style="0"/>
    <col min="368" max="368" width="0" hidden="true" customWidth="true" style="0"/>
    <col min="369" max="369" width="0" hidden="true" customWidth="true" style="0"/>
    <col min="370" max="370" width="0" hidden="true" customWidth="true" style="0"/>
    <col min="371" max="371" width="0" hidden="true" customWidth="true" style="0"/>
    <col min="372" max="372" width="0" hidden="true" customWidth="true" style="0"/>
    <col min="373" max="373" width="0" hidden="true" customWidth="true" style="0"/>
    <col min="374" max="374" width="0" hidden="true" customWidth="true" style="0"/>
    <col min="375" max="375" width="0" hidden="true" customWidth="true" style="0"/>
    <col min="376" max="376" width="0" hidden="true" customWidth="true" style="0"/>
    <col min="377" max="377" width="0" hidden="true" customWidth="true" style="0"/>
    <col min="378" max="378" width="0" hidden="true" customWidth="true" style="0"/>
    <col min="379" max="379" width="0" hidden="true" customWidth="true" style="0"/>
    <col min="380" max="380" width="0" hidden="true" customWidth="true" style="0"/>
    <col min="381" max="381" width="0" hidden="true" customWidth="true" style="0"/>
    <col min="382" max="382" width="0" hidden="true" customWidth="true" style="0"/>
    <col min="383" max="383" width="0" hidden="true" customWidth="true" style="0"/>
    <col min="384" max="384" width="0" hidden="true" customWidth="true" style="0"/>
    <col min="385" max="385" width="0" hidden="true" customWidth="true" style="0"/>
    <col min="386" max="386" width="0" hidden="true" customWidth="true" style="0"/>
    <col min="387" max="387" width="0" hidden="true" customWidth="true" style="0"/>
    <col min="388" max="388" width="0" hidden="true" customWidth="true" style="0"/>
    <col min="389" max="389" width="0" hidden="true" customWidth="true" style="0"/>
    <col min="390" max="390" width="0" hidden="true" customWidth="true" style="0"/>
    <col min="391" max="391" width="0" hidden="true" customWidth="true" style="0"/>
    <col min="392" max="392" width="0" hidden="true" customWidth="true" style="0"/>
    <col min="393" max="393" width="0" hidden="true" customWidth="true" style="0"/>
    <col min="394" max="394" width="0" hidden="true" customWidth="true" style="0"/>
    <col min="395" max="395" width="0" hidden="true" customWidth="true" style="0"/>
    <col min="396" max="396" width="0" hidden="true" customWidth="true" style="0"/>
    <col min="397" max="397" width="0" hidden="true" customWidth="true" style="0"/>
    <col min="398" max="398" width="0" hidden="true" customWidth="true" style="0"/>
    <col min="399" max="399" width="0" hidden="true" customWidth="true" style="0"/>
    <col min="400" max="400" width="0" hidden="true" customWidth="true" style="0"/>
    <col min="401" max="401" width="0" hidden="true" customWidth="true" style="0"/>
    <col min="402" max="402" width="0" hidden="true" customWidth="true" style="0"/>
    <col min="403" max="403" width="0" hidden="true" customWidth="true" style="0"/>
    <col min="404" max="404" width="0" hidden="true" customWidth="true" style="0"/>
    <col min="405" max="405" width="0" hidden="true" customWidth="true" style="0"/>
    <col min="406" max="406" width="0" hidden="true" customWidth="true" style="0"/>
    <col min="407" max="407" width="0" hidden="true" customWidth="true" style="0"/>
    <col min="408" max="408" width="0" hidden="true" customWidth="true" style="0"/>
    <col min="409" max="409" width="0" hidden="true" customWidth="true" style="0"/>
    <col min="410" max="410" width="0" hidden="true" customWidth="true" style="0"/>
    <col min="411" max="411" width="0" hidden="true" customWidth="true" style="0"/>
    <col min="412" max="412" width="0" hidden="true" customWidth="true" style="0"/>
    <col min="413" max="413" width="0" hidden="true" customWidth="true" style="0"/>
    <col min="414" max="414" width="0" hidden="true" customWidth="true" style="0"/>
    <col min="415" max="415" width="0" hidden="true" customWidth="true" style="0"/>
    <col min="416" max="416" width="0" hidden="true" customWidth="true" style="0"/>
    <col min="417" max="417" width="0" hidden="true" customWidth="true" style="0"/>
    <col min="418" max="418" width="0" hidden="true" customWidth="true" style="0"/>
    <col min="419" max="419" width="0" hidden="true" customWidth="true" style="0"/>
    <col min="420" max="420" width="0" hidden="true" customWidth="true" style="0"/>
    <col min="421" max="421" width="0" hidden="true" customWidth="true" style="0"/>
    <col min="422" max="422" width="0" hidden="true" customWidth="true" style="0"/>
    <col min="423" max="423" width="0" hidden="true" customWidth="true" style="0"/>
    <col min="424" max="424" width="0" hidden="true" customWidth="true" style="0"/>
    <col min="425" max="425" width="0" hidden="true" customWidth="true" style="0"/>
    <col min="426" max="426" width="0" hidden="true" customWidth="true" style="0"/>
    <col min="427" max="427" width="0" hidden="true" customWidth="true" style="0"/>
    <col min="428" max="428" width="0" hidden="true" customWidth="true" style="0"/>
    <col min="429" max="429" width="0" hidden="true" customWidth="true" style="0"/>
    <col min="430" max="430" width="0" hidden="true" customWidth="true" style="0"/>
    <col min="431" max="431" width="0" hidden="true" customWidth="true" style="0"/>
    <col min="432" max="432" width="0" hidden="true" customWidth="true" style="0"/>
    <col min="433" max="433" width="0" hidden="true" customWidth="true" style="0"/>
    <col min="434" max="434" width="0" hidden="true" customWidth="true" style="0"/>
    <col min="435" max="435" width="0" hidden="true" customWidth="true" style="0"/>
    <col min="436" max="436" width="0" hidden="true" customWidth="true" style="0"/>
    <col min="437" max="437" width="0" hidden="true" customWidth="true" style="0"/>
    <col min="438" max="438" width="0" hidden="true" customWidth="true" style="0"/>
    <col min="439" max="439" width="0" hidden="true" customWidth="true" style="0"/>
    <col min="440" max="440" width="0" hidden="true" customWidth="true" style="0"/>
    <col min="441" max="441" width="0" hidden="true" customWidth="true" style="0"/>
    <col min="442" max="442" width="0" hidden="true" customWidth="true" style="0"/>
    <col min="443" max="443" width="0" hidden="true" customWidth="true" style="0"/>
    <col min="444" max="444" width="0" hidden="true" customWidth="true" style="0"/>
    <col min="445" max="445" width="0" hidden="true" customWidth="true" style="0"/>
    <col min="446" max="446" width="0" hidden="true" customWidth="true" style="0"/>
    <col min="447" max="447" width="0" hidden="true" customWidth="true" style="0"/>
    <col min="448" max="448" width="0" hidden="true" customWidth="true" style="0"/>
    <col min="449" max="449" width="0" hidden="true" customWidth="true" style="0"/>
    <col min="450" max="450" width="0" hidden="true" customWidth="true" style="0"/>
    <col min="451" max="451" width="0" hidden="true" customWidth="true" style="0"/>
    <col min="452" max="452" width="0" hidden="true" customWidth="true" style="0"/>
    <col min="453" max="453" width="0" hidden="true" customWidth="true" style="0"/>
    <col min="454" max="454" width="0" hidden="true" customWidth="true" style="0"/>
    <col min="455" max="455" width="0" hidden="true" customWidth="true" style="0"/>
    <col min="456" max="456" width="0" hidden="true" customWidth="true" style="0"/>
    <col min="457" max="457" width="0" hidden="true" customWidth="true" style="0"/>
    <col min="458" max="458" width="0" hidden="true" customWidth="true" style="0"/>
    <col min="459" max="459" width="0" hidden="true" customWidth="true" style="0"/>
    <col min="460" max="460" width="0" hidden="true" customWidth="true" style="0"/>
    <col min="461" max="461" width="0" hidden="true" customWidth="true" style="0"/>
    <col min="462" max="462" width="0" hidden="true" customWidth="true" style="0"/>
    <col min="463" max="463" width="0" hidden="true" customWidth="true" style="0"/>
    <col min="464" max="464" width="0" hidden="true" customWidth="true" style="0"/>
    <col min="465" max="465" width="0" hidden="true" customWidth="true" style="0"/>
    <col min="466" max="466" width="0" hidden="true" customWidth="true" style="0"/>
    <col min="467" max="467" width="0" hidden="true" customWidth="true" style="0"/>
    <col min="468" max="468" width="0" hidden="true" customWidth="true" style="0"/>
    <col min="469" max="469" width="0" hidden="true" customWidth="true" style="0"/>
    <col min="470" max="470" width="0" hidden="true" customWidth="true" style="0"/>
    <col min="471" max="471" width="0" hidden="true" customWidth="true" style="0"/>
    <col min="472" max="472" width="0" hidden="true" customWidth="true" style="0"/>
    <col min="473" max="473" width="0" hidden="true" customWidth="true" style="0"/>
    <col min="474" max="474" width="0" hidden="true" customWidth="true" style="0"/>
    <col min="475" max="475" width="0" hidden="true" customWidth="true" style="0"/>
    <col min="476" max="476" width="0" hidden="true" customWidth="true" style="0"/>
    <col min="477" max="477" width="0" hidden="true" customWidth="true" style="0"/>
    <col min="478" max="478" width="0" hidden="true" customWidth="true" style="0"/>
    <col min="479" max="479" width="0" hidden="true" customWidth="true" style="0"/>
    <col min="480" max="480" width="0" hidden="true" customWidth="true" style="0"/>
    <col min="481" max="481" width="0" hidden="true" customWidth="true" style="0"/>
    <col min="482" max="482" width="0" hidden="true" customWidth="true" style="0"/>
    <col min="483" max="483" width="0" hidden="true" customWidth="true" style="0"/>
    <col min="484" max="484" width="0" hidden="true" customWidth="true" style="0"/>
    <col min="485" max="485" width="0" hidden="true" customWidth="true" style="0"/>
    <col min="486" max="486" width="0" hidden="true" customWidth="true" style="0"/>
    <col min="487" max="487" width="0" hidden="true" customWidth="true" style="0"/>
    <col min="488" max="488" width="0" hidden="true" customWidth="true" style="0"/>
    <col min="489" max="489" width="0" hidden="true" customWidth="true" style="0"/>
    <col min="490" max="490" width="0" hidden="true" customWidth="true" style="0"/>
    <col min="491" max="491" width="0" hidden="true" customWidth="true" style="0"/>
    <col min="492" max="492" width="0" hidden="true" customWidth="true" style="0"/>
    <col min="493" max="493" width="0" hidden="true" customWidth="true" style="0"/>
    <col min="494" max="494" width="0" hidden="true" customWidth="true" style="0"/>
    <col min="495" max="495" width="0" hidden="true" customWidth="true" style="0"/>
    <col min="496" max="496" width="0" hidden="true" customWidth="true" style="0"/>
    <col min="497" max="497" width="0" hidden="true" customWidth="true" style="0"/>
    <col min="498" max="498" width="0" hidden="true" customWidth="true" style="0"/>
    <col min="499" max="499" width="0" hidden="true" customWidth="true" style="0"/>
    <col min="500" max="500" width="0" hidden="true" customWidth="true" style="0"/>
    <col min="501" max="501" width="0" hidden="true" customWidth="true" style="0"/>
    <col min="502" max="502" width="0" hidden="true" customWidth="true" style="0"/>
    <col min="503" max="503" width="0" hidden="true" customWidth="true" style="0"/>
    <col min="504" max="504" width="0" hidden="true" customWidth="true" style="0"/>
    <col min="505" max="505" width="0" hidden="true" customWidth="true" style="0"/>
    <col min="506" max="506" width="0" hidden="true" customWidth="true" style="0"/>
    <col min="507" max="507" width="0" hidden="true" customWidth="true" style="0"/>
    <col min="508" max="508" width="0" hidden="true" customWidth="true" style="0"/>
    <col min="509" max="509" width="0" hidden="true" customWidth="true" style="0"/>
    <col min="510" max="510" width="0" hidden="true" customWidth="true" style="0"/>
    <col min="511" max="511" width="0" hidden="true" customWidth="true" style="0"/>
    <col min="512" max="512" width="0" hidden="true" customWidth="true" style="0"/>
    <col min="513" max="513" width="0" hidden="true" customWidth="true" style="0"/>
    <col min="514" max="514" width="0" hidden="true" customWidth="true" style="0"/>
    <col min="515" max="515" width="0" hidden="true" customWidth="true" style="0"/>
    <col min="516" max="516" width="0" hidden="true" customWidth="true" style="0"/>
    <col min="517" max="517" width="0" hidden="true" customWidth="true" style="0"/>
    <col min="518" max="518" width="0" hidden="true" customWidth="true" style="0"/>
    <col min="519" max="519" width="0" hidden="true" customWidth="true" style="0"/>
    <col min="520" max="520" width="0" hidden="true" customWidth="true" style="0"/>
    <col min="521" max="521" width="0" hidden="true" customWidth="true" style="0"/>
    <col min="522" max="522" width="0" hidden="true" customWidth="true" style="0"/>
    <col min="523" max="523" width="0" hidden="true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527" max="527" width="0" hidden="true" customWidth="true" style="0"/>
    <col min="528" max="528" width="0" hidden="true" customWidth="true" style="0"/>
    <col min="529" max="529" width="0" hidden="true" customWidth="true" style="0"/>
    <col min="530" max="530" width="0" hidden="true" customWidth="true" style="0"/>
    <col min="531" max="531" width="0" hidden="true" customWidth="true" style="0"/>
    <col min="532" max="532" width="0" hidden="true" customWidth="true" style="0"/>
    <col min="533" max="533" width="0" hidden="true" customWidth="true" style="0"/>
    <col min="534" max="534" width="0" hidden="true" customWidth="true" style="0"/>
    <col min="535" max="535" width="0" hidden="true" customWidth="true" style="0"/>
    <col min="536" max="536" width="0" hidden="true" customWidth="true" style="0"/>
    <col min="537" max="537" width="0" hidden="true" customWidth="true" style="0"/>
    <col min="538" max="538" width="0" hidden="true" customWidth="true" style="0"/>
    <col min="539" max="539" width="0" hidden="true" customWidth="true" style="0"/>
    <col min="540" max="540" width="0" hidden="true" customWidth="true" style="0"/>
    <col min="541" max="541" width="0" hidden="true" customWidth="true" style="0"/>
    <col min="542" max="542" width="0" hidden="true" customWidth="true" style="0"/>
    <col min="543" max="543" width="0" hidden="true" customWidth="true" style="0"/>
    <col min="544" max="544" width="0" hidden="true" customWidth="true" style="0"/>
    <col min="545" max="545" width="0" hidden="true" customWidth="true" style="0"/>
    <col min="546" max="546" width="0" hidden="true" customWidth="true" style="0"/>
    <col min="547" max="547" width="0" hidden="true" customWidth="true" style="0"/>
    <col min="548" max="548" width="0" hidden="true" customWidth="true" style="0"/>
    <col min="549" max="549" width="0" hidden="true" customWidth="true" style="0"/>
    <col min="550" max="550" width="0" hidden="true" customWidth="true" style="0"/>
    <col min="551" max="551" width="0" hidden="true" customWidth="true" style="0"/>
    <col min="552" max="552" width="0" hidden="true" customWidth="true" style="0"/>
    <col min="553" max="553" width="0" hidden="true" customWidth="true" style="0"/>
    <col min="554" max="554" width="0" hidden="true" customWidth="true" style="0"/>
    <col min="555" max="555" width="0" hidden="true" customWidth="true" style="0"/>
    <col min="556" max="556" width="0" hidden="true" customWidth="true" style="0"/>
    <col min="557" max="557" width="0" hidden="true" customWidth="true" style="0"/>
    <col min="558" max="558" width="0" hidden="true" customWidth="true" style="0"/>
    <col min="559" max="559" width="0" hidden="true" customWidth="true" style="0"/>
    <col min="560" max="560" width="0" hidden="true" customWidth="true" style="0"/>
    <col min="561" max="561" width="0" hidden="true" customWidth="true" style="0"/>
    <col min="562" max="562" width="0" hidden="true" customWidth="true" style="0"/>
    <col min="563" max="563" width="0" hidden="true" customWidth="true" style="0"/>
    <col min="564" max="564" width="0" hidden="true" customWidth="true" style="0"/>
    <col min="565" max="565" width="0" hidden="true" customWidth="true" style="0"/>
    <col min="566" max="566" width="0" hidden="true" customWidth="true" style="0"/>
    <col min="567" max="567" width="0" hidden="true" customWidth="true" style="0"/>
    <col min="568" max="568" width="0" hidden="true" customWidth="true" style="0"/>
    <col min="569" max="569" width="0" hidden="true" customWidth="true" style="0"/>
    <col min="570" max="570" width="0" hidden="true" customWidth="true" style="0"/>
    <col min="571" max="571" width="0" hidden="true" customWidth="true" style="0"/>
    <col min="572" max="572" width="0" hidden="true" customWidth="true" style="0"/>
    <col min="573" max="573" width="0" hidden="true" customWidth="true" style="0"/>
    <col min="574" max="574" width="0" hidden="true" customWidth="true" style="0"/>
    <col min="575" max="575" width="0" hidden="true" customWidth="true" style="0"/>
    <col min="576" max="576" width="0" hidden="true" customWidth="true" style="0"/>
    <col min="577" max="577" width="0" hidden="true" customWidth="true" style="0"/>
    <col min="578" max="578" width="0" hidden="true" customWidth="true" style="0"/>
    <col min="579" max="579" width="0" hidden="true" customWidth="true" style="0"/>
    <col min="580" max="580" width="0" hidden="true" customWidth="true" style="0"/>
    <col min="581" max="581" width="0" hidden="true" customWidth="true" style="0"/>
    <col min="582" max="582" width="0" hidden="true" customWidth="true" style="0"/>
    <col min="583" max="583" width="0" hidden="true" customWidth="true" style="0"/>
    <col min="584" max="584" width="0" hidden="true" customWidth="true" style="0"/>
    <col min="585" max="585" width="0" hidden="true" customWidth="true" style="0"/>
    <col min="586" max="586" width="0" hidden="true" customWidth="true" style="0"/>
    <col min="587" max="587" width="0" hidden="true" customWidth="true" style="0"/>
    <col min="588" max="588" width="0" hidden="true" customWidth="true" style="0"/>
    <col min="589" max="589" width="0" hidden="true" customWidth="true" style="0"/>
    <col min="590" max="590" width="0" hidden="true" customWidth="true" style="0"/>
    <col min="591" max="591" width="0" hidden="true" customWidth="true" style="0"/>
    <col min="592" max="592" width="0" hidden="true" customWidth="true" style="0"/>
    <col min="593" max="593" width="0" hidden="true" customWidth="true" style="0"/>
    <col min="594" max="594" width="0" hidden="true" customWidth="true" style="0"/>
    <col min="595" max="595" width="0" hidden="true" customWidth="true" style="0"/>
    <col min="596" max="596" width="0" hidden="true" customWidth="true" style="0"/>
    <col min="597" max="597" width="0" hidden="true" customWidth="true" style="0"/>
    <col min="598" max="598" width="0" hidden="true" customWidth="true" style="0"/>
    <col min="599" max="599" width="0" hidden="true" customWidth="true" style="0"/>
    <col min="600" max="600" width="0" hidden="true" customWidth="true" style="0"/>
    <col min="601" max="601" width="0" hidden="true" customWidth="true" style="0"/>
    <col min="602" max="602" width="0" hidden="true" customWidth="true" style="0"/>
    <col min="603" max="603" width="0" hidden="true" customWidth="true" style="0"/>
    <col min="604" max="604" width="0" hidden="true" customWidth="true" style="0"/>
    <col min="605" max="605" width="0" hidden="true" customWidth="true" style="0"/>
    <col min="606" max="606" width="0" hidden="true" customWidth="true" style="0"/>
    <col min="607" max="607" width="0" hidden="true" customWidth="true" style="0"/>
    <col min="608" max="608" width="0" hidden="true" customWidth="true" style="0"/>
    <col min="609" max="609" width="0" hidden="true" customWidth="true" style="0"/>
    <col min="610" max="610" width="0" hidden="true" customWidth="true" style="0"/>
    <col min="611" max="611" width="0" hidden="true" customWidth="true" style="0"/>
    <col min="612" max="612" width="0" hidden="true" customWidth="true" style="0"/>
    <col min="613" max="613" width="0" hidden="true" customWidth="true" style="0"/>
    <col min="614" max="614" width="0" hidden="true" customWidth="true" style="0"/>
    <col min="615" max="615" width="0" hidden="true" customWidth="true" style="0"/>
    <col min="616" max="616" width="0" hidden="true" customWidth="true" style="0"/>
    <col min="617" max="617" width="0" hidden="true" customWidth="true" style="0"/>
    <col min="618" max="618" width="0" hidden="true" customWidth="true" style="0"/>
    <col min="619" max="619" width="0" hidden="true" customWidth="true" style="0"/>
    <col min="620" max="620" width="0" hidden="true" customWidth="true" style="0"/>
    <col min="621" max="621" width="0" hidden="true" customWidth="true" style="0"/>
    <col min="622" max="622" width="0" hidden="true" customWidth="true" style="0"/>
    <col min="623" max="623" width="0" hidden="true" customWidth="true" style="0"/>
    <col min="624" max="624" width="0" hidden="true" customWidth="true" style="0"/>
    <col min="625" max="625" width="0" hidden="true" customWidth="true" style="0"/>
    <col min="626" max="626" width="0" hidden="true" customWidth="true" style="0"/>
    <col min="627" max="627" width="0" hidden="true" customWidth="true" style="0"/>
    <col min="628" max="628" width="0" hidden="true" customWidth="true" style="0"/>
    <col min="629" max="629" width="0" hidden="true" customWidth="true" style="0"/>
    <col min="630" max="630" width="0" hidden="true" customWidth="true" style="0"/>
    <col min="631" max="631" width="0" hidden="true" customWidth="true" style="0"/>
    <col min="632" max="632" width="0" hidden="true" customWidth="true" style="0"/>
    <col min="633" max="633" width="0" hidden="true" customWidth="true" style="0"/>
    <col min="634" max="634" width="0" hidden="true" customWidth="true" style="0"/>
    <col min="635" max="635" width="0" hidden="true" customWidth="true" style="0"/>
    <col min="636" max="636" width="0" hidden="true" customWidth="true" style="0"/>
    <col min="637" max="637" width="0" hidden="true" customWidth="true" style="0"/>
    <col min="638" max="638" width="0" hidden="true" customWidth="true" style="0"/>
    <col min="639" max="639" width="0" hidden="true" customWidth="true" style="0"/>
    <col min="640" max="640" width="0" hidden="true" customWidth="true" style="0"/>
    <col min="641" max="641" width="0" hidden="true" customWidth="true" style="0"/>
    <col min="642" max="642" width="0" hidden="true" customWidth="true" style="0"/>
    <col min="643" max="643" width="0" hidden="true" customWidth="true" style="0"/>
    <col min="644" max="644" width="0" hidden="true" customWidth="true" style="0"/>
    <col min="645" max="645" width="0" hidden="true" customWidth="true" style="0"/>
    <col min="646" max="646" width="0" hidden="true" customWidth="true" style="0"/>
    <col min="647" max="647" width="0" hidden="true" customWidth="true" style="0"/>
    <col min="648" max="648" width="0" hidden="true" customWidth="true" style="0"/>
    <col min="649" max="649" width="0" hidden="true" customWidth="true" style="0"/>
    <col min="650" max="650" width="0" hidden="true" customWidth="true" style="0"/>
    <col min="651" max="651" width="0" hidden="true" customWidth="true" style="0"/>
    <col min="652" max="652" width="0" hidden="true" customWidth="true" style="0"/>
    <col min="653" max="653" width="0" hidden="true" customWidth="true" style="0"/>
    <col min="654" max="654" width="0" hidden="true" customWidth="true" style="0"/>
    <col min="655" max="655" width="0" hidden="true" customWidth="true" style="0"/>
    <col min="656" max="656" width="0" hidden="true" customWidth="true" style="0"/>
    <col min="657" max="657" width="0" hidden="true" customWidth="true" style="0"/>
    <col min="658" max="658" width="0" hidden="true" customWidth="true" style="0"/>
    <col min="659" max="659" width="0" hidden="true" customWidth="true" style="0"/>
    <col min="660" max="660" width="0" hidden="true" customWidth="true" style="0"/>
    <col min="661" max="661" width="0" hidden="true" customWidth="true" style="0"/>
    <col min="662" max="662" width="0" hidden="true" customWidth="true" style="0"/>
    <col min="663" max="663" width="0" hidden="true" customWidth="true" style="0"/>
    <col min="664" max="664" width="0" hidden="true" customWidth="true" style="0"/>
    <col min="665" max="665" width="0" hidden="true" customWidth="true" style="0"/>
    <col min="666" max="666" width="0" hidden="true" customWidth="true" style="0"/>
    <col min="667" max="667" width="0" hidden="true" customWidth="true" style="0"/>
    <col min="668" max="668" width="0" hidden="true" customWidth="true" style="0"/>
    <col min="669" max="669" width="0" hidden="true" customWidth="true" style="0"/>
    <col min="670" max="670" width="0" hidden="true" customWidth="true" style="0"/>
    <col min="671" max="671" width="0" hidden="true" customWidth="true" style="0"/>
    <col min="672" max="672" width="0" hidden="true" customWidth="true" style="0"/>
    <col min="673" max="673" width="0" hidden="true" customWidth="true" style="0"/>
    <col min="674" max="674" width="0" hidden="true" customWidth="true" style="0"/>
    <col min="675" max="675" width="0" hidden="true" customWidth="true" style="0"/>
    <col min="676" max="676" width="0" hidden="true" customWidth="true" style="0"/>
    <col min="677" max="677" width="0" hidden="true" customWidth="true" style="0"/>
    <col min="678" max="678" width="0" hidden="true" customWidth="true" style="0"/>
    <col min="679" max="679" width="0" hidden="true" customWidth="true" style="0"/>
    <col min="680" max="680" width="0" hidden="true" customWidth="true" style="0"/>
    <col min="681" max="681" width="0" hidden="true" customWidth="true" style="0"/>
    <col min="682" max="682" width="0" hidden="true" customWidth="true" style="0"/>
    <col min="683" max="683" width="0" hidden="true" customWidth="true" style="0"/>
    <col min="684" max="684" width="0" hidden="true" customWidth="true" style="0"/>
    <col min="685" max="685" width="0" hidden="true" customWidth="true" style="0"/>
    <col min="686" max="686" width="0" hidden="true" customWidth="true" style="0"/>
    <col min="687" max="687" width="0" hidden="true" customWidth="true" style="0"/>
    <col min="688" max="688" width="0" hidden="true" customWidth="true" style="0"/>
    <col min="689" max="689" width="0" hidden="true" customWidth="true" style="0"/>
    <col min="690" max="690" width="0" hidden="true" customWidth="true" style="0"/>
    <col min="691" max="691" width="0" hidden="true" customWidth="true" style="0"/>
    <col min="692" max="692" width="0" hidden="true" customWidth="true" style="0"/>
    <col min="693" max="693" width="0" hidden="true" customWidth="true" style="0"/>
    <col min="694" max="694" width="0" hidden="true" customWidth="true" style="0"/>
    <col min="695" max="695" width="0" hidden="true" customWidth="true" style="0"/>
    <col min="696" max="696" width="0" hidden="true" customWidth="true" style="0"/>
    <col min="697" max="697" width="0" hidden="true" customWidth="true" style="0"/>
    <col min="698" max="698" width="0" hidden="true" customWidth="true" style="0"/>
    <col min="699" max="699" width="0" hidden="true" customWidth="true" style="0"/>
    <col min="700" max="700" width="0" hidden="true" customWidth="true" style="0"/>
    <col min="701" max="701" width="0" hidden="true" customWidth="true" style="0"/>
    <col min="702" max="702" width="0" hidden="true" customWidth="true" style="0"/>
    <col min="703" max="703" width="0" hidden="true" customWidth="true" style="0"/>
    <col min="704" max="704" width="0" hidden="true" customWidth="true" style="0"/>
    <col min="705" max="705" width="0" hidden="true" customWidth="true" style="0"/>
    <col min="706" max="706" width="0" hidden="true" customWidth="true" style="0"/>
    <col min="707" max="707" width="0" hidden="true" customWidth="true" style="0"/>
    <col min="708" max="708" width="0" hidden="true" customWidth="true" style="0"/>
    <col min="709" max="709" width="0" hidden="true" customWidth="true" style="0"/>
    <col min="710" max="710" width="0" hidden="true" customWidth="true" style="0"/>
    <col min="711" max="711" width="0" hidden="true" customWidth="true" style="0"/>
    <col min="712" max="712" width="0" hidden="true" customWidth="true" style="0"/>
    <col min="713" max="713" width="0" hidden="true" customWidth="true" style="0"/>
    <col min="714" max="714" width="0" hidden="true" customWidth="true" style="0"/>
    <col min="715" max="715" width="0" hidden="true" customWidth="true" style="0"/>
    <col min="716" max="716" width="0" hidden="true" customWidth="true" style="0"/>
    <col min="717" max="717" width="0" hidden="true" customWidth="true" style="0"/>
    <col min="718" max="718" width="0" hidden="true" customWidth="true" style="0"/>
    <col min="719" max="719" width="0" hidden="true" customWidth="true" style="0"/>
    <col min="720" max="720" width="0" hidden="true" customWidth="true" style="0"/>
    <col min="721" max="721" width="0" hidden="true" customWidth="true" style="0"/>
    <col min="722" max="722" width="0" hidden="true" customWidth="true" style="0"/>
    <col min="723" max="723" width="0" hidden="true" customWidth="true" style="0"/>
    <col min="724" max="724" width="0" hidden="true" customWidth="true" style="0"/>
    <col min="725" max="725" width="0" hidden="true" customWidth="true" style="0"/>
    <col min="726" max="726" width="0" hidden="true" customWidth="true" style="0"/>
    <col min="727" max="727" width="0" hidden="true" customWidth="true" style="0"/>
    <col min="728" max="728" width="0" hidden="true" customWidth="true" style="0"/>
    <col min="729" max="729" width="0" hidden="true" customWidth="true" style="0"/>
    <col min="730" max="730" width="0" hidden="true" customWidth="true" style="0"/>
    <col min="731" max="731" width="0" hidden="true" customWidth="true" style="0"/>
    <col min="732" max="732" width="0" hidden="true" customWidth="true" style="0"/>
    <col min="733" max="733" width="0" hidden="true" customWidth="true" style="0"/>
    <col min="734" max="734" width="0" hidden="true" customWidth="true" style="0"/>
    <col min="735" max="735" width="0" hidden="true" customWidth="true" style="0"/>
    <col min="736" max="736" width="0" hidden="true" customWidth="true" style="0"/>
    <col min="737" max="737" width="0" hidden="true" customWidth="true" style="0"/>
    <col min="738" max="738" width="0" hidden="true" customWidth="true" style="0"/>
    <col min="739" max="739" width="0" hidden="true" customWidth="true" style="0"/>
    <col min="740" max="740" width="0" hidden="true" customWidth="true" style="0"/>
    <col min="741" max="741" width="0" hidden="true" customWidth="true" style="0"/>
    <col min="742" max="742" width="0" hidden="true" customWidth="true" style="0"/>
    <col min="743" max="743" width="0" hidden="true" customWidth="true" style="0"/>
    <col min="744" max="744" width="0" hidden="true" customWidth="true" style="0"/>
    <col min="745" max="745" width="0" hidden="true" customWidth="true" style="0"/>
    <col min="746" max="746" width="0" hidden="true" customWidth="true" style="0"/>
    <col min="747" max="747" width="0" hidden="true" customWidth="true" style="0"/>
    <col min="748" max="748" width="0" hidden="true" customWidth="true" style="0"/>
    <col min="749" max="749" width="0" hidden="true" customWidth="true" style="0"/>
    <col min="750" max="750" width="0" hidden="true" customWidth="true" style="0"/>
    <col min="751" max="751" width="0" hidden="true" customWidth="true" style="0"/>
    <col min="752" max="752" width="0" hidden="true" customWidth="true" style="0"/>
    <col min="753" max="753" width="0" hidden="true" customWidth="true" style="0"/>
    <col min="754" max="754" width="0" hidden="true" customWidth="true" style="0"/>
    <col min="755" max="755" width="0" hidden="true" customWidth="true" style="0"/>
    <col min="756" max="756" width="0" hidden="true" customWidth="true" style="0"/>
    <col min="757" max="757" width="0" hidden="true" customWidth="true" style="0"/>
    <col min="758" max="758" width="0" hidden="true" customWidth="true" style="0"/>
    <col min="759" max="759" width="0" hidden="true" customWidth="true" style="0"/>
    <col min="760" max="760" width="0" hidden="true" customWidth="true" style="0"/>
    <col min="761" max="761" width="0" hidden="true" customWidth="true" style="0"/>
    <col min="762" max="762" width="0" hidden="true" customWidth="true" style="0"/>
    <col min="763" max="763" width="0" hidden="true" customWidth="true" style="0"/>
    <col min="764" max="764" width="0" hidden="true" customWidth="true" style="0"/>
    <col min="765" max="765" width="0" hidden="true" customWidth="true" style="0"/>
    <col min="766" max="766" width="0" hidden="true" customWidth="true" style="0"/>
    <col min="767" max="767" width="0" hidden="true" customWidth="true" style="0"/>
    <col min="768" max="768" width="0" hidden="true" customWidth="true" style="0"/>
    <col min="769" max="769" width="0" hidden="true" customWidth="true" style="0"/>
    <col min="770" max="770" width="0" hidden="true" customWidth="true" style="0"/>
    <col min="771" max="771" width="0" hidden="true" customWidth="true" style="0"/>
    <col min="772" max="772" width="0" hidden="true" customWidth="true" style="0"/>
    <col min="773" max="773" width="0" hidden="true" customWidth="true" style="0"/>
    <col min="774" max="774" width="0" hidden="true" customWidth="true" style="0"/>
    <col min="775" max="775" width="0" hidden="true" customWidth="true" style="0"/>
    <col min="776" max="776" width="0" hidden="true" customWidth="true" style="0"/>
    <col min="777" max="777" width="0" hidden="true" customWidth="true" style="0"/>
    <col min="778" max="778" width="0" hidden="true" customWidth="true" style="0"/>
    <col min="779" max="779" width="0" hidden="true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783" max="783" width="0" hidden="true" customWidth="true" style="0"/>
    <col min="784" max="784" width="0" hidden="true" customWidth="true" style="0"/>
    <col min="785" max="785" width="0" hidden="true" customWidth="true" style="0"/>
    <col min="786" max="786" width="0" hidden="true" customWidth="true" style="0"/>
    <col min="787" max="787" width="0" hidden="true" customWidth="true" style="0"/>
    <col min="788" max="788" width="0" hidden="true" customWidth="true" style="0"/>
    <col min="789" max="789" width="0" hidden="true" customWidth="true" style="0"/>
    <col min="790" max="790" width="0" hidden="true" customWidth="true" style="0"/>
    <col min="791" max="791" width="0" hidden="true" customWidth="true" style="0"/>
    <col min="792" max="792" width="0" hidden="true" customWidth="true" style="0"/>
    <col min="793" max="793" width="0" hidden="true" customWidth="true" style="0"/>
    <col min="794" max="794" width="0" hidden="true" customWidth="true" style="0"/>
    <col min="795" max="795" width="0" hidden="true" customWidth="true" style="0"/>
    <col min="796" max="796" width="0" hidden="true" customWidth="true" style="0"/>
    <col min="797" max="797" width="0" hidden="true" customWidth="true" style="0"/>
    <col min="798" max="798" width="0" hidden="true" customWidth="true" style="0"/>
    <col min="799" max="799" width="0" hidden="true" customWidth="true" style="0"/>
    <col min="800" max="800" width="0" hidden="true" customWidth="true" style="0"/>
    <col min="801" max="801" width="0" hidden="true" customWidth="true" style="0"/>
    <col min="802" max="802" width="0" hidden="true" customWidth="true" style="0"/>
    <col min="803" max="803" width="0" hidden="true" customWidth="true" style="0"/>
    <col min="804" max="804" width="0" hidden="true" customWidth="true" style="0"/>
    <col min="805" max="805" width="0" hidden="true" customWidth="true" style="0"/>
    <col min="806" max="806" width="0" hidden="true" customWidth="true" style="0"/>
    <col min="807" max="807" width="0" hidden="true" customWidth="true" style="0"/>
    <col min="808" max="808" width="0" hidden="true" customWidth="true" style="0"/>
    <col min="809" max="809" width="0" hidden="true" customWidth="true" style="0"/>
    <col min="810" max="810" width="0" hidden="true" customWidth="true" style="0"/>
    <col min="811" max="811" width="0" hidden="true" customWidth="true" style="0"/>
    <col min="812" max="812" width="0" hidden="true" customWidth="true" style="0"/>
    <col min="813" max="813" width="0" hidden="true" customWidth="true" style="0"/>
    <col min="814" max="814" width="0" hidden="true" customWidth="true" style="0"/>
    <col min="815" max="815" width="0" hidden="true" customWidth="true" style="0"/>
    <col min="816" max="816" width="0" hidden="true" customWidth="true" style="0"/>
    <col min="817" max="817" width="0" hidden="true" customWidth="true" style="0"/>
    <col min="818" max="818" width="0" hidden="true" customWidth="true" style="0"/>
    <col min="819" max="819" width="0" hidden="true" customWidth="true" style="0"/>
    <col min="820" max="820" width="0" hidden="true" customWidth="true" style="0"/>
    <col min="821" max="821" width="0" hidden="true" customWidth="true" style="0"/>
    <col min="822" max="822" width="0" hidden="true" customWidth="true" style="0"/>
    <col min="823" max="823" width="0" hidden="true" customWidth="true" style="0"/>
    <col min="824" max="824" width="0" hidden="true" customWidth="true" style="0"/>
    <col min="825" max="825" width="0" hidden="true" customWidth="true" style="0"/>
    <col min="826" max="826" width="0" hidden="true" customWidth="true" style="0"/>
    <col min="827" max="827" width="0" hidden="true" customWidth="true" style="0"/>
    <col min="828" max="828" width="0" hidden="true" customWidth="true" style="0"/>
    <col min="829" max="829" width="0" hidden="true" customWidth="true" style="0"/>
    <col min="830" max="830" width="0" hidden="true" customWidth="true" style="0"/>
    <col min="831" max="831" width="0" hidden="true" customWidth="true" style="0"/>
    <col min="832" max="832" width="0" hidden="true" customWidth="true" style="0"/>
    <col min="833" max="833" width="0" hidden="true" customWidth="true" style="0"/>
    <col min="834" max="834" width="0" hidden="true" customWidth="true" style="0"/>
    <col min="835" max="835" width="0" hidden="true" customWidth="true" style="0"/>
    <col min="836" max="836" width="0" hidden="true" customWidth="true" style="0"/>
    <col min="837" max="837" width="0" hidden="true" customWidth="true" style="0"/>
    <col min="838" max="838" width="0" hidden="true" customWidth="true" style="0"/>
    <col min="839" max="839" width="0" hidden="true" customWidth="true" style="0"/>
    <col min="840" max="840" width="0" hidden="true" customWidth="true" style="0"/>
    <col min="841" max="841" width="0" hidden="true" customWidth="true" style="0"/>
    <col min="842" max="842" width="0" hidden="true" customWidth="true" style="0"/>
    <col min="843" max="843" width="0" hidden="true" customWidth="true" style="0"/>
    <col min="844" max="844" width="0" hidden="true" customWidth="true" style="0"/>
    <col min="845" max="845" width="0" hidden="true" customWidth="true" style="0"/>
    <col min="846" max="846" width="0" hidden="true" customWidth="true" style="0"/>
    <col min="847" max="847" width="0" hidden="true" customWidth="true" style="0"/>
    <col min="848" max="848" width="0" hidden="true" customWidth="true" style="0"/>
    <col min="849" max="849" width="0" hidden="true" customWidth="true" style="0"/>
    <col min="850" max="850" width="0" hidden="true" customWidth="true" style="0"/>
    <col min="851" max="851" width="0" hidden="true" customWidth="true" style="0"/>
    <col min="852" max="852" width="0" hidden="true" customWidth="true" style="0"/>
    <col min="853" max="853" width="0" hidden="true" customWidth="true" style="0"/>
    <col min="854" max="854" width="0" hidden="true" customWidth="true" style="0"/>
    <col min="855" max="855" width="0" hidden="true" customWidth="true" style="0"/>
    <col min="856" max="856" width="0" hidden="true" customWidth="true" style="0"/>
    <col min="857" max="857" width="0" hidden="true" customWidth="true" style="0"/>
    <col min="858" max="858" width="0" hidden="true" customWidth="true" style="0"/>
    <col min="859" max="859" width="0" hidden="true" customWidth="true" style="0"/>
    <col min="860" max="860" width="0" hidden="true" customWidth="true" style="0"/>
    <col min="861" max="861" width="0" hidden="true" customWidth="true" style="0"/>
    <col min="862" max="862" width="0" hidden="true" customWidth="true" style="0"/>
    <col min="863" max="863" width="0" hidden="true" customWidth="true" style="0"/>
    <col min="864" max="864" width="0" hidden="true" customWidth="true" style="0"/>
    <col min="865" max="865" width="0" hidden="true" customWidth="true" style="0"/>
    <col min="866" max="866" width="0" hidden="true" customWidth="true" style="0"/>
    <col min="867" max="867" width="0" hidden="true" customWidth="true" style="0"/>
    <col min="868" max="868" width="0" hidden="true" customWidth="true" style="0"/>
    <col min="869" max="869" width="0" hidden="true" customWidth="true" style="0"/>
    <col min="870" max="870" width="0" hidden="true" customWidth="true" style="0"/>
    <col min="871" max="871" width="0" hidden="true" customWidth="true" style="0"/>
    <col min="872" max="872" width="0" hidden="true" customWidth="true" style="0"/>
    <col min="873" max="873" width="0" hidden="true" customWidth="true" style="0"/>
    <col min="874" max="874" width="0" hidden="true" customWidth="true" style="0"/>
    <col min="875" max="875" width="0" hidden="true" customWidth="true" style="0"/>
    <col min="876" max="876" width="0" hidden="true" customWidth="true" style="0"/>
    <col min="877" max="877" width="0" hidden="true" customWidth="true" style="0"/>
    <col min="878" max="878" width="0" hidden="true" customWidth="true" style="0"/>
    <col min="879" max="879" width="0" hidden="true" customWidth="true" style="0"/>
    <col min="880" max="880" width="0" hidden="true" customWidth="true" style="0"/>
    <col min="881" max="881" width="0" hidden="true" customWidth="true" style="0"/>
    <col min="882" max="882" width="0" hidden="true" customWidth="true" style="0"/>
    <col min="883" max="883" width="0" hidden="true" customWidth="true" style="0"/>
    <col min="884" max="884" width="0" hidden="true" customWidth="true" style="0"/>
    <col min="885" max="885" width="0" hidden="true" customWidth="true" style="0"/>
    <col min="886" max="886" width="0" hidden="true" customWidth="true" style="0"/>
    <col min="887" max="887" width="0" hidden="true" customWidth="true" style="0"/>
    <col min="888" max="888" width="0" hidden="true" customWidth="true" style="0"/>
    <col min="889" max="889" width="0" hidden="true" customWidth="true" style="0"/>
    <col min="890" max="890" width="0" hidden="true" customWidth="true" style="0"/>
    <col min="891" max="891" width="0" hidden="true" customWidth="true" style="0"/>
    <col min="892" max="892" width="0" hidden="true" customWidth="true" style="0"/>
    <col min="893" max="893" width="0" hidden="true" customWidth="true" style="0"/>
    <col min="894" max="894" width="0" hidden="true" customWidth="true" style="0"/>
    <col min="895" max="895" width="0" hidden="true" customWidth="true" style="0"/>
    <col min="896" max="896" width="0" hidden="true" customWidth="true" style="0"/>
    <col min="897" max="897" width="0" hidden="true" customWidth="true" style="0"/>
    <col min="898" max="898" width="0" hidden="true" customWidth="true" style="0"/>
    <col min="899" max="899" width="0" hidden="true" customWidth="true" style="0"/>
    <col min="900" max="900" width="0" hidden="true" customWidth="true" style="0"/>
    <col min="901" max="901" width="0" hidden="true" customWidth="true" style="0"/>
    <col min="902" max="902" width="0" hidden="true" customWidth="true" style="0"/>
    <col min="903" max="903" width="0" hidden="true" customWidth="true" style="0"/>
    <col min="904" max="904" width="0" hidden="true" customWidth="true" style="0"/>
    <col min="905" max="905" width="0" hidden="true" customWidth="true" style="0"/>
    <col min="906" max="906" width="0" hidden="true" customWidth="true" style="0"/>
    <col min="907" max="907" width="0" hidden="true" customWidth="true" style="0"/>
    <col min="908" max="908" width="0" hidden="true" customWidth="true" style="0"/>
    <col min="909" max="909" width="0" hidden="true" customWidth="true" style="0"/>
    <col min="910" max="910" width="0" hidden="true" customWidth="true" style="0"/>
    <col min="911" max="911" width="0" hidden="true" customWidth="true" style="0"/>
    <col min="912" max="912" width="0" hidden="true" customWidth="true" style="0"/>
    <col min="913" max="913" width="0" hidden="true" customWidth="true" style="0"/>
    <col min="914" max="914" width="0" hidden="true" customWidth="true" style="0"/>
    <col min="915" max="915" width="0" hidden="true" customWidth="true" style="0"/>
    <col min="916" max="916" width="0" hidden="true" customWidth="true" style="0"/>
    <col min="917" max="917" width="0" hidden="true" customWidth="true" style="0"/>
    <col min="918" max="918" width="0" hidden="true" customWidth="true" style="0"/>
    <col min="919" max="919" width="0" hidden="true" customWidth="true" style="0"/>
    <col min="920" max="920" width="0" hidden="true" customWidth="true" style="0"/>
    <col min="921" max="921" width="0" hidden="true" customWidth="true" style="0"/>
    <col min="922" max="922" width="0" hidden="true" customWidth="true" style="0"/>
    <col min="923" max="923" width="0" hidden="true" customWidth="true" style="0"/>
    <col min="924" max="924" width="0" hidden="true" customWidth="true" style="0"/>
    <col min="925" max="925" width="0" hidden="true" customWidth="true" style="0"/>
    <col min="926" max="926" width="0" hidden="true" customWidth="true" style="0"/>
    <col min="927" max="927" width="0" hidden="true" customWidth="true" style="0"/>
    <col min="928" max="928" width="0" hidden="true" customWidth="true" style="0"/>
    <col min="929" max="929" width="0" hidden="true" customWidth="true" style="0"/>
    <col min="930" max="930" width="0" hidden="true" customWidth="true" style="0"/>
    <col min="931" max="931" width="0" hidden="true" customWidth="true" style="0"/>
    <col min="932" max="932" width="0" hidden="true" customWidth="true" style="0"/>
    <col min="933" max="933" width="0" hidden="true" customWidth="true" style="0"/>
    <col min="934" max="934" width="0" hidden="true" customWidth="true" style="0"/>
    <col min="935" max="935" width="0" hidden="true" customWidth="true" style="0"/>
    <col min="936" max="936" width="0" hidden="true" customWidth="true" style="0"/>
    <col min="937" max="937" width="0" hidden="true" customWidth="true" style="0"/>
    <col min="938" max="938" width="0" hidden="true" customWidth="true" style="0"/>
    <col min="939" max="939" width="0" hidden="true" customWidth="true" style="0"/>
    <col min="940" max="940" width="0" hidden="true" customWidth="true" style="0"/>
    <col min="941" max="941" width="0" hidden="true" customWidth="true" style="0"/>
    <col min="942" max="942" width="0" hidden="true" customWidth="true" style="0"/>
    <col min="943" max="943" width="0" hidden="true" customWidth="true" style="0"/>
    <col min="944" max="944" width="0" hidden="true" customWidth="true" style="0"/>
    <col min="945" max="945" width="0" hidden="true" customWidth="true" style="0"/>
    <col min="946" max="946" width="0" hidden="true" customWidth="true" style="0"/>
    <col min="947" max="947" width="0" hidden="true" customWidth="true" style="0"/>
    <col min="948" max="948" width="0" hidden="true" customWidth="true" style="0"/>
    <col min="949" max="949" width="0" hidden="true" customWidth="true" style="0"/>
    <col min="950" max="950" width="0" hidden="true" customWidth="true" style="0"/>
    <col min="951" max="951" width="0" hidden="true" customWidth="true" style="0"/>
    <col min="952" max="952" width="0" hidden="true" customWidth="true" style="0"/>
    <col min="953" max="953" width="0" hidden="true" customWidth="true" style="0"/>
    <col min="954" max="954" width="0" hidden="true" customWidth="true" style="0"/>
    <col min="955" max="955" width="0" hidden="true" customWidth="true" style="0"/>
    <col min="956" max="956" width="0" hidden="true" customWidth="true" style="0"/>
    <col min="957" max="957" width="0" hidden="true" customWidth="true" style="0"/>
    <col min="958" max="958" width="0" hidden="true" customWidth="true" style="0"/>
    <col min="959" max="959" width="0" hidden="true" customWidth="true" style="0"/>
    <col min="960" max="960" width="0" hidden="true" customWidth="true" style="0"/>
    <col min="961" max="961" width="0" hidden="true" customWidth="true" style="0"/>
    <col min="962" max="962" width="0" hidden="true" customWidth="true" style="0"/>
    <col min="963" max="963" width="0" hidden="true" customWidth="true" style="0"/>
    <col min="964" max="964" width="0" hidden="true" customWidth="true" style="0"/>
    <col min="965" max="965" width="0" hidden="true" customWidth="true" style="0"/>
    <col min="966" max="966" width="0" hidden="true" customWidth="true" style="0"/>
    <col min="967" max="967" width="0" hidden="true" customWidth="true" style="0"/>
    <col min="968" max="968" width="0" hidden="true" customWidth="true" style="0"/>
    <col min="969" max="969" width="0" hidden="true" customWidth="true" style="0"/>
    <col min="970" max="970" width="0" hidden="true" customWidth="true" style="0"/>
    <col min="971" max="971" width="0" hidden="true" customWidth="true" style="0"/>
    <col min="972" max="972" width="0" hidden="true" customWidth="true" style="0"/>
    <col min="973" max="973" width="0" hidden="true" customWidth="true" style="0"/>
    <col min="974" max="974" width="0" hidden="true" customWidth="true" style="0"/>
    <col min="975" max="975" width="0" hidden="true" customWidth="true" style="0"/>
    <col min="976" max="976" width="0" hidden="true" customWidth="true" style="0"/>
    <col min="977" max="977" width="0" hidden="true" customWidth="true" style="0"/>
    <col min="978" max="978" width="0" hidden="true" customWidth="true" style="0"/>
    <col min="979" max="979" width="0" hidden="true" customWidth="true" style="0"/>
    <col min="980" max="980" width="0" hidden="true" customWidth="true" style="0"/>
    <col min="981" max="981" width="0" hidden="true" customWidth="true" style="0"/>
    <col min="982" max="982" width="0" hidden="true" customWidth="true" style="0"/>
    <col min="983" max="983" width="0" hidden="true" customWidth="true" style="0"/>
    <col min="984" max="984" width="0" hidden="true" customWidth="true" style="0"/>
    <col min="985" max="985" width="0" hidden="true" customWidth="true" style="0"/>
    <col min="986" max="986" width="0" hidden="true" customWidth="true" style="0"/>
    <col min="987" max="987" width="0" hidden="true" customWidth="true" style="0"/>
    <col min="988" max="988" width="0" hidden="true" customWidth="true" style="0"/>
    <col min="989" max="989" width="0" hidden="true" customWidth="true" style="0"/>
    <col min="990" max="990" width="0" hidden="true" customWidth="true" style="0"/>
    <col min="991" max="991" width="0" hidden="true" customWidth="true" style="0"/>
    <col min="992" max="992" width="0" hidden="true" customWidth="true" style="0"/>
    <col min="993" max="993" width="0" hidden="true" customWidth="true" style="0"/>
    <col min="994" max="994" width="0" hidden="true" customWidth="true" style="0"/>
    <col min="995" max="995" width="0" hidden="true" customWidth="true" style="0"/>
    <col min="996" max="996" width="0" hidden="true" customWidth="true" style="0"/>
    <col min="997" max="997" width="0" hidden="true" customWidth="true" style="0"/>
    <col min="998" max="998" width="0" hidden="true" customWidth="true" style="0"/>
    <col min="999" max="999" width="0" hidden="true" customWidth="true" style="0"/>
    <col min="1000" max="1000" width="0" hidden="true" customWidth="true" style="0"/>
    <col min="1001" max="1001" width="0" hidden="true" customWidth="true" style="0"/>
    <col min="1002" max="1002" width="0" hidden="true" customWidth="true" style="0"/>
    <col min="1003" max="1003" width="0" hidden="true" customWidth="true" style="0"/>
    <col min="1004" max="1004" width="0" hidden="true" customWidth="true" style="0"/>
    <col min="1005" max="1005" width="0" hidden="true" customWidth="true" style="0"/>
    <col min="1006" max="1006" width="0" hidden="true" customWidth="true" style="0"/>
    <col min="1007" max="1007" width="0" hidden="true" customWidth="true" style="0"/>
    <col min="1008" max="1008" width="0" hidden="true" customWidth="true" style="0"/>
    <col min="1009" max="1009" width="0" hidden="true" customWidth="true" style="0"/>
    <col min="1010" max="1010" width="0" hidden="true" customWidth="true" style="0"/>
    <col min="1011" max="1011" width="0" hidden="true" customWidth="true" style="0"/>
    <col min="1012" max="1012" width="0" hidden="true" customWidth="true" style="0"/>
    <col min="1013" max="1013" width="0" hidden="true" customWidth="true" style="0"/>
    <col min="1014" max="1014" width="0" hidden="true" customWidth="true" style="0"/>
    <col min="1015" max="1015" width="0" hidden="true" customWidth="true" style="0"/>
    <col min="1016" max="1016" width="0" hidden="true" customWidth="true" style="0"/>
    <col min="1017" max="1017" width="0" hidden="true" customWidth="true" style="0"/>
    <col min="1018" max="1018" width="0" hidden="true" customWidth="true" style="0"/>
    <col min="1019" max="1019" width="0" hidden="true" customWidth="true" style="0"/>
    <col min="1020" max="1020" width="0" hidden="true" customWidth="true" style="0"/>
    <col min="1021" max="1021" width="0" hidden="true" customWidth="true" style="0"/>
    <col min="1022" max="1022" width="0" hidden="true" customWidth="true" style="0"/>
    <col min="1023" max="1023" width="0" hidden="true" customWidth="true" style="0"/>
    <col min="1024" max="1024" width="0" hidden="true" customWidth="true" style="0"/>
    <col min="1025" max="1025" width="0" hidden="true" customWidth="true" style="0"/>
  </cols>
  <sheetData>
    <row r="2" spans="1:1025" customHeight="1" ht="15.75">
      <c r="C2" s="57" t="s">
        <v>370</v>
      </c>
    </row>
    <row r="4" spans="1:1025" customHeight="1" ht="12.75">
      <c r="D4" s="58">
        <v>2012</v>
      </c>
      <c r="E4" s="58">
        <v>2013</v>
      </c>
      <c r="F4" s="58">
        <v>2014</v>
      </c>
      <c r="G4" s="58">
        <v>2015</v>
      </c>
      <c r="H4" s="58">
        <v>2016</v>
      </c>
      <c r="I4" s="58">
        <v>2017</v>
      </c>
    </row>
    <row r="5" spans="1:1025" customHeight="1" ht="7.5">
      <c r="D5" s="59"/>
      <c r="E5" s="59"/>
      <c r="F5" s="59"/>
      <c r="G5" s="59"/>
      <c r="H5" s="59"/>
      <c r="I5" s="59"/>
    </row>
    <row r="6" spans="1:1025" customHeight="1" ht="14.25">
      <c r="C6" t="s">
        <v>371</v>
      </c>
      <c r="D6" s="60"/>
      <c r="E6" s="60"/>
      <c r="F6" s="60"/>
      <c r="G6" s="60"/>
      <c r="H6" s="60"/>
      <c r="I6" s="60"/>
    </row>
    <row r="7" spans="1:1025" customHeight="1" ht="14.25">
      <c r="C7" t="s">
        <v>372</v>
      </c>
      <c r="D7" s="60"/>
      <c r="E7" s="60"/>
      <c r="F7" s="60"/>
      <c r="G7" s="60"/>
      <c r="H7" s="60"/>
      <c r="I7" s="60"/>
    </row>
    <row r="8" spans="1:1025" customHeight="1" ht="14.25">
      <c r="C8" t="s">
        <v>373</v>
      </c>
      <c r="D8" s="60"/>
      <c r="E8" s="60"/>
      <c r="F8" s="60"/>
      <c r="G8" s="60"/>
      <c r="H8" s="60"/>
      <c r="I8" s="60"/>
    </row>
    <row r="9" spans="1:1025" customHeight="1" ht="14.25">
      <c r="C9" t="s">
        <v>374</v>
      </c>
      <c r="D9" s="60"/>
      <c r="E9" s="60"/>
      <c r="F9" s="60"/>
      <c r="G9" s="60"/>
      <c r="H9" s="60"/>
      <c r="I9" s="60"/>
    </row>
    <row r="10" spans="1:1025" customHeight="1" ht="14.25">
      <c r="C10" t="s">
        <v>375</v>
      </c>
      <c r="D10" s="60"/>
      <c r="E10" s="60"/>
      <c r="F10" s="60"/>
      <c r="G10" s="60"/>
      <c r="H10" s="60"/>
      <c r="I10" s="60"/>
    </row>
    <row r="11" spans="1:1025" customHeight="1" ht="14.25">
      <c r="C11" t="s">
        <v>376</v>
      </c>
      <c r="D11" s="60"/>
      <c r="E11" s="60"/>
      <c r="F11" s="60"/>
      <c r="G11" s="60"/>
      <c r="H11" s="60"/>
      <c r="I11" s="60"/>
    </row>
    <row r="12" spans="1:1025" customHeight="1" ht="14.25">
      <c r="C12" t="s">
        <v>377</v>
      </c>
      <c r="D12" s="60"/>
      <c r="E12" s="60"/>
      <c r="F12" s="60"/>
      <c r="G12" s="60"/>
      <c r="H12" s="60"/>
      <c r="I12" s="60"/>
    </row>
    <row r="13" spans="1:1025" customHeight="1" ht="14.25">
      <c r="C13" t="s">
        <v>378</v>
      </c>
      <c r="D13" s="60"/>
      <c r="E13" s="60"/>
      <c r="F13" s="60"/>
      <c r="G13" s="60"/>
      <c r="H13" s="60"/>
      <c r="I13" s="60"/>
    </row>
    <row r="14" spans="1:1025" customHeight="1" ht="14.25">
      <c r="C14" t="s">
        <v>379</v>
      </c>
      <c r="D14" s="60"/>
      <c r="E14" s="60"/>
      <c r="F14" s="60"/>
      <c r="G14" s="60"/>
      <c r="H14" s="60"/>
      <c r="I14" s="60"/>
    </row>
    <row r="15" spans="1:1025" customHeight="1" ht="14.25">
      <c r="C15" t="s">
        <v>380</v>
      </c>
      <c r="D15" s="60"/>
      <c r="E15" s="60"/>
      <c r="F15" s="60"/>
      <c r="G15" s="60"/>
      <c r="H15" s="60"/>
      <c r="I15" s="60"/>
    </row>
    <row r="16" spans="1:1025" customHeight="1" ht="14.25">
      <c r="C16" t="s">
        <v>381</v>
      </c>
      <c r="D16" s="60"/>
      <c r="E16" s="60"/>
      <c r="F16" s="60"/>
      <c r="G16" s="60"/>
      <c r="H16" s="60"/>
      <c r="I16" s="60"/>
    </row>
    <row r="17" spans="1:1025" customHeight="1" ht="14.25">
      <c r="C17" t="s">
        <v>382</v>
      </c>
      <c r="D17" s="60"/>
      <c r="E17" s="60"/>
      <c r="F17" s="60"/>
      <c r="G17" s="60"/>
      <c r="H17" s="60"/>
      <c r="I17" s="60"/>
    </row>
    <row r="20" spans="1:1025" customHeight="1" ht="15.75">
      <c r="C20" s="57" t="s">
        <v>383</v>
      </c>
    </row>
    <row r="22" spans="1:1025" customHeight="1" ht="12.75">
      <c r="D22" s="58">
        <v>2012</v>
      </c>
      <c r="E22" s="58">
        <v>2013</v>
      </c>
      <c r="F22" s="58">
        <v>2014</v>
      </c>
      <c r="G22" s="58">
        <v>2015</v>
      </c>
      <c r="H22" s="58">
        <v>2016</v>
      </c>
      <c r="I22" s="58">
        <v>2017</v>
      </c>
    </row>
    <row r="23" spans="1:1025" customHeight="1" ht="12.75">
      <c r="D23" s="59"/>
      <c r="E23" s="59"/>
      <c r="F23" s="59"/>
      <c r="G23" s="59"/>
      <c r="H23" s="59"/>
      <c r="I23" s="59"/>
    </row>
    <row r="24" spans="1:1025" customHeight="1" ht="12.75">
      <c r="C24" t="s">
        <v>371</v>
      </c>
      <c r="D24" s="60"/>
      <c r="E24" s="60"/>
      <c r="F24" s="60"/>
      <c r="G24" s="60"/>
      <c r="H24" s="60"/>
      <c r="I24" s="60"/>
    </row>
    <row r="25" spans="1:1025" customHeight="1" ht="12.75">
      <c r="C25" t="s">
        <v>372</v>
      </c>
      <c r="D25" s="60"/>
      <c r="E25" s="60"/>
      <c r="F25" s="60"/>
      <c r="G25" s="60"/>
      <c r="H25" s="60"/>
      <c r="I25" s="60"/>
    </row>
    <row r="26" spans="1:1025" customHeight="1" ht="12.75">
      <c r="C26" t="s">
        <v>373</v>
      </c>
      <c r="D26" s="60"/>
      <c r="E26" s="60"/>
      <c r="F26" s="60"/>
      <c r="G26" s="60"/>
      <c r="H26" s="60"/>
      <c r="I26" s="60"/>
    </row>
    <row r="27" spans="1:1025" customHeight="1" ht="12.75">
      <c r="C27" t="s">
        <v>374</v>
      </c>
      <c r="D27" s="60"/>
      <c r="E27" s="60"/>
      <c r="F27" s="60"/>
      <c r="G27" s="60"/>
      <c r="H27" s="60"/>
      <c r="I27" s="60"/>
    </row>
    <row r="28" spans="1:1025" customHeight="1" ht="12.75">
      <c r="C28" t="s">
        <v>375</v>
      </c>
      <c r="D28" s="60"/>
      <c r="E28" s="60"/>
      <c r="F28" s="60"/>
      <c r="G28" s="60"/>
      <c r="H28" s="60"/>
      <c r="I28" s="60"/>
    </row>
    <row r="29" spans="1:1025" customHeight="1" ht="12.75">
      <c r="C29" t="s">
        <v>376</v>
      </c>
      <c r="D29" s="60"/>
      <c r="E29" s="60"/>
      <c r="F29" s="60"/>
      <c r="G29" s="60"/>
      <c r="H29" s="60"/>
      <c r="I29" s="60"/>
    </row>
    <row r="30" spans="1:1025" customHeight="1" ht="12.75">
      <c r="C30" t="s">
        <v>377</v>
      </c>
      <c r="D30" s="60"/>
      <c r="E30" s="60"/>
      <c r="F30" s="60"/>
      <c r="G30" s="60"/>
      <c r="H30" s="60"/>
      <c r="I30" s="60"/>
    </row>
    <row r="31" spans="1:1025" customHeight="1" ht="12.75">
      <c r="C31" t="s">
        <v>378</v>
      </c>
      <c r="D31" s="60"/>
      <c r="E31" s="60"/>
      <c r="F31" s="60"/>
      <c r="G31" s="60"/>
      <c r="H31" s="60"/>
      <c r="I31" s="60"/>
    </row>
    <row r="32" spans="1:1025" customHeight="1" ht="12.75">
      <c r="C32" t="s">
        <v>379</v>
      </c>
      <c r="D32" s="60"/>
      <c r="E32" s="60"/>
      <c r="F32" s="60"/>
      <c r="G32" s="60"/>
      <c r="H32" s="60"/>
      <c r="I32" s="60"/>
    </row>
    <row r="33" spans="1:1025" customHeight="1" ht="12.75">
      <c r="C33" t="s">
        <v>380</v>
      </c>
      <c r="D33" s="60"/>
      <c r="E33" s="60"/>
      <c r="F33" s="60"/>
      <c r="G33" s="60"/>
      <c r="H33" s="60"/>
      <c r="I33" s="60"/>
    </row>
    <row r="34" spans="1:1025" customHeight="1" ht="12.75">
      <c r="C34" t="s">
        <v>381</v>
      </c>
      <c r="D34" s="60"/>
      <c r="E34" s="60"/>
      <c r="F34" s="60"/>
      <c r="G34" s="60"/>
      <c r="H34" s="60"/>
      <c r="I34" s="60"/>
    </row>
    <row r="35" spans="1:1025" customHeight="1" ht="12.75">
      <c r="C35" t="s">
        <v>382</v>
      </c>
      <c r="D35" s="60"/>
      <c r="E35" s="60"/>
      <c r="F35" s="60"/>
      <c r="G35" s="60"/>
      <c r="H35" s="60"/>
      <c r="I35" s="60"/>
    </row>
    <row r="1048576" spans="1:1025" customHeight="1" ht="12.7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tru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4" spans="1:11">
      <c r="A4" s="61" t="s">
        <v>384</v>
      </c>
    </row>
    <row r="5" spans="1:11">
      <c r="A5" s="61" t="s">
        <v>385</v>
      </c>
      <c r="E5" s="62">
        <v>2016</v>
      </c>
      <c r="F5" s="62">
        <v>2017</v>
      </c>
      <c r="G5" s="62">
        <v>2018</v>
      </c>
      <c r="H5" s="62">
        <v>2019</v>
      </c>
    </row>
    <row r="7" spans="1:11">
      <c r="B7" s="63" t="s">
        <v>386</v>
      </c>
      <c r="E7"/>
      <c r="F7"/>
      <c r="G7"/>
      <c r="H7"/>
    </row>
    <row r="8" spans="1:11">
      <c r="C8" t="s">
        <v>387</v>
      </c>
      <c r="E8">
        <f>'RESULTADOS'!H6+'RESULTADOS'!H10</f>
        <v>226</v>
      </c>
      <c r="F8">
        <f>'RESULTADOS'!I6+'RESULTADOS'!I10</f>
        <v>238</v>
      </c>
      <c r="G8">
        <f>'RESULTADOS'!J6+'RESULTADOS'!J10</f>
        <v>216</v>
      </c>
      <c r="H8">
        <f>'RESULTADOS'!K6+'RESULTADOS'!K10</f>
        <v>242</v>
      </c>
    </row>
    <row r="9" spans="1:11">
      <c r="C9" t="s">
        <v>388</v>
      </c>
      <c r="E9">
        <f>'RESULTADOS'!H7+'RESULTADOS'!H11</f>
        <v>228</v>
      </c>
      <c r="F9">
        <f>'RESULTADOS'!I7+'RESULTADOS'!I11</f>
        <v>240</v>
      </c>
      <c r="G9">
        <f>'RESULTADOS'!J7+'RESULTADOS'!J11</f>
        <v>218</v>
      </c>
      <c r="H9">
        <f>'RESULTADOS'!K7+'RESULTADOS'!K11</f>
        <v>244</v>
      </c>
    </row>
    <row r="10" spans="1:11">
      <c r="C10" t="s">
        <v>389</v>
      </c>
      <c r="E10">
        <f>'RESULTADOS'!H4+'RESULTADOS'!H5+'RESULTADOS'!H8+'RESULTADOS'!H9</f>
        <v>446</v>
      </c>
      <c r="F10">
        <f>'RESULTADOS'!I4+'RESULTADOS'!I5+'RESULTADOS'!I8+'RESULTADOS'!I9</f>
        <v>470</v>
      </c>
      <c r="G10">
        <f>'RESULTADOS'!J4+'RESULTADOS'!J5+'RESULTADOS'!J8+'RESULTADOS'!J9</f>
        <v>426</v>
      </c>
      <c r="H10">
        <f>'RESULTADOS'!K4+'RESULTADOS'!K5+'RESULTADOS'!K8+'RESULTADOS'!K9</f>
        <v>478</v>
      </c>
    </row>
    <row r="11" spans="1:11">
      <c r="C11" t="s">
        <v>390</v>
      </c>
      <c r="E11">
        <f>SUM('RESULTADOS'!H12:H60)+SUM('RESULTADOS'!H69:H73)</f>
        <v>7789</v>
      </c>
      <c r="F11">
        <f>SUM('RESULTADOS'!I12:I60)+SUM('RESULTADOS'!I69:I73)</f>
        <v>8113</v>
      </c>
      <c r="G11">
        <f>SUM('RESULTADOS'!J12:J60)+SUM('RESULTADOS'!J69:J73)</f>
        <v>7519</v>
      </c>
      <c r="H11">
        <f>SUM('RESULTADOS'!K12:K60)+SUM('RESULTADOS'!K69:K73)</f>
        <v>8221</v>
      </c>
    </row>
    <row r="12" spans="1:11">
      <c r="C12" t="s">
        <v>391</v>
      </c>
      <c r="E12">
        <f>SUM('RESULTADOS'!H61:H68)</f>
        <v>1356</v>
      </c>
      <c r="F12">
        <f>SUM('RESULTADOS'!I61:I68)</f>
        <v>1404</v>
      </c>
      <c r="G12">
        <f>SUM('RESULTADOS'!J61:J68)</f>
        <v>1316</v>
      </c>
      <c r="H12">
        <f>SUM('RESULTADOS'!K61:K68)</f>
        <v>1420</v>
      </c>
    </row>
    <row r="13" spans="1:11">
      <c r="B13" s="63" t="s">
        <v>392</v>
      </c>
      <c r="E13">
        <f>SUM(E8:E12)</f>
        <v>10045</v>
      </c>
      <c r="F13">
        <f>SUM(F8:F12)</f>
        <v>10465</v>
      </c>
      <c r="G13">
        <f>SUM(G8:G12)</f>
        <v>9695</v>
      </c>
      <c r="H13">
        <f>SUM(H8:H12)</f>
        <v>10605</v>
      </c>
    </row>
    <row r="15" spans="1:11">
      <c r="B15" s="63" t="s">
        <v>393</v>
      </c>
      <c r="E15"/>
      <c r="F15"/>
      <c r="G15"/>
      <c r="H15"/>
    </row>
    <row r="16" spans="1:11">
      <c r="C16" t="s">
        <v>394</v>
      </c>
      <c r="E16">
        <f>'RESULTADOS'!H79</f>
        <v>109</v>
      </c>
      <c r="F16">
        <f>'RESULTADOS'!I79</f>
        <v>115</v>
      </c>
      <c r="G16">
        <f>'RESULTADOS'!J79</f>
        <v>104</v>
      </c>
      <c r="H16">
        <f>'RESULTADOS'!K79</f>
        <v>117</v>
      </c>
    </row>
    <row r="17" spans="1:11">
      <c r="C17" t="s">
        <v>395</v>
      </c>
      <c r="E17">
        <f>'RESULTADOS'!H82</f>
        <v>112</v>
      </c>
      <c r="F17">
        <f>'RESULTADOS'!I82</f>
        <v>118</v>
      </c>
      <c r="G17">
        <f>'RESULTADOS'!J82</f>
        <v>107</v>
      </c>
      <c r="H17">
        <f>'RESULTADOS'!K82</f>
        <v>120</v>
      </c>
    </row>
    <row r="18" spans="1:11">
      <c r="C18" t="s">
        <v>396</v>
      </c>
      <c r="E18">
        <f>'RESULTADOS'!H83</f>
        <v>113</v>
      </c>
      <c r="F18">
        <f>'RESULTADOS'!I83</f>
        <v>119</v>
      </c>
      <c r="G18">
        <f>'RESULTADOS'!J83</f>
        <v>108</v>
      </c>
      <c r="H18">
        <f>'RESULTADOS'!K83</f>
        <v>121</v>
      </c>
    </row>
    <row r="19" spans="1:11">
      <c r="C19" t="s">
        <v>397</v>
      </c>
      <c r="E19">
        <f>'RESULTADOS'!H80+'RESULTADOS'!H81</f>
        <v>221</v>
      </c>
      <c r="F19">
        <f>'RESULTADOS'!I80+'RESULTADOS'!I81</f>
        <v>233</v>
      </c>
      <c r="G19">
        <f>'RESULTADOS'!J80+'RESULTADOS'!J81</f>
        <v>211</v>
      </c>
      <c r="H19">
        <f>'RESULTADOS'!K80+'RESULTADOS'!K81</f>
        <v>237</v>
      </c>
    </row>
    <row r="20" spans="1:11">
      <c r="C20" t="s">
        <v>398</v>
      </c>
      <c r="E20">
        <f>'RESULTADOS'!H84</f>
        <v>114</v>
      </c>
      <c r="F20">
        <f>'RESULTADOS'!I84</f>
        <v>120</v>
      </c>
      <c r="G20">
        <f>'RESULTADOS'!J84</f>
        <v>109</v>
      </c>
      <c r="H20">
        <f>'RESULTADOS'!K84</f>
        <v>122</v>
      </c>
    </row>
    <row r="21" spans="1:11">
      <c r="C21" t="s">
        <v>399</v>
      </c>
      <c r="E21">
        <f>SUM(E16:E20)</f>
        <v>669</v>
      </c>
      <c r="F21">
        <f>SUM(F16:F20)</f>
        <v>705</v>
      </c>
      <c r="G21">
        <f>SUM(G16:G20)</f>
        <v>639</v>
      </c>
      <c r="H21">
        <f>SUM(H16:H20)</f>
        <v>717</v>
      </c>
    </row>
    <row r="22" spans="1:11">
      <c r="C22" t="s">
        <v>400</v>
      </c>
      <c r="E22">
        <f>E122</f>
        <v>9198</v>
      </c>
      <c r="F22">
        <f>F122</f>
        <v>9576</v>
      </c>
      <c r="G22">
        <f>G122</f>
        <v>8883</v>
      </c>
      <c r="H22">
        <f>H122</f>
        <v>9702</v>
      </c>
    </row>
    <row r="23" spans="1:11">
      <c r="B23" s="63" t="s">
        <v>401</v>
      </c>
      <c r="E23">
        <f>E21+E22</f>
        <v>9867</v>
      </c>
      <c r="F23">
        <f>F21+F22</f>
        <v>10281</v>
      </c>
      <c r="G23">
        <f>G21+G22</f>
        <v>9522</v>
      </c>
      <c r="H23">
        <f>H21+H22</f>
        <v>10419</v>
      </c>
    </row>
    <row r="25" spans="1:11">
      <c r="B25" s="63" t="s">
        <v>402</v>
      </c>
      <c r="E25">
        <f>E13+E23</f>
        <v>19912</v>
      </c>
      <c r="F25">
        <f>F13+F23</f>
        <v>20746</v>
      </c>
      <c r="G25">
        <f>G13+G23</f>
        <v>19217</v>
      </c>
      <c r="H25">
        <f>H13+H23</f>
        <v>21024</v>
      </c>
    </row>
    <row r="27" spans="1:11">
      <c r="B27" s="63" t="s">
        <v>403</v>
      </c>
      <c r="E27"/>
      <c r="F27"/>
      <c r="G27"/>
      <c r="H27"/>
    </row>
    <row r="28" spans="1:11">
      <c r="C28" t="s">
        <v>404</v>
      </c>
      <c r="E28">
        <f>'RESULTADOS'!H153+'RESULTADOS'!H154+'RESULTADOS'!H155+'RESULTADOS'!H158+'RESULTADOS'!H159</f>
        <v>559</v>
      </c>
      <c r="F28">
        <f>'RESULTADOS'!I153+'RESULTADOS'!I154+'RESULTADOS'!I155+'RESULTADOS'!I158+'RESULTADOS'!I159</f>
        <v>589</v>
      </c>
      <c r="G28">
        <f>'RESULTADOS'!J153+'RESULTADOS'!J154+'RESULTADOS'!J155+'RESULTADOS'!J158+'RESULTADOS'!J159</f>
        <v>534</v>
      </c>
      <c r="H28">
        <f>'RESULTADOS'!K153+'RESULTADOS'!K154+'RESULTADOS'!K155+'RESULTADOS'!K158+'RESULTADOS'!K159</f>
        <v>599</v>
      </c>
    </row>
    <row r="29" spans="1:11">
      <c r="C29" t="s">
        <v>405</v>
      </c>
      <c r="E29">
        <f>'RESULTADOS'!H156+'RESULTADOS'!H157+'RESULTADOS'!H160</f>
        <v>341</v>
      </c>
      <c r="F29">
        <f>'RESULTADOS'!I156+'RESULTADOS'!I157+'RESULTADOS'!I160</f>
        <v>359</v>
      </c>
      <c r="G29">
        <f>'RESULTADOS'!J156+'RESULTADOS'!J157+'RESULTADOS'!J160</f>
        <v>326</v>
      </c>
      <c r="H29">
        <f>'RESULTADOS'!K156+'RESULTADOS'!K157+'RESULTADOS'!K160</f>
        <v>365</v>
      </c>
    </row>
    <row r="30" spans="1:11">
      <c r="C30" t="s">
        <v>406</v>
      </c>
      <c r="E30">
        <f>'RESULTADOS'!H197</f>
        <v>153</v>
      </c>
      <c r="F30">
        <f>'RESULTADOS'!I197</f>
        <v>159</v>
      </c>
      <c r="G30">
        <f>'RESULTADOS'!J197</f>
        <v>148</v>
      </c>
      <c r="H30">
        <f>'RESULTADOS'!K197</f>
        <v>161</v>
      </c>
    </row>
    <row r="31" spans="1:11">
      <c r="C31" t="s">
        <v>407</v>
      </c>
      <c r="E31">
        <f>'RESULTADOS'!H198</f>
        <v>154</v>
      </c>
      <c r="F31">
        <f>'RESULTADOS'!I198</f>
        <v>160</v>
      </c>
      <c r="G31">
        <f>'RESULTADOS'!J198</f>
        <v>149</v>
      </c>
      <c r="H31">
        <f>'RESULTADOS'!K198</f>
        <v>162</v>
      </c>
    </row>
    <row r="32" spans="1:11">
      <c r="C32" t="s">
        <v>408</v>
      </c>
      <c r="E32">
        <f>'RESULTADOS'!H199</f>
        <v>155</v>
      </c>
      <c r="F32">
        <f>'RESULTADOS'!I199</f>
        <v>161</v>
      </c>
      <c r="G32">
        <f>'RESULTADOS'!J199</f>
        <v>150</v>
      </c>
      <c r="H32">
        <f>'RESULTADOS'!K199</f>
        <v>163</v>
      </c>
    </row>
    <row r="33" spans="1:11">
      <c r="C33" t="s">
        <v>409</v>
      </c>
      <c r="E33">
        <f>'RESULTADOS'!H200</f>
        <v>156</v>
      </c>
      <c r="F33">
        <f>'RESULTADOS'!I200</f>
        <v>162</v>
      </c>
      <c r="G33">
        <f>'RESULTADOS'!J200</f>
        <v>151</v>
      </c>
      <c r="H33">
        <f>'RESULTADOS'!K200</f>
        <v>164</v>
      </c>
    </row>
    <row r="34" spans="1:11">
      <c r="C34" t="s">
        <v>410</v>
      </c>
      <c r="E34">
        <f>'RESULTADOS'!H201</f>
        <v>157</v>
      </c>
      <c r="F34">
        <f>'RESULTADOS'!I201</f>
        <v>163</v>
      </c>
      <c r="G34">
        <f>'RESULTADOS'!J201</f>
        <v>152</v>
      </c>
      <c r="H34">
        <f>'RESULTADOS'!K201</f>
        <v>165</v>
      </c>
    </row>
    <row r="35" spans="1:11">
      <c r="C35" t="s">
        <v>411</v>
      </c>
      <c r="E35">
        <f>'RESULTADOS'!H202</f>
        <v>158</v>
      </c>
      <c r="F35">
        <f>'RESULTADOS'!I202</f>
        <v>164</v>
      </c>
      <c r="G35">
        <f>'RESULTADOS'!J202</f>
        <v>153</v>
      </c>
      <c r="H35">
        <f>'RESULTADOS'!K202</f>
        <v>166</v>
      </c>
    </row>
    <row r="36" spans="1:11">
      <c r="C36" t="s">
        <v>412</v>
      </c>
      <c r="E36">
        <f>'RESULTADOS'!H203</f>
        <v>159</v>
      </c>
      <c r="F36">
        <f>'RESULTADOS'!I203</f>
        <v>165</v>
      </c>
      <c r="G36">
        <f>'RESULTADOS'!J203</f>
        <v>154</v>
      </c>
      <c r="H36">
        <f>'RESULTADOS'!K203</f>
        <v>167</v>
      </c>
    </row>
    <row r="37" spans="1:11">
      <c r="C37" t="s">
        <v>413</v>
      </c>
      <c r="E37">
        <f>'RESULTADOS'!H205</f>
        <v>161</v>
      </c>
      <c r="F37">
        <f>'RESULTADOS'!I205</f>
        <v>167</v>
      </c>
      <c r="G37">
        <f>'RESULTADOS'!J205</f>
        <v>156</v>
      </c>
      <c r="H37">
        <f>'RESULTADOS'!K205</f>
        <v>169</v>
      </c>
    </row>
    <row r="38" spans="1:11">
      <c r="C38" t="s">
        <v>414</v>
      </c>
      <c r="E38">
        <f>'RESULTADOS'!H206</f>
        <v>162</v>
      </c>
      <c r="F38">
        <f>'RESULTADOS'!I206</f>
        <v>168</v>
      </c>
      <c r="G38">
        <f>'RESULTADOS'!J206</f>
        <v>157</v>
      </c>
      <c r="H38">
        <f>'RESULTADOS'!K206</f>
        <v>170</v>
      </c>
    </row>
    <row r="39" spans="1:11">
      <c r="C39" t="s">
        <v>415</v>
      </c>
      <c r="E39">
        <f>'RESULTADOS'!H207</f>
        <v>163</v>
      </c>
      <c r="F39">
        <f>'RESULTADOS'!I207</f>
        <v>169</v>
      </c>
      <c r="G39">
        <f>'RESULTADOS'!J207</f>
        <v>158</v>
      </c>
      <c r="H39">
        <f>'RESULTADOS'!K207</f>
        <v>171</v>
      </c>
    </row>
    <row r="40" spans="1:11">
      <c r="C40" t="s">
        <v>416</v>
      </c>
      <c r="E40">
        <f>'RESULTADOS'!H208</f>
        <v>164</v>
      </c>
      <c r="F40">
        <f>'RESULTADOS'!I208</f>
        <v>170</v>
      </c>
      <c r="G40">
        <f>'RESULTADOS'!J208</f>
        <v>159</v>
      </c>
      <c r="H40">
        <f>'RESULTADOS'!K208</f>
        <v>172</v>
      </c>
    </row>
    <row r="41" spans="1:11">
      <c r="C41" t="s">
        <v>417</v>
      </c>
      <c r="E41">
        <f>'RESULTADOS'!H209</f>
        <v>165</v>
      </c>
      <c r="F41">
        <f>'RESULTADOS'!I209</f>
        <v>171</v>
      </c>
      <c r="G41">
        <f>'RESULTADOS'!J209</f>
        <v>160</v>
      </c>
      <c r="H41">
        <f>'RESULTADOS'!K209</f>
        <v>173</v>
      </c>
    </row>
    <row r="42" spans="1:11">
      <c r="C42" t="s">
        <v>418</v>
      </c>
      <c r="E42">
        <f>SUM('RESULTADOS'!H210:H213)</f>
        <v>670</v>
      </c>
      <c r="F42">
        <f>SUM('RESULTADOS'!I210:I213)</f>
        <v>694</v>
      </c>
      <c r="G42">
        <f>SUM('RESULTADOS'!J210:J213)</f>
        <v>650</v>
      </c>
      <c r="H42">
        <f>SUM('RESULTADOS'!K210:K213)</f>
        <v>702</v>
      </c>
    </row>
    <row r="43" spans="1:11">
      <c r="C43" t="s">
        <v>419</v>
      </c>
      <c r="E43">
        <f>SUM('RESULTADOS'!H214:H217)</f>
        <v>686</v>
      </c>
      <c r="F43">
        <f>SUM('RESULTADOS'!I214:I217)</f>
        <v>710</v>
      </c>
      <c r="G43">
        <f>SUM('RESULTADOS'!J214:J217)</f>
        <v>666</v>
      </c>
      <c r="H43">
        <f>SUM('RESULTADOS'!K214:K217)</f>
        <v>718</v>
      </c>
    </row>
    <row r="44" spans="1:11">
      <c r="C44" t="s">
        <v>420</v>
      </c>
      <c r="E44">
        <f>'RESULTADOS'!H218</f>
        <v>174</v>
      </c>
      <c r="F44">
        <f>'RESULTADOS'!I218</f>
        <v>180</v>
      </c>
      <c r="G44">
        <f>'RESULTADOS'!J218</f>
        <v>169</v>
      </c>
      <c r="H44">
        <f>'RESULTADOS'!K218</f>
        <v>182</v>
      </c>
    </row>
    <row r="45" spans="1:11">
      <c r="C45" t="s">
        <v>421</v>
      </c>
      <c r="E45">
        <f>'RESULTADOS'!H219</f>
        <v>175</v>
      </c>
      <c r="F45">
        <f>'RESULTADOS'!I219</f>
        <v>181</v>
      </c>
      <c r="G45">
        <f>'RESULTADOS'!J219</f>
        <v>170</v>
      </c>
      <c r="H45">
        <f>'RESULTADOS'!K219</f>
        <v>183</v>
      </c>
    </row>
    <row r="46" spans="1:11">
      <c r="C46" t="s">
        <v>422</v>
      </c>
      <c r="E46">
        <f>'RESULTADOS'!H220</f>
        <v>176</v>
      </c>
      <c r="F46">
        <f>'RESULTADOS'!I220</f>
        <v>182</v>
      </c>
      <c r="G46">
        <f>'RESULTADOS'!J220</f>
        <v>171</v>
      </c>
      <c r="H46">
        <f>'RESULTADOS'!K220</f>
        <v>184</v>
      </c>
    </row>
    <row r="47" spans="1:11">
      <c r="C47" t="s">
        <v>423</v>
      </c>
      <c r="E47">
        <f>'RESULTADOS'!H221</f>
        <v>177</v>
      </c>
      <c r="F47">
        <f>'RESULTADOS'!I221</f>
        <v>183</v>
      </c>
      <c r="G47">
        <f>'RESULTADOS'!J221</f>
        <v>172</v>
      </c>
      <c r="H47">
        <f>'RESULTADOS'!K221</f>
        <v>185</v>
      </c>
    </row>
    <row r="48" spans="1:11">
      <c r="C48" t="s">
        <v>424</v>
      </c>
      <c r="E48">
        <f>'RESULTADOS'!H222</f>
        <v>178</v>
      </c>
      <c r="F48">
        <f>'RESULTADOS'!I222</f>
        <v>184</v>
      </c>
      <c r="G48">
        <f>'RESULTADOS'!J222</f>
        <v>173</v>
      </c>
      <c r="H48">
        <f>'RESULTADOS'!K222</f>
        <v>186</v>
      </c>
    </row>
    <row r="49" spans="1:11">
      <c r="B49" s="63" t="s">
        <v>425</v>
      </c>
      <c r="E49">
        <f>SUM(E8:E48)</f>
        <v>65448</v>
      </c>
      <c r="F49">
        <f>SUM(F8:F48)</f>
        <v>68184</v>
      </c>
      <c r="G49">
        <f>SUM(G8:G48)</f>
        <v>63168</v>
      </c>
      <c r="H49">
        <f>SUM(H8:H48)</f>
        <v>69096</v>
      </c>
    </row>
    <row r="51" spans="1:11">
      <c r="C51" s="63" t="s">
        <v>426</v>
      </c>
      <c r="E51">
        <f>E25-E49</f>
        <v>-45536</v>
      </c>
      <c r="F51">
        <f>F25-F49</f>
        <v>-47438</v>
      </c>
      <c r="G51">
        <f>G25-G49</f>
        <v>-43951</v>
      </c>
      <c r="H51">
        <f>H25-H49</f>
        <v>-48072</v>
      </c>
    </row>
    <row r="53" spans="1:11">
      <c r="B53" s="63" t="s">
        <v>427</v>
      </c>
      <c r="E53"/>
      <c r="F53"/>
      <c r="G53"/>
      <c r="H53"/>
    </row>
    <row r="54" spans="1:11">
      <c r="C54" t="s">
        <v>428</v>
      </c>
      <c r="E54">
        <f>'RESULTADOS'!H177</f>
        <v>133</v>
      </c>
      <c r="F54">
        <f>'RESULTADOS'!I177</f>
        <v>139</v>
      </c>
      <c r="G54">
        <f>'RESULTADOS'!J177</f>
        <v>128</v>
      </c>
      <c r="H54">
        <f>'RESULTADOS'!K177</f>
        <v>141</v>
      </c>
    </row>
    <row r="55" spans="1:11">
      <c r="C55" t="s">
        <v>429</v>
      </c>
      <c r="E55">
        <f>SUM('RESULTADOS'!H161:H170)</f>
        <v>1215</v>
      </c>
      <c r="F55">
        <f>SUM('RESULTADOS'!I161:I170)</f>
        <v>1275</v>
      </c>
      <c r="G55">
        <f>SUM('RESULTADOS'!J161:J170)</f>
        <v>1165</v>
      </c>
      <c r="H55">
        <f>SUM('RESULTADOS'!K161:K170)</f>
        <v>1295</v>
      </c>
    </row>
    <row r="56" spans="1:11">
      <c r="C56" t="s">
        <v>430</v>
      </c>
      <c r="E56">
        <f>SUM('RESULTADOS'!H171:H176)</f>
        <v>777</v>
      </c>
      <c r="F56">
        <f>SUM('RESULTADOS'!I171:I176)</f>
        <v>813</v>
      </c>
      <c r="G56">
        <f>SUM('RESULTADOS'!J171:J176)</f>
        <v>747</v>
      </c>
      <c r="H56">
        <f>SUM('RESULTADOS'!K171:K176)</f>
        <v>825</v>
      </c>
    </row>
    <row r="57" spans="1:11">
      <c r="C57" t="s">
        <v>431</v>
      </c>
      <c r="E57">
        <f>SUM('RESULTADOS'!H178:H186)</f>
        <v>1242</v>
      </c>
      <c r="F57">
        <f>SUM('RESULTADOS'!I178:I186)</f>
        <v>1296</v>
      </c>
      <c r="G57">
        <f>SUM('RESULTADOS'!J178:J186)</f>
        <v>1197</v>
      </c>
      <c r="H57">
        <f>SUM('RESULTADOS'!K178:K186)</f>
        <v>1314</v>
      </c>
    </row>
    <row r="58" spans="1:11">
      <c r="C58" t="s">
        <v>432</v>
      </c>
      <c r="E58">
        <f>SUM('RESULTADOS'!H187:H196)</f>
        <v>1475</v>
      </c>
      <c r="F58">
        <f>SUM('RESULTADOS'!I187:I196)</f>
        <v>1535</v>
      </c>
      <c r="G58">
        <f>SUM('RESULTADOS'!J187:J196)</f>
        <v>1425</v>
      </c>
      <c r="H58">
        <f>SUM('RESULTADOS'!K187:K196)</f>
        <v>1555</v>
      </c>
    </row>
    <row r="59" spans="1:11">
      <c r="C59" t="s">
        <v>433</v>
      </c>
      <c r="E59">
        <f>'RESULTADOS'!H204</f>
        <v>160</v>
      </c>
      <c r="F59">
        <f>'RESULTADOS'!I204</f>
        <v>166</v>
      </c>
      <c r="G59">
        <f>'RESULTADOS'!J204</f>
        <v>155</v>
      </c>
      <c r="H59">
        <f>'RESULTADOS'!K204</f>
        <v>168</v>
      </c>
    </row>
    <row r="60" spans="1:11">
      <c r="C60" t="s">
        <v>434</v>
      </c>
      <c r="E60">
        <f>'RESULTADOS'!H239+'RESULTADOS'!H240+'RESULTADOS'!H241+'RESULTADOS'!H242+'RESULTADOS'!H243+'RESULTADOS'!H244</f>
        <v>1185</v>
      </c>
      <c r="F60">
        <f>'RESULTADOS'!I239+'RESULTADOS'!I240+'RESULTADOS'!I241+'RESULTADOS'!I242+'RESULTADOS'!I243+'RESULTADOS'!I244</f>
        <v>1221</v>
      </c>
      <c r="G60">
        <f>'RESULTADOS'!J239+'RESULTADOS'!J240+'RESULTADOS'!J241+'RESULTADOS'!J242+'RESULTADOS'!J243+'RESULTADOS'!J244</f>
        <v>1155</v>
      </c>
      <c r="H60">
        <f>'RESULTADOS'!K239+'RESULTADOS'!K240+'RESULTADOS'!K241+'RESULTADOS'!K242+'RESULTADOS'!K243+'RESULTADOS'!K244</f>
        <v>1233</v>
      </c>
    </row>
    <row r="61" spans="1:11">
      <c r="B61" s="63" t="s">
        <v>435</v>
      </c>
      <c r="E61">
        <f>SUM(E54:E59)</f>
        <v>5002</v>
      </c>
      <c r="F61">
        <f>SUM(F54:F59)</f>
        <v>5224</v>
      </c>
      <c r="G61">
        <f>SUM(G54:G59)</f>
        <v>4817</v>
      </c>
      <c r="H61">
        <f>SUM(H54:H59)</f>
        <v>5298</v>
      </c>
    </row>
    <row r="63" spans="1:11">
      <c r="B63" s="63" t="s">
        <v>436</v>
      </c>
    </row>
    <row r="65" spans="1:11">
      <c r="C65" s="63" t="s">
        <v>437</v>
      </c>
      <c r="E65">
        <f>SUM('RESULTADOS'!H223:H238)</f>
        <v>2984</v>
      </c>
      <c r="F65">
        <f>SUM('RESULTADOS'!I223:I238)</f>
        <v>3080</v>
      </c>
      <c r="G65">
        <f>SUM('RESULTADOS'!J223:J238)</f>
        <v>2904</v>
      </c>
      <c r="H65">
        <f>SUM('RESULTADOS'!K223:K238)</f>
        <v>3112</v>
      </c>
    </row>
    <row r="66" spans="1:11">
      <c r="B66" s="63" t="s">
        <v>438</v>
      </c>
      <c r="E66">
        <f>E63-E65</f>
        <v>-2984</v>
      </c>
      <c r="F66">
        <f>F63-F65</f>
        <v>-3080</v>
      </c>
      <c r="G66">
        <f>G63-G65</f>
        <v>-2904</v>
      </c>
      <c r="H66">
        <f>H63-H65</f>
        <v>-3112</v>
      </c>
    </row>
    <row r="68" spans="1:11">
      <c r="C68" s="63" t="s">
        <v>439</v>
      </c>
      <c r="E68">
        <f>'RESULTADOS'!H250+'RESULTADOS'!H252</f>
        <v>364</v>
      </c>
      <c r="F68">
        <f>'RESULTADOS'!I250+'RESULTADOS'!I252</f>
        <v>376</v>
      </c>
      <c r="G68">
        <f>'RESULTADOS'!J250+'RESULTADOS'!J252</f>
        <v>354</v>
      </c>
      <c r="H68">
        <f>'RESULTADOS'!K250+'RESULTADOS'!K252</f>
        <v>380</v>
      </c>
    </row>
    <row r="69" spans="1:11">
      <c r="B69" s="63" t="s">
        <v>440</v>
      </c>
      <c r="E69">
        <f>E66-E68</f>
        <v>-3348</v>
      </c>
      <c r="F69">
        <f>F66-F68</f>
        <v>-3456</v>
      </c>
      <c r="G69">
        <f>G66-G68</f>
        <v>-3258</v>
      </c>
      <c r="H69">
        <f>H66-H68</f>
        <v>-3492</v>
      </c>
    </row>
    <row r="71" spans="1:11">
      <c r="C71" s="63" t="s">
        <v>441</v>
      </c>
      <c r="E71"/>
      <c r="F71"/>
      <c r="G71"/>
      <c r="H71"/>
    </row>
    <row r="72" spans="1:11">
      <c r="B72" s="63" t="s">
        <v>442</v>
      </c>
      <c r="E72">
        <f>E69-E71</f>
        <v>-3348</v>
      </c>
      <c r="F72">
        <f>F69-F71</f>
        <v>-3456</v>
      </c>
      <c r="G72">
        <f>G69-G71</f>
        <v>-3258</v>
      </c>
      <c r="H72">
        <f>H69-H71</f>
        <v>-3492</v>
      </c>
    </row>
    <row r="75" spans="1:11">
      <c r="B75" s="63" t="s">
        <v>443</v>
      </c>
      <c r="E75"/>
      <c r="F75"/>
      <c r="G75"/>
      <c r="H75"/>
    </row>
    <row r="77" spans="1:11">
      <c r="C77" t="s">
        <v>444</v>
      </c>
      <c r="E77"/>
      <c r="F77"/>
      <c r="G77"/>
      <c r="H77"/>
    </row>
    <row r="78" spans="1:11">
      <c r="C78" t="s">
        <v>445</v>
      </c>
      <c r="E78">
        <f>E25/E13</f>
        <v>1.9822797411648</v>
      </c>
      <c r="F78">
        <f>F25/F13</f>
        <v>1.9824175824176</v>
      </c>
      <c r="G78">
        <f>G25/G13</f>
        <v>1.9821557503868</v>
      </c>
      <c r="H78">
        <f>H25/H13</f>
        <v>1.9824611032532</v>
      </c>
    </row>
    <row r="79" spans="1:11">
      <c r="C79" t="s">
        <v>446</v>
      </c>
      <c r="E79">
        <f>E51/E13</f>
        <v>-4.5332005973121</v>
      </c>
      <c r="F79">
        <f>F51/F13</f>
        <v>-4.5330148112757</v>
      </c>
      <c r="G79">
        <f>G51/G13</f>
        <v>-4.5333677153172</v>
      </c>
      <c r="H79">
        <f>H51/H13</f>
        <v>-4.5329561527581</v>
      </c>
    </row>
    <row r="80" spans="1:11">
      <c r="C80" t="s">
        <v>447</v>
      </c>
      <c r="E80">
        <f>E54/(E151+E152+E153)</f>
        <v>1.3571428571429</v>
      </c>
      <c r="F80">
        <f>F54/(F151+F152+F153)</f>
        <v>1.1393442622951</v>
      </c>
      <c r="G80">
        <f>G54/(G151+G152+G153)</f>
        <v>1.6410256410256</v>
      </c>
      <c r="H80">
        <f>H54/(H151+H152+H153)</f>
        <v>1.0846153846154</v>
      </c>
    </row>
    <row r="81" spans="1:11">
      <c r="C81" t="s">
        <v>448</v>
      </c>
      <c r="E81">
        <f>E55/E180</f>
        <v>1.2994652406417</v>
      </c>
      <c r="F81">
        <f>F55/F180</f>
        <v>1.2439024390244</v>
      </c>
      <c r="G81">
        <f>G55/G180</f>
        <v>1.3546511627907</v>
      </c>
      <c r="H81">
        <f>H55/H180</f>
        <v>1.2274881516588</v>
      </c>
    </row>
    <row r="82" spans="1:11">
      <c r="C82" t="s">
        <v>449</v>
      </c>
      <c r="E82"/>
      <c r="F82"/>
      <c r="G82"/>
      <c r="H82"/>
    </row>
    <row r="83" spans="1:11">
      <c r="C83" t="s">
        <v>450</v>
      </c>
      <c r="E83">
        <f>E68/E66</f>
        <v>-0.12198391420912</v>
      </c>
      <c r="F83">
        <f>F68/F66</f>
        <v>-0.12207792207792</v>
      </c>
      <c r="G83">
        <f>G68/G66</f>
        <v>-0.12190082644628</v>
      </c>
      <c r="H83">
        <f>H68/H66</f>
        <v>-0.12210796915167</v>
      </c>
    </row>
    <row r="84" spans="1:11">
      <c r="C84" t="s">
        <v>451</v>
      </c>
      <c r="E84">
        <f>E71/E69</f>
        <v>-0</v>
      </c>
      <c r="F84">
        <f>F71/F69</f>
        <v>-0</v>
      </c>
      <c r="G84">
        <f>G71/G69</f>
        <v>-0</v>
      </c>
      <c r="H84">
        <f>H71/H69</f>
        <v>-0</v>
      </c>
    </row>
    <row r="92" spans="1:11">
      <c r="A92" s="61" t="s">
        <v>384</v>
      </c>
    </row>
    <row r="93" spans="1:11">
      <c r="A93" s="61" t="s">
        <v>452</v>
      </c>
      <c r="E93" s="62">
        <v>2016</v>
      </c>
      <c r="F93" s="62">
        <v>2017</v>
      </c>
      <c r="G93" s="62">
        <v>2018</v>
      </c>
      <c r="H93" s="62">
        <v>2019</v>
      </c>
    </row>
    <row r="95" spans="1:11">
      <c r="C95" s="63" t="s">
        <v>453</v>
      </c>
      <c r="E95"/>
      <c r="F95"/>
      <c r="G95"/>
      <c r="H95"/>
    </row>
    <row r="96" spans="1:11">
      <c r="C96" t="s">
        <v>454</v>
      </c>
      <c r="E96">
        <f>'RESULTADOS'!H85</f>
        <v>115</v>
      </c>
      <c r="F96">
        <f>'RESULTADOS'!I85</f>
        <v>121</v>
      </c>
      <c r="G96">
        <f>'RESULTADOS'!J85</f>
        <v>110</v>
      </c>
      <c r="H96">
        <f>'RESULTADOS'!K85</f>
        <v>123</v>
      </c>
    </row>
    <row r="97" spans="1:11">
      <c r="C97" t="s">
        <v>455</v>
      </c>
      <c r="E97">
        <f>'RESULTADOS'!H88</f>
        <v>118</v>
      </c>
      <c r="F97">
        <f>'RESULTADOS'!I88</f>
        <v>124</v>
      </c>
      <c r="G97">
        <f>'RESULTADOS'!J88</f>
        <v>113</v>
      </c>
      <c r="H97">
        <f>'RESULTADOS'!K88</f>
        <v>126</v>
      </c>
    </row>
    <row r="98" spans="1:11">
      <c r="C98" t="s">
        <v>456</v>
      </c>
      <c r="E98">
        <f>'RESULTADOS'!H89</f>
        <v>119</v>
      </c>
      <c r="F98">
        <f>'RESULTADOS'!I89</f>
        <v>125</v>
      </c>
      <c r="G98">
        <f>'RESULTADOS'!J89</f>
        <v>114</v>
      </c>
      <c r="H98">
        <f>'RESULTADOS'!K89</f>
        <v>127</v>
      </c>
    </row>
    <row r="99" spans="1:11">
      <c r="C99" t="s">
        <v>397</v>
      </c>
      <c r="E99">
        <f>'RESULTADOS'!H86+'RESULTADOS'!H87</f>
        <v>233</v>
      </c>
      <c r="F99">
        <f>'RESULTADOS'!I86+'RESULTADOS'!I87</f>
        <v>245</v>
      </c>
      <c r="G99">
        <f>'RESULTADOS'!J86+'RESULTADOS'!J87</f>
        <v>223</v>
      </c>
      <c r="H99">
        <f>'RESULTADOS'!K86+'RESULTADOS'!K87</f>
        <v>249</v>
      </c>
    </row>
    <row r="100" spans="1:11">
      <c r="C100" t="s">
        <v>457</v>
      </c>
      <c r="E100">
        <f>'RESULTADOS'!H90</f>
        <v>120</v>
      </c>
      <c r="F100">
        <f>'RESULTADOS'!I90</f>
        <v>126</v>
      </c>
      <c r="G100">
        <f>'RESULTADOS'!J90</f>
        <v>115</v>
      </c>
      <c r="H100">
        <f>'RESULTADOS'!K90</f>
        <v>128</v>
      </c>
    </row>
    <row r="101" spans="1:11">
      <c r="C101" s="63" t="s">
        <v>458</v>
      </c>
      <c r="E101">
        <f>SUM(E96:E100)</f>
        <v>705</v>
      </c>
      <c r="F101">
        <f>SUM(F96:F100)</f>
        <v>741</v>
      </c>
      <c r="G101">
        <f>SUM(G96:G100)</f>
        <v>675</v>
      </c>
      <c r="H101">
        <f>SUM(H96:H100)</f>
        <v>753</v>
      </c>
    </row>
    <row r="104" spans="1:11">
      <c r="C104" s="63" t="s">
        <v>459</v>
      </c>
      <c r="E104">
        <f>'RESULTADOS'!H96</f>
        <v>126</v>
      </c>
      <c r="F104">
        <f>'RESULTADOS'!I96</f>
        <v>132</v>
      </c>
      <c r="G104">
        <f>'RESULTADOS'!J96</f>
        <v>121</v>
      </c>
      <c r="H104">
        <f>'RESULTADOS'!K96</f>
        <v>134</v>
      </c>
    </row>
    <row r="105" spans="1:11">
      <c r="C105" t="s">
        <v>460</v>
      </c>
      <c r="E105">
        <f>'RESULTADOS'!H97+'RESULTADOS'!H101+'RESULTADOS'!H102</f>
        <v>390</v>
      </c>
      <c r="F105">
        <f>'RESULTADOS'!I97+'RESULTADOS'!I101+'RESULTADOS'!I102</f>
        <v>408</v>
      </c>
      <c r="G105">
        <f>'RESULTADOS'!J97+'RESULTADOS'!J101+'RESULTADOS'!J102</f>
        <v>375</v>
      </c>
      <c r="H105">
        <f>'RESULTADOS'!K97+'RESULTADOS'!K101+'RESULTADOS'!K102</f>
        <v>414</v>
      </c>
    </row>
    <row r="106" spans="1:11">
      <c r="C106" t="s">
        <v>461</v>
      </c>
      <c r="E106">
        <f>'RESULTADOS'!H98</f>
        <v>128</v>
      </c>
      <c r="F106">
        <f>'RESULTADOS'!I98</f>
        <v>134</v>
      </c>
      <c r="G106">
        <f>'RESULTADOS'!J98</f>
        <v>123</v>
      </c>
      <c r="H106">
        <f>'RESULTADOS'!K98</f>
        <v>136</v>
      </c>
    </row>
    <row r="107" spans="1:11">
      <c r="C107" s="63" t="s">
        <v>462</v>
      </c>
      <c r="E107">
        <f>SUM(E104:E106)</f>
        <v>644</v>
      </c>
      <c r="F107">
        <f>SUM(F104:F106)</f>
        <v>674</v>
      </c>
      <c r="G107">
        <f>SUM(G104:G106)</f>
        <v>619</v>
      </c>
      <c r="H107">
        <f>SUM(H104:H106)</f>
        <v>684</v>
      </c>
    </row>
    <row r="110" spans="1:11">
      <c r="C110" s="63" t="s">
        <v>463</v>
      </c>
      <c r="E110">
        <f>SUM('RESULTADOS'!H130:H147)+'RESULTADOS'!H99+'RESULTADOS'!H100+'RESULTADOS'!H103</f>
        <v>3425</v>
      </c>
      <c r="F110">
        <f>SUM('RESULTADOS'!I130:I147)+'RESULTADOS'!I99+'RESULTADOS'!I100+'RESULTADOS'!I103</f>
        <v>3551</v>
      </c>
      <c r="G110">
        <f>SUM('RESULTADOS'!J130:J147)+'RESULTADOS'!J99+'RESULTADOS'!J100+'RESULTADOS'!J103</f>
        <v>3320</v>
      </c>
      <c r="H110">
        <f>SUM('RESULTADOS'!K130:K147)+'RESULTADOS'!K99+'RESULTADOS'!K100+'RESULTADOS'!K103</f>
        <v>3593</v>
      </c>
    </row>
    <row r="111" spans="1:11">
      <c r="C111" t="s">
        <v>464</v>
      </c>
      <c r="E111">
        <f>SUM('RESULTADOS'!H104:H129)</f>
        <v>3809</v>
      </c>
      <c r="F111">
        <f>SUM('RESULTADOS'!I104:I129)</f>
        <v>3965</v>
      </c>
      <c r="G111">
        <f>SUM('RESULTADOS'!J104:J129)</f>
        <v>3679</v>
      </c>
      <c r="H111">
        <f>SUM('RESULTADOS'!K104:K129)</f>
        <v>4017</v>
      </c>
    </row>
    <row r="112" spans="1:11">
      <c r="C112" s="63" t="s">
        <v>465</v>
      </c>
      <c r="E112">
        <f>SUM(E110:E111)</f>
        <v>7234</v>
      </c>
      <c r="F112">
        <f>SUM(F110:F111)</f>
        <v>7516</v>
      </c>
      <c r="G112">
        <f>SUM(G110:G111)</f>
        <v>6999</v>
      </c>
      <c r="H112">
        <f>SUM(H110:H111)</f>
        <v>7610</v>
      </c>
    </row>
    <row r="114" spans="1:11">
      <c r="C114" s="63" t="s">
        <v>466</v>
      </c>
      <c r="E114">
        <f>E101+E107+E112</f>
        <v>8583</v>
      </c>
      <c r="F114">
        <f>F101+F107+F112</f>
        <v>8931</v>
      </c>
      <c r="G114">
        <f>G101+G107+G112</f>
        <v>8293</v>
      </c>
      <c r="H114">
        <f>H101+H107+H112</f>
        <v>9047</v>
      </c>
    </row>
    <row r="116" spans="1:11">
      <c r="C116" s="63" t="s">
        <v>467</v>
      </c>
      <c r="E116">
        <f>'RESULTADOS'!H91</f>
        <v>121</v>
      </c>
      <c r="F116">
        <f>'RESULTADOS'!I91</f>
        <v>127</v>
      </c>
      <c r="G116">
        <f>'RESULTADOS'!J91</f>
        <v>116</v>
      </c>
      <c r="H116">
        <f>'RESULTADOS'!K91</f>
        <v>129</v>
      </c>
    </row>
    <row r="117" spans="1:11">
      <c r="C117" s="63" t="s">
        <v>468</v>
      </c>
      <c r="E117">
        <f>'RESULTADOS'!H92</f>
        <v>122</v>
      </c>
      <c r="F117">
        <f>'RESULTADOS'!I92</f>
        <v>128</v>
      </c>
      <c r="G117">
        <f>'RESULTADOS'!J92</f>
        <v>117</v>
      </c>
      <c r="H117">
        <f>'RESULTADOS'!K92</f>
        <v>130</v>
      </c>
    </row>
    <row r="118" spans="1:11">
      <c r="C118" s="63" t="s">
        <v>469</v>
      </c>
      <c r="E118">
        <f>E114+E116+E117</f>
        <v>8826</v>
      </c>
      <c r="F118">
        <f>F114+F116+F117</f>
        <v>9186</v>
      </c>
      <c r="G118">
        <f>G114+G116+G117</f>
        <v>8526</v>
      </c>
      <c r="H118">
        <f>H114+H116+H117</f>
        <v>9306</v>
      </c>
    </row>
    <row r="120" spans="1:11">
      <c r="C120" s="63" t="s">
        <v>470</v>
      </c>
      <c r="E120">
        <f>'RESULTADOS'!H93</f>
        <v>123</v>
      </c>
      <c r="F120">
        <f>'RESULTADOS'!I93</f>
        <v>129</v>
      </c>
      <c r="G120">
        <f>'RESULTADOS'!J93</f>
        <v>118</v>
      </c>
      <c r="H120">
        <f>'RESULTADOS'!K93</f>
        <v>131</v>
      </c>
    </row>
    <row r="121" spans="1:11">
      <c r="C121" s="63" t="s">
        <v>471</v>
      </c>
      <c r="E121">
        <f>'RESULTADOS'!H94+'RESULTADOS'!H95</f>
        <v>249</v>
      </c>
      <c r="F121">
        <f>'RESULTADOS'!I94+'RESULTADOS'!I95</f>
        <v>261</v>
      </c>
      <c r="G121">
        <f>'RESULTADOS'!J94+'RESULTADOS'!J95</f>
        <v>239</v>
      </c>
      <c r="H121">
        <f>'RESULTADOS'!K94+'RESULTADOS'!K95</f>
        <v>265</v>
      </c>
    </row>
    <row r="122" spans="1:11">
      <c r="C122" s="63" t="s">
        <v>472</v>
      </c>
      <c r="E122">
        <f>E118+E120+E121</f>
        <v>9198</v>
      </c>
      <c r="F122">
        <f>F118+F120+F121</f>
        <v>9576</v>
      </c>
      <c r="G122">
        <f>G118+G120+G121</f>
        <v>8883</v>
      </c>
      <c r="H122">
        <f>H118+H120+H121</f>
        <v>9702</v>
      </c>
    </row>
    <row r="127" spans="1:11">
      <c r="C127" t="s">
        <v>473</v>
      </c>
      <c r="E127">
        <f>(E101/E114)</f>
        <v>0.082139112198532</v>
      </c>
      <c r="F127">
        <f>(F101/F114)</f>
        <v>0.08296943231441</v>
      </c>
      <c r="G127">
        <f>(G101/G114)</f>
        <v>0.081393946702038</v>
      </c>
      <c r="H127">
        <f>(H101/H114)</f>
        <v>0.083232010611252</v>
      </c>
    </row>
    <row r="128" spans="1:11">
      <c r="C128" t="s">
        <v>474</v>
      </c>
      <c r="E128">
        <f>E107/E114</f>
        <v>0.075032040079226</v>
      </c>
      <c r="F128">
        <f>F107/F114</f>
        <v>0.075467472847386</v>
      </c>
      <c r="G128">
        <f>G107/G114</f>
        <v>0.074641263716387</v>
      </c>
      <c r="H128">
        <f>H107/H114</f>
        <v>0.07560517298552</v>
      </c>
    </row>
    <row r="129" spans="1:11">
      <c r="C129" t="s">
        <v>475</v>
      </c>
      <c r="E129">
        <f>E112/E114</f>
        <v>0.84282884772224</v>
      </c>
      <c r="F129">
        <f>F112/F114</f>
        <v>0.8415630948382</v>
      </c>
      <c r="G129">
        <f>G112/G114</f>
        <v>0.84396478958157</v>
      </c>
      <c r="H129">
        <f>H112/H114</f>
        <v>0.84116281640323</v>
      </c>
    </row>
    <row r="130" spans="1:11">
      <c r="C130" s="63" t="s">
        <v>476</v>
      </c>
      <c r="E130">
        <f>E104/E$107</f>
        <v>0.19565217391304</v>
      </c>
      <c r="F130">
        <f>F104/F$107</f>
        <v>0.19584569732938</v>
      </c>
      <c r="G130">
        <f>G104/G$107</f>
        <v>0.19547657512116</v>
      </c>
      <c r="H130">
        <f>H104/H$107</f>
        <v>0.19590643274854</v>
      </c>
    </row>
    <row r="131" spans="1:11">
      <c r="C131" s="63" t="s">
        <v>477</v>
      </c>
      <c r="E131">
        <f>E105/E$107</f>
        <v>0.6055900621118</v>
      </c>
      <c r="F131">
        <f>F105/F$107</f>
        <v>0.6053412462908</v>
      </c>
      <c r="G131">
        <f>G105/G$107</f>
        <v>0.60581583198708</v>
      </c>
      <c r="H131">
        <f>H105/H$107</f>
        <v>0.60526315789474</v>
      </c>
    </row>
    <row r="132" spans="1:11">
      <c r="C132" s="63" t="s">
        <v>478</v>
      </c>
      <c r="E132">
        <f>E106/E$107</f>
        <v>0.19875776397516</v>
      </c>
      <c r="F132">
        <f>F106/F$107</f>
        <v>0.19881305637982</v>
      </c>
      <c r="G132">
        <f>G106/G$107</f>
        <v>0.19870759289176</v>
      </c>
      <c r="H132">
        <f>H106/H$107</f>
        <v>0.19883040935673</v>
      </c>
    </row>
    <row r="133" spans="1:11">
      <c r="C133" t="s">
        <v>479</v>
      </c>
      <c r="E133">
        <f>-E100*360/E101</f>
        <v>-61.276595744681</v>
      </c>
      <c r="F133">
        <f>-F100*360/F101</f>
        <v>-61.214574898785</v>
      </c>
      <c r="G133">
        <f>-G100*360/G101</f>
        <v>-61.333333333333</v>
      </c>
      <c r="H133">
        <f>-H100*360/H101</f>
        <v>-61.195219123506</v>
      </c>
    </row>
    <row r="134" spans="1:11">
      <c r="C134" t="s">
        <v>480</v>
      </c>
      <c r="E134">
        <f>-E117*360/E118</f>
        <v>-4.9762066621346</v>
      </c>
      <c r="F134">
        <f>-F117*360/F118</f>
        <v>-5.0163291966035</v>
      </c>
      <c r="G134">
        <f>-G117*360/G118</f>
        <v>-4.9401829697396</v>
      </c>
      <c r="H134">
        <f>-H117*360/H118</f>
        <v>-5.0290135396518</v>
      </c>
    </row>
    <row r="135" spans="1:11">
      <c r="C135" t="s">
        <v>481</v>
      </c>
      <c r="E135">
        <f>-E121*360/E122</f>
        <v>-9.7455968688845</v>
      </c>
      <c r="F135">
        <f>-F121*360/F122</f>
        <v>-9.812030075188</v>
      </c>
      <c r="G135">
        <f>-G121*360/G122</f>
        <v>-9.6859169199595</v>
      </c>
      <c r="H135">
        <f>-H121*360/H122</f>
        <v>-9.8330241187384</v>
      </c>
    </row>
    <row r="143" spans="1:11">
      <c r="A143" s="61" t="s">
        <v>384</v>
      </c>
    </row>
    <row r="144" spans="1:11">
      <c r="A144" s="61" t="s">
        <v>482</v>
      </c>
      <c r="E144" s="62">
        <v>2016</v>
      </c>
      <c r="F144" s="62">
        <v>2017</v>
      </c>
      <c r="G144" s="62">
        <v>2018</v>
      </c>
      <c r="H144" s="62">
        <v>2019</v>
      </c>
      <c r="I144" s="64">
        <v>2020</v>
      </c>
      <c r="J144" s="64">
        <v>2021</v>
      </c>
      <c r="K144" s="64">
        <v>2022</v>
      </c>
    </row>
    <row r="146" spans="1:11">
      <c r="B146" s="63" t="s">
        <v>483</v>
      </c>
      <c r="E146"/>
      <c r="F146"/>
      <c r="G146"/>
      <c r="H146"/>
      <c r="I146"/>
      <c r="J146"/>
      <c r="K146"/>
    </row>
    <row r="147" spans="1:11">
      <c r="B147" t="s">
        <v>484</v>
      </c>
      <c r="E147">
        <f>'BALANCES'!G5</f>
        <v>20</v>
      </c>
      <c r="F147">
        <f>'BALANCES'!H5</f>
        <v>26</v>
      </c>
      <c r="G147">
        <f>'BALANCES'!I5</f>
        <v>15</v>
      </c>
      <c r="H147">
        <f>'BALANCES'!J5</f>
        <v>28</v>
      </c>
    </row>
    <row r="148" spans="1:11">
      <c r="B148" t="s">
        <v>485</v>
      </c>
      <c r="E148">
        <f>'BALANCES'!G6+'BALANCES'!G7</f>
        <v>43</v>
      </c>
      <c r="F148">
        <f>'BALANCES'!H6+'BALANCES'!H7</f>
        <v>55</v>
      </c>
      <c r="G148">
        <f>'BALANCES'!I6+'BALANCES'!I7</f>
        <v>33</v>
      </c>
      <c r="H148">
        <f>'BALANCES'!J6+'BALANCES'!J7</f>
        <v>59</v>
      </c>
    </row>
    <row r="149" spans="1:11">
      <c r="B149" t="s">
        <v>486</v>
      </c>
      <c r="E149">
        <f>'BALANCES'!G22+'BALANCES'!G23+'BALANCES'!G24</f>
        <v>114</v>
      </c>
      <c r="F149">
        <f>'BALANCES'!H22+'BALANCES'!H23+'BALANCES'!H24</f>
        <v>132</v>
      </c>
      <c r="G149">
        <f>'BALANCES'!I22+'BALANCES'!I23+'BALANCES'!I24</f>
        <v>99</v>
      </c>
      <c r="H149">
        <f>'BALANCES'!J22+'BALANCES'!J23+'BALANCES'!J24</f>
        <v>138</v>
      </c>
    </row>
    <row r="150" spans="1:11">
      <c r="B150" t="s">
        <v>487</v>
      </c>
      <c r="E150"/>
      <c r="F150"/>
      <c r="G150"/>
      <c r="H150"/>
    </row>
    <row r="151" spans="1:11">
      <c r="C151" t="s">
        <v>387</v>
      </c>
      <c r="E151">
        <f>'BALANCES'!G10</f>
        <v>25</v>
      </c>
      <c r="F151">
        <f>'BALANCES'!H10</f>
        <v>31</v>
      </c>
      <c r="G151">
        <f>'BALANCES'!I10</f>
        <v>20</v>
      </c>
      <c r="H151">
        <f>'BALANCES'!J10</f>
        <v>33</v>
      </c>
    </row>
    <row r="152" spans="1:11">
      <c r="C152" t="s">
        <v>488</v>
      </c>
      <c r="E152">
        <f>'BALANCES'!G11</f>
        <v>26</v>
      </c>
      <c r="F152">
        <f>'BALANCES'!H11</f>
        <v>32</v>
      </c>
      <c r="G152">
        <f>'BALANCES'!I11</f>
        <v>21</v>
      </c>
      <c r="H152">
        <f>'BALANCES'!J11</f>
        <v>34</v>
      </c>
    </row>
    <row r="153" spans="1:11">
      <c r="C153" t="s">
        <v>489</v>
      </c>
      <c r="E153">
        <f>'BALANCES'!G8+'BALANCES'!G9</f>
        <v>47</v>
      </c>
      <c r="F153">
        <f>'BALANCES'!H8+'BALANCES'!H9</f>
        <v>59</v>
      </c>
      <c r="G153">
        <f>'BALANCES'!I8+'BALANCES'!I9</f>
        <v>37</v>
      </c>
      <c r="H153">
        <f>'BALANCES'!J8+'BALANCES'!J9</f>
        <v>63</v>
      </c>
    </row>
    <row r="154" spans="1:11">
      <c r="B154" t="s">
        <v>490</v>
      </c>
      <c r="E154"/>
      <c r="F154"/>
      <c r="G154"/>
      <c r="H154"/>
    </row>
    <row r="155" spans="1:11">
      <c r="C155" t="s">
        <v>491</v>
      </c>
      <c r="E155">
        <f>'BALANCES'!G19+'BALANCES'!G20</f>
        <v>69</v>
      </c>
      <c r="F155">
        <f>'BALANCES'!H19+'BALANCES'!H20</f>
        <v>81</v>
      </c>
      <c r="G155">
        <f>'BALANCES'!I19+'BALANCES'!I20</f>
        <v>59</v>
      </c>
      <c r="H155">
        <f>'BALANCES'!J19+'BALANCES'!J20</f>
        <v>85</v>
      </c>
    </row>
    <row r="156" spans="1:11">
      <c r="C156" t="s">
        <v>489</v>
      </c>
      <c r="E156">
        <f>SUM('BALANCES'!G13:G18)</f>
        <v>183</v>
      </c>
      <c r="F156">
        <f>SUM('BALANCES'!H13:H18)</f>
        <v>219</v>
      </c>
      <c r="G156">
        <f>SUM('BALANCES'!I13:I18)</f>
        <v>153</v>
      </c>
      <c r="H156">
        <f>SUM('BALANCES'!J13:J18)</f>
        <v>231</v>
      </c>
    </row>
    <row r="157" spans="1:11">
      <c r="C157" t="s">
        <v>434</v>
      </c>
      <c r="E157">
        <f>'BALANCES'!G25+'BALANCES'!G26</f>
        <v>81</v>
      </c>
      <c r="F157">
        <f>'BALANCES'!H25+'BALANCES'!H26</f>
        <v>93</v>
      </c>
      <c r="G157">
        <f>'BALANCES'!I25+'BALANCES'!I26</f>
        <v>71</v>
      </c>
      <c r="H157">
        <f>'BALANCES'!J25+'BALANCES'!J26</f>
        <v>97</v>
      </c>
    </row>
    <row r="158" spans="1:11">
      <c r="B158" t="s">
        <v>492</v>
      </c>
      <c r="E158">
        <f>'BALANCES'!G21+'BALANCES'!G12</f>
        <v>63</v>
      </c>
      <c r="F158">
        <f>'BALANCES'!H21+'BALANCES'!H12</f>
        <v>75</v>
      </c>
      <c r="G158">
        <f>'BALANCES'!I21+'BALANCES'!I12</f>
        <v>53</v>
      </c>
      <c r="H158">
        <f>'BALANCES'!J21+'BALANCES'!J12</f>
        <v>79</v>
      </c>
    </row>
    <row r="159" spans="1:11">
      <c r="B159" t="s">
        <v>493</v>
      </c>
      <c r="E159"/>
      <c r="F159"/>
      <c r="G159"/>
      <c r="H159"/>
    </row>
    <row r="160" spans="1:11">
      <c r="C160" t="s">
        <v>453</v>
      </c>
      <c r="E160">
        <f>'BALANCES'!G32+'BALANCES'!G36</f>
        <v>98</v>
      </c>
      <c r="F160">
        <f>'BALANCES'!H32+'BALANCES'!H36</f>
        <v>110</v>
      </c>
      <c r="G160">
        <f>'BALANCES'!I32+'BALANCES'!I36</f>
        <v>88</v>
      </c>
      <c r="H160">
        <f>'BALANCES'!J32+'BALANCES'!J36</f>
        <v>114</v>
      </c>
    </row>
    <row r="161" spans="1:11">
      <c r="C161" t="s">
        <v>494</v>
      </c>
      <c r="E161">
        <f>'BALANCES'!G33+'BALANCES'!G37</f>
        <v>100</v>
      </c>
      <c r="F161">
        <f>'BALANCES'!H33+'BALANCES'!H37</f>
        <v>112</v>
      </c>
      <c r="G161">
        <f>'BALANCES'!I33+'BALANCES'!I37</f>
        <v>90</v>
      </c>
      <c r="H161">
        <f>'BALANCES'!J33+'BALANCES'!J37</f>
        <v>116</v>
      </c>
    </row>
    <row r="162" spans="1:11">
      <c r="C162" t="s">
        <v>495</v>
      </c>
      <c r="E162">
        <f>'BALANCES'!G34+'BALANCES'!G38</f>
        <v>102</v>
      </c>
      <c r="F162">
        <f>'BALANCES'!H34+'BALANCES'!H38</f>
        <v>114</v>
      </c>
      <c r="G162">
        <f>'BALANCES'!I34+'BALANCES'!I38</f>
        <v>92</v>
      </c>
      <c r="H162">
        <f>'BALANCES'!J34+'BALANCES'!J38</f>
        <v>118</v>
      </c>
    </row>
    <row r="163" spans="1:11">
      <c r="C163" t="s">
        <v>496</v>
      </c>
      <c r="E163">
        <f>'BALANCES'!G31</f>
        <v>46</v>
      </c>
      <c r="F163">
        <f>'BALANCES'!H31</f>
        <v>52</v>
      </c>
      <c r="G163">
        <f>'BALANCES'!I31</f>
        <v>41</v>
      </c>
      <c r="H163">
        <f>'BALANCES'!J31</f>
        <v>54</v>
      </c>
    </row>
    <row r="164" spans="1:11">
      <c r="C164" t="s">
        <v>497</v>
      </c>
      <c r="E164">
        <f>'BALANCES'!G35</f>
        <v>50</v>
      </c>
      <c r="F164">
        <f>'BALANCES'!H35</f>
        <v>56</v>
      </c>
      <c r="G164">
        <f>'BALANCES'!I35</f>
        <v>45</v>
      </c>
      <c r="H164">
        <f>'BALANCES'!J35</f>
        <v>58</v>
      </c>
    </row>
    <row r="165" spans="1:11">
      <c r="B165" t="s">
        <v>498</v>
      </c>
      <c r="E165">
        <f>'BALANCES'!G39</f>
        <v>54</v>
      </c>
      <c r="F165">
        <f>'BALANCES'!H39</f>
        <v>60</v>
      </c>
      <c r="G165">
        <f>'BALANCES'!I39</f>
        <v>49</v>
      </c>
      <c r="H165">
        <f>'BALANCES'!J39</f>
        <v>62</v>
      </c>
    </row>
    <row r="166" spans="1:11">
      <c r="B166" t="s">
        <v>499</v>
      </c>
      <c r="E166">
        <f>SUM('BALANCES'!G27:G30)</f>
        <v>174</v>
      </c>
      <c r="F166">
        <f>SUM('BALANCES'!H27:H30)</f>
        <v>198</v>
      </c>
      <c r="G166">
        <f>SUM('BALANCES'!I27:I30)</f>
        <v>154</v>
      </c>
      <c r="H166">
        <f>SUM('BALANCES'!J27:J30)</f>
        <v>206</v>
      </c>
    </row>
    <row r="167" spans="1:11">
      <c r="B167" t="s">
        <v>500</v>
      </c>
      <c r="E167">
        <f>SUM('BALANCES'!G42:G47)</f>
        <v>357</v>
      </c>
      <c r="F167">
        <f>SUM('BALANCES'!H42:H47)</f>
        <v>393</v>
      </c>
      <c r="G167">
        <f>SUM('BALANCES'!I42:I47)</f>
        <v>327</v>
      </c>
      <c r="H167">
        <f>SUM('BALANCES'!J42:J47)</f>
        <v>405</v>
      </c>
    </row>
    <row r="168" spans="1:11">
      <c r="B168" t="s">
        <v>501</v>
      </c>
      <c r="E168">
        <f>'BALANCES'!G40+'BALANCES'!G41</f>
        <v>111</v>
      </c>
      <c r="F168">
        <f>'BALANCES'!H40+'BALANCES'!H41</f>
        <v>123</v>
      </c>
      <c r="G168">
        <f>'BALANCES'!I40+'BALANCES'!I41</f>
        <v>101</v>
      </c>
      <c r="H168">
        <f>'BALANCES'!J40+'BALANCES'!J41</f>
        <v>127</v>
      </c>
    </row>
    <row r="169" spans="1:11">
      <c r="B169" t="s">
        <v>502</v>
      </c>
      <c r="E169">
        <f>SUM('BALANCES'!G48:G52)</f>
        <v>325</v>
      </c>
      <c r="F169">
        <f>SUM('BALANCES'!H48:H52)</f>
        <v>355</v>
      </c>
      <c r="G169">
        <f>SUM('BALANCES'!I48:I52)</f>
        <v>300</v>
      </c>
      <c r="H169">
        <f>SUM('BALANCES'!J48:J52)</f>
        <v>365</v>
      </c>
    </row>
    <row r="170" spans="1:11">
      <c r="B170" s="63" t="s">
        <v>503</v>
      </c>
      <c r="E170">
        <f>SUM(E148:E169)</f>
        <v>2068</v>
      </c>
      <c r="F170">
        <f>SUM(F148:F169)</f>
        <v>2350</v>
      </c>
      <c r="G170">
        <f>SUM(G148:G169)</f>
        <v>1833</v>
      </c>
      <c r="H170">
        <f>SUM(H148:H169)</f>
        <v>2444</v>
      </c>
      <c r="I170">
        <f>SUM(I148:I169)</f>
        <v>0</v>
      </c>
      <c r="J170">
        <f>SUM(J148:J169)</f>
        <v>0</v>
      </c>
      <c r="K170">
        <f>SUM(K148:K169)</f>
        <v>0</v>
      </c>
    </row>
    <row r="172" spans="1:11">
      <c r="B172" s="63" t="s">
        <v>504</v>
      </c>
      <c r="E172"/>
      <c r="F172"/>
      <c r="G172"/>
      <c r="H172"/>
      <c r="I172"/>
      <c r="J172"/>
      <c r="K172"/>
    </row>
    <row r="173" spans="1:11">
      <c r="B173" t="s">
        <v>505</v>
      </c>
      <c r="E173">
        <f>SUM('BALANCES'!G127:G129)</f>
        <v>366</v>
      </c>
      <c r="F173">
        <f>SUM('BALANCES'!H127:H129)</f>
        <v>384</v>
      </c>
      <c r="G173">
        <f>SUM('BALANCES'!I127:I129)</f>
        <v>351</v>
      </c>
      <c r="H173">
        <f>SUM('BALANCES'!J127:J129)</f>
        <v>390</v>
      </c>
    </row>
    <row r="174" spans="1:11">
      <c r="B174" t="s">
        <v>506</v>
      </c>
      <c r="E174">
        <f>SUM('BALANCES'!G107:G114)</f>
        <v>836</v>
      </c>
      <c r="F174">
        <f>SUM('BALANCES'!H107:H114)</f>
        <v>884</v>
      </c>
      <c r="G174">
        <f>SUM('BALANCES'!I107:I114)</f>
        <v>796</v>
      </c>
      <c r="H174">
        <f>SUM('BALANCES'!J107:J114)</f>
        <v>900</v>
      </c>
    </row>
    <row r="175" spans="1:11">
      <c r="B175" t="s">
        <v>507</v>
      </c>
      <c r="E175">
        <f>'BALANCES'!G57+'BALANCES'!G58</f>
        <v>103</v>
      </c>
      <c r="F175">
        <f>'BALANCES'!H57+'BALANCES'!H58</f>
        <v>115</v>
      </c>
      <c r="G175">
        <f>'BALANCES'!I57+'BALANCES'!I58</f>
        <v>93</v>
      </c>
      <c r="H175">
        <f>'BALANCES'!J57+'BALANCES'!J58</f>
        <v>119</v>
      </c>
    </row>
    <row r="176" spans="1:11">
      <c r="B176" t="s">
        <v>508</v>
      </c>
      <c r="E176">
        <f>'BALANCES'!G67</f>
        <v>61</v>
      </c>
      <c r="F176">
        <f>'BALANCES'!H67</f>
        <v>67</v>
      </c>
      <c r="G176">
        <f>'BALANCES'!I67</f>
        <v>56</v>
      </c>
      <c r="H176">
        <f>'BALANCES'!J67</f>
        <v>69</v>
      </c>
    </row>
    <row r="177" spans="1:11">
      <c r="B177" t="s">
        <v>509</v>
      </c>
      <c r="E177">
        <f>SUM('BALANCES'!G59:G66)+'BALANCES'!G68+'BALANCES'!G69+'BALANCES'!G70+'BALANCES'!G78</f>
        <v>713</v>
      </c>
      <c r="F177">
        <f>SUM('BALANCES'!H59:H66)+'BALANCES'!H68+'BALANCES'!H69+'BALANCES'!H70+'BALANCES'!H78</f>
        <v>785</v>
      </c>
      <c r="G177">
        <f>SUM('BALANCES'!I59:I66)+'BALANCES'!I68+'BALANCES'!I69+'BALANCES'!I70+'BALANCES'!I78</f>
        <v>653</v>
      </c>
      <c r="H177">
        <f>SUM('BALANCES'!J59:J66)+'BALANCES'!J68+'BALANCES'!J69+'BALANCES'!J70+'BALANCES'!J78</f>
        <v>809</v>
      </c>
    </row>
    <row r="178" spans="1:11">
      <c r="B178" t="s">
        <v>510</v>
      </c>
      <c r="E178">
        <f>'BALANCES'!G79+'BALANCES'!G80</f>
        <v>147</v>
      </c>
      <c r="F178">
        <f>'BALANCES'!H79+'BALANCES'!H80</f>
        <v>159</v>
      </c>
      <c r="G178">
        <f>'BALANCES'!I79+'BALANCES'!I80</f>
        <v>137</v>
      </c>
      <c r="H178">
        <f>'BALANCES'!J79+'BALANCES'!J80</f>
        <v>163</v>
      </c>
    </row>
    <row r="179" spans="1:11">
      <c r="B179" t="s">
        <v>511</v>
      </c>
      <c r="E179">
        <f>'BALANCES'!G81</f>
        <v>75</v>
      </c>
      <c r="F179">
        <f>'BALANCES'!H81</f>
        <v>81</v>
      </c>
      <c r="G179">
        <f>'BALANCES'!I81</f>
        <v>70</v>
      </c>
      <c r="H179">
        <f>'BALANCES'!J81</f>
        <v>83</v>
      </c>
    </row>
    <row r="180" spans="1:11">
      <c r="B180" t="s">
        <v>512</v>
      </c>
      <c r="E180">
        <f>E177+E178+E179</f>
        <v>935</v>
      </c>
      <c r="F180">
        <f>F177+F178+F179</f>
        <v>1025</v>
      </c>
      <c r="G180">
        <f>G177+G178+G179</f>
        <v>860</v>
      </c>
      <c r="H180">
        <f>H177+H178+H179</f>
        <v>1055</v>
      </c>
    </row>
    <row r="181" spans="1:11">
      <c r="B181" t="s">
        <v>513</v>
      </c>
      <c r="E181">
        <f>SUM('BALANCES'!G82:G88)</f>
        <v>553</v>
      </c>
      <c r="F181">
        <f>SUM('BALANCES'!H82:H88)</f>
        <v>595</v>
      </c>
      <c r="G181">
        <f>SUM('BALANCES'!I82:I88)</f>
        <v>518</v>
      </c>
      <c r="H181">
        <f>SUM('BALANCES'!J82:J88)</f>
        <v>609</v>
      </c>
    </row>
    <row r="182" spans="1:11">
      <c r="B182" t="s">
        <v>514</v>
      </c>
      <c r="E182">
        <f>SUM('BALANCES'!G89:G94)</f>
        <v>513</v>
      </c>
      <c r="F182">
        <f>SUM('BALANCES'!H89:H94)</f>
        <v>549</v>
      </c>
      <c r="G182">
        <f>SUM('BALANCES'!I89:I94)</f>
        <v>483</v>
      </c>
      <c r="H182">
        <f>SUM('BALANCES'!J89:J94)</f>
        <v>561</v>
      </c>
    </row>
    <row r="183" spans="1:11">
      <c r="B183" t="s">
        <v>500</v>
      </c>
      <c r="E183">
        <f>SUM('BALANCES'!G95:G102)</f>
        <v>740</v>
      </c>
      <c r="F183">
        <f>SUM('BALANCES'!H95:H102)</f>
        <v>788</v>
      </c>
      <c r="G183">
        <f>SUM('BALANCES'!I95:I102)</f>
        <v>700</v>
      </c>
      <c r="H183">
        <f>SUM('BALANCES'!J95:J102)</f>
        <v>804</v>
      </c>
    </row>
    <row r="184" spans="1:11">
      <c r="B184" t="s">
        <v>515</v>
      </c>
      <c r="E184">
        <f>SUM('BALANCES'!G115:G126)</f>
        <v>1374</v>
      </c>
      <c r="F184">
        <f>SUM('BALANCES'!H115:H126)</f>
        <v>1446</v>
      </c>
      <c r="G184">
        <f>SUM('BALANCES'!I115:I126)</f>
        <v>1314</v>
      </c>
      <c r="H184">
        <f>SUM('BALANCES'!J115:J126)</f>
        <v>1470</v>
      </c>
    </row>
    <row r="185" spans="1:11">
      <c r="B185" t="s">
        <v>516</v>
      </c>
      <c r="E185">
        <f>SUM('BALANCES'!G71:G77)</f>
        <v>476</v>
      </c>
      <c r="F185">
        <f>SUM('BALANCES'!H71:H77)</f>
        <v>518</v>
      </c>
      <c r="G185">
        <f>SUM('BALANCES'!I71:I77)</f>
        <v>441</v>
      </c>
      <c r="H185">
        <f>SUM('BALANCES'!J71:J77)</f>
        <v>532</v>
      </c>
    </row>
    <row r="186" spans="1:11">
      <c r="B186" t="s">
        <v>517</v>
      </c>
      <c r="E186">
        <f>SUM('BALANCES'!G103:G106)+SUM('BALANCES'!G130:G136)</f>
        <v>1283</v>
      </c>
      <c r="F186">
        <f>SUM('BALANCES'!H103:H106)+SUM('BALANCES'!H130:H136)</f>
        <v>1349</v>
      </c>
      <c r="G186">
        <f>SUM('BALANCES'!I103:I106)+SUM('BALANCES'!I130:I136)</f>
        <v>1228</v>
      </c>
      <c r="H186">
        <f>SUM('BALANCES'!J103:J106)+SUM('BALANCES'!J130:J136)</f>
        <v>1371</v>
      </c>
    </row>
    <row r="187" spans="1:11">
      <c r="B187" s="63" t="s">
        <v>518</v>
      </c>
      <c r="E187">
        <f>SUM(E173:E186)-E180</f>
        <v>7240</v>
      </c>
      <c r="F187">
        <f>SUM(F173:F186)-F180</f>
        <v>7720</v>
      </c>
      <c r="G187">
        <f>SUM(G173:G186)-G180</f>
        <v>6840</v>
      </c>
      <c r="H187">
        <f>SUM(H173:H186)-H180</f>
        <v>7880</v>
      </c>
      <c r="I187">
        <f>SUM(I173:I186)-I180</f>
        <v>0</v>
      </c>
      <c r="J187">
        <f>SUM(J173:J186)-J180</f>
        <v>0</v>
      </c>
      <c r="K187">
        <f>SUM(K173:K186)-K180</f>
        <v>0</v>
      </c>
    </row>
    <row r="189" spans="1:11">
      <c r="B189" s="63" t="s">
        <v>519</v>
      </c>
      <c r="E189">
        <f>E170+E187</f>
        <v>9308</v>
      </c>
      <c r="F189">
        <f>F170+F187</f>
        <v>10070</v>
      </c>
      <c r="G189">
        <f>G170+G187</f>
        <v>8673</v>
      </c>
      <c r="H189">
        <f>H170+H187</f>
        <v>10324</v>
      </c>
      <c r="I189">
        <f>I170+I187</f>
        <v>0</v>
      </c>
      <c r="J189">
        <f>J170+J187</f>
        <v>0</v>
      </c>
      <c r="K189">
        <f>K170+K187</f>
        <v>0</v>
      </c>
    </row>
    <row r="192" spans="1:11">
      <c r="B192" s="63" t="s">
        <v>520</v>
      </c>
      <c r="E192"/>
      <c r="F192"/>
      <c r="G192"/>
      <c r="H192"/>
      <c r="I192"/>
      <c r="J192"/>
      <c r="K192"/>
    </row>
    <row r="193" spans="1:11">
      <c r="B193" t="s">
        <v>521</v>
      </c>
      <c r="E193"/>
      <c r="F193"/>
      <c r="G193"/>
      <c r="H193"/>
    </row>
    <row r="194" spans="1:11">
      <c r="C194" t="s">
        <v>455</v>
      </c>
      <c r="E194">
        <f>'BALANCES'!G148</f>
        <v>99</v>
      </c>
      <c r="F194">
        <f>'BALANCES'!H148</f>
        <v>105</v>
      </c>
      <c r="G194">
        <f>'BALANCES'!I148</f>
        <v>94</v>
      </c>
      <c r="H194">
        <f>'BALANCES'!J148</f>
        <v>107</v>
      </c>
    </row>
    <row r="195" spans="1:11">
      <c r="C195" t="s">
        <v>456</v>
      </c>
      <c r="E195">
        <f>'BALANCES'!G149</f>
        <v>100</v>
      </c>
      <c r="F195">
        <f>'BALANCES'!H149</f>
        <v>106</v>
      </c>
      <c r="G195">
        <f>'BALANCES'!I149</f>
        <v>95</v>
      </c>
      <c r="H195">
        <f>'BALANCES'!J149</f>
        <v>108</v>
      </c>
    </row>
    <row r="196" spans="1:11">
      <c r="C196" t="s">
        <v>489</v>
      </c>
      <c r="E196">
        <f>'BALANCES'!G146+'BALANCES'!G147</f>
        <v>195</v>
      </c>
      <c r="F196">
        <f>'BALANCES'!H146+'BALANCES'!H147</f>
        <v>207</v>
      </c>
      <c r="G196">
        <f>'BALANCES'!I146+'BALANCES'!I147</f>
        <v>185</v>
      </c>
      <c r="H196">
        <f>'BALANCES'!J146+'BALANCES'!J147</f>
        <v>211</v>
      </c>
    </row>
    <row r="197" spans="1:11">
      <c r="B197" t="s">
        <v>522</v>
      </c>
      <c r="E197"/>
      <c r="F197"/>
      <c r="G197"/>
      <c r="H197"/>
    </row>
    <row r="198" spans="1:11">
      <c r="C198" t="s">
        <v>523</v>
      </c>
      <c r="E198">
        <f>'BALANCES'!G181</f>
        <v>132</v>
      </c>
      <c r="F198">
        <f>'BALANCES'!H181</f>
        <v>138</v>
      </c>
      <c r="G198">
        <f>'BALANCES'!I181</f>
        <v>127</v>
      </c>
      <c r="H198">
        <f>'BALANCES'!J181</f>
        <v>140</v>
      </c>
    </row>
    <row r="199" spans="1:11">
      <c r="C199" t="s">
        <v>491</v>
      </c>
      <c r="E199">
        <f>'BALANCES'!G156+'BALANCES'!G157</f>
        <v>215</v>
      </c>
      <c r="F199">
        <f>'BALANCES'!H156+'BALANCES'!H157</f>
        <v>227</v>
      </c>
      <c r="G199">
        <f>'BALANCES'!I156+'BALANCES'!I157</f>
        <v>205</v>
      </c>
      <c r="H199">
        <f>'BALANCES'!J156+'BALANCES'!J157</f>
        <v>231</v>
      </c>
    </row>
    <row r="200" spans="1:11">
      <c r="C200" t="s">
        <v>489</v>
      </c>
      <c r="E200">
        <f>SUM('BALANCES'!G150:G155)</f>
        <v>621</v>
      </c>
      <c r="F200">
        <f>SUM('BALANCES'!H150:H155)</f>
        <v>657</v>
      </c>
      <c r="G200">
        <f>SUM('BALANCES'!I150:I155)</f>
        <v>591</v>
      </c>
      <c r="H200">
        <f>SUM('BALANCES'!J150:J155)</f>
        <v>669</v>
      </c>
    </row>
    <row r="201" spans="1:11">
      <c r="B201" t="s">
        <v>524</v>
      </c>
      <c r="E201">
        <f>'BALANCES'!G170+'BALANCES'!G171+'BALANCES'!G172</f>
        <v>366</v>
      </c>
      <c r="F201">
        <f>'BALANCES'!H170+'BALANCES'!H171+'BALANCES'!H172</f>
        <v>384</v>
      </c>
      <c r="G201">
        <f>'BALANCES'!I170+'BALANCES'!I171+'BALANCES'!I172</f>
        <v>351</v>
      </c>
      <c r="H201">
        <f>'BALANCES'!J170+'BALANCES'!J171+'BALANCES'!J172</f>
        <v>390</v>
      </c>
    </row>
    <row r="202" spans="1:11">
      <c r="B202" t="s">
        <v>525</v>
      </c>
      <c r="E202">
        <f>'BALANCES'!G168+'BALANCES'!G169</f>
        <v>239</v>
      </c>
      <c r="F202">
        <f>'BALANCES'!H168+'BALANCES'!H169</f>
        <v>251</v>
      </c>
      <c r="G202">
        <f>'BALANCES'!I168+'BALANCES'!I169</f>
        <v>229</v>
      </c>
      <c r="H202">
        <f>'BALANCES'!J168+'BALANCES'!J169</f>
        <v>255</v>
      </c>
    </row>
    <row r="203" spans="1:11">
      <c r="B203" t="s">
        <v>526</v>
      </c>
      <c r="E203">
        <f>SUM('BALANCES'!G173:G180)</f>
        <v>1020</v>
      </c>
      <c r="F203">
        <f>SUM('BALANCES'!H173:H180)</f>
        <v>1068</v>
      </c>
      <c r="G203">
        <f>SUM('BALANCES'!I173:I180)</f>
        <v>980</v>
      </c>
      <c r="H203">
        <f>SUM('BALANCES'!J173:J180)</f>
        <v>1084</v>
      </c>
    </row>
    <row r="204" spans="1:11">
      <c r="B204" t="s">
        <v>527</v>
      </c>
      <c r="E204">
        <f>'BALANCES'!G166+'BALANCES'!G167+'BALANCES'!G182+'BALANCES'!G183+'BALANCES'!G184+'BALANCES'!G185</f>
        <v>773</v>
      </c>
      <c r="F204">
        <f>'BALANCES'!H166+'BALANCES'!H167+'BALANCES'!H182+'BALANCES'!H183+'BALANCES'!H184+'BALANCES'!H185</f>
        <v>809</v>
      </c>
      <c r="G204">
        <f>'BALANCES'!I166+'BALANCES'!I167+'BALANCES'!I182+'BALANCES'!I183+'BALANCES'!I184+'BALANCES'!I185</f>
        <v>743</v>
      </c>
      <c r="H204">
        <f>'BALANCES'!J166+'BALANCES'!J167+'BALANCES'!J182+'BALANCES'!J183+'BALANCES'!J184+'BALANCES'!J185</f>
        <v>821</v>
      </c>
    </row>
    <row r="205" spans="1:11">
      <c r="B205" t="s">
        <v>528</v>
      </c>
      <c r="E205">
        <f>SUM('BALANCES'!G158:G162)+'BALANCES'!G164+'BALANCES'!G165</f>
        <v>786</v>
      </c>
      <c r="F205">
        <f>SUM('BALANCES'!H158:H162)+'BALANCES'!H164+'BALANCES'!H165</f>
        <v>828</v>
      </c>
      <c r="G205">
        <f>SUM('BALANCES'!I158:I162)+'BALANCES'!I164+'BALANCES'!I165</f>
        <v>751</v>
      </c>
      <c r="H205">
        <f>SUM('BALANCES'!J158:J162)+'BALANCES'!J164+'BALANCES'!J165</f>
        <v>842</v>
      </c>
    </row>
    <row r="206" spans="1:11">
      <c r="B206" s="63" t="s">
        <v>529</v>
      </c>
      <c r="E206">
        <f>SUM(E194:E205)</f>
        <v>4546</v>
      </c>
      <c r="F206">
        <f>SUM(F194:F205)</f>
        <v>4780</v>
      </c>
      <c r="G206">
        <f>SUM(G194:G205)</f>
        <v>4351</v>
      </c>
      <c r="H206">
        <f>SUM(H194:H205)</f>
        <v>4858</v>
      </c>
      <c r="I206">
        <f>SUM(I194:I205)</f>
        <v>0</v>
      </c>
      <c r="J206">
        <f>SUM(J194:J205)</f>
        <v>0</v>
      </c>
      <c r="K206">
        <f>SUM(K194:K205)</f>
        <v>0</v>
      </c>
    </row>
    <row r="208" spans="1:11">
      <c r="B208" s="63" t="s">
        <v>530</v>
      </c>
      <c r="E208"/>
      <c r="F208"/>
      <c r="G208"/>
      <c r="H208"/>
      <c r="I208"/>
      <c r="J208"/>
      <c r="K208"/>
    </row>
    <row r="209" spans="1:11">
      <c r="B209" t="s">
        <v>531</v>
      </c>
      <c r="E209">
        <f>SUM('BALANCES'!G200:G204)</f>
        <v>545</v>
      </c>
      <c r="F209">
        <f>SUM('BALANCES'!H200:H204)</f>
        <v>575</v>
      </c>
      <c r="G209">
        <f>SUM('BALANCES'!I200:I204)</f>
        <v>520</v>
      </c>
      <c r="H209">
        <f>SUM('BALANCES'!J200:J204)</f>
        <v>585</v>
      </c>
    </row>
    <row r="210" spans="1:11">
      <c r="B210" t="s">
        <v>532</v>
      </c>
      <c r="E210">
        <f>'BALANCES'!G163+'BALANCES'!G205</f>
        <v>226</v>
      </c>
      <c r="F210">
        <f>'BALANCES'!H163+'BALANCES'!H205</f>
        <v>238</v>
      </c>
      <c r="G210">
        <f>'BALANCES'!I163+'BALANCES'!I205</f>
        <v>216</v>
      </c>
      <c r="H210">
        <f>'BALANCES'!J163+'BALANCES'!J205</f>
        <v>242</v>
      </c>
    </row>
    <row r="211" spans="1:11">
      <c r="B211" t="s">
        <v>533</v>
      </c>
      <c r="E211">
        <f>'BALANCES'!G206+'BALANCES'!G207</f>
        <v>227</v>
      </c>
      <c r="F211">
        <f>'BALANCES'!H206+'BALANCES'!H207</f>
        <v>239</v>
      </c>
      <c r="G211">
        <f>'BALANCES'!I206+'BALANCES'!I207</f>
        <v>217</v>
      </c>
      <c r="H211">
        <f>'BALANCES'!J206+'BALANCES'!J207</f>
        <v>243</v>
      </c>
    </row>
    <row r="212" spans="1:11">
      <c r="B212" t="s">
        <v>534</v>
      </c>
      <c r="E212">
        <f>'BALANCES'!G194+'BALANCES'!G195</f>
        <v>203</v>
      </c>
      <c r="F212">
        <f>'BALANCES'!H194+'BALANCES'!H195</f>
        <v>215</v>
      </c>
      <c r="G212">
        <f>'BALANCES'!I194+'BALANCES'!I195</f>
        <v>193</v>
      </c>
      <c r="H212">
        <f>'BALANCES'!J194+'BALANCES'!J195</f>
        <v>219</v>
      </c>
    </row>
    <row r="213" spans="1:11">
      <c r="B213" t="s">
        <v>535</v>
      </c>
      <c r="E213">
        <f>SUM('BALANCES'!G210:G212)</f>
        <v>354</v>
      </c>
      <c r="F213">
        <f>SUM('BALANCES'!H210:H212)</f>
        <v>372</v>
      </c>
      <c r="G213">
        <f>SUM('BALANCES'!I210:I212)</f>
        <v>339</v>
      </c>
      <c r="H213">
        <f>SUM('BALANCES'!J210:J212)</f>
        <v>378</v>
      </c>
    </row>
    <row r="214" spans="1:11">
      <c r="B214" t="s">
        <v>536</v>
      </c>
      <c r="E214">
        <f>SUM('BALANCES'!G190:G193)+SUM('BALANCES'!G196:G199)+'BALANCES'!G208+'BALANCES'!G209+SUM('BALANCES'!G213:G225)</f>
        <v>2681</v>
      </c>
      <c r="F214">
        <f>SUM('BALANCES'!H190:H193)+SUM('BALANCES'!H196:H199)+'BALANCES'!H208+'BALANCES'!H209+SUM('BALANCES'!H213:H225)</f>
        <v>2819</v>
      </c>
      <c r="G214">
        <f>SUM('BALANCES'!I190:I193)+SUM('BALANCES'!I196:I199)+'BALANCES'!I208+'BALANCES'!I209+SUM('BALANCES'!I213:I225)</f>
        <v>2566</v>
      </c>
      <c r="H214">
        <f>SUM('BALANCES'!J190:J193)+SUM('BALANCES'!J196:J199)+'BALANCES'!J208+'BALANCES'!J209+SUM('BALANCES'!J213:J225)</f>
        <v>2865</v>
      </c>
    </row>
    <row r="215" spans="1:11">
      <c r="B215" s="63" t="s">
        <v>537</v>
      </c>
      <c r="E215">
        <f>SUM(E209:E214)</f>
        <v>4236</v>
      </c>
      <c r="F215">
        <f>SUM(F209:F214)</f>
        <v>4458</v>
      </c>
      <c r="G215">
        <f>SUM(G209:G214)</f>
        <v>4051</v>
      </c>
      <c r="H215">
        <f>SUM(H209:H214)</f>
        <v>4532</v>
      </c>
      <c r="I215">
        <f>SUM(I209:I214)</f>
        <v>0</v>
      </c>
      <c r="J215">
        <f>SUM(J209:J214)</f>
        <v>0</v>
      </c>
      <c r="K215">
        <f>SUM(K209:K214)</f>
        <v>0</v>
      </c>
    </row>
    <row r="217" spans="1:11">
      <c r="B217" s="63" t="s">
        <v>538</v>
      </c>
      <c r="E217">
        <f>E206+E215</f>
        <v>8782</v>
      </c>
      <c r="F217">
        <f>F206+F215</f>
        <v>9238</v>
      </c>
      <c r="G217">
        <f>G206+G215</f>
        <v>8402</v>
      </c>
      <c r="H217">
        <f>H206+H215</f>
        <v>9390</v>
      </c>
      <c r="I217">
        <f>I206+I215</f>
        <v>0</v>
      </c>
      <c r="J217">
        <f>J206+J215</f>
        <v>0</v>
      </c>
      <c r="K217">
        <f>K206+K215</f>
        <v>0</v>
      </c>
    </row>
    <row r="220" spans="1:11">
      <c r="B220" s="63" t="s">
        <v>539</v>
      </c>
      <c r="E220"/>
      <c r="F220"/>
      <c r="G220"/>
      <c r="H220"/>
      <c r="I220"/>
      <c r="J220"/>
      <c r="K220"/>
    </row>
    <row r="221" spans="1:11">
      <c r="B221" t="s">
        <v>540</v>
      </c>
      <c r="E221">
        <f>SUM('BALANCES'!G235+'BALANCES'!G236)</f>
        <v>195</v>
      </c>
      <c r="F221">
        <f>SUM('BALANCES'!H235+'BALANCES'!H236)</f>
        <v>207</v>
      </c>
      <c r="G221">
        <f>SUM('BALANCES'!I235+'BALANCES'!I236)</f>
        <v>185</v>
      </c>
      <c r="H221">
        <f>SUM('BALANCES'!J235+'BALANCES'!J236)</f>
        <v>211</v>
      </c>
    </row>
    <row r="222" spans="1:11">
      <c r="B222" t="s">
        <v>541</v>
      </c>
      <c r="E222">
        <f>'BALANCES'!G237</f>
        <v>99</v>
      </c>
      <c r="F222">
        <f>'BALANCES'!H237</f>
        <v>105</v>
      </c>
      <c r="G222">
        <f>'BALANCES'!I237</f>
        <v>94</v>
      </c>
      <c r="H222">
        <f>'BALANCES'!J237</f>
        <v>107</v>
      </c>
    </row>
    <row r="223" spans="1:11">
      <c r="B223" t="s">
        <v>542</v>
      </c>
      <c r="E223">
        <f>SUM('BALANCES'!G238:G244)</f>
        <v>721</v>
      </c>
      <c r="F223">
        <f>SUM('BALANCES'!H238:H244)</f>
        <v>763</v>
      </c>
      <c r="G223">
        <f>SUM('BALANCES'!I238:I244)</f>
        <v>686</v>
      </c>
      <c r="H223">
        <f>SUM('BALANCES'!J238:J244)</f>
        <v>777</v>
      </c>
    </row>
    <row r="224" spans="1:11">
      <c r="B224" t="s">
        <v>543</v>
      </c>
      <c r="E224">
        <f>'BALANCES'!G247</f>
        <v>109</v>
      </c>
      <c r="F224">
        <f>'BALANCES'!H247</f>
        <v>115</v>
      </c>
      <c r="G224">
        <f>'BALANCES'!I247</f>
        <v>104</v>
      </c>
      <c r="H224">
        <f>'BALANCES'!J247</f>
        <v>117</v>
      </c>
    </row>
    <row r="225" spans="1:11">
      <c r="B225" t="s">
        <v>544</v>
      </c>
      <c r="E225">
        <f>SUM('BALANCES'!G250:G257)</f>
        <v>836</v>
      </c>
      <c r="F225">
        <f>SUM('BALANCES'!H250:H257)</f>
        <v>884</v>
      </c>
      <c r="G225">
        <f>SUM('BALANCES'!I250:I257)</f>
        <v>796</v>
      </c>
      <c r="H225">
        <f>SUM('BALANCES'!J250:J257)</f>
        <v>900</v>
      </c>
    </row>
    <row r="226" spans="1:11">
      <c r="B226" t="s">
        <v>545</v>
      </c>
      <c r="E226">
        <f>'BALANCES'!G248+'BALANCES'!G249</f>
        <v>221</v>
      </c>
      <c r="F226">
        <f>'BALANCES'!H248+'BALANCES'!H249</f>
        <v>233</v>
      </c>
      <c r="G226">
        <f>'BALANCES'!I248+'BALANCES'!I249</f>
        <v>211</v>
      </c>
      <c r="H226">
        <f>'BALANCES'!J248+'BALANCES'!J249</f>
        <v>237</v>
      </c>
    </row>
    <row r="227" spans="1:11">
      <c r="B227" t="s">
        <v>546</v>
      </c>
      <c r="E227">
        <f>'BALANCES'!G245+'BALANCES'!G246</f>
        <v>215</v>
      </c>
      <c r="F227">
        <f>'BALANCES'!H245+'BALANCES'!H246</f>
        <v>227</v>
      </c>
      <c r="G227">
        <f>'BALANCES'!I245+'BALANCES'!I246</f>
        <v>205</v>
      </c>
      <c r="H227">
        <f>'BALANCES'!J245+'BALANCES'!J246</f>
        <v>231</v>
      </c>
    </row>
    <row r="228" spans="1:11">
      <c r="B228" s="63" t="s">
        <v>547</v>
      </c>
      <c r="E228">
        <f>SUM(E221:E227)</f>
        <v>2396</v>
      </c>
      <c r="F228">
        <f>SUM(F221:F227)</f>
        <v>2534</v>
      </c>
      <c r="G228">
        <f>SUM(G221:G227)</f>
        <v>2281</v>
      </c>
      <c r="H228">
        <f>SUM(H221:H227)</f>
        <v>2580</v>
      </c>
      <c r="I228">
        <f>SUM(I221:I227)</f>
        <v>0</v>
      </c>
      <c r="J228">
        <f>SUM(J221:J227)</f>
        <v>0</v>
      </c>
      <c r="K228">
        <f>SUM(K221:K227)</f>
        <v>0</v>
      </c>
    </row>
    <row r="230" spans="1:11">
      <c r="B230" s="63" t="s">
        <v>548</v>
      </c>
      <c r="E230">
        <f>E217+E228</f>
        <v>11178</v>
      </c>
      <c r="F230">
        <f>F217+F228</f>
        <v>11772</v>
      </c>
      <c r="G230">
        <f>G217+G228</f>
        <v>10683</v>
      </c>
      <c r="H230">
        <f>H217+H228</f>
        <v>11970</v>
      </c>
      <c r="I230">
        <f>I217+I228</f>
        <v>0</v>
      </c>
      <c r="J230">
        <f>J217+J228</f>
        <v>0</v>
      </c>
      <c r="K230">
        <f>K217+K228</f>
        <v>0</v>
      </c>
    </row>
    <row r="233" spans="1:11">
      <c r="B233" s="63" t="s">
        <v>443</v>
      </c>
      <c r="E233"/>
      <c r="F233"/>
      <c r="G233"/>
      <c r="H233"/>
      <c r="I233"/>
      <c r="J233"/>
      <c r="K233"/>
    </row>
    <row r="235" spans="1:11">
      <c r="C235" t="s">
        <v>549</v>
      </c>
      <c r="E235">
        <f>E147/(E8+E9)</f>
        <v>0.044052863436123</v>
      </c>
      <c r="F235">
        <f>F147/(F8+F9)</f>
        <v>0.054393305439331</v>
      </c>
      <c r="G235">
        <f>G147/(G8+G9)</f>
        <v>0.034562211981567</v>
      </c>
      <c r="H235">
        <f>H147/(H8+H9)</f>
        <v>0.05761316872428</v>
      </c>
    </row>
    <row r="236" spans="1:11">
      <c r="C236" t="s">
        <v>550</v>
      </c>
      <c r="E236">
        <f>E148/E$259</f>
        <v>0.27388535031847</v>
      </c>
      <c r="F236">
        <f>F148/F$259</f>
        <v>0.29411764705882</v>
      </c>
      <c r="G236">
        <f>G148/G$259</f>
        <v>0.25</v>
      </c>
      <c r="H236">
        <f>H148/H$259</f>
        <v>0.2994923857868</v>
      </c>
    </row>
    <row r="237" spans="1:11">
      <c r="C237" t="s">
        <v>551</v>
      </c>
      <c r="E237">
        <f>E149/E$259</f>
        <v>0.72611464968153</v>
      </c>
      <c r="F237">
        <f>F149/F$259</f>
        <v>0.70588235294118</v>
      </c>
      <c r="G237">
        <f>G149/G$259</f>
        <v>0.75</v>
      </c>
      <c r="H237">
        <f>H149/H$259</f>
        <v>0.7005076142132</v>
      </c>
    </row>
    <row r="238" spans="1:11">
      <c r="C238" t="s">
        <v>552</v>
      </c>
      <c r="E238">
        <f>E151*360/E8</f>
        <v>39.823008849558</v>
      </c>
      <c r="F238">
        <f>F151*360/F8</f>
        <v>46.890756302521</v>
      </c>
      <c r="G238">
        <f>G151*360/G8</f>
        <v>33.333333333333</v>
      </c>
      <c r="H238">
        <f>H151*360/H8</f>
        <v>49.090909090909</v>
      </c>
    </row>
    <row r="239" spans="1:11">
      <c r="C239" t="s">
        <v>553</v>
      </c>
      <c r="E239">
        <f>E152*360/E9</f>
        <v>41.052631578947</v>
      </c>
      <c r="F239">
        <f>F152*360/F9</f>
        <v>48</v>
      </c>
      <c r="G239">
        <f>G152*360/G9</f>
        <v>34.678899082569</v>
      </c>
      <c r="H239">
        <f>H152*360/H9</f>
        <v>50.16393442623</v>
      </c>
    </row>
    <row r="240" spans="1:11">
      <c r="C240" t="s">
        <v>554</v>
      </c>
      <c r="E240">
        <f>E153*360/E10</f>
        <v>37.937219730942</v>
      </c>
      <c r="F240">
        <f>F153*360/F10</f>
        <v>45.191489361702</v>
      </c>
      <c r="G240">
        <f>G153*360/G10</f>
        <v>31.267605633803</v>
      </c>
      <c r="H240">
        <f>H153*360/H10</f>
        <v>47.44769874477</v>
      </c>
    </row>
    <row r="241" spans="1:11">
      <c r="C241" t="s">
        <v>555</v>
      </c>
      <c r="E241">
        <f>-E20*360/E21</f>
        <v>-61.345291479821</v>
      </c>
      <c r="F241">
        <f>-E20*360/E21</f>
        <v>-61.345291479821</v>
      </c>
      <c r="G241">
        <f>-E20*360/E21</f>
        <v>-61.345291479821</v>
      </c>
      <c r="H241">
        <f>-E20*360/E21</f>
        <v>-61.345291479821</v>
      </c>
    </row>
    <row r="242" spans="1:11">
      <c r="C242" t="s">
        <v>556</v>
      </c>
      <c r="E242">
        <f>E166/(E17+E18+E97+E98)</f>
        <v>0.37662337662338</v>
      </c>
      <c r="F242">
        <f>F166/(F17+F18+F97+F98)</f>
        <v>0.40740740740741</v>
      </c>
      <c r="G242">
        <f>G166/(G17+G18+G97+G98)</f>
        <v>0.34841628959276</v>
      </c>
      <c r="H242">
        <f>H166/(H17+H18+H97+H98)</f>
        <v>0.417004048583</v>
      </c>
    </row>
    <row r="243" spans="1:11">
      <c r="C243" t="s">
        <v>557</v>
      </c>
      <c r="E243">
        <f>E194*360/(E17+E97)</f>
        <v>154.95652173913</v>
      </c>
      <c r="F243">
        <f>F194*360/(F17+F97)</f>
        <v>156.19834710744</v>
      </c>
      <c r="G243">
        <f>G194*360/(G17+G97)</f>
        <v>153.81818181818</v>
      </c>
      <c r="H243">
        <f>H194*360/(H17+H97)</f>
        <v>156.58536585366</v>
      </c>
    </row>
    <row r="244" spans="1:11">
      <c r="C244" t="s">
        <v>558</v>
      </c>
      <c r="E244">
        <f>E195*360/(E18+E98)</f>
        <v>155.1724137931</v>
      </c>
      <c r="F244">
        <f>F195*360/(F18+F98)</f>
        <v>156.39344262295</v>
      </c>
      <c r="G244">
        <f>G195*360/(G18+G98)</f>
        <v>154.05405405405</v>
      </c>
      <c r="H244">
        <f>H195*360/(H18+H98)</f>
        <v>156.77419354839</v>
      </c>
    </row>
    <row r="245" spans="1:11">
      <c r="C245" t="s">
        <v>559</v>
      </c>
      <c r="E245">
        <f>E196*360/(E19+E99)</f>
        <v>154.62555066079</v>
      </c>
      <c r="F245">
        <f>F196*360/(F19+F99)</f>
        <v>155.89958158996</v>
      </c>
      <c r="G245">
        <f>G196*360/(G19+G99)</f>
        <v>153.45622119816</v>
      </c>
      <c r="H245">
        <f>H196*360/(H19+H99)</f>
        <v>156.2962962963</v>
      </c>
    </row>
    <row r="246" spans="1:11">
      <c r="C246" t="s">
        <v>560</v>
      </c>
      <c r="E246">
        <f>E201/(E28+E107)</f>
        <v>0.30423940149626</v>
      </c>
      <c r="F246">
        <f>F201/(F28+F107)</f>
        <v>0.30403800475059</v>
      </c>
      <c r="G246">
        <f>G201/(G28+G107)</f>
        <v>0.30442324371206</v>
      </c>
      <c r="H246">
        <f>H201/(H28+H107)</f>
        <v>0.30397505845674</v>
      </c>
    </row>
    <row r="247" spans="1:11">
      <c r="C247" t="s">
        <v>561</v>
      </c>
      <c r="E247">
        <f>E213/(E28+E107)</f>
        <v>0.29426433915212</v>
      </c>
      <c r="F247">
        <f>F213/(F28+F107)</f>
        <v>0.29453681710214</v>
      </c>
      <c r="G247">
        <f>G213/(G28+G107)</f>
        <v>0.2940156114484</v>
      </c>
      <c r="H247">
        <f>H213/(H28+H107)</f>
        <v>0.294621979735</v>
      </c>
    </row>
    <row r="248" spans="1:11">
      <c r="C248" t="s">
        <v>562</v>
      </c>
      <c r="E248">
        <f>(E238+E241)-E243</f>
        <v>-176.47880436939</v>
      </c>
      <c r="F248">
        <f>(E238+E241)-E243</f>
        <v>-176.47880436939</v>
      </c>
      <c r="G248">
        <f>(E238+E241)-E243</f>
        <v>-176.47880436939</v>
      </c>
      <c r="H248">
        <f>(E238+E241)-E243</f>
        <v>-176.47880436939</v>
      </c>
    </row>
    <row r="255" spans="1:11">
      <c r="A255" s="61" t="s">
        <v>384</v>
      </c>
    </row>
    <row r="256" spans="1:11">
      <c r="A256" s="61" t="s">
        <v>563</v>
      </c>
      <c r="E256" s="62">
        <v>2016</v>
      </c>
      <c r="F256" s="62">
        <v>2017</v>
      </c>
      <c r="G256" s="62">
        <v>2018</v>
      </c>
      <c r="H256" s="62">
        <v>2019</v>
      </c>
      <c r="I256" s="64">
        <v>2020</v>
      </c>
      <c r="J256" s="64">
        <v>2021</v>
      </c>
      <c r="K256" s="64">
        <v>2022</v>
      </c>
    </row>
    <row r="258" spans="1:11">
      <c r="B258" s="63" t="s">
        <v>564</v>
      </c>
      <c r="E258"/>
      <c r="F258"/>
      <c r="G258"/>
      <c r="H258"/>
      <c r="I258"/>
      <c r="J258"/>
      <c r="K258"/>
    </row>
    <row r="259" spans="1:11">
      <c r="B259" t="s">
        <v>565</v>
      </c>
      <c r="E259">
        <f>E148+E149</f>
        <v>157</v>
      </c>
      <c r="F259">
        <f>F148+F149</f>
        <v>187</v>
      </c>
      <c r="G259">
        <f>G148+G149</f>
        <v>132</v>
      </c>
      <c r="H259">
        <f>H148+H149</f>
        <v>197</v>
      </c>
    </row>
    <row r="260" spans="1:11">
      <c r="C260" t="s">
        <v>566</v>
      </c>
      <c r="E260">
        <f>(E170-E259)-(E206+E213+E214-E265)</f>
        <v>-4884</v>
      </c>
      <c r="F260">
        <f>(E170-E259)-(E206+E213+E214-E265)</f>
        <v>-4884</v>
      </c>
      <c r="G260">
        <f>(E170-E259)-(E206+E213+E214-E265)</f>
        <v>-4884</v>
      </c>
      <c r="H260">
        <f>(E170-E259)-(E206+E213+E214-E265)</f>
        <v>-4884</v>
      </c>
    </row>
    <row r="261" spans="1:11">
      <c r="B261" t="s">
        <v>567</v>
      </c>
      <c r="E261">
        <f>E187</f>
        <v>7240</v>
      </c>
      <c r="F261">
        <f>F187</f>
        <v>7720</v>
      </c>
      <c r="G261">
        <f>G187</f>
        <v>6840</v>
      </c>
      <c r="H261">
        <f>H187</f>
        <v>7880</v>
      </c>
    </row>
    <row r="262" spans="1:11">
      <c r="B262" s="63" t="s">
        <v>519</v>
      </c>
      <c r="E262">
        <f>SUM(E259:E261)</f>
        <v>2513</v>
      </c>
      <c r="F262">
        <f>SUM(F259:F261)</f>
        <v>3023</v>
      </c>
      <c r="G262">
        <f>SUM(G259:G261)</f>
        <v>2088</v>
      </c>
      <c r="H262">
        <f>SUM(H259:H261)</f>
        <v>3193</v>
      </c>
      <c r="I262">
        <f>SUM(I259:I261)</f>
        <v>0</v>
      </c>
      <c r="J262">
        <f>SUM(J259:J261)</f>
        <v>0</v>
      </c>
      <c r="K262">
        <f>SUM(K259:K261)</f>
        <v>0</v>
      </c>
    </row>
    <row r="264" spans="1:11">
      <c r="B264" s="63" t="s">
        <v>568</v>
      </c>
      <c r="E264"/>
      <c r="F264"/>
      <c r="G264"/>
      <c r="H264"/>
      <c r="I264"/>
      <c r="J264"/>
      <c r="K264"/>
    </row>
    <row r="265" spans="1:11">
      <c r="B265" t="s">
        <v>569</v>
      </c>
      <c r="E265">
        <f>E205</f>
        <v>786</v>
      </c>
      <c r="F265">
        <f>F205</f>
        <v>828</v>
      </c>
      <c r="G265">
        <f>G205</f>
        <v>751</v>
      </c>
      <c r="H265">
        <f>H205</f>
        <v>842</v>
      </c>
    </row>
    <row r="266" spans="1:11">
      <c r="B266" t="s">
        <v>570</v>
      </c>
      <c r="E266">
        <f>SUM(E209:E212)</f>
        <v>1201</v>
      </c>
      <c r="F266">
        <f>SUM(F209:F212)</f>
        <v>1267</v>
      </c>
      <c r="G266">
        <f>SUM(G209:G212)</f>
        <v>1146</v>
      </c>
      <c r="H266">
        <f>SUM(H209:H212)</f>
        <v>1289</v>
      </c>
    </row>
    <row r="267" spans="1:11">
      <c r="B267" t="s">
        <v>539</v>
      </c>
      <c r="E267">
        <f>E228</f>
        <v>2396</v>
      </c>
      <c r="F267">
        <f>F228</f>
        <v>2534</v>
      </c>
      <c r="G267">
        <f>G228</f>
        <v>2281</v>
      </c>
      <c r="H267">
        <f>H228</f>
        <v>2580</v>
      </c>
    </row>
    <row r="268" spans="1:11">
      <c r="B268" s="63" t="s">
        <v>571</v>
      </c>
      <c r="E268">
        <f>SUM(E265:E267)</f>
        <v>4383</v>
      </c>
      <c r="F268">
        <f>SUM(F265:F267)</f>
        <v>4629</v>
      </c>
      <c r="G268">
        <f>SUM(G265:G267)</f>
        <v>4178</v>
      </c>
      <c r="H268">
        <f>SUM(H265:H267)</f>
        <v>4711</v>
      </c>
      <c r="I268">
        <f>SUM(I265:I267)</f>
        <v>0</v>
      </c>
      <c r="J268">
        <f>SUM(J265:J267)</f>
        <v>0</v>
      </c>
      <c r="K268">
        <f>SUM(K265:K267)</f>
        <v>0</v>
      </c>
    </row>
    <row r="270" spans="1:11">
      <c r="C270" t="s">
        <v>572</v>
      </c>
      <c r="E270">
        <f>E266+E267-E261</f>
        <v>-3643</v>
      </c>
      <c r="F270">
        <f>F266+F267-F261</f>
        <v>-3919</v>
      </c>
      <c r="G270">
        <f>G266+G267-G261</f>
        <v>-3413</v>
      </c>
      <c r="H270">
        <f>H266+H267-H261</f>
        <v>-4011</v>
      </c>
    </row>
    <row r="273" spans="1:11">
      <c r="B273" s="63" t="s">
        <v>443</v>
      </c>
      <c r="E273"/>
      <c r="F273"/>
      <c r="G273"/>
      <c r="H273"/>
      <c r="I273"/>
      <c r="J273"/>
      <c r="K273"/>
    </row>
    <row r="275" spans="1:11">
      <c r="C275" t="s">
        <v>573</v>
      </c>
      <c r="E275">
        <f>E260/(E8+E9)</f>
        <v>-10.757709251101</v>
      </c>
      <c r="F275">
        <f>F260/(F8+F9)</f>
        <v>-10.217573221757</v>
      </c>
      <c r="G275">
        <f>G260/(G8+G9)</f>
        <v>-11.253456221198</v>
      </c>
      <c r="H275">
        <f>H260/(H8+H9)</f>
        <v>-10.049382716049</v>
      </c>
    </row>
    <row r="276" spans="1:11">
      <c r="B276" t="s">
        <v>574</v>
      </c>
      <c r="E276">
        <f>E133+E134+E135+E238+E239+E241-E243-E244</f>
        <v>-366.59698585925</v>
      </c>
      <c r="F276">
        <f>F133+F134+F135+F238+F239+F241-F243-F244</f>
        <v>-355.08925907827</v>
      </c>
      <c r="G276">
        <f>G133+G134+G135+G238+G239+G241-G243-G244</f>
        <v>-377.16472815919</v>
      </c>
      <c r="H276">
        <f>H133+H134+H135+H238+H239+H241-H243-H244</f>
        <v>-351.50726414662</v>
      </c>
    </row>
    <row r="277" spans="1:11">
      <c r="C277" t="s">
        <v>575</v>
      </c>
      <c r="E277">
        <f>E69/E13</f>
        <v>-0.33330014932802</v>
      </c>
      <c r="F277">
        <f>F69/F13</f>
        <v>-0.3302436693741</v>
      </c>
      <c r="G277">
        <f>G69/G13</f>
        <v>-0.33604951005673</v>
      </c>
      <c r="H277">
        <f>H69/H13</f>
        <v>-0.32927864214993</v>
      </c>
    </row>
    <row r="278" spans="1:11">
      <c r="C278" t="s">
        <v>576</v>
      </c>
      <c r="E278">
        <f>F69/E262</f>
        <v>-1.375248706725</v>
      </c>
      <c r="F278">
        <f>G69/E262</f>
        <v>-1.2964584162356</v>
      </c>
      <c r="G278">
        <f>H69/E262</f>
        <v>-1.3895742140867</v>
      </c>
      <c r="H278">
        <f>I69/E262</f>
        <v>0</v>
      </c>
    </row>
    <row r="279" spans="1:11">
      <c r="C279" t="s">
        <v>577</v>
      </c>
      <c r="E279">
        <f>F69/E267</f>
        <v>-1.4424040066778</v>
      </c>
      <c r="F279">
        <f>G69/E267</f>
        <v>-1.3597662771285</v>
      </c>
      <c r="G279">
        <f>H69/E267</f>
        <v>-1.457429048414</v>
      </c>
      <c r="H279">
        <f>I69/E267</f>
        <v>0</v>
      </c>
    </row>
    <row r="280" spans="1:11">
      <c r="C280" t="s">
        <v>578</v>
      </c>
      <c r="E280">
        <f>(E265+E266)/E262</f>
        <v>0.79068842021488</v>
      </c>
      <c r="F280">
        <f>(E265+E266)/E262</f>
        <v>0.79068842021488</v>
      </c>
      <c r="G280">
        <f>(E265+E266)/E262</f>
        <v>0.79068842021488</v>
      </c>
      <c r="H280">
        <f>(E265+E266)/E262</f>
        <v>0.79068842021488</v>
      </c>
    </row>
    <row r="281" spans="1:11">
      <c r="C281" t="s">
        <v>579</v>
      </c>
      <c r="E281">
        <f>E262/E267</f>
        <v>1.0488313856427</v>
      </c>
      <c r="F281">
        <f>F262/F267</f>
        <v>1.1929755327545</v>
      </c>
      <c r="G281">
        <f>G262/G267</f>
        <v>0.91538798772468</v>
      </c>
      <c r="H281">
        <f>H262/H267</f>
        <v>1.2375968992248</v>
      </c>
    </row>
    <row r="282" spans="1:11">
      <c r="C282" t="s">
        <v>580</v>
      </c>
      <c r="E282">
        <f>E63/E66</f>
        <v>-0</v>
      </c>
      <c r="F282">
        <f>F63/F66</f>
        <v>-0</v>
      </c>
      <c r="G282">
        <f>G63/G66</f>
        <v>-0</v>
      </c>
      <c r="H282">
        <f>H63/H66</f>
        <v>-0</v>
      </c>
    </row>
    <row r="289" spans="1:11">
      <c r="A289" s="61" t="s">
        <v>384</v>
      </c>
    </row>
    <row r="290" spans="1:11">
      <c r="A290" s="61" t="s">
        <v>581</v>
      </c>
      <c r="E290" s="62">
        <v>2016</v>
      </c>
      <c r="F290" s="62">
        <v>2017</v>
      </c>
      <c r="G290" s="62">
        <v>2018</v>
      </c>
      <c r="H290" s="62">
        <v>2019</v>
      </c>
      <c r="I290" s="64">
        <v>2020</v>
      </c>
      <c r="J290" s="64">
        <v>2021</v>
      </c>
      <c r="K290" s="64">
        <v>2022</v>
      </c>
    </row>
    <row r="292" spans="1:11">
      <c r="B292" s="63" t="s">
        <v>582</v>
      </c>
      <c r="E292"/>
      <c r="F292"/>
      <c r="G292"/>
      <c r="H292"/>
      <c r="I292"/>
      <c r="J292"/>
      <c r="K292"/>
    </row>
    <row r="293" spans="1:11">
      <c r="C293" t="s">
        <v>583</v>
      </c>
      <c r="E293"/>
      <c r="F293"/>
      <c r="G293"/>
      <c r="H293"/>
    </row>
    <row r="294" spans="1:11">
      <c r="C294" t="s">
        <v>584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</row>
    <row r="295" spans="1:11">
      <c r="C295" t="s">
        <v>585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</row>
    <row r="296" spans="1:11">
      <c r="C296" t="s">
        <v>586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</row>
    <row r="297" spans="1:11">
      <c r="C297" t="s">
        <v>587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</row>
    <row r="299" spans="1:11">
      <c r="C299" t="s">
        <v>588</v>
      </c>
      <c r="E299"/>
      <c r="F299"/>
      <c r="G299"/>
      <c r="H299"/>
    </row>
    <row r="300" spans="1:11">
      <c r="C300" t="s">
        <v>589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</row>
    <row r="301" spans="1:11">
      <c r="C301" t="s">
        <v>590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</row>
    <row r="302" spans="1:11">
      <c r="C302" t="s">
        <v>591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</row>
    <row r="303" spans="1:11">
      <c r="C303" t="s">
        <v>592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</row>
    <row r="304" spans="1:11">
      <c r="C304" t="s">
        <v>593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</row>
    <row r="305" spans="1:11">
      <c r="C305" t="s">
        <v>594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</row>
    <row r="306" spans="1:11">
      <c r="C306" t="s">
        <v>595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</row>
    <row r="307" spans="1:11">
      <c r="B307" s="63" t="s">
        <v>596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</row>
    <row r="309" spans="1:11">
      <c r="B309" s="63" t="s">
        <v>597</v>
      </c>
      <c r="E309"/>
      <c r="F309"/>
      <c r="G309"/>
      <c r="H309"/>
      <c r="I309"/>
      <c r="J309"/>
      <c r="K309"/>
    </row>
    <row r="310" spans="1:11">
      <c r="C310" t="s">
        <v>598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</row>
    <row r="311" spans="1:11">
      <c r="C311" t="s">
        <v>599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</row>
    <row r="312" spans="1:11">
      <c r="B312" s="63" t="s">
        <v>600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</row>
    <row r="314" spans="1:11">
      <c r="B314" s="63" t="s">
        <v>601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</row>
    <row r="316" spans="1:11">
      <c r="B316" s="63" t="s">
        <v>602</v>
      </c>
      <c r="E316"/>
      <c r="F316"/>
      <c r="G316"/>
      <c r="H316"/>
      <c r="I316"/>
      <c r="J316"/>
      <c r="K316"/>
    </row>
    <row r="317" spans="1:11">
      <c r="C317" t="s">
        <v>603</v>
      </c>
      <c r="E317"/>
      <c r="F317"/>
      <c r="G317"/>
      <c r="H317"/>
    </row>
    <row r="318" spans="1:11">
      <c r="C318" t="s">
        <v>604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</row>
    <row r="319" spans="1:11">
      <c r="C319" t="s">
        <v>605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</row>
    <row r="320" spans="1:11">
      <c r="C320" t="s">
        <v>606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</row>
    <row r="321" spans="1:11">
      <c r="C321" t="s">
        <v>607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</row>
    <row r="323" spans="1:11">
      <c r="C323" t="s">
        <v>539</v>
      </c>
      <c r="E323"/>
      <c r="F323"/>
      <c r="G323"/>
      <c r="H323"/>
    </row>
    <row r="324" spans="1:11">
      <c r="C324" t="s">
        <v>608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</row>
    <row r="325" spans="1:11">
      <c r="C325" t="s">
        <v>609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</row>
    <row r="326" spans="1:11">
      <c r="C326" t="s">
        <v>610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</row>
    <row r="327" spans="1:11">
      <c r="C327" t="s">
        <v>611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</row>
    <row r="329" spans="1:11">
      <c r="B329" s="63" t="s">
        <v>612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</row>
    <row r="331" spans="1:11">
      <c r="B331" s="63" t="s">
        <v>613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</row>
    <row r="332" spans="1:11">
      <c r="B332" s="63" t="s">
        <v>614</v>
      </c>
      <c r="E332"/>
      <c r="F332"/>
      <c r="G332"/>
      <c r="H332"/>
      <c r="I332"/>
      <c r="J332"/>
      <c r="K332"/>
    </row>
    <row r="340" spans="1:11">
      <c r="A340" s="61" t="s">
        <v>384</v>
      </c>
    </row>
    <row r="341" spans="1:11">
      <c r="A341" s="61" t="s">
        <v>615</v>
      </c>
    </row>
    <row r="343" spans="1:11">
      <c r="C343" s="63" t="s">
        <v>616</v>
      </c>
      <c r="E343"/>
    </row>
    <row r="344" spans="1:11">
      <c r="C344" t="s">
        <v>617</v>
      </c>
      <c r="E344">
        <v>0.74201488061378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Romero Capital Partners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Romero</dc:creator>
  <cp:lastModifiedBy>Jonn Smith</cp:lastModifiedBy>
  <dcterms:created xsi:type="dcterms:W3CDTF">2017-06-15T21:02:07-05:00</dcterms:created>
  <dcterms:modified xsi:type="dcterms:W3CDTF">2019-09-24T14:20:42-05:00</dcterms:modified>
  <dc:title/>
  <dc:description/>
  <dc:subject/>
  <cp:keywords/>
  <cp:category/>
</cp:coreProperties>
</file>