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989" visibility="visible"/>
  </bookViews>
  <sheets>
    <sheet name="BALANCES" sheetId="1" r:id="rId4"/>
    <sheet name="RESULTADOS" sheetId="2" r:id="rId5"/>
    <sheet name="FLUJO EFECTIVO" sheetId="3" r:id="rId6"/>
    <sheet name="IVA" sheetId="4" state="hidden" r:id="rId7"/>
    <sheet name="Proyeccion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<sst xmlns="http://schemas.openxmlformats.org/spreadsheetml/2006/main" uniqueCount="590">
  <si>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ACTIVOS</t>
  </si>
  <si>
    <t>ACTIVOS CORRIENTES</t>
  </si>
  <si>
    <t>CAJA</t>
  </si>
  <si>
    <t>+</t>
  </si>
  <si>
    <t>BANCOS</t>
  </si>
  <si>
    <t>LOCALES</t>
  </si>
  <si>
    <t>DEL EXTERIOR</t>
  </si>
  <si>
    <t>CUENTAS Y DOCUMENTOS POR COBRAR CORRIENTES</t>
  </si>
  <si>
    <t>CUENTAS Y DOCUMENTOS POR COBRAR COMERCIALES CORRIENTES</t>
  </si>
  <si>
    <t>RELACIONADAS</t>
  </si>
  <si>
    <t>NO 
RELACIONADAS</t>
  </si>
  <si>
    <t>(-) DETERIORO ACUMULADO DEL VALOR DE CUENTAS Y DOCUMENTOS POR COBRAR COMERCIALES POR INCOBRABILIDAD (PROVISIONES PARA CRÉDITOS INCOBRABLES)</t>
  </si>
  <si>
    <t>-</t>
  </si>
  <si>
    <t>OTRAS CUENTAS Y DOCUMENTOS POR COBRAR CORRIENTES</t>
  </si>
  <si>
    <t>A ACCIONISTAS, SOCIOS, PARTÍCIPES, BENEFICIARIOS U OTROS TITULARES DE DERECHOS REPRESENTATIVOS DE CAPITAL</t>
  </si>
  <si>
    <t>DIVIDENDOS POR COBRAR</t>
  </si>
  <si>
    <t>EN EFECTIVO</t>
  </si>
  <si>
    <t>EN ACTIVOS DIFERENTES DEL EFECTIVO</t>
  </si>
  <si>
    <t>OTRAS RELACIONADAS</t>
  </si>
  <si>
    <t>OTRAS NO 
RELACIONADAS</t>
  </si>
  <si>
    <t>(-) DETERIORO ACUMULADO DEL VALOR DE OTRAS CUENTAS Y DOCUMENTOS POR COBRAR POR INCOBRABILIDAD (PROVISIONES PARA CRÉDITOS INCOBRABLES)</t>
  </si>
  <si>
    <t xml:space="preserve">OTROS ACTIVOS FINANCIEROS CORRIENTES </t>
  </si>
  <si>
    <t>A COSTO AMORTIZADO</t>
  </si>
  <si>
    <t>(-) DETERIORO ACUMULADO DEL VALOR  DE OTROS ACTIVOS FINANCIEROS CORRIENTES MEDIDOS A COSTO AMORTIZADO  (PROVISIONES PARA CRÉDITOS INCOBRABLES)</t>
  </si>
  <si>
    <t>A VALOR RAZONABLE</t>
  </si>
  <si>
    <t>PORCIÓN CORRIENTE DE ARRENDAMIENTOS FINANCIEROS POR COBRAR</t>
  </si>
  <si>
    <t xml:space="preserve">IMPORTE BRUTO ADEUDADO POR LOS CLIENTES POR EL TRABAJO EJECUTADO EN CONTRATOS DE CONSTRUCCIÓN </t>
  </si>
  <si>
    <t>ACTIVOS POR IMPUESTOS CORRIENTES</t>
  </si>
  <si>
    <t>CRÉDITO TRIBUTARIO A FAVOR DEL SUJETO PASIVO (ISD)</t>
  </si>
  <si>
    <t>CRÉDITO TRIBUTARIO A FAVOR DEL SUJETO PASIVO (IVA)</t>
  </si>
  <si>
    <t xml:space="preserve">CRÉDITO TRIBUTARIO A FAVOR DEL SUJETO PASIVO (IMPUESTO A LA RENTA) </t>
  </si>
  <si>
    <t>OTROS</t>
  </si>
  <si>
    <t>INVENTARIOS</t>
  </si>
  <si>
    <t>MERCADERÍAS EN TRÁNSITO</t>
  </si>
  <si>
    <t>INVENTARIO DE MATERIA PRIMA (NO PARA LA CONSTRUCCIÓN)</t>
  </si>
  <si>
    <t>INVENTARIO DE PRODUCTOS EN PROCESO (EXCLUYENDO OBRAS/INMUEBLES EN CONSTRUCCIÓN PARA LA VENTA)</t>
  </si>
  <si>
    <t>INVENTARIO DE PROD. TERM. Y MERCAD. EN ALMACÉN (EXCLUYENDO OBRAS/INMUEBLES  TERMINADOS PARA LA VENTA)</t>
  </si>
  <si>
    <t>INVENTARIO DE SUMINISTROS, HERRAMIENTAS, REPUESTOS Y MATERIALES (NO PARA LA CONSTRUCCIÓN)</t>
  </si>
  <si>
    <t>INVENTARIO DE MATERIA PRIMA, SUMINISTROS Y MATERIALES PARA LA CONSTRUCCIÓN</t>
  </si>
  <si>
    <t>INVENTARIO DE OBRAS/INMUEBLES EN CONSTRUCCIÓN PARA LA VENTA</t>
  </si>
  <si>
    <t>INVENTARIO DE OBRAS/INMUEBLES TERMINADOS PARA LA VENTA</t>
  </si>
  <si>
    <t>(-) DETERIORO ACUMULADO DEL VALOR DE INVENTARIOS POR AJUSTE AL VALOR NETO REALIZABLE</t>
  </si>
  <si>
    <t>ACTIVOS NO CORRIENTES MANTENIDOS PARA LA VENTA</t>
  </si>
  <si>
    <t>COSTO</t>
  </si>
  <si>
    <t>(-) DETERIORO ACUMULADO DEL VALOR DE ACTIVOS NO CORRIENTES MANTENIDOS PARA LA VENTA</t>
  </si>
  <si>
    <t>ACTIVOS BIOLÓGICOS</t>
  </si>
  <si>
    <t>PLANTAS VIVAS Y FRUTOS EN CRECIMIENTO</t>
  </si>
  <si>
    <t>A COSTO</t>
  </si>
  <si>
    <t>(-) DETERIORO ACUMULADO DEL VALOR DE ACTIVOS BIOLÓGICOS MEDIDOS A COSTO</t>
  </si>
  <si>
    <t>A VALOR RAZONABLE MENOS LOS COSTOS DE VENTA</t>
  </si>
  <si>
    <t>ANIMALES VIVOS</t>
  </si>
  <si>
    <t>GASTOS PAGADOS POR ANTICIPADO (PREPAGADOS)</t>
  </si>
  <si>
    <t>PROPAGANDA Y PUBLICIDAD PREPAGADA</t>
  </si>
  <si>
    <t>ARRENDAMIENTOS OPERATIVOS PAGADOS POR ANTICIPADO</t>
  </si>
  <si>
    <t>PRIMAS DE SEGURO PAGADAS POR ANTICIPADO</t>
  </si>
  <si>
    <t>OTROS ACTIVOS CORRIENTES</t>
  </si>
  <si>
    <t>TOTAL ACTIVOS CORRIENTES</t>
  </si>
  <si>
    <t>=</t>
  </si>
  <si>
    <t>ACTIVOS NO CORRIENTES</t>
  </si>
  <si>
    <t>PROPIEDADES, PLANTA Y EQUIPO</t>
  </si>
  <si>
    <t>TERRENOS</t>
  </si>
  <si>
    <t>COSTO HISTÓRICO ANTES DE REEXPRESIONES O REVALUACIONES</t>
  </si>
  <si>
    <t>AJUSTE ACUMULADO POR REEXPRESIONES O REVALUACIONES</t>
  </si>
  <si>
    <t>EDIFICIOS Y OTROS INMUEBLES (EXCEPTO TERRENOS)</t>
  </si>
  <si>
    <t xml:space="preserve">COSTO HISTÓRICO ANTES DE REEXPRESIONES O REVALUACIONES </t>
  </si>
  <si>
    <t>NAVES, AERONAVES, BARCAZAS Y SIMILARES</t>
  </si>
  <si>
    <t>MAQUINARIA, EQUIPO,  INSTALACIONES y ADECUACIONES</t>
  </si>
  <si>
    <t>PLANTAS PRODUCTORAS (AGRICULTURA)</t>
  </si>
  <si>
    <t>CONSTRUCCIONES EN CURSO Y OTROS ACTIVOS EN TRÁNSITO</t>
  </si>
  <si>
    <t>MUEBLES Y ENSERES</t>
  </si>
  <si>
    <t>EQUIPO DE COMPUTACIÓN</t>
  </si>
  <si>
    <t>VEHÍCULOS, EQUIPO DE TRANSPORTE Y CAMINERO MÓVIL</t>
  </si>
  <si>
    <t xml:space="preserve">PROPIEDADES, PLANTA Y EQUIPO POR CONTRATOS DE ARRENDAMIENTO FINANCIERO </t>
  </si>
  <si>
    <t>MAQUINARIA, EQUIPO, INSTALACIONES Y ADECUACIONES</t>
  </si>
  <si>
    <t>OTRAS PROPIEDADES, PLANTA Y EQUIPO</t>
  </si>
  <si>
    <t>(-) DEPRECIACIÓN ACUMULADA DE PROPIEDADES, PLANTA Y EQUIPO</t>
  </si>
  <si>
    <t>DEL COSTO HISTÓRICO ANTES DE REEXPRESIONES O REVALUACIONES</t>
  </si>
  <si>
    <t>DEL AJUSTE ACUMULADO POR REEXPRESIONES O REVALUACIONES</t>
  </si>
  <si>
    <t>(-) DETERIORO ACUMULADO DEL VALOR DE PROPIEDADES, PLANTA Y EQUIPO</t>
  </si>
  <si>
    <t>ACTIVOS INTANGIBLES</t>
  </si>
  <si>
    <t>PLUSVALÍA O GOODWILL (DERECHO DE LLAVE)</t>
  </si>
  <si>
    <t>MARCAS, PATENTES, LICENCIAS Y OTROS SIMILARES</t>
  </si>
  <si>
    <t>ADECUACIONES Y MEJORAS EN BIENES ARRENDADOS MEDIANTE ARRENDAMIENTO OPERATIVO</t>
  </si>
  <si>
    <t>DERECHOS EN ACUERDOS DE CONCESIÓN</t>
  </si>
  <si>
    <t>(-) AMORTIZACIÓN ACUMULADA DE ACTIVOS INTANGIBLES</t>
  </si>
  <si>
    <t>(-) DETERIORO ACUMULADO DE ACTIVOS INTANGIBLES</t>
  </si>
  <si>
    <t>PROPIEDADES DE INVERSIÓN</t>
  </si>
  <si>
    <t>EDIFICIOS</t>
  </si>
  <si>
    <t>(-) DEPRECIACIÓN ACUMULADA DE PROPIEDADES DE INVERSIÓN</t>
  </si>
  <si>
    <t>(-) DETERIORO ACUMULADO DEL VALOR DE PROPIEDADES DE INVERSIÓN</t>
  </si>
  <si>
    <t>(-) DEPRECIACIÓN ACUMULADA DE ACTIVOS BIOLÓGICOS MEDIDOS A COSTO</t>
  </si>
  <si>
    <t>ACTIVOS PARA EXPLORACIÓN Y EVALUACIÓN DE RECURSOS MINERALES</t>
  </si>
  <si>
    <t>TANGIBLES</t>
  </si>
  <si>
    <t>INTANGIBLES</t>
  </si>
  <si>
    <t>(-) DEPRECIACIÓN / AMORTIZACIÓN ACUMULADA DE ACTIVOS PARA EXPLORACIÓN Y EVALUACIÓN</t>
  </si>
  <si>
    <t>(-) DETERIORO ACUMULADO DEL VALOR DE ACTIVOS PARA EXPLORACIÓN Y EVALUACIÓN</t>
  </si>
  <si>
    <t>INVERSIONES   NO CORRIENTES</t>
  </si>
  <si>
    <t>EN SUBSIDIARIAS</t>
  </si>
  <si>
    <t>AJUSTE ACUMULADO POR APLICACIÓN DEL MÉTODO DE LA PARTICIPACIÓN (VALOR PATRIMONIAL PROPORCIONAL)</t>
  </si>
  <si>
    <t xml:space="preserve"> + / -</t>
  </si>
  <si>
    <t>EN ASOCIADAS</t>
  </si>
  <si>
    <t>EN NEGOCIOS CONJUNTOS</t>
  </si>
  <si>
    <t>OTROS DERECHOS REPRESENTATIVOS DE CAPITAL  EN  SOCIEDADES QUE NO SON SUBSIDIARIAS, NI ASOCIADAS, NI NEGOCIOS CONJUNTOS</t>
  </si>
  <si>
    <t>(-) DETERIORO ACUMULADO DEL VALOR DE INVERSIONES NO CORRIENTES</t>
  </si>
  <si>
    <t>CUENTAS Y DOCUMENTOS POR COBRAR NO CORRIENTES</t>
  </si>
  <si>
    <t>CUENTAS Y DOCUMENTOS POR COBRAR COMERCIALES NO CORRIENTES</t>
  </si>
  <si>
    <t>OTRAS CUENTAS Y DOCUMENTOS POR COBRAR NO CORRIENTES</t>
  </si>
  <si>
    <t xml:space="preserve">OTROS ACTIVOS FINANCIEROS NO CORRIENTES </t>
  </si>
  <si>
    <t>(-) DETERIORO ACUMULADO DEL VALOR  DE OTROS ACTIVOS FINANCIEROS NO CORRIENTES MEDIDOS A COSTO AMORTIZADO (PROVISIONES PARA CRÉDITOS INCOBRABLES)</t>
  </si>
  <si>
    <t>PORCIÓN NO CORRIENTE DE ARRENDAMIENTOS FINANCIEROS POR COBRAR</t>
  </si>
  <si>
    <t>ACTIVOS POR IMPUESTOS DIFERIDOS</t>
  </si>
  <si>
    <t>POR DIFERENCIAS TEMPORARIAS</t>
  </si>
  <si>
    <t>POR PÉRDIDAS TRIBUTARIAS SUJETAS A AMORTIZACIÓN EN PERIODOS SIGUIENTES</t>
  </si>
  <si>
    <t>POR CRÉDITOS FISCALES NO UTILIZADOS</t>
  </si>
  <si>
    <t>OTROS ACTIVOS NO CORRIENTES</t>
  </si>
  <si>
    <t>TOTAL ACTIVOS NO CORRIENTES</t>
  </si>
  <si>
    <t>TOTAL ACTIVOS</t>
  </si>
  <si>
    <t>PASIVO</t>
  </si>
  <si>
    <t>PASIVOS CORRIENTES</t>
  </si>
  <si>
    <t>CUENTAS Y DOCUMENTOS POR PAGAR CORRIENTES</t>
  </si>
  <si>
    <t>CUENTAS Y DOCUMENTOS POR PAGAR COMERCIALES CORRIENTES</t>
  </si>
  <si>
    <t>OTRAS CUENTAS Y DOCUMENTOS POR PAGAR CORRIENTES</t>
  </si>
  <si>
    <t>DIVIDENDOS POR PAGAR</t>
  </si>
  <si>
    <t>OBLIGACIONES CON INSTITUCIONES
FINANCIERAS - CORRIENTES</t>
  </si>
  <si>
    <t>NO RELACIONADAS</t>
  </si>
  <si>
    <t xml:space="preserve">CRÉDITO A MUTUO </t>
  </si>
  <si>
    <t>PORCIÓN CORRIENTE DE OBLIGACIONES EMITIDAS</t>
  </si>
  <si>
    <t>OTROS PASIVOS FINANCIEROS</t>
  </si>
  <si>
    <t>PORCIÓN CORRIENTE DE ARRENDAMIENTOS FINANCIEROS POR PAGAR</t>
  </si>
  <si>
    <t>IMPORTE BRUTO ADEUDADO A LOS CLIENTES POR EL TRABAJO EJECUTADO EN CONTRATOS DE CONSTRUCCIÓN</t>
  </si>
  <si>
    <t>IMPUESTO A LA RENTA POR PAGAR DEL EJERCICIO</t>
  </si>
  <si>
    <t>PASIVOS CORRIENTES POR BENEFICIOS A LOS EMPLEADOS</t>
  </si>
  <si>
    <t>PARTICIPACIÓN TRABAJADORES POR PAGAR DEL EJERCICIO</t>
  </si>
  <si>
    <t>OBLIGACIONES CON EL IESS</t>
  </si>
  <si>
    <t>JUBILACIÓN PATRONAL</t>
  </si>
  <si>
    <t>OTROS PASIVOS CORRIENTES POR BENEFICIOS A EMPLEADOS</t>
  </si>
  <si>
    <t xml:space="preserve">PROVISIONES CORRIENTES </t>
  </si>
  <si>
    <t>POR GARANTÍAS</t>
  </si>
  <si>
    <t>POR DESMANTELAMIENTO</t>
  </si>
  <si>
    <t>POR CONTRATOS ONEROSOS</t>
  </si>
  <si>
    <t>POR REESTRUCTURACIONES DE NEGOCIOS</t>
  </si>
  <si>
    <t>POR REEMBOLSOS A CLIENTES</t>
  </si>
  <si>
    <t>POR LITIGIOS</t>
  </si>
  <si>
    <t>POR PASIVOS CONTINGENTES ASUMIDOS EN UNA COMBINACIÓN DE NEGOCIOS</t>
  </si>
  <si>
    <t>OTRAS</t>
  </si>
  <si>
    <t>PASIVOS POR INGRESOS DIFERIDOS</t>
  </si>
  <si>
    <t>ANTICIPOS DE CLIENTES</t>
  </si>
  <si>
    <t>SUBVENCIONES DEL GOBIERNO</t>
  </si>
  <si>
    <t>OTROS PASIVOS CORRIENTES</t>
  </si>
  <si>
    <t xml:space="preserve">TRANSFERENCIAS CASA MATRIZ Y SUCURSALES (del exterior) </t>
  </si>
  <si>
    <t>TOTAL PASIVOS CORRIENTES</t>
  </si>
  <si>
    <t>PASIVOS NO CORRIENTES</t>
  </si>
  <si>
    <t>CUENTAS Y DOCUMENTOS POR PAGAR NO CORRIENTES</t>
  </si>
  <si>
    <t>CUENTAS Y DOCUMENTOS POR PAGAR COMERCIALES NO CORRIENTES</t>
  </si>
  <si>
    <t>OTRAS CUENTAS Y DOCUMENTOS POR PAGAR NO CORRIENTES</t>
  </si>
  <si>
    <t>OBLIGACIONES CON INSTITUCIONES
FINANCIERAS - NO CORRIENTES</t>
  </si>
  <si>
    <t>PORCIÓN NO CORRIENTE DE OBLIGACIONES EMITIDAS</t>
  </si>
  <si>
    <t>OTROS PASIVOS FINANCIEROS NO CORRIENTES</t>
  </si>
  <si>
    <t>PORCIÓN NO CORRIENTE DE ARRENDAMIENTOS FINANCIEROS POR PAGAR</t>
  </si>
  <si>
    <t>PASIVO POR IMPUESTO A LA RENTA DIFERIDO</t>
  </si>
  <si>
    <t>PASIVOS NO CORRIENTES POR BENEFICIOS A LOS EMPLEADOS</t>
  </si>
  <si>
    <t>DESAHUCIO</t>
  </si>
  <si>
    <t>OTROS PASIVOS NO CORRIENTES POR BENEFICIOS A EMPLEADOS</t>
  </si>
  <si>
    <t>PROVISIONES NO CORRIENTES</t>
  </si>
  <si>
    <t xml:space="preserve">OTROS PASIVOS NO CORRIENTES </t>
  </si>
  <si>
    <t>TOTAL PASIVOS NO CORRIENTES</t>
  </si>
  <si>
    <t>TOTAL PASIVO</t>
  </si>
  <si>
    <t>PATRIMONIO</t>
  </si>
  <si>
    <t>CAPITAL SUSCRITO Y/O ASIGNADO</t>
  </si>
  <si>
    <t>(-) CAP.SUSC. NO PAGADO, ACCIONES  EN TESORERÍA</t>
  </si>
  <si>
    <t>APORTES DE SOCIOS, ACCIONISTAS, PARTÍCIPES, FUNDADORES, CONSTITUYENTES, BENEFICIARIOS U OTROS TITULARES DE DERECHOS REPRESENTATIVOS DE CAPITAL PARA FUTURA CAPITALIZACIÓN</t>
  </si>
  <si>
    <t>RESERVAS</t>
  </si>
  <si>
    <t>RESERVA LEGAL</t>
  </si>
  <si>
    <t>RESERVA FACULTATIVA</t>
  </si>
  <si>
    <t>RESULTADOS ACUMULADOS</t>
  </si>
  <si>
    <t>RESERVA DE CAPITAL</t>
  </si>
  <si>
    <t>RESERVA POR DONACIONES</t>
  </si>
  <si>
    <t>RESERVA POR VALUACIÓN (PROCEDENTE DE LA APLICACIÓN DE NORMAS ECUATORIANAS DE CONTABILIDAD - NEC)</t>
  </si>
  <si>
    <t>SUPERÁVIT POR REVALUACIÓN DE INVERSIONES (PROCEDENTE DE LA APLICACIÓN DE NORMAS ECUATORIANAS DE CONTABILIDAD - NEC)</t>
  </si>
  <si>
    <t>UTILIDADES ACUMULADAS DE EJERCICIOS ANTERIORES</t>
  </si>
  <si>
    <t>(-) PÉRDIDAS ACUMULADAS DE EJERCICIOS ANTERIORES</t>
  </si>
  <si>
    <t>RESULTADOS ACUMULADOS POR ADOPCIÓN POR PRIMERA VEZ DE LAS NIIF</t>
  </si>
  <si>
    <t>+/-</t>
  </si>
  <si>
    <t>UTILIDAD DEL EJERCICIO</t>
  </si>
  <si>
    <t>(-)PÉRDIDA DEL EJERCICIO</t>
  </si>
  <si>
    <t>OTROS RESULTADOS INTEGRALES ACUMULADOS</t>
  </si>
  <si>
    <t>SUPERÁVIT DE REVALUACIÓN ACUMULADO</t>
  </si>
  <si>
    <t>GANANCIAS Y PÉRDIDAS ACUMULADAS POR INVERSIONES EN INSTRUMENTOS DE PATRIMONIO MEDIDOS A VALOR RAZONABLE CON CAMBIOS EN OTRO RESULTADO INTEGRAL</t>
  </si>
  <si>
    <t>GANANCIAS Y PÉRDIDAS ACUMULADAS POR LA CONVERSIÓN DE ESTADOS FINANCIEROS DE UN NEGOCIO EN EL EXTRANJERO</t>
  </si>
  <si>
    <t>GANANCIAS Y PÉRDIDAS ACTUARIALES ACUMULADAS</t>
  </si>
  <si>
    <t>LA PARTE EFECTIVA DE LAS GANANCIAS Y PÉRDIDAS DE LOS INSTRUMENTOS DE COBERTURA EN UNA COBERTURA DE FLUJOS DE EFECTIVO</t>
  </si>
  <si>
    <t>TOTAL PATRIMONIO</t>
  </si>
  <si>
    <t>TOTAL PASIVO Y PATRIMONIO</t>
  </si>
  <si>
    <t>INGRESOS</t>
  </si>
  <si>
    <t>INGRESOS DE ACTIVIDADES ORDINARIAS</t>
  </si>
  <si>
    <t>VENTAS NETAS DE BIENES</t>
  </si>
  <si>
    <t>EXPORTACIONES</t>
  </si>
  <si>
    <t>PRESTACIONES DE SERVICIOS</t>
  </si>
  <si>
    <t>POR PRESTACIÓN DE SERVICIOS DE CONSTRUCCIÓN</t>
  </si>
  <si>
    <t>OBTENIDOS BAJO LA MODALIDAD DE COMISIONES O SIMILARES (RELACIONES DE AGENCIA)</t>
  </si>
  <si>
    <t>OBTENIDOS POR ARRENDAMIENTOS OPERATIVOS</t>
  </si>
  <si>
    <t>OTROS INGRESOS</t>
  </si>
  <si>
    <t>POR REGALÍAS Y OTRAS CESIONES DE DERECHOS</t>
  </si>
  <si>
    <t xml:space="preserve">A RESIDENTES O ESTABLECIDAS EN ECUADOR </t>
  </si>
  <si>
    <t xml:space="preserve">A NO RESIDENTES NI ESTABLECIDAS EN ECUADOR </t>
  </si>
  <si>
    <t>POR DIVIDENDOS</t>
  </si>
  <si>
    <t xml:space="preserve">PROCEDENTES DE SOCIEDADES RESIDENTES O ESTABLECIDAS EN ECUADOR </t>
  </si>
  <si>
    <t xml:space="preserve">PROCEDENTES DE SOCIEDADES NO RESIDENTES NI ESTABLECIDAS EN ECUADOR </t>
  </si>
  <si>
    <t>GANANCIAS NETAS POR MEDICIONES DE ACTIVOS BIOLÓGICOS A VALOR RAZONABLE MENOS COSTOS DE VENTA</t>
  </si>
  <si>
    <t>GANANCIAS NETAS POR MEDICIÓN DE PROPIEDADES DE INVERSIÓN A VALOR RAZONABLE</t>
  </si>
  <si>
    <t>GANANCIAS NETAS POR MEDICIÓN DE INSTRUMENTOS FINANCIEROS A VALOR RAZONABLE</t>
  </si>
  <si>
    <t>GANANCIAS NETAS POR DIFERENCIAS DE CAMBIOS</t>
  </si>
  <si>
    <t>UTILIDAD EN VENTA DE PROPIEDADES, PLANTA Y EQUIPO</t>
  </si>
  <si>
    <t>UTILIDAD EN LA ENAJENACIÓN DE DERECHOS REPRESENTATIVOS DE CAPITAL</t>
  </si>
  <si>
    <t>INGRESOS DEVENGADOS POR SUBVENCIONES DEL GOBIERNO Y OTRAS AYUDAS GUBERNAMENTALES</t>
  </si>
  <si>
    <t>GANANCIAS NETAS POR REVERSIONES DE DETERIORO EN EL VALOR</t>
  </si>
  <si>
    <t>DE ACTIVOS FINANCIEROS (REVERSIÓN DE PROVISIONES PARA CRÉDITOS INCOBRABLES)</t>
  </si>
  <si>
    <t>DE INVENTARIOS</t>
  </si>
  <si>
    <t>DE ACTIVOS NO CORRIENTES MANTENIDOS PARA LA VENTA</t>
  </si>
  <si>
    <t>DE ACTIVOS BIOLÓGICOS</t>
  </si>
  <si>
    <t>DE PROPIEDADES, PLANTA Y EQUIPO</t>
  </si>
  <si>
    <t>DE ACTIVOS INTANGIBLES</t>
  </si>
  <si>
    <t>DE PROPIEDADES DE INVERSIÓN</t>
  </si>
  <si>
    <t>DE ACTIVOS DE EXPLORACIÓN Y EVALUACIÓN DE RECURSOS MINERALES</t>
  </si>
  <si>
    <t>DE INVERSIONES NO CORRIENTES</t>
  </si>
  <si>
    <t>GANANCIAS NETAS POR REVERSIONES DE PROVISIONES</t>
  </si>
  <si>
    <t>POR DESMANTELAMIENTOS</t>
  </si>
  <si>
    <t>GANANCIAS NETAS POR REVERSIONES DE PASIVOS POR BENEFICIOS A LOS EMPLEADOS</t>
  </si>
  <si>
    <t>JUBILACIÓN PATRONAL Y DESAHUCIO</t>
  </si>
  <si>
    <t>RENTAS EXENTAS PROVENIENTES DE DONACIONES Y APORTACIONES (PARA USO DE INSTITUCIONES DE CARÁCTER PRIVADO SIN FINES DE LUCRO)</t>
  </si>
  <si>
    <t>DE RECURSOS PÚBLICOS</t>
  </si>
  <si>
    <t>DE OTRAS LOCALES</t>
  </si>
  <si>
    <t>POR REEMBOLSOS DE SEGUROS</t>
  </si>
  <si>
    <t>POR LUCRO CESANTE</t>
  </si>
  <si>
    <t>PROVENIENTES DEL EXTERIOR</t>
  </si>
  <si>
    <t>INGRESOS FINANCIEROS  Y OTROS NO OPERACIONALES</t>
  </si>
  <si>
    <t>INGRESOS FINANCIEROS</t>
  </si>
  <si>
    <t xml:space="preserve">ARRENDAMIENTO MERCANTIL </t>
  </si>
  <si>
    <t>LOCAL</t>
  </si>
  <si>
    <t xml:space="preserve"> COSTOS DE TRANSACCIÓN (COMISIONES BANCARIAS, HONORARIOS, TASAS, ENTRE OTROS)</t>
  </si>
  <si>
    <t>INTERESES CON INSTITUCIONES FINANCIERAS</t>
  </si>
  <si>
    <t>INTERESES DEVENGADOS CON TERCEROS</t>
  </si>
  <si>
    <t>INTERESES IMPLÍCITOS DEVENGADOS POR ACUERDOS QUE CONSTITUYEN EFECTIVAMENTE UNA TRANSACCIÓN FINANCIERA O COBRO DIFERIDO</t>
  </si>
  <si>
    <t>GANANCIAS POR MEDICIÓN DE INVERSIONES EN ASOCIADAS Y NEGOCIOS CONJUNTOS AL MÉTODO DE LA PARTICIPACIÓN (VALOR PATRIMONIAL PROPORCIONAL)</t>
  </si>
  <si>
    <t>GANANCIAS NETAS PROCEDENTES DE ACTIVIDADES DISCONTINUADAS</t>
  </si>
  <si>
    <t xml:space="preserve">TOTAL INGRESOS </t>
  </si>
  <si>
    <t>COSTOS</t>
  </si>
  <si>
    <t>COSTO DE VENTAS</t>
  </si>
  <si>
    <t>INVENTARIO INICIAL DE BIENES NO PRODUCIDOS POR EL SUJETO PASIVO</t>
  </si>
  <si>
    <t>COMPRAS NETAS DE BIENES NO PRODUCIDOS POR EL SUJETO PASIVO (MERCADERÍAS)</t>
  </si>
  <si>
    <t>IMPORTACIONES</t>
  </si>
  <si>
    <t>(-) INVENTARIO FINAL DE BIENES NO PRODUCIDOS POR EL SUJETO PASIVO</t>
  </si>
  <si>
    <t>INVENTARIO INICIAL DE MATERIA PRIMA</t>
  </si>
  <si>
    <t>COMPRAS NETAS DE MATERIA PRIMA</t>
  </si>
  <si>
    <t>(-) INVENTARIO FINAL DE MATERIA PRIMA</t>
  </si>
  <si>
    <t>INVENTARIO INICIAL DE PRODUCTOS EN PROCESO</t>
  </si>
  <si>
    <t>(-) INVENTARIO FINAL DE PRODUCTOS EN PROCESO</t>
  </si>
  <si>
    <t>INVENTARIO INICIAL PRODUCTOS TERMINADOS</t>
  </si>
  <si>
    <t>(-) INVENTARIO FINAL DE PRODUCTOS TERMINADOS</t>
  </si>
  <si>
    <t>(+ / -) AJUSTES</t>
  </si>
  <si>
    <t>GASTOS POR BENEFICIOS A LOS EMPLEADOS</t>
  </si>
  <si>
    <t>SUELDOS, SALARIOS Y DEMÁS REMUNERACIONES QUE CONSTITUYEN MATERIA GRAVADA DEL IESS</t>
  </si>
  <si>
    <t>BENEFICIOS SOCIALES, INDEMNIZACIONES Y OTRAS REMUNERACIONES QUE NO CONSTITUYEN MATERIA GRAVADA DEL IESS</t>
  </si>
  <si>
    <t>APORTE A LA SEGURIDAD SOCIAL (INCLUYE FONDO DE RESERVA)</t>
  </si>
  <si>
    <t>HONORARIOS PROFESIONALES Y DIETAS</t>
  </si>
  <si>
    <t>HONORARIOS Y OTROS PAGOS A NO RESIDENTES POR SERVICIOS OCASIONALES</t>
  </si>
  <si>
    <t>GASTOS POR DEPRECIACIONES</t>
  </si>
  <si>
    <t>DEL COSTO HISTÓRICO DE PROPIEDADES, PLANTA Y EQUIPO</t>
  </si>
  <si>
    <t>ACELERADA</t>
  </si>
  <si>
    <t>NO ACELERADA</t>
  </si>
  <si>
    <t>DEL COSTO HISTÓRICO DE PROPIEDADES DE INVERSIÓN</t>
  </si>
  <si>
    <t>DEL COSTO HISTÓRICO DE ACTIVOS PARA EXPLORACIÓN Y EVALUACIÓN DE RECURSOS MINERALES</t>
  </si>
  <si>
    <t>OTRAS DEPRECIACIONES</t>
  </si>
  <si>
    <t>GASTOS POR AMORTIZACIONES</t>
  </si>
  <si>
    <t>DEL COSTO HISTÓRICO DE ACTIVOS INTANGIBLES</t>
  </si>
  <si>
    <t>OTRAS AMORTIZACIONES</t>
  </si>
  <si>
    <t>PÉRDIDAS NETAS POR DETERIORO EN EL VALOR</t>
  </si>
  <si>
    <t>GASTOS DE PROVISIONES</t>
  </si>
  <si>
    <t>PÉRDIDA EN VENTA DE ACTIVOS</t>
  </si>
  <si>
    <t>OTROS GASTOS</t>
  </si>
  <si>
    <t>SUMINISTROS, HERRAMIENTAS, MATERIALES Y REPUESTOS</t>
  </si>
  <si>
    <t xml:space="preserve"> MANTENIMIENTO Y REPARACIONES</t>
  </si>
  <si>
    <t>MERMAS</t>
  </si>
  <si>
    <t xml:space="preserve">SEGUROS Y REASEGUROS (PRIMAS Y CESIONES) </t>
  </si>
  <si>
    <t>GASTOS INDIRECTOS ASIGNADOS DESDE EL EXTERIOR POR PARTES RELACIONADAS</t>
  </si>
  <si>
    <t>IMPUESTOS, CONTRIBUCIONES Y OTROS</t>
  </si>
  <si>
    <t>COMISIONES Y SIMILARES  (DIFERENTES DE LAS COMISIONES POR OPERACIONES FINANCIERAS)</t>
  </si>
  <si>
    <t>OPERACIONES DE REGALÍAS, SERVICIOS TÉCNICOS, ADMINISTRATIVOS, DE CONSULTORÍA Y SIMILARES</t>
  </si>
  <si>
    <t>INSTALACIÓN, ORGANIZACIÓN Y SIMILARES</t>
  </si>
  <si>
    <t>IVA QUE SE CARGA AL COSTO O GASTO</t>
  </si>
  <si>
    <t>SERVICIOS PÚBLICOS</t>
  </si>
  <si>
    <t>TOTAL COSTOS</t>
  </si>
  <si>
    <t>GASTOS</t>
  </si>
  <si>
    <t>DE ACTIVOS FINANCIEROS (DE PROVISIONES PARA CRÉDITOS INCOBRABLES)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</si>
  <si>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</si>
  <si>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</si>
  <si>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</si>
  <si>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</si>
  <si>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</si>
  <si>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</si>
  <si>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PÉRDIDA EN LA ENAJENACIÓN DE DERECHOS REPRESENTATIVOS DE CAPITAL</t>
  </si>
  <si>
    <t>MANTENIMIENTO Y REPARACIONES</t>
  </si>
  <si>
    <t>PÉRDIDAS POR SINIESTROS</t>
  </si>
  <si>
    <t>GASTOS FINANCIEROS Y OTROS  NO OPERACIONALES</t>
  </si>
  <si>
    <t>GASTOS FINANCIEROS</t>
  </si>
  <si>
    <t>INTERESES PAGADOS A TERCEROS</t>
  </si>
  <si>
    <t>REVERSIONES DEL DESCUENTO DE PROVISIONES QUE FUERON RECONOCIDAS A SU VALOR PRESENTE</t>
  </si>
  <si>
    <t>INTERESES IMPLÍCITOS DEVENGADOS POR ACUERDOS QUE CONSTITUYEN EFECTIVAMENTE UNA TRANSACCIÓN FINANCIERA O PAGO DIFERIDO</t>
  </si>
  <si>
    <t>PÉRDIDAS POR MEDICIÓN DE INVERSIONES EN ASOCIADAS Y NEGOCIOS CONJUNTOS AL MÉTODO DE LA PARTICIPACIÓN (VALOR PATRIMONIAL PROPORCIONAL)</t>
  </si>
  <si>
    <t>PÉRDIDAS NETAS PROCEDENTES DE ACTIVIDADES DISCONTINUADAS</t>
  </si>
  <si>
    <t>TOTAL GASTOS</t>
  </si>
  <si>
    <t>UTILIDAD O PÉRDIDA DEL EJERCICIO</t>
  </si>
  <si>
    <t>PARTICIPACIÓN A TRABAJADORES</t>
  </si>
  <si>
    <t>IMPUESTO A LA RENTA CAUSADO DEL PERIODO</t>
  </si>
  <si>
    <t>ESTADO DE FLUJOS DE EFECTIVO</t>
  </si>
  <si>
    <t>INCREMENTO NETO (DISMINUCIÓN) EN EL EFECTIVO Y EQUIVALENTES AL EFECTIVO, ANTES DEL EFECTO DE LOS CAMBIOS</t>
  </si>
  <si>
    <t>FLUJOS DE EFECTIVO PROCEDENTES DE (UTILIZADOS EN) ACTIVIDADES DE OPERACIÓN</t>
  </si>
  <si>
    <t>CLASES DE COBROS POR ACTIVIDADES DE OPERACIÓN</t>
  </si>
  <si>
    <t>COBROS PROCEDENTES DE LAS VENTAS DE BIENES Y PRESTACIÓN DE SERVICIOS</t>
  </si>
  <si>
    <t>COBROS PROCEDENTES DE REGALÍAS, CUOTAS, COMISIONES Y OTROS INGRESOS DE ACTIVIDADES ORDINARIAS</t>
  </si>
  <si>
    <t>COBROS PROCEDENTES DE CONTRATOS MANTENIDOS CON PROPÓSITOS DE INTERMEDIACIÓN O PARA NEGOCIAR</t>
  </si>
  <si>
    <t>COBROS PROCEDENTES DE PRIMAS Y PRESTACIONES, ANUALIDADES Y OTROS BENEFICIOS DE PÓLIZAS SUSCRITAS</t>
  </si>
  <si>
    <t>OTROS COBROS POR ACTIVIDADES DE OPERACIÓN</t>
  </si>
  <si>
    <t>CLASES DE PAGOS POR ACTVIDADES DE OPERACIÓN</t>
  </si>
  <si>
    <t>PAGOS A PROVEEDORES POR EL SUMINISTRO DE BIENES Y SERVICIOS</t>
  </si>
  <si>
    <t>PAGOS PROCEDENTES DE CONTRATOS MANTENIDOS PARA INTERMEDIACIÓN O PARA NEGOCIAR</t>
  </si>
  <si>
    <t>PAGOS A Y POR CUENTA DE LOS EMPLEADOS</t>
  </si>
  <si>
    <t>PAGOS POR PRIMAS Y PRESTACIONES, ANUALIDADES Y OTRAS OBLIGACIONES DERIVADAS DE LAS PÓLIZAS SUSCRITAS</t>
  </si>
  <si>
    <t>OTROS PAGOS POR ACTIVIDADES DE OPERACIÓN</t>
  </si>
  <si>
    <t>DIVIDENDOS PAGADOS</t>
  </si>
  <si>
    <t>DIVIDENDOS RECIBIDOS</t>
  </si>
  <si>
    <t>INTERESES PAGADOS</t>
  </si>
  <si>
    <t>INTERESES RECIBIDOS</t>
  </si>
  <si>
    <t xml:space="preserve">IMPUESTOS A LAS GANANCIAS PAGADOS </t>
  </si>
  <si>
    <t>OTRAS ENTRADAS (SALIDAS) DE EFECTIVO</t>
  </si>
  <si>
    <t>FLUJOS DE EFECTIVO PROCEDENTES DE (UTILIZADOS EN) ACTIVIDADES DE INVERSIÓN</t>
  </si>
  <si>
    <t xml:space="preserve">EFECTIVO PROCEDENTES DE LA VENTA DE ACCIONES EN SUBSIDIARIAS U OTROS NEGOCIOS </t>
  </si>
  <si>
    <t xml:space="preserve">EFECTIVO UTILIZADO PARA ADQUIRIR ACCIONES EN SUBSIDIARIAS U OTROS NEGOCIOS PARA TENER EL CONTROL </t>
  </si>
  <si>
    <t xml:space="preserve">EFECTIVO UTILIZADO EN LA COMPRA DE PARTICIPACIONES NO CONTROLADORAS </t>
  </si>
  <si>
    <t xml:space="preserve">OTROS COBROS POR LA VENTA DE ACCIONES O INSTRUMENTOS DE DEUDA DE OTRAS ENTIDADES </t>
  </si>
  <si>
    <t xml:space="preserve">OTROS PAGOS PARA ADQUIRIR ACCIONES O INSTRUMENTOS DE DEUDA DE OTRAS ENTIDADES </t>
  </si>
  <si>
    <t xml:space="preserve">OTROS COBROS POR LA VENTA DE PARTICIPACIONES EN NEGOCIOS CONJUNTOS </t>
  </si>
  <si>
    <t xml:space="preserve">OTROS PAGOS PARA ADQUIRIR PARTICIPACIONES EN NEGOCIOS CONJUNTOS </t>
  </si>
  <si>
    <t xml:space="preserve">IMPORTES PROCEDENTES POR LA VENTA DE PROPIEDADES, PLANTA Y EQUIPO </t>
  </si>
  <si>
    <t>ADQUISICIONES DE PROPIEDADES, PLANTA Y EQUIPO</t>
  </si>
  <si>
    <t>IMPORTES PROCEDENTES DE VENTAS DE ACTIVOS INTANGIBLES</t>
  </si>
  <si>
    <t xml:space="preserve">COMPRAS DE ACTIVOS INTANGIBLES </t>
  </si>
  <si>
    <t xml:space="preserve">IMPORTES PROCEDENTES DE OTROS ACTIVOS A LARGO PLAZO </t>
  </si>
  <si>
    <t xml:space="preserve">COMPRAS DE OTROS ACTIVOS A LARGO PLAZO </t>
  </si>
  <si>
    <t xml:space="preserve">IMPORTES PROCEDENTES DE SUBVENCIONES DEL GOBIERNO </t>
  </si>
  <si>
    <t xml:space="preserve">ANTICIPOS DE EFECTIVO EFECTUADOS A TERCEROS </t>
  </si>
  <si>
    <t xml:space="preserve">COBROS PROCEDENTES DEL REEMBOLSO DE ANTICIPOS Y PRÉSTAMOS CONCEDIDOS A TERCEROS </t>
  </si>
  <si>
    <t xml:space="preserve">PAGOS DERIVADOS DE CONTRATOS DE FUTURO, A TÉRMINO, DE OPCIONES Y DE PERMUTA FINANCIERA </t>
  </si>
  <si>
    <t xml:space="preserve">COBROS PROCEDENTES DE CONTRATOS DE FUTURO, A TÉRMINO, DE OPCIONES Y DE PERMUTA FINANCIERA </t>
  </si>
  <si>
    <t xml:space="preserve">INTERESES RECIBIDOS </t>
  </si>
  <si>
    <t xml:space="preserve">OTRAS ENTRADAS (SALIDAS) DE EFECTIVO </t>
  </si>
  <si>
    <t>FLUJOS DE EFECTIVO PROCEDENTES DE (UTILIZADOS EN) ACTIVIDADES DE FINANCIACIÓN</t>
  </si>
  <si>
    <t>APORTE EN EFECTIVO POR AUMENTO DE CAPITAL</t>
  </si>
  <si>
    <t>FINANCIAMIENTO POR EMISIÓN DE TÍTULOS VALORES</t>
  </si>
  <si>
    <t>PAGOS POR ADQUIRIR O RESCATAR LAS ACCIONES DE LA ENTIDAD</t>
  </si>
  <si>
    <t>FINANCIACIÓN POR PRÉSTAMOS A LARGO PLAZO</t>
  </si>
  <si>
    <t>PAGOS DE PRÉSTAMOS</t>
  </si>
  <si>
    <t>PAGOS DE PASIVOS POR ARRENDAMIENTOS FINANCIEROS</t>
  </si>
  <si>
    <t>IMPORTES PROCEDENTES DE SUBVENCIONES DEL GOBIERNO</t>
  </si>
  <si>
    <t>EFECTOS DE LA VARIACION EN LA TASA DE CAMBIO SOBRE EL EFECTIVO Y EQUIVALENTES AL EFECTIVO</t>
  </si>
  <si>
    <t xml:space="preserve">EFECTOS DE LA VARIACIÓN EN LA TASA DE CAMBIO SOBRE EL EFECTIVO Y EQUIVALENTES AL EFECTIVO </t>
  </si>
  <si>
    <t xml:space="preserve">INCREMENTO (DISMINUCIÓN) NETO DE EFECTIVO Y EQUIVALENTES AL EFECTIVO </t>
  </si>
  <si>
    <t xml:space="preserve">EFECTIVO Y EQUIVALENTES AL EFECTIVO AL PRINCIPIO DEL PERIODO </t>
  </si>
  <si>
    <t>EFECTIVO Y EQUIVALENTES AL EFECTIVO AL FINAL DEL PERIODO</t>
  </si>
  <si>
    <t>REGISTRO IVA VENTAS TARIFA DIFERENTE DE CERO FORMULARIO 104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</si>
  <si>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</si>
  <si>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</si>
  <si>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</si>
  <si>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</si>
  <si>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</si>
  <si>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</si>
  <si>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</si>
  <si>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</si>
  <si>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</si>
  <si>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</si>
  <si>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</si>
  <si>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</si>
  <si>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REGISTRO IVA VENTAS TARIFA CERO FORMULARIO 104</t>
  </si>
  <si>
    <t>amazon</t>
  </si>
  <si>
    <t>ESTADO DE RESULTADOS INTEGRALES</t>
  </si>
  <si>
    <t>Ingresos</t>
  </si>
  <si>
    <t>Ventas Locales</t>
  </si>
  <si>
    <t>Expotaciones</t>
  </si>
  <si>
    <t>Ventas y Exportaciones a relacionados</t>
  </si>
  <si>
    <t>Otros Ingresos</t>
  </si>
  <si>
    <t>Rendimientos Financieros</t>
  </si>
  <si>
    <t>Total Ingresos</t>
  </si>
  <si>
    <t>Costo de Ventas</t>
  </si>
  <si>
    <t>Inventario Inicial</t>
  </si>
  <si>
    <t>Compras locales de mercaderías</t>
  </si>
  <si>
    <t>Importaciones de mercaderías</t>
  </si>
  <si>
    <t>Compras e Importaciones a relacionados</t>
  </si>
  <si>
    <t>Inventario Final</t>
  </si>
  <si>
    <t>Costos de Ventas mercaderías</t>
  </si>
  <si>
    <t>Costos de Ventas bienes fabricados</t>
  </si>
  <si>
    <t>Total Costo de Ventas</t>
  </si>
  <si>
    <t>Utilidad Bruta</t>
  </si>
  <si>
    <t>Gastos Generales</t>
  </si>
  <si>
    <t>Sueldos, Beneficios y Aportes</t>
  </si>
  <si>
    <t>Honorarios Profesionales</t>
  </si>
  <si>
    <t>promoción y publicidad</t>
  </si>
  <si>
    <t>transporte</t>
  </si>
  <si>
    <t>consumo de combustibles y lubricantes</t>
  </si>
  <si>
    <t>gastos de viaje</t>
  </si>
  <si>
    <t>gastos de gestión</t>
  </si>
  <si>
    <t>arrendamientos operativos</t>
  </si>
  <si>
    <t>suministros, herramientas, materiales y repuestos</t>
  </si>
  <si>
    <t>mantenimiento y reparaciones</t>
  </si>
  <si>
    <t>mermas</t>
  </si>
  <si>
    <t>seguros y reaseguros (primas y cesiones)</t>
  </si>
  <si>
    <t>gastos indirectos asignados desde el exterior por partes relacionadas</t>
  </si>
  <si>
    <t>impuestos, contribuciones y otros</t>
  </si>
  <si>
    <t>comisiones y similares</t>
  </si>
  <si>
    <t>regalias, servicios técnicos, consultorias</t>
  </si>
  <si>
    <t>instalación, organización y similares</t>
  </si>
  <si>
    <t>iva que se carga al costo o gasto</t>
  </si>
  <si>
    <t>servicios públicos</t>
  </si>
  <si>
    <t>pérdidas por siniestros</t>
  </si>
  <si>
    <t>otros</t>
  </si>
  <si>
    <t>Total Gastos Generales</t>
  </si>
  <si>
    <t>Utilidad Operativa (EBITDA)</t>
  </si>
  <si>
    <t>Gastos no efectivos</t>
  </si>
  <si>
    <t>Provisiones créditos incobrables</t>
  </si>
  <si>
    <t>Depreciaciones</t>
  </si>
  <si>
    <t>Amortizaciones</t>
  </si>
  <si>
    <t>Deterioro</t>
  </si>
  <si>
    <t>Provisiones varias</t>
  </si>
  <si>
    <t>Pérdida en enajenación de acciones y otros</t>
  </si>
  <si>
    <t>Otros</t>
  </si>
  <si>
    <t>Total Gastos no Efectivos</t>
  </si>
  <si>
    <t>Utilidad Operativa(EBIT)</t>
  </si>
  <si>
    <t>Gastos Financieros</t>
  </si>
  <si>
    <t>Utilidad antes de Impuestos</t>
  </si>
  <si>
    <t>Impuestos</t>
  </si>
  <si>
    <t>Utilidad Neta</t>
  </si>
  <si>
    <t>Dividendos Declarados</t>
  </si>
  <si>
    <t>Utilidad a Reinvertir</t>
  </si>
  <si>
    <t>Ratios para análisis/proyección</t>
  </si>
  <si>
    <t>Tasa de inversiones Temporales</t>
  </si>
  <si>
    <t>Margen Bruto</t>
  </si>
  <si>
    <t>Margen Operativo</t>
  </si>
  <si>
    <t>Tasa Provisión Incobrables</t>
  </si>
  <si>
    <t>Tasa Depreciación</t>
  </si>
  <si>
    <t>Tasa Interés Deudas</t>
  </si>
  <si>
    <t>Tasa Efectiva de impuestos</t>
  </si>
  <si>
    <t>Tasa Reparto Dividendos</t>
  </si>
  <si>
    <t>ESTADO DE SITUACION FINANCIERA</t>
  </si>
  <si>
    <t>Activos Corrientes</t>
  </si>
  <si>
    <t>Caja</t>
  </si>
  <si>
    <t>Bancos</t>
  </si>
  <si>
    <t>Inversiones Temporales</t>
  </si>
  <si>
    <t>Cuentas por Cobrar Clientes</t>
  </si>
  <si>
    <t>Exportaciones</t>
  </si>
  <si>
    <t>Relacionados</t>
  </si>
  <si>
    <t>Otras Cuentas por Cobrar</t>
  </si>
  <si>
    <t>No Relacionados</t>
  </si>
  <si>
    <t>-Provisión CxC</t>
  </si>
  <si>
    <t>Inventarios</t>
  </si>
  <si>
    <t>Materia Prima</t>
  </si>
  <si>
    <t>Productos Proceso</t>
  </si>
  <si>
    <t>Productos Terminados</t>
  </si>
  <si>
    <t>Mercadería Tránsito</t>
  </si>
  <si>
    <t>Suministros, respuestos y otros</t>
  </si>
  <si>
    <t>-Provisión Inventarios</t>
  </si>
  <si>
    <t>Créditos Tributarios</t>
  </si>
  <si>
    <t>Activos Biológicos</t>
  </si>
  <si>
    <t>ANCMV</t>
  </si>
  <si>
    <t>Otros Activos</t>
  </si>
  <si>
    <t>Total Activos Corrientes</t>
  </si>
  <si>
    <t>Activos no corrientes</t>
  </si>
  <si>
    <t>Inversiones financieras LP</t>
  </si>
  <si>
    <t>Inversiones en acciones</t>
  </si>
  <si>
    <t>Terrenos</t>
  </si>
  <si>
    <t>Construcciones en Proceso</t>
  </si>
  <si>
    <t>PPE depreciable, bruto</t>
  </si>
  <si>
    <t>-Depreciación Acumulada</t>
  </si>
  <si>
    <t>-Deterioro Acumulado</t>
  </si>
  <si>
    <t>PPE depreciable, neto</t>
  </si>
  <si>
    <t>Activos Intangibles</t>
  </si>
  <si>
    <t>Propiedades de Inversión</t>
  </si>
  <si>
    <t>Cuentas por Cobrar LP</t>
  </si>
  <si>
    <t>PPE por arrendamiento financiero</t>
  </si>
  <si>
    <t>Otros Activos No Corrientes</t>
  </si>
  <si>
    <t>Total Activos no corrientes</t>
  </si>
  <si>
    <t>Total Activos</t>
  </si>
  <si>
    <t>Pasivos Corto Plazo</t>
  </si>
  <si>
    <t>Cuentas por Pagar Proveedores</t>
  </si>
  <si>
    <t>Compras Locales</t>
  </si>
  <si>
    <t>Importaciones</t>
  </si>
  <si>
    <t>Otras Cuentas por Pagar</t>
  </si>
  <si>
    <t>Anticipos de Clientes</t>
  </si>
  <si>
    <t>Beneficios Sociales y Aportes IESS</t>
  </si>
  <si>
    <t>Impuestos Directos (PTU e IR)</t>
  </si>
  <si>
    <t>Provisiones</t>
  </si>
  <si>
    <t>Otros pasivos Corrientes</t>
  </si>
  <si>
    <t>Deudas a Corto Plazo</t>
  </si>
  <si>
    <t>Total Pasivo Corto Plazo</t>
  </si>
  <si>
    <t>Pasivo Largo Plazo</t>
  </si>
  <si>
    <t>Obligaciones con Bancos</t>
  </si>
  <si>
    <t>Emisión de Obligaciones</t>
  </si>
  <si>
    <t>Otros pasivos financieros</t>
  </si>
  <si>
    <t>Préstamos de Accionistas</t>
  </si>
  <si>
    <t>Pasivos Laborales</t>
  </si>
  <si>
    <t>Otros pasivos no corrientes</t>
  </si>
  <si>
    <t>Total Pasivo Largo Plazo</t>
  </si>
  <si>
    <t>Total Pasivos</t>
  </si>
  <si>
    <t>Patrimonio</t>
  </si>
  <si>
    <t>Capital Social</t>
  </si>
  <si>
    <t>Aportes futuras capitalizaciones</t>
  </si>
  <si>
    <t>Reservas</t>
  </si>
  <si>
    <t>Resultados adopción NIIF</t>
  </si>
  <si>
    <t>Otro resultado integral</t>
  </si>
  <si>
    <t>Resultados del ejercicio</t>
  </si>
  <si>
    <t>Resultados acumulados</t>
  </si>
  <si>
    <t>Total Patrimonio</t>
  </si>
  <si>
    <t>Total Pasivo y Patrimonio</t>
  </si>
  <si>
    <t>Efectivo mínimo en caja</t>
  </si>
  <si>
    <t>Proporción de efectivo para bancos</t>
  </si>
  <si>
    <t>Proporción de efectivo para inversiones</t>
  </si>
  <si>
    <t>Días de Cobro Venta Nacional</t>
  </si>
  <si>
    <t>Días de Cobro Exportación</t>
  </si>
  <si>
    <t>Días de Cobro Relacionados</t>
  </si>
  <si>
    <t>Días de Inventario Mercaderías</t>
  </si>
  <si>
    <t>Proporción de Créditos Tributarios</t>
  </si>
  <si>
    <t>Días de Pago Proveedores locales</t>
  </si>
  <si>
    <t>Días de Pago Importaciones</t>
  </si>
  <si>
    <t>Días de Pago Relacionados</t>
  </si>
  <si>
    <t>Proporción Beneficios y Aportes por pagar</t>
  </si>
  <si>
    <t>Proporción Jubiliación/Desahucio</t>
  </si>
  <si>
    <t>CICLO CONVERSIÓN EFECTIVO</t>
  </si>
  <si>
    <t>ESTADO DE SITUACION FINANCIERA RESUMIDOS</t>
  </si>
  <si>
    <t>Activos</t>
  </si>
  <si>
    <t>Excedentes de Caja</t>
  </si>
  <si>
    <t>Necesidades Operativas de Fondos (NOF)</t>
  </si>
  <si>
    <t>Activos No corrientes</t>
  </si>
  <si>
    <t>Financiamiento</t>
  </si>
  <si>
    <t>Deuda Corto Plazo</t>
  </si>
  <si>
    <t>Deuda Largo Plazo</t>
  </si>
  <si>
    <t>Total Financiamiento</t>
  </si>
  <si>
    <t>Fondo de Maniobra</t>
  </si>
  <si>
    <t>NOF sobre Ventas</t>
  </si>
  <si>
    <t>Ciclo de Conversión Efectivo</t>
  </si>
  <si>
    <t>Retorno sobre ventas (ROS)</t>
  </si>
  <si>
    <t>Retorno sobre activos (ROA)</t>
  </si>
  <si>
    <t>Retorno sobre patrimonio (ROE)</t>
  </si>
  <si>
    <t>Estructura de Capital (D/A)</t>
  </si>
  <si>
    <t>Apalancamiento (A/P)</t>
  </si>
  <si>
    <t>Grado Apalancamiento Financiero (GAF)</t>
  </si>
  <si>
    <t>ESTADOS DE FLUJOS DE EFECTIVO</t>
  </si>
  <si>
    <t>ACTIVIDADES DE OPERACIÓN</t>
  </si>
  <si>
    <t>Ingresos Operativos</t>
  </si>
  <si>
    <t>Cobros por Ventas y Exportaciones</t>
  </si>
  <si>
    <t>Cobros varios</t>
  </si>
  <si>
    <t>Cobros por Rendimientos Financieros</t>
  </si>
  <si>
    <t>Total Ingresos Operativos</t>
  </si>
  <si>
    <t>Egresos Operativos</t>
  </si>
  <si>
    <t>Pagos a proveedores de materias primas y mercaderías</t>
  </si>
  <si>
    <t>Pagos a empleados por sueldos beneficios aportes</t>
  </si>
  <si>
    <t>Pagos por costos indirectos fabricación</t>
  </si>
  <si>
    <t>Pagos por gastos operativos</t>
  </si>
  <si>
    <t>Pagos por impuestos directos</t>
  </si>
  <si>
    <t>Pagos varios</t>
  </si>
  <si>
    <t>Total Egresos Operativos</t>
  </si>
  <si>
    <t>FLUJO DE ACTIVIDADES OPERACIÓN</t>
  </si>
  <si>
    <t>ACTIVIDADES DE INVERSION</t>
  </si>
  <si>
    <t>Ingresos por venta de activos no corrientes e inversiones</t>
  </si>
  <si>
    <t>Egresos por compra de activos no corrientes</t>
  </si>
  <si>
    <t>FLUJO DE ACTIVIDADES DE INVERSION</t>
  </si>
  <si>
    <t>FLUJO DE EFECTIVO DEL ACTIVO</t>
  </si>
  <si>
    <t>ACTIVIDADES DE FINANCIACION</t>
  </si>
  <si>
    <t>Deudas Financieras</t>
  </si>
  <si>
    <t>Ingresos por contratación deudas</t>
  </si>
  <si>
    <t>Egresos por amortización deudas</t>
  </si>
  <si>
    <t>Egresos por pago de intereses</t>
  </si>
  <si>
    <t>Total Flujo de Deudas</t>
  </si>
  <si>
    <t>Ingresos por aportes de capital</t>
  </si>
  <si>
    <t>Egresos por retiros de capital</t>
  </si>
  <si>
    <t>Egresos por pagos de dividendos</t>
  </si>
  <si>
    <t>Total Flujo de Patrimonio</t>
  </si>
  <si>
    <t>FLUJO DE ACTIVIDADES DE FINANCIACION</t>
  </si>
  <si>
    <t>Flujo de Efectivo Neto</t>
  </si>
  <si>
    <t>FLUJO DE EFECTIVO ACUMULADO</t>
  </si>
  <si>
    <t>SECTOR ECONOMICO</t>
  </si>
  <si>
    <t>Costo de Capital</t>
  </si>
  <si>
    <t>Chemical (Basic)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</si>
</sst>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\-??_);_(@_)"/>
  </numFmts>
  <fonts count="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161617"/>
      <name val="Verdana"/>
    </font>
    <font>
      <b val="1"/>
      <i val="0"/>
      <strike val="0"/>
      <u val="none"/>
      <sz val="10"/>
      <color rgb="FF161617"/>
      <name val="Verdana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gradientFill type="linear" degree="0">
        <stop position="0">
          <color rgb="EEECE1"/>
        </stop>
        <stop position="1">
          <color rgb="EEECE1"/>
        </stop>
      </gradientFill>
    </fill>
    <fill>
      <gradientFill type="linear" degree="0">
        <stop position="0">
          <color rgb="B7DEE8"/>
        </stop>
        <stop position="1">
          <color rgb="B7DEE8"/>
        </stop>
      </gradient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49" fillId="2" borderId="3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2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general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2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left" vertical="center" textRotation="0" wrapText="false" shrinkToFit="false"/>
      <protection locked="true" hidden="false"/>
    </xf>
    <xf xfId="0" fontId="0" numFmtId="49" fillId="2" borderId="0" applyFont="0" applyNumberFormat="1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49" fillId="3" borderId="1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tru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center" vertical="center" textRotation="0" wrapText="true" shrinkToFit="tru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5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6" borderId="1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7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8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62"/>
  <sheetViews>
    <sheetView tabSelected="0" workbookViewId="0" zoomScale="75" zoomScaleNormal="75" showGridLines="true" showRowColHeaders="1">
      <selection activeCell="I251" sqref="I251"/>
    </sheetView>
  </sheetViews>
  <sheetFormatPr defaultRowHeight="14.4" outlineLevelRow="0" outlineLevelCol="0"/>
  <cols>
    <col min="1" max="1" width="4.7244897959184" customWidth="true" style="1"/>
    <col min="2" max="2" width="20.65306122449" customWidth="true" style="1"/>
    <col min="3" max="3" width="27.132653061224" customWidth="true" style="1"/>
    <col min="4" max="4" width="45.489795918367" customWidth="true" style="1"/>
    <col min="5" max="5" width="42.117346938775" customWidth="true" style="1"/>
    <col min="6" max="6" width="7.6938775510204" customWidth="true" style="2"/>
    <col min="7" max="7" width="14.173469387755" customWidth="true" style="1"/>
    <col min="8" max="8" width="14.173469387755" customWidth="true" style="1"/>
    <col min="9" max="9" width="14.173469387755" customWidth="true" style="1"/>
    <col min="10" max="10" width="14.173469387755" customWidth="true" style="1"/>
    <col min="11" max="11" width="14.173469387755" customWidth="true" style="1"/>
    <col min="12" max="12" width="4.7244897959184" customWidth="true" style="1"/>
    <col min="13" max="13" width="4.7244897959184" customWidth="true" style="1"/>
    <col min="14" max="14" width="0" hidden="true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3" t="s">
        <v>0</v>
      </c>
      <c r="C3" s="3"/>
      <c r="D3" s="3"/>
      <c r="E3" s="3"/>
      <c r="F3" s="3"/>
      <c r="G3" s="3">
        <v>2014</v>
      </c>
      <c r="H3" s="3">
        <v>2015</v>
      </c>
      <c r="I3" s="3">
        <v>2016</v>
      </c>
      <c r="J3" s="3">
        <v>2017</v>
      </c>
      <c r="K3" s="3">
        <v>2018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4" t="s">
        <v>1</v>
      </c>
      <c r="C4" s="4"/>
      <c r="D4" s="4"/>
      <c r="E4" s="4"/>
      <c r="F4" s="4"/>
      <c r="G4" s="5"/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75">
      <c r="A5" s="1"/>
      <c r="B5" s="6" t="s">
        <v>2</v>
      </c>
      <c r="C5" s="6"/>
      <c r="D5" s="6"/>
      <c r="E5" s="6"/>
      <c r="F5" s="5" t="s">
        <v>3</v>
      </c>
      <c r="G5" s="7">
        <v>20</v>
      </c>
      <c r="H5" s="7">
        <v>26</v>
      </c>
      <c r="I5" s="7">
        <v>15</v>
      </c>
      <c r="J5" s="7">
        <v>28</v>
      </c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 t="s">
        <v>4</v>
      </c>
      <c r="C6" s="10" t="s">
        <v>5</v>
      </c>
      <c r="D6" s="10"/>
      <c r="E6" s="11"/>
      <c r="F6" s="5" t="s">
        <v>3</v>
      </c>
      <c r="G6" s="7">
        <v>21</v>
      </c>
      <c r="H6" s="7">
        <v>27</v>
      </c>
      <c r="I6" s="7">
        <v>16</v>
      </c>
      <c r="J6" s="7">
        <v>29</v>
      </c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8">
      <c r="A7" s="1"/>
      <c r="B7" s="9"/>
      <c r="C7" s="10" t="s">
        <v>6</v>
      </c>
      <c r="D7" s="10"/>
      <c r="E7" s="11"/>
      <c r="F7" s="12" t="s">
        <v>3</v>
      </c>
      <c r="G7" s="7">
        <v>22</v>
      </c>
      <c r="H7" s="7">
        <v>28</v>
      </c>
      <c r="I7" s="7">
        <v>17</v>
      </c>
      <c r="J7" s="7">
        <v>30</v>
      </c>
      <c r="K7" s="1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14" t="s">
        <v>7</v>
      </c>
      <c r="C8" s="9" t="s">
        <v>8</v>
      </c>
      <c r="D8" s="9" t="s">
        <v>9</v>
      </c>
      <c r="E8" s="15" t="s">
        <v>5</v>
      </c>
      <c r="F8" s="12" t="s">
        <v>3</v>
      </c>
      <c r="G8" s="7">
        <v>23</v>
      </c>
      <c r="H8" s="7">
        <v>29</v>
      </c>
      <c r="I8" s="7">
        <v>18</v>
      </c>
      <c r="J8" s="7">
        <v>31</v>
      </c>
      <c r="K8" s="1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8">
      <c r="A9" s="1"/>
      <c r="B9" s="14"/>
      <c r="C9" s="9"/>
      <c r="D9" s="9"/>
      <c r="E9" s="15" t="s">
        <v>6</v>
      </c>
      <c r="F9" s="12" t="s">
        <v>3</v>
      </c>
      <c r="G9" s="7">
        <v>24</v>
      </c>
      <c r="H9" s="7">
        <v>30</v>
      </c>
      <c r="I9" s="7">
        <v>19</v>
      </c>
      <c r="J9" s="7">
        <v>32</v>
      </c>
      <c r="K9" s="1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14"/>
      <c r="C10" s="9"/>
      <c r="D10" s="9" t="s">
        <v>10</v>
      </c>
      <c r="E10" s="15" t="s">
        <v>5</v>
      </c>
      <c r="F10" s="12" t="s">
        <v>3</v>
      </c>
      <c r="G10" s="7">
        <v>25</v>
      </c>
      <c r="H10" s="7">
        <v>31</v>
      </c>
      <c r="I10" s="7">
        <v>20</v>
      </c>
      <c r="J10" s="7">
        <v>33</v>
      </c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8">
      <c r="A11" s="1"/>
      <c r="B11" s="14"/>
      <c r="C11" s="9"/>
      <c r="D11" s="9"/>
      <c r="E11" s="15" t="s">
        <v>6</v>
      </c>
      <c r="F11" s="12" t="s">
        <v>3</v>
      </c>
      <c r="G11" s="7">
        <v>26</v>
      </c>
      <c r="H11" s="7">
        <v>32</v>
      </c>
      <c r="I11" s="7">
        <v>21</v>
      </c>
      <c r="J11" s="7">
        <v>34</v>
      </c>
      <c r="K11" s="1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14"/>
      <c r="C12" s="9"/>
      <c r="D12" s="6" t="s">
        <v>11</v>
      </c>
      <c r="E12" s="6"/>
      <c r="F12" s="12" t="s">
        <v>12</v>
      </c>
      <c r="G12" s="7">
        <v>27</v>
      </c>
      <c r="H12" s="7">
        <v>33</v>
      </c>
      <c r="I12" s="7">
        <v>22</v>
      </c>
      <c r="J12" s="7">
        <v>35</v>
      </c>
      <c r="K12" s="1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14"/>
      <c r="C13" s="9" t="s">
        <v>13</v>
      </c>
      <c r="D13" s="9" t="s">
        <v>14</v>
      </c>
      <c r="E13" s="6" t="s">
        <v>5</v>
      </c>
      <c r="F13" s="12" t="s">
        <v>3</v>
      </c>
      <c r="G13" s="7">
        <v>28</v>
      </c>
      <c r="H13" s="7">
        <v>34</v>
      </c>
      <c r="I13" s="7">
        <v>23</v>
      </c>
      <c r="J13" s="7">
        <v>36</v>
      </c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8">
      <c r="A14" s="1"/>
      <c r="B14" s="14"/>
      <c r="C14" s="9"/>
      <c r="D14" s="9"/>
      <c r="E14" s="6" t="s">
        <v>6</v>
      </c>
      <c r="F14" s="12" t="s">
        <v>3</v>
      </c>
      <c r="G14" s="7">
        <v>29</v>
      </c>
      <c r="H14" s="7">
        <v>35</v>
      </c>
      <c r="I14" s="7">
        <v>24</v>
      </c>
      <c r="J14" s="7">
        <v>37</v>
      </c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14"/>
      <c r="C15" s="9"/>
      <c r="D15" s="9" t="s">
        <v>15</v>
      </c>
      <c r="E15" s="15" t="s">
        <v>16</v>
      </c>
      <c r="F15" s="12" t="s">
        <v>3</v>
      </c>
      <c r="G15" s="7">
        <v>30</v>
      </c>
      <c r="H15" s="7">
        <v>36</v>
      </c>
      <c r="I15" s="7">
        <v>25</v>
      </c>
      <c r="J15" s="7">
        <v>38</v>
      </c>
      <c r="K15" s="1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8">
      <c r="A16" s="1"/>
      <c r="B16" s="14"/>
      <c r="C16" s="9"/>
      <c r="D16" s="9"/>
      <c r="E16" s="15" t="s">
        <v>17</v>
      </c>
      <c r="F16" s="12" t="s">
        <v>3</v>
      </c>
      <c r="G16" s="7">
        <v>31</v>
      </c>
      <c r="H16" s="7">
        <v>37</v>
      </c>
      <c r="I16" s="7">
        <v>26</v>
      </c>
      <c r="J16" s="7">
        <v>39</v>
      </c>
      <c r="K16" s="1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14"/>
      <c r="C17" s="9"/>
      <c r="D17" s="9" t="s">
        <v>18</v>
      </c>
      <c r="E17" s="15" t="s">
        <v>5</v>
      </c>
      <c r="F17" s="9" t="s">
        <v>3</v>
      </c>
      <c r="G17" s="7">
        <v>32</v>
      </c>
      <c r="H17" s="7">
        <v>38</v>
      </c>
      <c r="I17" s="7">
        <v>27</v>
      </c>
      <c r="J17" s="7">
        <v>40</v>
      </c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8">
      <c r="A18" s="1"/>
      <c r="B18" s="14"/>
      <c r="C18" s="9"/>
      <c r="D18" s="9"/>
      <c r="E18" s="15" t="s">
        <v>6</v>
      </c>
      <c r="F18" s="9" t="s">
        <v>3</v>
      </c>
      <c r="G18" s="7">
        <v>33</v>
      </c>
      <c r="H18" s="7">
        <v>39</v>
      </c>
      <c r="I18" s="7">
        <v>28</v>
      </c>
      <c r="J18" s="7">
        <v>41</v>
      </c>
      <c r="K18" s="1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14"/>
      <c r="C19" s="9"/>
      <c r="D19" s="9" t="s">
        <v>19</v>
      </c>
      <c r="E19" s="15" t="s">
        <v>5</v>
      </c>
      <c r="F19" s="12" t="s">
        <v>3</v>
      </c>
      <c r="G19" s="7">
        <v>34</v>
      </c>
      <c r="H19" s="7">
        <v>40</v>
      </c>
      <c r="I19" s="7">
        <v>29</v>
      </c>
      <c r="J19" s="7">
        <v>42</v>
      </c>
      <c r="K19" s="1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8">
      <c r="A20" s="1"/>
      <c r="B20" s="14"/>
      <c r="C20" s="9"/>
      <c r="D20" s="9"/>
      <c r="E20" s="15" t="s">
        <v>6</v>
      </c>
      <c r="F20" s="12" t="s">
        <v>3</v>
      </c>
      <c r="G20" s="7">
        <v>35</v>
      </c>
      <c r="H20" s="7">
        <v>41</v>
      </c>
      <c r="I20" s="7">
        <v>30</v>
      </c>
      <c r="J20" s="7">
        <v>43</v>
      </c>
      <c r="K20" s="1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14"/>
      <c r="C21" s="9"/>
      <c r="D21" s="6" t="s">
        <v>20</v>
      </c>
      <c r="E21" s="6"/>
      <c r="F21" s="12" t="s">
        <v>12</v>
      </c>
      <c r="G21" s="7">
        <v>36</v>
      </c>
      <c r="H21" s="7">
        <v>42</v>
      </c>
      <c r="I21" s="7">
        <v>31</v>
      </c>
      <c r="J21" s="7">
        <v>44</v>
      </c>
      <c r="K21" s="1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 t="s">
        <v>21</v>
      </c>
      <c r="C22" s="15" t="s">
        <v>22</v>
      </c>
      <c r="D22" s="15"/>
      <c r="E22" s="15"/>
      <c r="F22" s="12" t="s">
        <v>3</v>
      </c>
      <c r="G22" s="7">
        <v>37</v>
      </c>
      <c r="H22" s="7">
        <v>43</v>
      </c>
      <c r="I22" s="7">
        <v>32</v>
      </c>
      <c r="J22" s="7">
        <v>45</v>
      </c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15" t="s">
        <v>23</v>
      </c>
      <c r="D23" s="15"/>
      <c r="E23" s="15"/>
      <c r="F23" s="12" t="s">
        <v>12</v>
      </c>
      <c r="G23" s="7">
        <v>38</v>
      </c>
      <c r="H23" s="7">
        <v>44</v>
      </c>
      <c r="I23" s="7">
        <v>33</v>
      </c>
      <c r="J23" s="7">
        <v>46</v>
      </c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15" t="s">
        <v>24</v>
      </c>
      <c r="D24" s="15"/>
      <c r="E24" s="15"/>
      <c r="F24" s="12" t="s">
        <v>3</v>
      </c>
      <c r="G24" s="7">
        <v>39</v>
      </c>
      <c r="H24" s="7">
        <v>45</v>
      </c>
      <c r="I24" s="7">
        <v>34</v>
      </c>
      <c r="J24" s="7">
        <v>47</v>
      </c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6" t="s">
        <v>25</v>
      </c>
      <c r="C25" s="6"/>
      <c r="D25" s="6"/>
      <c r="E25" s="6"/>
      <c r="F25" s="12" t="s">
        <v>3</v>
      </c>
      <c r="G25" s="7">
        <v>40</v>
      </c>
      <c r="H25" s="7">
        <v>46</v>
      </c>
      <c r="I25" s="7">
        <v>35</v>
      </c>
      <c r="J25" s="7">
        <v>48</v>
      </c>
      <c r="K25" s="1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6" t="s">
        <v>26</v>
      </c>
      <c r="C26" s="6"/>
      <c r="D26" s="6"/>
      <c r="E26" s="6"/>
      <c r="F26" s="12" t="s">
        <v>3</v>
      </c>
      <c r="G26" s="7">
        <v>41</v>
      </c>
      <c r="H26" s="7">
        <v>47</v>
      </c>
      <c r="I26" s="7">
        <v>36</v>
      </c>
      <c r="J26" s="7">
        <v>49</v>
      </c>
      <c r="K26" s="1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14" t="s">
        <v>27</v>
      </c>
      <c r="C27" s="6" t="s">
        <v>28</v>
      </c>
      <c r="D27" s="6"/>
      <c r="E27" s="6"/>
      <c r="F27" s="12" t="s">
        <v>3</v>
      </c>
      <c r="G27" s="7">
        <v>42</v>
      </c>
      <c r="H27" s="7">
        <v>48</v>
      </c>
      <c r="I27" s="7">
        <v>37</v>
      </c>
      <c r="J27" s="7">
        <v>50</v>
      </c>
      <c r="K27" s="1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14"/>
      <c r="C28" s="6" t="s">
        <v>29</v>
      </c>
      <c r="D28" s="6"/>
      <c r="E28" s="6"/>
      <c r="F28" s="12" t="s">
        <v>3</v>
      </c>
      <c r="G28" s="7">
        <v>43</v>
      </c>
      <c r="H28" s="7">
        <v>49</v>
      </c>
      <c r="I28" s="7">
        <v>38</v>
      </c>
      <c r="J28" s="7">
        <v>51</v>
      </c>
      <c r="K28" s="1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14"/>
      <c r="C29" s="6" t="s">
        <v>30</v>
      </c>
      <c r="D29" s="6"/>
      <c r="E29" s="6"/>
      <c r="F29" s="12" t="s">
        <v>3</v>
      </c>
      <c r="G29" s="7">
        <v>44</v>
      </c>
      <c r="H29" s="7">
        <v>50</v>
      </c>
      <c r="I29" s="7">
        <v>39</v>
      </c>
      <c r="J29" s="7">
        <v>52</v>
      </c>
      <c r="K29" s="1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14"/>
      <c r="C30" s="6" t="s">
        <v>31</v>
      </c>
      <c r="D30" s="6"/>
      <c r="E30" s="6"/>
      <c r="F30" s="12" t="s">
        <v>3</v>
      </c>
      <c r="G30" s="7">
        <v>45</v>
      </c>
      <c r="H30" s="7">
        <v>51</v>
      </c>
      <c r="I30" s="7">
        <v>40</v>
      </c>
      <c r="J30" s="7">
        <v>53</v>
      </c>
      <c r="K30" s="1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14" t="s">
        <v>32</v>
      </c>
      <c r="C31" s="15" t="s">
        <v>33</v>
      </c>
      <c r="D31" s="15"/>
      <c r="E31" s="15"/>
      <c r="F31" s="12" t="s">
        <v>3</v>
      </c>
      <c r="G31" s="7">
        <v>46</v>
      </c>
      <c r="H31" s="7">
        <v>52</v>
      </c>
      <c r="I31" s="7">
        <v>41</v>
      </c>
      <c r="J31" s="7">
        <v>54</v>
      </c>
      <c r="K31" s="1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14"/>
      <c r="C32" s="15" t="s">
        <v>34</v>
      </c>
      <c r="D32" s="15"/>
      <c r="E32" s="15"/>
      <c r="F32" s="12" t="s">
        <v>3</v>
      </c>
      <c r="G32" s="7">
        <v>47</v>
      </c>
      <c r="H32" s="7">
        <v>53</v>
      </c>
      <c r="I32" s="7">
        <v>42</v>
      </c>
      <c r="J32" s="7">
        <v>55</v>
      </c>
      <c r="K32" s="1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14"/>
      <c r="C33" s="15" t="s">
        <v>35</v>
      </c>
      <c r="D33" s="15"/>
      <c r="E33" s="15"/>
      <c r="F33" s="12" t="s">
        <v>3</v>
      </c>
      <c r="G33" s="7">
        <v>48</v>
      </c>
      <c r="H33" s="7">
        <v>54</v>
      </c>
      <c r="I33" s="7">
        <v>43</v>
      </c>
      <c r="J33" s="7">
        <v>56</v>
      </c>
      <c r="K33" s="1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14"/>
      <c r="C34" s="15" t="s">
        <v>36</v>
      </c>
      <c r="D34" s="15"/>
      <c r="E34" s="15"/>
      <c r="F34" s="12" t="s">
        <v>3</v>
      </c>
      <c r="G34" s="7">
        <v>49</v>
      </c>
      <c r="H34" s="7">
        <v>55</v>
      </c>
      <c r="I34" s="7">
        <v>44</v>
      </c>
      <c r="J34" s="7">
        <v>57</v>
      </c>
      <c r="K34" s="1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14"/>
      <c r="C35" s="15" t="s">
        <v>37</v>
      </c>
      <c r="D35" s="15"/>
      <c r="E35" s="15"/>
      <c r="F35" s="12" t="s">
        <v>3</v>
      </c>
      <c r="G35" s="7">
        <v>50</v>
      </c>
      <c r="H35" s="7">
        <v>56</v>
      </c>
      <c r="I35" s="7">
        <v>45</v>
      </c>
      <c r="J35" s="7">
        <v>58</v>
      </c>
      <c r="K35" s="1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14"/>
      <c r="C36" s="15" t="s">
        <v>38</v>
      </c>
      <c r="D36" s="15"/>
      <c r="E36" s="15"/>
      <c r="F36" s="12" t="s">
        <v>3</v>
      </c>
      <c r="G36" s="7">
        <v>51</v>
      </c>
      <c r="H36" s="7">
        <v>57</v>
      </c>
      <c r="I36" s="7">
        <v>46</v>
      </c>
      <c r="J36" s="7">
        <v>59</v>
      </c>
      <c r="K36" s="1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14"/>
      <c r="C37" s="15" t="s">
        <v>39</v>
      </c>
      <c r="D37" s="15"/>
      <c r="E37" s="15"/>
      <c r="F37" s="12" t="s">
        <v>3</v>
      </c>
      <c r="G37" s="7">
        <v>52</v>
      </c>
      <c r="H37" s="7">
        <v>58</v>
      </c>
      <c r="I37" s="7">
        <v>47</v>
      </c>
      <c r="J37" s="7">
        <v>60</v>
      </c>
      <c r="K37" s="1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14"/>
      <c r="C38" s="15" t="s">
        <v>40</v>
      </c>
      <c r="D38" s="15"/>
      <c r="E38" s="15"/>
      <c r="F38" s="12" t="s">
        <v>3</v>
      </c>
      <c r="G38" s="7">
        <v>53</v>
      </c>
      <c r="H38" s="7">
        <v>59</v>
      </c>
      <c r="I38" s="7">
        <v>48</v>
      </c>
      <c r="J38" s="7">
        <v>61</v>
      </c>
      <c r="K38" s="1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14"/>
      <c r="C39" s="15" t="s">
        <v>41</v>
      </c>
      <c r="D39" s="15"/>
      <c r="E39" s="15"/>
      <c r="F39" s="12" t="s">
        <v>12</v>
      </c>
      <c r="G39" s="7">
        <v>54</v>
      </c>
      <c r="H39" s="7">
        <v>60</v>
      </c>
      <c r="I39" s="7">
        <v>49</v>
      </c>
      <c r="J39" s="7">
        <v>62</v>
      </c>
      <c r="K39" s="1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 t="s">
        <v>42</v>
      </c>
      <c r="C40" s="6" t="s">
        <v>43</v>
      </c>
      <c r="D40" s="6"/>
      <c r="E40" s="6"/>
      <c r="F40" s="12" t="s">
        <v>3</v>
      </c>
      <c r="G40" s="7">
        <v>55</v>
      </c>
      <c r="H40" s="7">
        <v>61</v>
      </c>
      <c r="I40" s="7">
        <v>50</v>
      </c>
      <c r="J40" s="7">
        <v>63</v>
      </c>
      <c r="K40" s="1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6" t="s">
        <v>44</v>
      </c>
      <c r="D41" s="6"/>
      <c r="E41" s="6"/>
      <c r="F41" s="12" t="s">
        <v>12</v>
      </c>
      <c r="G41" s="7">
        <v>56</v>
      </c>
      <c r="H41" s="7">
        <v>62</v>
      </c>
      <c r="I41" s="7">
        <v>51</v>
      </c>
      <c r="J41" s="7">
        <v>64</v>
      </c>
      <c r="K41" s="1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 t="s">
        <v>45</v>
      </c>
      <c r="C42" s="9" t="s">
        <v>46</v>
      </c>
      <c r="D42" s="6" t="s">
        <v>47</v>
      </c>
      <c r="E42" s="6"/>
      <c r="F42" s="12" t="s">
        <v>3</v>
      </c>
      <c r="G42" s="7">
        <v>57</v>
      </c>
      <c r="H42" s="7">
        <v>63</v>
      </c>
      <c r="I42" s="7">
        <v>52</v>
      </c>
      <c r="J42" s="7">
        <v>65</v>
      </c>
      <c r="K42" s="1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48</v>
      </c>
      <c r="E43" s="6"/>
      <c r="F43" s="12" t="s">
        <v>12</v>
      </c>
      <c r="G43" s="7">
        <v>58</v>
      </c>
      <c r="H43" s="7">
        <v>64</v>
      </c>
      <c r="I43" s="7">
        <v>53</v>
      </c>
      <c r="J43" s="7">
        <v>66</v>
      </c>
      <c r="K43" s="1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/>
      <c r="D44" s="6" t="s">
        <v>49</v>
      </c>
      <c r="E44" s="6"/>
      <c r="F44" s="12" t="s">
        <v>3</v>
      </c>
      <c r="G44" s="7">
        <v>59</v>
      </c>
      <c r="H44" s="7">
        <v>65</v>
      </c>
      <c r="I44" s="7">
        <v>54</v>
      </c>
      <c r="J44" s="7">
        <v>67</v>
      </c>
      <c r="K44" s="1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 t="s">
        <v>50</v>
      </c>
      <c r="D45" s="6" t="s">
        <v>47</v>
      </c>
      <c r="E45" s="6"/>
      <c r="F45" s="12" t="s">
        <v>3</v>
      </c>
      <c r="G45" s="7">
        <v>60</v>
      </c>
      <c r="H45" s="7">
        <v>66</v>
      </c>
      <c r="I45" s="7">
        <v>55</v>
      </c>
      <c r="J45" s="7">
        <v>68</v>
      </c>
      <c r="K45" s="1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/>
      <c r="D46" s="6" t="s">
        <v>48</v>
      </c>
      <c r="E46" s="6"/>
      <c r="F46" s="12" t="s">
        <v>12</v>
      </c>
      <c r="G46" s="7">
        <v>61</v>
      </c>
      <c r="H46" s="7">
        <v>67</v>
      </c>
      <c r="I46" s="7">
        <v>56</v>
      </c>
      <c r="J46" s="7">
        <v>69</v>
      </c>
      <c r="K46" s="1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6" t="s">
        <v>49</v>
      </c>
      <c r="E47" s="6"/>
      <c r="F47" s="12" t="s">
        <v>3</v>
      </c>
      <c r="G47" s="7">
        <v>62</v>
      </c>
      <c r="H47" s="7">
        <v>68</v>
      </c>
      <c r="I47" s="7">
        <v>57</v>
      </c>
      <c r="J47" s="7">
        <v>70</v>
      </c>
      <c r="K47" s="1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 t="s">
        <v>51</v>
      </c>
      <c r="C48" s="6" t="s">
        <v>52</v>
      </c>
      <c r="D48" s="6"/>
      <c r="E48" s="6"/>
      <c r="F48" s="12" t="s">
        <v>3</v>
      </c>
      <c r="G48" s="7">
        <v>63</v>
      </c>
      <c r="H48" s="7">
        <v>69</v>
      </c>
      <c r="I48" s="7">
        <v>58</v>
      </c>
      <c r="J48" s="7">
        <v>71</v>
      </c>
      <c r="K48" s="1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6" t="s">
        <v>53</v>
      </c>
      <c r="D49" s="6"/>
      <c r="E49" s="6"/>
      <c r="F49" s="12" t="s">
        <v>3</v>
      </c>
      <c r="G49" s="7">
        <v>64</v>
      </c>
      <c r="H49" s="7">
        <v>70</v>
      </c>
      <c r="I49" s="7">
        <v>59</v>
      </c>
      <c r="J49" s="7">
        <v>72</v>
      </c>
      <c r="K49" s="1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6" t="s">
        <v>54</v>
      </c>
      <c r="D50" s="6"/>
      <c r="E50" s="6"/>
      <c r="F50" s="12" t="s">
        <v>3</v>
      </c>
      <c r="G50" s="7">
        <v>65</v>
      </c>
      <c r="H50" s="7">
        <v>71</v>
      </c>
      <c r="I50" s="7">
        <v>60</v>
      </c>
      <c r="J50" s="7">
        <v>73</v>
      </c>
      <c r="K50" s="1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31</v>
      </c>
      <c r="D51" s="6"/>
      <c r="E51" s="6"/>
      <c r="F51" s="12" t="s">
        <v>3</v>
      </c>
      <c r="G51" s="7">
        <v>66</v>
      </c>
      <c r="H51" s="7">
        <v>72</v>
      </c>
      <c r="I51" s="7">
        <v>61</v>
      </c>
      <c r="J51" s="7">
        <v>74</v>
      </c>
      <c r="K51" s="1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6" t="s">
        <v>55</v>
      </c>
      <c r="C52" s="6"/>
      <c r="D52" s="6"/>
      <c r="E52" s="6"/>
      <c r="F52" s="12" t="s">
        <v>3</v>
      </c>
      <c r="G52" s="7">
        <v>67</v>
      </c>
      <c r="H52" s="7">
        <v>73</v>
      </c>
      <c r="I52" s="7">
        <v>62</v>
      </c>
      <c r="J52" s="7">
        <v>75</v>
      </c>
      <c r="K52" s="1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16" t="s">
        <v>56</v>
      </c>
      <c r="C53" s="16"/>
      <c r="D53" s="16"/>
      <c r="E53" s="16"/>
      <c r="F53" s="17" t="s">
        <v>57</v>
      </c>
      <c r="G53" s="18">
        <f>SUM(G7:G52)</f>
        <v>2047</v>
      </c>
      <c r="H53" s="18">
        <f>SUM(H7:H52)</f>
        <v>2323</v>
      </c>
      <c r="I53" s="18">
        <f>SUM(I7:I52)</f>
        <v>1817</v>
      </c>
      <c r="J53" s="18">
        <f>SUM(J7:J52)</f>
        <v>2415</v>
      </c>
      <c r="K53" s="18">
        <f>SUM(K7:K52)</f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19"/>
      <c r="C54" s="19"/>
      <c r="D54" s="19"/>
      <c r="E54" s="19"/>
      <c r="F54" s="2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19"/>
      <c r="C55" s="19"/>
      <c r="D55" s="19"/>
      <c r="E55" s="19"/>
      <c r="F55" s="2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4" t="s">
        <v>58</v>
      </c>
      <c r="C56" s="4"/>
      <c r="D56" s="4"/>
      <c r="E56" s="4"/>
      <c r="F56" s="4"/>
      <c r="G56" s="5"/>
      <c r="H56" s="5"/>
      <c r="I56" s="5"/>
      <c r="J56" s="5"/>
      <c r="K56" s="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14" t="s">
        <v>59</v>
      </c>
      <c r="C57" s="9" t="s">
        <v>60</v>
      </c>
      <c r="D57" s="6" t="s">
        <v>61</v>
      </c>
      <c r="E57" s="6"/>
      <c r="F57" s="12" t="s">
        <v>3</v>
      </c>
      <c r="G57" s="7">
        <v>51</v>
      </c>
      <c r="H57" s="7">
        <v>57</v>
      </c>
      <c r="I57" s="7">
        <v>46</v>
      </c>
      <c r="J57" s="7">
        <v>59</v>
      </c>
      <c r="K57" s="1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14"/>
      <c r="C58" s="9"/>
      <c r="D58" s="6" t="s">
        <v>62</v>
      </c>
      <c r="E58" s="6"/>
      <c r="F58" s="12" t="s">
        <v>3</v>
      </c>
      <c r="G58" s="7">
        <v>52</v>
      </c>
      <c r="H58" s="7">
        <v>58</v>
      </c>
      <c r="I58" s="7">
        <v>47</v>
      </c>
      <c r="J58" s="7">
        <v>60</v>
      </c>
      <c r="K58" s="1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14"/>
      <c r="C59" s="9" t="s">
        <v>63</v>
      </c>
      <c r="D59" s="6" t="s">
        <v>64</v>
      </c>
      <c r="E59" s="6"/>
      <c r="F59" s="12" t="s">
        <v>3</v>
      </c>
      <c r="G59" s="7">
        <v>53</v>
      </c>
      <c r="H59" s="7">
        <v>59</v>
      </c>
      <c r="I59" s="7">
        <v>48</v>
      </c>
      <c r="J59" s="7">
        <v>61</v>
      </c>
      <c r="K59" s="1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14"/>
      <c r="C60" s="9"/>
      <c r="D60" s="6" t="s">
        <v>62</v>
      </c>
      <c r="E60" s="6"/>
      <c r="F60" s="12" t="s">
        <v>3</v>
      </c>
      <c r="G60" s="7">
        <v>54</v>
      </c>
      <c r="H60" s="7">
        <v>60</v>
      </c>
      <c r="I60" s="7">
        <v>49</v>
      </c>
      <c r="J60" s="7">
        <v>62</v>
      </c>
      <c r="K60" s="1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14"/>
      <c r="C61" s="9" t="s">
        <v>65</v>
      </c>
      <c r="D61" s="6" t="s">
        <v>61</v>
      </c>
      <c r="E61" s="6"/>
      <c r="F61" s="12" t="s">
        <v>3</v>
      </c>
      <c r="G61" s="7">
        <v>55</v>
      </c>
      <c r="H61" s="7">
        <v>61</v>
      </c>
      <c r="I61" s="7">
        <v>50</v>
      </c>
      <c r="J61" s="7">
        <v>63</v>
      </c>
      <c r="K61" s="1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14"/>
      <c r="C62" s="9"/>
      <c r="D62" s="6" t="s">
        <v>62</v>
      </c>
      <c r="E62" s="6"/>
      <c r="F62" s="12" t="s">
        <v>3</v>
      </c>
      <c r="G62" s="7">
        <v>56</v>
      </c>
      <c r="H62" s="7">
        <v>62</v>
      </c>
      <c r="I62" s="7">
        <v>51</v>
      </c>
      <c r="J62" s="7">
        <v>64</v>
      </c>
      <c r="K62" s="1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14"/>
      <c r="C63" s="9" t="s">
        <v>66</v>
      </c>
      <c r="D63" s="6" t="s">
        <v>64</v>
      </c>
      <c r="E63" s="6"/>
      <c r="F63" s="12" t="s">
        <v>3</v>
      </c>
      <c r="G63" s="7">
        <v>57</v>
      </c>
      <c r="H63" s="7">
        <v>63</v>
      </c>
      <c r="I63" s="7">
        <v>52</v>
      </c>
      <c r="J63" s="7">
        <v>65</v>
      </c>
      <c r="K63" s="1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14"/>
      <c r="C64" s="9"/>
      <c r="D64" s="6" t="s">
        <v>62</v>
      </c>
      <c r="E64" s="6"/>
      <c r="F64" s="12" t="s">
        <v>3</v>
      </c>
      <c r="G64" s="7">
        <v>58</v>
      </c>
      <c r="H64" s="7">
        <v>64</v>
      </c>
      <c r="I64" s="7">
        <v>53</v>
      </c>
      <c r="J64" s="7">
        <v>66</v>
      </c>
      <c r="K64" s="1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14"/>
      <c r="C65" s="9" t="s">
        <v>67</v>
      </c>
      <c r="D65" s="6" t="s">
        <v>61</v>
      </c>
      <c r="E65" s="6"/>
      <c r="F65" s="12" t="s">
        <v>3</v>
      </c>
      <c r="G65" s="7">
        <v>59</v>
      </c>
      <c r="H65" s="7">
        <v>65</v>
      </c>
      <c r="I65" s="7">
        <v>54</v>
      </c>
      <c r="J65" s="7">
        <v>67</v>
      </c>
      <c r="K65" s="1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14"/>
      <c r="C66" s="9"/>
      <c r="D66" s="6" t="s">
        <v>62</v>
      </c>
      <c r="E66" s="6"/>
      <c r="F66" s="12" t="s">
        <v>3</v>
      </c>
      <c r="G66" s="7">
        <v>60</v>
      </c>
      <c r="H66" s="7">
        <v>66</v>
      </c>
      <c r="I66" s="7">
        <v>55</v>
      </c>
      <c r="J66" s="7">
        <v>68</v>
      </c>
      <c r="K66" s="1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14"/>
      <c r="C67" s="6" t="s">
        <v>68</v>
      </c>
      <c r="D67" s="6"/>
      <c r="E67" s="6"/>
      <c r="F67" s="12" t="s">
        <v>3</v>
      </c>
      <c r="G67" s="7">
        <v>61</v>
      </c>
      <c r="H67" s="7">
        <v>67</v>
      </c>
      <c r="I67" s="7">
        <v>56</v>
      </c>
      <c r="J67" s="7">
        <v>69</v>
      </c>
      <c r="K67" s="1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14"/>
      <c r="C68" s="6" t="s">
        <v>69</v>
      </c>
      <c r="D68" s="6"/>
      <c r="E68" s="6"/>
      <c r="F68" s="12" t="s">
        <v>3</v>
      </c>
      <c r="G68" s="7">
        <v>62</v>
      </c>
      <c r="H68" s="7">
        <v>68</v>
      </c>
      <c r="I68" s="7">
        <v>57</v>
      </c>
      <c r="J68" s="7">
        <v>70</v>
      </c>
      <c r="K68" s="1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14"/>
      <c r="C69" s="6" t="s">
        <v>70</v>
      </c>
      <c r="D69" s="6"/>
      <c r="E69" s="6"/>
      <c r="F69" s="12" t="s">
        <v>3</v>
      </c>
      <c r="G69" s="7">
        <v>63</v>
      </c>
      <c r="H69" s="7">
        <v>69</v>
      </c>
      <c r="I69" s="7">
        <v>58</v>
      </c>
      <c r="J69" s="7">
        <v>71</v>
      </c>
      <c r="K69" s="1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14"/>
      <c r="C70" s="6" t="s">
        <v>71</v>
      </c>
      <c r="D70" s="6"/>
      <c r="E70" s="6"/>
      <c r="F70" s="12" t="s">
        <v>3</v>
      </c>
      <c r="G70" s="7">
        <v>64</v>
      </c>
      <c r="H70" s="7">
        <v>70</v>
      </c>
      <c r="I70" s="7">
        <v>59</v>
      </c>
      <c r="J70" s="7">
        <v>72</v>
      </c>
      <c r="K70" s="1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14"/>
      <c r="C71" s="9" t="s">
        <v>72</v>
      </c>
      <c r="D71" s="6" t="s">
        <v>60</v>
      </c>
      <c r="E71" s="6"/>
      <c r="F71" s="12" t="s">
        <v>3</v>
      </c>
      <c r="G71" s="7">
        <v>65</v>
      </c>
      <c r="H71" s="7">
        <v>71</v>
      </c>
      <c r="I71" s="7">
        <v>60</v>
      </c>
      <c r="J71" s="7">
        <v>73</v>
      </c>
      <c r="K71" s="1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14"/>
      <c r="C72" s="9"/>
      <c r="D72" s="6" t="s">
        <v>63</v>
      </c>
      <c r="E72" s="6"/>
      <c r="F72" s="12" t="s">
        <v>3</v>
      </c>
      <c r="G72" s="7">
        <v>66</v>
      </c>
      <c r="H72" s="7">
        <v>72</v>
      </c>
      <c r="I72" s="7">
        <v>61</v>
      </c>
      <c r="J72" s="7">
        <v>74</v>
      </c>
      <c r="K72" s="1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14"/>
      <c r="C73" s="9"/>
      <c r="D73" s="6" t="s">
        <v>65</v>
      </c>
      <c r="E73" s="6"/>
      <c r="F73" s="12" t="s">
        <v>3</v>
      </c>
      <c r="G73" s="7">
        <v>67</v>
      </c>
      <c r="H73" s="7">
        <v>73</v>
      </c>
      <c r="I73" s="7">
        <v>62</v>
      </c>
      <c r="J73" s="7">
        <v>75</v>
      </c>
      <c r="K73" s="1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2.75">
      <c r="A74" s="1"/>
      <c r="B74" s="14"/>
      <c r="C74" s="9"/>
      <c r="D74" s="6" t="s">
        <v>73</v>
      </c>
      <c r="E74" s="6"/>
      <c r="F74" s="12" t="s">
        <v>3</v>
      </c>
      <c r="G74" s="7">
        <v>68</v>
      </c>
      <c r="H74" s="7">
        <v>74</v>
      </c>
      <c r="I74" s="7">
        <v>63</v>
      </c>
      <c r="J74" s="7">
        <v>76</v>
      </c>
      <c r="K74" s="1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4"/>
      <c r="C75" s="9"/>
      <c r="D75" s="6" t="s">
        <v>70</v>
      </c>
      <c r="E75" s="6"/>
      <c r="F75" s="12" t="s">
        <v>3</v>
      </c>
      <c r="G75" s="7">
        <v>69</v>
      </c>
      <c r="H75" s="7">
        <v>75</v>
      </c>
      <c r="I75" s="7">
        <v>64</v>
      </c>
      <c r="J75" s="7">
        <v>77</v>
      </c>
      <c r="K75" s="1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4"/>
      <c r="C76" s="9"/>
      <c r="D76" s="6" t="s">
        <v>71</v>
      </c>
      <c r="E76" s="6"/>
      <c r="F76" s="12" t="s">
        <v>3</v>
      </c>
      <c r="G76" s="7">
        <v>70</v>
      </c>
      <c r="H76" s="7">
        <v>76</v>
      </c>
      <c r="I76" s="7">
        <v>65</v>
      </c>
      <c r="J76" s="7">
        <v>78</v>
      </c>
      <c r="K76" s="1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4"/>
      <c r="C77" s="9"/>
      <c r="D77" s="6" t="s">
        <v>31</v>
      </c>
      <c r="E77" s="6"/>
      <c r="F77" s="12" t="s">
        <v>3</v>
      </c>
      <c r="G77" s="7">
        <v>71</v>
      </c>
      <c r="H77" s="7">
        <v>77</v>
      </c>
      <c r="I77" s="7">
        <v>66</v>
      </c>
      <c r="J77" s="7">
        <v>79</v>
      </c>
      <c r="K77" s="1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2.75">
      <c r="A78" s="1"/>
      <c r="B78" s="14"/>
      <c r="C78" s="6" t="s">
        <v>74</v>
      </c>
      <c r="D78" s="6"/>
      <c r="E78" s="6"/>
      <c r="F78" s="12" t="s">
        <v>3</v>
      </c>
      <c r="G78" s="7">
        <v>72</v>
      </c>
      <c r="H78" s="7">
        <v>78</v>
      </c>
      <c r="I78" s="7">
        <v>67</v>
      </c>
      <c r="J78" s="7">
        <v>80</v>
      </c>
      <c r="K78" s="1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</row>
    <row r="79" spans="1:1025" customHeight="1" ht="12.75">
      <c r="A79" s="1"/>
      <c r="B79" s="14"/>
      <c r="C79" s="9" t="s">
        <v>75</v>
      </c>
      <c r="D79" s="6" t="s">
        <v>76</v>
      </c>
      <c r="E79" s="6"/>
      <c r="F79" s="12" t="s">
        <v>12</v>
      </c>
      <c r="G79" s="7">
        <v>73</v>
      </c>
      <c r="H79" s="7">
        <v>79</v>
      </c>
      <c r="I79" s="7">
        <v>68</v>
      </c>
      <c r="J79" s="7">
        <v>81</v>
      </c>
      <c r="K79" s="1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customHeight="1" ht="12.75">
      <c r="A80" s="1"/>
      <c r="B80" s="14"/>
      <c r="C80" s="9"/>
      <c r="D80" s="6" t="s">
        <v>77</v>
      </c>
      <c r="E80" s="6"/>
      <c r="F80" s="12" t="s">
        <v>12</v>
      </c>
      <c r="G80" s="7">
        <v>74</v>
      </c>
      <c r="H80" s="7">
        <v>80</v>
      </c>
      <c r="I80" s="7">
        <v>69</v>
      </c>
      <c r="J80" s="7">
        <v>82</v>
      </c>
      <c r="K80" s="1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5" customHeight="1" ht="12.75">
      <c r="A81" s="1"/>
      <c r="B81" s="14"/>
      <c r="C81" s="6" t="s">
        <v>78</v>
      </c>
      <c r="D81" s="6"/>
      <c r="E81" s="6"/>
      <c r="F81" s="12" t="s">
        <v>12</v>
      </c>
      <c r="G81" s="7">
        <v>75</v>
      </c>
      <c r="H81" s="7">
        <v>81</v>
      </c>
      <c r="I81" s="7">
        <v>70</v>
      </c>
      <c r="J81" s="7">
        <v>83</v>
      </c>
      <c r="K81" s="1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5" customHeight="1" ht="12.75">
      <c r="A82" s="1"/>
      <c r="B82" s="14" t="s">
        <v>79</v>
      </c>
      <c r="C82" s="6" t="s">
        <v>80</v>
      </c>
      <c r="D82" s="6"/>
      <c r="E82" s="6"/>
      <c r="F82" s="12" t="s">
        <v>3</v>
      </c>
      <c r="G82" s="7">
        <v>76</v>
      </c>
      <c r="H82" s="7">
        <v>82</v>
      </c>
      <c r="I82" s="7">
        <v>71</v>
      </c>
      <c r="J82" s="7">
        <v>84</v>
      </c>
      <c r="K82" s="1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5" customHeight="1" ht="12.75">
      <c r="A83" s="1"/>
      <c r="B83" s="14"/>
      <c r="C83" s="6" t="s">
        <v>81</v>
      </c>
      <c r="D83" s="6"/>
      <c r="E83" s="6"/>
      <c r="F83" s="12" t="s">
        <v>3</v>
      </c>
      <c r="G83" s="7">
        <v>77</v>
      </c>
      <c r="H83" s="7">
        <v>83</v>
      </c>
      <c r="I83" s="7">
        <v>72</v>
      </c>
      <c r="J83" s="7">
        <v>85</v>
      </c>
      <c r="K83" s="1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  <row r="84" spans="1:1025" customHeight="1" ht="12.75">
      <c r="A84" s="1"/>
      <c r="B84" s="14"/>
      <c r="C84" s="6" t="s">
        <v>82</v>
      </c>
      <c r="D84" s="6"/>
      <c r="E84" s="6"/>
      <c r="F84" s="12" t="s">
        <v>3</v>
      </c>
      <c r="G84" s="7">
        <v>78</v>
      </c>
      <c r="H84" s="7">
        <v>84</v>
      </c>
      <c r="I84" s="7">
        <v>73</v>
      </c>
      <c r="J84" s="7">
        <v>86</v>
      </c>
      <c r="K84" s="1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</row>
    <row r="85" spans="1:1025" customHeight="1" ht="12.75">
      <c r="A85" s="1"/>
      <c r="B85" s="14"/>
      <c r="C85" s="6" t="s">
        <v>83</v>
      </c>
      <c r="D85" s="6"/>
      <c r="E85" s="6"/>
      <c r="F85" s="12" t="s">
        <v>3</v>
      </c>
      <c r="G85" s="7">
        <v>79</v>
      </c>
      <c r="H85" s="7">
        <v>85</v>
      </c>
      <c r="I85" s="7">
        <v>74</v>
      </c>
      <c r="J85" s="7">
        <v>87</v>
      </c>
      <c r="K85" s="1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spans="1:1025" customHeight="1" ht="12.75">
      <c r="A86" s="1"/>
      <c r="B86" s="14"/>
      <c r="C86" s="6" t="s">
        <v>31</v>
      </c>
      <c r="D86" s="6"/>
      <c r="E86" s="6"/>
      <c r="F86" s="12" t="s">
        <v>3</v>
      </c>
      <c r="G86" s="7">
        <v>80</v>
      </c>
      <c r="H86" s="7">
        <v>86</v>
      </c>
      <c r="I86" s="7">
        <v>75</v>
      </c>
      <c r="J86" s="7">
        <v>88</v>
      </c>
      <c r="K86" s="1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</row>
    <row r="87" spans="1:1025" customHeight="1" ht="12.8">
      <c r="A87" s="1"/>
      <c r="B87" s="14"/>
      <c r="C87" s="21" t="s">
        <v>84</v>
      </c>
      <c r="D87" s="21"/>
      <c r="E87" s="21"/>
      <c r="F87" s="12" t="s">
        <v>12</v>
      </c>
      <c r="G87" s="7">
        <v>81</v>
      </c>
      <c r="H87" s="7">
        <v>87</v>
      </c>
      <c r="I87" s="7">
        <v>76</v>
      </c>
      <c r="J87" s="7">
        <v>89</v>
      </c>
      <c r="K87" s="1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</row>
    <row r="88" spans="1:1025" customHeight="1" ht="12.8">
      <c r="A88" s="1"/>
      <c r="B88" s="14"/>
      <c r="C88" s="21" t="s">
        <v>85</v>
      </c>
      <c r="D88" s="21"/>
      <c r="E88" s="21"/>
      <c r="F88" s="12" t="s">
        <v>12</v>
      </c>
      <c r="G88" s="7">
        <v>82</v>
      </c>
      <c r="H88" s="7">
        <v>88</v>
      </c>
      <c r="I88" s="7">
        <v>77</v>
      </c>
      <c r="J88" s="7">
        <v>90</v>
      </c>
      <c r="K88" s="1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</row>
    <row r="89" spans="1:1025" customHeight="1" ht="12.75">
      <c r="A89" s="1"/>
      <c r="B89" s="14" t="s">
        <v>86</v>
      </c>
      <c r="C89" s="9" t="s">
        <v>60</v>
      </c>
      <c r="D89" s="22" t="s">
        <v>47</v>
      </c>
      <c r="E89" s="22"/>
      <c r="F89" s="12" t="s">
        <v>3</v>
      </c>
      <c r="G89" s="7">
        <v>83</v>
      </c>
      <c r="H89" s="7">
        <v>89</v>
      </c>
      <c r="I89" s="7">
        <v>78</v>
      </c>
      <c r="J89" s="7">
        <v>91</v>
      </c>
      <c r="K89" s="1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</row>
    <row r="90" spans="1:1025" customHeight="1" ht="12.75">
      <c r="A90" s="1"/>
      <c r="B90" s="14"/>
      <c r="C90" s="9"/>
      <c r="D90" s="22" t="s">
        <v>24</v>
      </c>
      <c r="E90" s="22"/>
      <c r="F90" s="12" t="s">
        <v>3</v>
      </c>
      <c r="G90" s="7">
        <v>84</v>
      </c>
      <c r="H90" s="7">
        <v>90</v>
      </c>
      <c r="I90" s="7">
        <v>79</v>
      </c>
      <c r="J90" s="7">
        <v>92</v>
      </c>
      <c r="K90" s="1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</row>
    <row r="91" spans="1:1025" customHeight="1" ht="12.75">
      <c r="A91" s="1"/>
      <c r="B91" s="14"/>
      <c r="C91" s="9" t="s">
        <v>87</v>
      </c>
      <c r="D91" s="6" t="s">
        <v>47</v>
      </c>
      <c r="E91" s="6"/>
      <c r="F91" s="12" t="s">
        <v>3</v>
      </c>
      <c r="G91" s="7">
        <v>85</v>
      </c>
      <c r="H91" s="7">
        <v>91</v>
      </c>
      <c r="I91" s="7">
        <v>80</v>
      </c>
      <c r="J91" s="7">
        <v>93</v>
      </c>
      <c r="K91" s="1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</row>
    <row r="92" spans="1:1025" customHeight="1" ht="12.75">
      <c r="A92" s="1"/>
      <c r="B92" s="14"/>
      <c r="C92" s="9"/>
      <c r="D92" s="6" t="s">
        <v>24</v>
      </c>
      <c r="E92" s="6"/>
      <c r="F92" s="12" t="s">
        <v>3</v>
      </c>
      <c r="G92" s="7">
        <v>86</v>
      </c>
      <c r="H92" s="7">
        <v>92</v>
      </c>
      <c r="I92" s="7">
        <v>81</v>
      </c>
      <c r="J92" s="7">
        <v>94</v>
      </c>
      <c r="K92" s="1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</row>
    <row r="93" spans="1:1025" customHeight="1" ht="12.75">
      <c r="A93" s="1"/>
      <c r="B93" s="14"/>
      <c r="C93" s="6" t="s">
        <v>88</v>
      </c>
      <c r="D93" s="6"/>
      <c r="E93" s="6"/>
      <c r="F93" s="12" t="s">
        <v>12</v>
      </c>
      <c r="G93" s="7">
        <v>87</v>
      </c>
      <c r="H93" s="7">
        <v>93</v>
      </c>
      <c r="I93" s="7">
        <v>82</v>
      </c>
      <c r="J93" s="7">
        <v>95</v>
      </c>
      <c r="K93" s="1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</row>
    <row r="94" spans="1:1025" customHeight="1" ht="12.75">
      <c r="A94" s="1"/>
      <c r="B94" s="14"/>
      <c r="C94" s="6" t="s">
        <v>89</v>
      </c>
      <c r="D94" s="6"/>
      <c r="E94" s="6"/>
      <c r="F94" s="12" t="s">
        <v>12</v>
      </c>
      <c r="G94" s="7">
        <v>88</v>
      </c>
      <c r="H94" s="7">
        <v>94</v>
      </c>
      <c r="I94" s="7">
        <v>83</v>
      </c>
      <c r="J94" s="7">
        <v>96</v>
      </c>
      <c r="K94" s="1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</row>
    <row r="95" spans="1:1025" customHeight="1" ht="12.75">
      <c r="A95" s="1"/>
      <c r="B95" s="9" t="s">
        <v>45</v>
      </c>
      <c r="C95" s="9" t="s">
        <v>46</v>
      </c>
      <c r="D95" s="6" t="s">
        <v>47</v>
      </c>
      <c r="E95" s="6"/>
      <c r="F95" s="12" t="s">
        <v>3</v>
      </c>
      <c r="G95" s="7">
        <v>89</v>
      </c>
      <c r="H95" s="7">
        <v>95</v>
      </c>
      <c r="I95" s="7">
        <v>84</v>
      </c>
      <c r="J95" s="7">
        <v>97</v>
      </c>
      <c r="K95" s="1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</row>
    <row r="96" spans="1:1025" customHeight="1" ht="12.75">
      <c r="A96" s="1"/>
      <c r="B96" s="9"/>
      <c r="C96" s="9"/>
      <c r="D96" s="6" t="s">
        <v>90</v>
      </c>
      <c r="E96" s="6"/>
      <c r="F96" s="12" t="s">
        <v>12</v>
      </c>
      <c r="G96" s="7">
        <v>90</v>
      </c>
      <c r="H96" s="7">
        <v>96</v>
      </c>
      <c r="I96" s="7">
        <v>85</v>
      </c>
      <c r="J96" s="7">
        <v>98</v>
      </c>
      <c r="K96" s="1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</row>
    <row r="97" spans="1:1025" customHeight="1" ht="12.75">
      <c r="A97" s="1"/>
      <c r="B97" s="9"/>
      <c r="C97" s="9"/>
      <c r="D97" s="6" t="s">
        <v>48</v>
      </c>
      <c r="E97" s="6"/>
      <c r="F97" s="12" t="s">
        <v>12</v>
      </c>
      <c r="G97" s="7">
        <v>91</v>
      </c>
      <c r="H97" s="7">
        <v>97</v>
      </c>
      <c r="I97" s="7">
        <v>86</v>
      </c>
      <c r="J97" s="7">
        <v>99</v>
      </c>
      <c r="K97" s="1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</row>
    <row r="98" spans="1:1025" customHeight="1" ht="12.75">
      <c r="A98" s="1"/>
      <c r="B98" s="9"/>
      <c r="C98" s="9"/>
      <c r="D98" s="6" t="s">
        <v>49</v>
      </c>
      <c r="E98" s="6"/>
      <c r="F98" s="12" t="s">
        <v>3</v>
      </c>
      <c r="G98" s="7">
        <v>92</v>
      </c>
      <c r="H98" s="7">
        <v>98</v>
      </c>
      <c r="I98" s="7">
        <v>87</v>
      </c>
      <c r="J98" s="7">
        <v>100</v>
      </c>
      <c r="K98" s="1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</row>
    <row r="99" spans="1:1025" customHeight="1" ht="12.75">
      <c r="A99" s="1"/>
      <c r="B99" s="9"/>
      <c r="C99" s="9" t="s">
        <v>50</v>
      </c>
      <c r="D99" s="6" t="s">
        <v>47</v>
      </c>
      <c r="E99" s="6"/>
      <c r="F99" s="12" t="s">
        <v>3</v>
      </c>
      <c r="G99" s="7">
        <v>93</v>
      </c>
      <c r="H99" s="7">
        <v>99</v>
      </c>
      <c r="I99" s="7">
        <v>88</v>
      </c>
      <c r="J99" s="7">
        <v>101</v>
      </c>
      <c r="K99" s="1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</row>
    <row r="100" spans="1:1025" customHeight="1" ht="12.75">
      <c r="A100" s="1"/>
      <c r="B100" s="9"/>
      <c r="C100" s="9"/>
      <c r="D100" s="6" t="s">
        <v>90</v>
      </c>
      <c r="E100" s="6"/>
      <c r="F100" s="12" t="s">
        <v>12</v>
      </c>
      <c r="G100" s="7">
        <v>94</v>
      </c>
      <c r="H100" s="7">
        <v>100</v>
      </c>
      <c r="I100" s="7">
        <v>89</v>
      </c>
      <c r="J100" s="7">
        <v>102</v>
      </c>
      <c r="K100" s="1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</row>
    <row r="101" spans="1:1025" customHeight="1" ht="12.75">
      <c r="A101" s="1"/>
      <c r="B101" s="9"/>
      <c r="C101" s="9"/>
      <c r="D101" s="6" t="s">
        <v>48</v>
      </c>
      <c r="E101" s="6"/>
      <c r="F101" s="12" t="s">
        <v>12</v>
      </c>
      <c r="G101" s="7">
        <v>95</v>
      </c>
      <c r="H101" s="7">
        <v>101</v>
      </c>
      <c r="I101" s="7">
        <v>90</v>
      </c>
      <c r="J101" s="7">
        <v>103</v>
      </c>
      <c r="K101" s="1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</row>
    <row r="102" spans="1:1025" customHeight="1" ht="12.75">
      <c r="A102" s="1"/>
      <c r="B102" s="9"/>
      <c r="C102" s="9"/>
      <c r="D102" s="6" t="s">
        <v>49</v>
      </c>
      <c r="E102" s="6"/>
      <c r="F102" s="12" t="s">
        <v>3</v>
      </c>
      <c r="G102" s="7">
        <v>96</v>
      </c>
      <c r="H102" s="7">
        <v>102</v>
      </c>
      <c r="I102" s="7">
        <v>91</v>
      </c>
      <c r="J102" s="7">
        <v>104</v>
      </c>
      <c r="K102" s="1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</row>
    <row r="103" spans="1:1025" customHeight="1" ht="12.75">
      <c r="A103" s="1"/>
      <c r="B103" s="9" t="s">
        <v>91</v>
      </c>
      <c r="C103" s="6" t="s">
        <v>92</v>
      </c>
      <c r="D103" s="6"/>
      <c r="E103" s="6"/>
      <c r="F103" s="12" t="s">
        <v>3</v>
      </c>
      <c r="G103" s="7">
        <v>97</v>
      </c>
      <c r="H103" s="7">
        <v>103</v>
      </c>
      <c r="I103" s="7">
        <v>92</v>
      </c>
      <c r="J103" s="7">
        <v>105</v>
      </c>
      <c r="K103" s="1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</row>
    <row r="104" spans="1:1025" customHeight="1" ht="12.75">
      <c r="A104" s="1"/>
      <c r="B104" s="9"/>
      <c r="C104" s="6" t="s">
        <v>93</v>
      </c>
      <c r="D104" s="6"/>
      <c r="E104" s="6"/>
      <c r="F104" s="12" t="s">
        <v>3</v>
      </c>
      <c r="G104" s="7">
        <v>98</v>
      </c>
      <c r="H104" s="7">
        <v>104</v>
      </c>
      <c r="I104" s="7">
        <v>93</v>
      </c>
      <c r="J104" s="7">
        <v>106</v>
      </c>
      <c r="K104" s="1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</row>
    <row r="105" spans="1:1025" customHeight="1" ht="12.75">
      <c r="A105" s="1"/>
      <c r="B105" s="9"/>
      <c r="C105" s="6" t="s">
        <v>94</v>
      </c>
      <c r="D105" s="6"/>
      <c r="E105" s="6"/>
      <c r="F105" s="12" t="s">
        <v>12</v>
      </c>
      <c r="G105" s="7">
        <v>99</v>
      </c>
      <c r="H105" s="7">
        <v>105</v>
      </c>
      <c r="I105" s="7">
        <v>94</v>
      </c>
      <c r="J105" s="7">
        <v>107</v>
      </c>
      <c r="K105" s="1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</row>
    <row r="106" spans="1:1025" customHeight="1" ht="12.75">
      <c r="A106" s="1"/>
      <c r="B106" s="9"/>
      <c r="C106" s="6" t="s">
        <v>95</v>
      </c>
      <c r="D106" s="6"/>
      <c r="E106" s="6"/>
      <c r="F106" s="12" t="s">
        <v>12</v>
      </c>
      <c r="G106" s="7">
        <v>100</v>
      </c>
      <c r="H106" s="7">
        <v>106</v>
      </c>
      <c r="I106" s="7">
        <v>95</v>
      </c>
      <c r="J106" s="7">
        <v>108</v>
      </c>
      <c r="K106" s="1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</row>
    <row r="107" spans="1:1025" customHeight="1" ht="12.75">
      <c r="A107" s="1"/>
      <c r="B107" s="9" t="s">
        <v>96</v>
      </c>
      <c r="C107" s="14" t="s">
        <v>97</v>
      </c>
      <c r="D107" s="15" t="s">
        <v>43</v>
      </c>
      <c r="E107" s="15"/>
      <c r="F107" s="12" t="s">
        <v>3</v>
      </c>
      <c r="G107" s="7">
        <v>101</v>
      </c>
      <c r="H107" s="7">
        <v>107</v>
      </c>
      <c r="I107" s="7">
        <v>96</v>
      </c>
      <c r="J107" s="7">
        <v>109</v>
      </c>
      <c r="K107" s="1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</row>
    <row r="108" spans="1:1025" customHeight="1" ht="12.75">
      <c r="A108" s="1"/>
      <c r="B108" s="9"/>
      <c r="C108" s="14"/>
      <c r="D108" s="15" t="s">
        <v>98</v>
      </c>
      <c r="E108" s="15"/>
      <c r="F108" s="12" t="s">
        <v>99</v>
      </c>
      <c r="G108" s="7">
        <v>102</v>
      </c>
      <c r="H108" s="7">
        <v>108</v>
      </c>
      <c r="I108" s="7">
        <v>97</v>
      </c>
      <c r="J108" s="7">
        <v>110</v>
      </c>
      <c r="K108" s="1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</row>
    <row r="109" spans="1:1025" customHeight="1" ht="12.75">
      <c r="A109" s="1"/>
      <c r="B109" s="9"/>
      <c r="C109" s="14" t="s">
        <v>100</v>
      </c>
      <c r="D109" s="15" t="s">
        <v>43</v>
      </c>
      <c r="E109" s="15"/>
      <c r="F109" s="12" t="s">
        <v>3</v>
      </c>
      <c r="G109" s="7">
        <v>103</v>
      </c>
      <c r="H109" s="7">
        <v>109</v>
      </c>
      <c r="I109" s="7">
        <v>98</v>
      </c>
      <c r="J109" s="7">
        <v>111</v>
      </c>
      <c r="K109" s="1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</row>
    <row r="110" spans="1:1025" customHeight="1" ht="12.75">
      <c r="A110" s="1"/>
      <c r="B110" s="9"/>
      <c r="C110" s="14"/>
      <c r="D110" s="15" t="s">
        <v>98</v>
      </c>
      <c r="E110" s="15"/>
      <c r="F110" s="12" t="s">
        <v>99</v>
      </c>
      <c r="G110" s="7">
        <v>104</v>
      </c>
      <c r="H110" s="7">
        <v>110</v>
      </c>
      <c r="I110" s="7">
        <v>99</v>
      </c>
      <c r="J110" s="7">
        <v>112</v>
      </c>
      <c r="K110" s="1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</row>
    <row r="111" spans="1:1025" customHeight="1" ht="12.75">
      <c r="A111" s="1"/>
      <c r="B111" s="9"/>
      <c r="C111" s="14" t="s">
        <v>101</v>
      </c>
      <c r="D111" s="15" t="s">
        <v>43</v>
      </c>
      <c r="E111" s="15"/>
      <c r="F111" s="12" t="s">
        <v>3</v>
      </c>
      <c r="G111" s="7">
        <v>105</v>
      </c>
      <c r="H111" s="7">
        <v>111</v>
      </c>
      <c r="I111" s="7">
        <v>100</v>
      </c>
      <c r="J111" s="7">
        <v>113</v>
      </c>
      <c r="K111" s="1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</row>
    <row r="112" spans="1:1025" customHeight="1" ht="12.75">
      <c r="A112" s="1"/>
      <c r="B112" s="9"/>
      <c r="C112" s="14"/>
      <c r="D112" s="15" t="s">
        <v>98</v>
      </c>
      <c r="E112" s="15"/>
      <c r="F112" s="12" t="s">
        <v>99</v>
      </c>
      <c r="G112" s="7">
        <v>106</v>
      </c>
      <c r="H112" s="7">
        <v>112</v>
      </c>
      <c r="I112" s="7">
        <v>101</v>
      </c>
      <c r="J112" s="7">
        <v>114</v>
      </c>
      <c r="K112" s="1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</row>
    <row r="113" spans="1:1025" customHeight="1" ht="12.75">
      <c r="A113" s="1"/>
      <c r="B113" s="9"/>
      <c r="C113" s="15" t="s">
        <v>102</v>
      </c>
      <c r="D113" s="15"/>
      <c r="E113" s="15"/>
      <c r="F113" s="12" t="s">
        <v>3</v>
      </c>
      <c r="G113" s="7">
        <v>107</v>
      </c>
      <c r="H113" s="7">
        <v>113</v>
      </c>
      <c r="I113" s="7">
        <v>102</v>
      </c>
      <c r="J113" s="7">
        <v>115</v>
      </c>
      <c r="K113" s="1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  <c r="AMJ113" s="1"/>
    </row>
    <row r="114" spans="1:1025" customHeight="1" ht="12.75">
      <c r="A114" s="1"/>
      <c r="B114" s="9"/>
      <c r="C114" s="6" t="s">
        <v>103</v>
      </c>
      <c r="D114" s="6"/>
      <c r="E114" s="6"/>
      <c r="F114" s="12" t="s">
        <v>12</v>
      </c>
      <c r="G114" s="7">
        <v>108</v>
      </c>
      <c r="H114" s="7">
        <v>114</v>
      </c>
      <c r="I114" s="7">
        <v>103</v>
      </c>
      <c r="J114" s="7">
        <v>116</v>
      </c>
      <c r="K114" s="1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  <c r="AMI114" s="1"/>
      <c r="AMJ114" s="1"/>
    </row>
    <row r="115" spans="1:1025" customHeight="1" ht="12.75">
      <c r="A115" s="1"/>
      <c r="B115" s="14" t="s">
        <v>104</v>
      </c>
      <c r="C115" s="9" t="s">
        <v>105</v>
      </c>
      <c r="D115" s="9" t="s">
        <v>9</v>
      </c>
      <c r="E115" s="15" t="s">
        <v>5</v>
      </c>
      <c r="F115" s="12" t="s">
        <v>3</v>
      </c>
      <c r="G115" s="7">
        <v>109</v>
      </c>
      <c r="H115" s="7">
        <v>115</v>
      </c>
      <c r="I115" s="7">
        <v>104</v>
      </c>
      <c r="J115" s="7">
        <v>117</v>
      </c>
      <c r="K115" s="1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</row>
    <row r="116" spans="1:1025" customHeight="1" ht="12.8">
      <c r="A116" s="1"/>
      <c r="B116" s="14"/>
      <c r="C116" s="9"/>
      <c r="D116" s="9"/>
      <c r="E116" s="15" t="s">
        <v>6</v>
      </c>
      <c r="F116" s="12" t="s">
        <v>3</v>
      </c>
      <c r="G116" s="7">
        <v>110</v>
      </c>
      <c r="H116" s="7">
        <v>116</v>
      </c>
      <c r="I116" s="7">
        <v>105</v>
      </c>
      <c r="J116" s="7">
        <v>118</v>
      </c>
      <c r="K116" s="1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  <c r="AMJ116" s="1"/>
    </row>
    <row r="117" spans="1:1025" customHeight="1" ht="12.75">
      <c r="A117" s="1"/>
      <c r="B117" s="14"/>
      <c r="C117" s="9"/>
      <c r="D117" s="9" t="s">
        <v>10</v>
      </c>
      <c r="E117" s="15" t="s">
        <v>5</v>
      </c>
      <c r="F117" s="12" t="s">
        <v>3</v>
      </c>
      <c r="G117" s="7">
        <v>111</v>
      </c>
      <c r="H117" s="7">
        <v>117</v>
      </c>
      <c r="I117" s="7">
        <v>106</v>
      </c>
      <c r="J117" s="7">
        <v>119</v>
      </c>
      <c r="K117" s="1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</row>
    <row r="118" spans="1:1025" customHeight="1" ht="12.8">
      <c r="A118" s="1"/>
      <c r="B118" s="14"/>
      <c r="C118" s="9"/>
      <c r="D118" s="9"/>
      <c r="E118" s="15" t="s">
        <v>6</v>
      </c>
      <c r="F118" s="12" t="s">
        <v>3</v>
      </c>
      <c r="G118" s="7">
        <v>112</v>
      </c>
      <c r="H118" s="7">
        <v>118</v>
      </c>
      <c r="I118" s="7">
        <v>107</v>
      </c>
      <c r="J118" s="7">
        <v>120</v>
      </c>
      <c r="K118" s="1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</row>
    <row r="119" spans="1:1025" customHeight="1" ht="12.75">
      <c r="A119" s="1"/>
      <c r="B119" s="14"/>
      <c r="C119" s="9"/>
      <c r="D119" s="6" t="s">
        <v>11</v>
      </c>
      <c r="E119" s="6"/>
      <c r="F119" s="12" t="s">
        <v>12</v>
      </c>
      <c r="G119" s="7">
        <v>113</v>
      </c>
      <c r="H119" s="7">
        <v>119</v>
      </c>
      <c r="I119" s="7">
        <v>108</v>
      </c>
      <c r="J119" s="7">
        <v>121</v>
      </c>
      <c r="K119" s="1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  <c r="AMJ119" s="1"/>
    </row>
    <row r="120" spans="1:1025" customHeight="1" ht="12.75">
      <c r="A120" s="1"/>
      <c r="B120" s="14"/>
      <c r="C120" s="9" t="s">
        <v>106</v>
      </c>
      <c r="D120" s="9" t="s">
        <v>14</v>
      </c>
      <c r="E120" s="6" t="s">
        <v>5</v>
      </c>
      <c r="F120" s="12" t="s">
        <v>3</v>
      </c>
      <c r="G120" s="7">
        <v>114</v>
      </c>
      <c r="H120" s="7">
        <v>120</v>
      </c>
      <c r="I120" s="7">
        <v>109</v>
      </c>
      <c r="J120" s="7">
        <v>122</v>
      </c>
      <c r="K120" s="1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  <c r="AMJ120" s="1"/>
    </row>
    <row r="121" spans="1:1025" customHeight="1" ht="12.8">
      <c r="A121" s="1"/>
      <c r="B121" s="14"/>
      <c r="C121" s="9"/>
      <c r="D121" s="9"/>
      <c r="E121" s="6" t="s">
        <v>6</v>
      </c>
      <c r="F121" s="12" t="s">
        <v>3</v>
      </c>
      <c r="G121" s="7">
        <v>115</v>
      </c>
      <c r="H121" s="7">
        <v>121</v>
      </c>
      <c r="I121" s="7">
        <v>110</v>
      </c>
      <c r="J121" s="7">
        <v>123</v>
      </c>
      <c r="K121" s="1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</row>
    <row r="122" spans="1:1025" customHeight="1" ht="12.75">
      <c r="A122" s="1"/>
      <c r="B122" s="14"/>
      <c r="C122" s="9"/>
      <c r="D122" s="9" t="s">
        <v>18</v>
      </c>
      <c r="E122" s="15" t="s">
        <v>5</v>
      </c>
      <c r="F122" s="9" t="s">
        <v>3</v>
      </c>
      <c r="G122" s="7">
        <v>116</v>
      </c>
      <c r="H122" s="7">
        <v>122</v>
      </c>
      <c r="I122" s="7">
        <v>111</v>
      </c>
      <c r="J122" s="7">
        <v>124</v>
      </c>
      <c r="K122" s="1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</row>
    <row r="123" spans="1:1025" customHeight="1" ht="12.8">
      <c r="A123" s="1"/>
      <c r="B123" s="14"/>
      <c r="C123" s="9"/>
      <c r="D123" s="9"/>
      <c r="E123" s="15" t="s">
        <v>6</v>
      </c>
      <c r="F123" s="9" t="s">
        <v>3</v>
      </c>
      <c r="G123" s="7">
        <v>117</v>
      </c>
      <c r="H123" s="7">
        <v>123</v>
      </c>
      <c r="I123" s="7">
        <v>112</v>
      </c>
      <c r="J123" s="7">
        <v>125</v>
      </c>
      <c r="K123" s="1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</row>
    <row r="124" spans="1:1025" customHeight="1" ht="12.75">
      <c r="A124" s="1"/>
      <c r="B124" s="14"/>
      <c r="C124" s="9"/>
      <c r="D124" s="9" t="s">
        <v>19</v>
      </c>
      <c r="E124" s="15" t="s">
        <v>5</v>
      </c>
      <c r="F124" s="12" t="s">
        <v>3</v>
      </c>
      <c r="G124" s="7">
        <v>118</v>
      </c>
      <c r="H124" s="7">
        <v>124</v>
      </c>
      <c r="I124" s="7">
        <v>113</v>
      </c>
      <c r="J124" s="7">
        <v>126</v>
      </c>
      <c r="K124" s="1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  <c r="AMI124" s="1"/>
      <c r="AMJ124" s="1"/>
    </row>
    <row r="125" spans="1:1025" customHeight="1" ht="12.8">
      <c r="A125" s="1"/>
      <c r="B125" s="14"/>
      <c r="C125" s="9"/>
      <c r="D125" s="9"/>
      <c r="E125" s="15" t="s">
        <v>6</v>
      </c>
      <c r="F125" s="12" t="s">
        <v>3</v>
      </c>
      <c r="G125" s="7">
        <v>119</v>
      </c>
      <c r="H125" s="7">
        <v>125</v>
      </c>
      <c r="I125" s="7">
        <v>114</v>
      </c>
      <c r="J125" s="7">
        <v>127</v>
      </c>
      <c r="K125" s="1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  <c r="AMJ125" s="1"/>
    </row>
    <row r="126" spans="1:1025" customHeight="1" ht="12.75">
      <c r="A126" s="1"/>
      <c r="B126" s="14"/>
      <c r="C126" s="9"/>
      <c r="D126" s="6" t="s">
        <v>20</v>
      </c>
      <c r="E126" s="6"/>
      <c r="F126" s="12" t="s">
        <v>12</v>
      </c>
      <c r="G126" s="7">
        <v>120</v>
      </c>
      <c r="H126" s="7">
        <v>126</v>
      </c>
      <c r="I126" s="7">
        <v>115</v>
      </c>
      <c r="J126" s="7">
        <v>128</v>
      </c>
      <c r="K126" s="1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  <c r="AMJ126" s="1"/>
    </row>
    <row r="127" spans="1:1025" customHeight="1" ht="12.75">
      <c r="A127" s="1"/>
      <c r="B127" s="9" t="s">
        <v>107</v>
      </c>
      <c r="C127" s="15" t="s">
        <v>22</v>
      </c>
      <c r="D127" s="15"/>
      <c r="E127" s="15"/>
      <c r="F127" s="12" t="s">
        <v>3</v>
      </c>
      <c r="G127" s="7">
        <v>121</v>
      </c>
      <c r="H127" s="7">
        <v>127</v>
      </c>
      <c r="I127" s="7">
        <v>116</v>
      </c>
      <c r="J127" s="7">
        <v>129</v>
      </c>
      <c r="K127" s="1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  <c r="AMJ127" s="1"/>
    </row>
    <row r="128" spans="1:1025" customHeight="1" ht="12.75">
      <c r="A128" s="1"/>
      <c r="B128" s="9"/>
      <c r="C128" s="15" t="s">
        <v>108</v>
      </c>
      <c r="D128" s="15"/>
      <c r="E128" s="15"/>
      <c r="F128" s="12" t="s">
        <v>12</v>
      </c>
      <c r="G128" s="7">
        <v>122</v>
      </c>
      <c r="H128" s="7">
        <v>128</v>
      </c>
      <c r="I128" s="7">
        <v>117</v>
      </c>
      <c r="J128" s="7">
        <v>130</v>
      </c>
      <c r="K128" s="1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</row>
    <row r="129" spans="1:1025" customHeight="1" ht="12.75">
      <c r="A129" s="1"/>
      <c r="B129" s="9"/>
      <c r="C129" s="15" t="s">
        <v>24</v>
      </c>
      <c r="D129" s="15"/>
      <c r="E129" s="15"/>
      <c r="F129" s="12" t="s">
        <v>3</v>
      </c>
      <c r="G129" s="7">
        <v>123</v>
      </c>
      <c r="H129" s="7">
        <v>129</v>
      </c>
      <c r="I129" s="7">
        <v>118</v>
      </c>
      <c r="J129" s="7">
        <v>131</v>
      </c>
      <c r="K129" s="1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</row>
    <row r="130" spans="1:1025" customHeight="1" ht="12.75">
      <c r="A130" s="1"/>
      <c r="B130" s="6" t="s">
        <v>109</v>
      </c>
      <c r="C130" s="6"/>
      <c r="D130" s="6"/>
      <c r="E130" s="6"/>
      <c r="F130" s="12" t="s">
        <v>3</v>
      </c>
      <c r="G130" s="7">
        <v>124</v>
      </c>
      <c r="H130" s="7">
        <v>130</v>
      </c>
      <c r="I130" s="7">
        <v>119</v>
      </c>
      <c r="J130" s="7">
        <v>132</v>
      </c>
      <c r="K130" s="1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</row>
    <row r="131" spans="1:1025" customHeight="1" ht="12.75">
      <c r="A131" s="1"/>
      <c r="B131" s="9" t="s">
        <v>110</v>
      </c>
      <c r="C131" s="15" t="s">
        <v>111</v>
      </c>
      <c r="D131" s="15"/>
      <c r="E131" s="15"/>
      <c r="F131" s="12" t="s">
        <v>3</v>
      </c>
      <c r="G131" s="7">
        <v>125</v>
      </c>
      <c r="H131" s="7">
        <v>131</v>
      </c>
      <c r="I131" s="7">
        <v>120</v>
      </c>
      <c r="J131" s="7">
        <v>133</v>
      </c>
      <c r="K131" s="1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</row>
    <row r="132" spans="1:1025" customHeight="1" ht="12.75">
      <c r="A132" s="1"/>
      <c r="B132" s="9"/>
      <c r="C132" s="15" t="s">
        <v>112</v>
      </c>
      <c r="D132" s="15"/>
      <c r="E132" s="15"/>
      <c r="F132" s="12" t="s">
        <v>3</v>
      </c>
      <c r="G132" s="7">
        <v>126</v>
      </c>
      <c r="H132" s="7">
        <v>132</v>
      </c>
      <c r="I132" s="7">
        <v>121</v>
      </c>
      <c r="J132" s="7">
        <v>134</v>
      </c>
      <c r="K132" s="1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  <c r="AMJ132" s="1"/>
    </row>
    <row r="133" spans="1:1025" customHeight="1" ht="12.75">
      <c r="A133" s="1"/>
      <c r="B133" s="9"/>
      <c r="C133" s="14" t="s">
        <v>113</v>
      </c>
      <c r="D133" s="15" t="s">
        <v>28</v>
      </c>
      <c r="E133" s="15"/>
      <c r="F133" s="12" t="s">
        <v>3</v>
      </c>
      <c r="G133" s="7">
        <v>127</v>
      </c>
      <c r="H133" s="7">
        <v>133</v>
      </c>
      <c r="I133" s="7">
        <v>122</v>
      </c>
      <c r="J133" s="7">
        <v>135</v>
      </c>
      <c r="K133" s="1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  <c r="AMJ133" s="1"/>
    </row>
    <row r="134" spans="1:1025" customHeight="1" ht="12.75">
      <c r="A134" s="1"/>
      <c r="B134" s="9"/>
      <c r="C134" s="14"/>
      <c r="D134" s="15" t="s">
        <v>30</v>
      </c>
      <c r="E134" s="15"/>
      <c r="F134" s="12" t="s">
        <v>3</v>
      </c>
      <c r="G134" s="7">
        <v>128</v>
      </c>
      <c r="H134" s="7">
        <v>134</v>
      </c>
      <c r="I134" s="7">
        <v>123</v>
      </c>
      <c r="J134" s="7">
        <v>136</v>
      </c>
      <c r="K134" s="1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</row>
    <row r="135" spans="1:1025" customHeight="1" ht="12.75">
      <c r="A135" s="1"/>
      <c r="B135" s="9"/>
      <c r="C135" s="14"/>
      <c r="D135" s="15" t="s">
        <v>31</v>
      </c>
      <c r="E135" s="15"/>
      <c r="F135" s="12" t="s">
        <v>3</v>
      </c>
      <c r="G135" s="7">
        <v>129</v>
      </c>
      <c r="H135" s="7">
        <v>135</v>
      </c>
      <c r="I135" s="7">
        <v>124</v>
      </c>
      <c r="J135" s="7">
        <v>137</v>
      </c>
      <c r="K135" s="1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  <c r="AMJ135" s="1"/>
    </row>
    <row r="136" spans="1:1025" customHeight="1" ht="12.75">
      <c r="A136" s="1"/>
      <c r="B136" s="6" t="s">
        <v>114</v>
      </c>
      <c r="C136" s="6"/>
      <c r="D136" s="6"/>
      <c r="E136" s="6"/>
      <c r="F136" s="12" t="s">
        <v>3</v>
      </c>
      <c r="G136" s="7">
        <v>130</v>
      </c>
      <c r="H136" s="7">
        <v>136</v>
      </c>
      <c r="I136" s="7">
        <v>125</v>
      </c>
      <c r="J136" s="7">
        <v>138</v>
      </c>
      <c r="K136" s="1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  <c r="AMJ136" s="1"/>
    </row>
    <row r="137" spans="1:1025" customHeight="1" ht="12.75">
      <c r="A137" s="1"/>
      <c r="B137" s="23" t="s">
        <v>115</v>
      </c>
      <c r="C137" s="23"/>
      <c r="D137" s="23"/>
      <c r="E137" s="23"/>
      <c r="F137" s="17" t="s">
        <v>57</v>
      </c>
      <c r="G137" s="24">
        <f>SUM(G57:G136)</f>
        <v>7240</v>
      </c>
      <c r="H137" s="24">
        <f>SUM(H57:H136)</f>
        <v>7720</v>
      </c>
      <c r="I137" s="24">
        <f>SUM(I57:I136)</f>
        <v>6840</v>
      </c>
      <c r="J137" s="24">
        <f>SUM(J57:J136)</f>
        <v>7880</v>
      </c>
      <c r="K137" s="24">
        <f>SUM(K57:K136)</f>
        <v>0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</row>
    <row r="138" spans="1:1025" customHeight="1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  <c r="AMI138" s="1"/>
      <c r="AMJ138" s="1"/>
    </row>
    <row r="139" spans="1:1025" customHeight="1" ht="12.75">
      <c r="A139" s="1"/>
      <c r="B139" s="19"/>
      <c r="C139" s="19"/>
      <c r="D139" s="19"/>
      <c r="E139" s="19"/>
      <c r="F139" s="2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  <c r="AMJ139" s="1"/>
    </row>
    <row r="140" spans="1:1025" customHeight="1" ht="18">
      <c r="A140" s="1"/>
      <c r="B140" s="3" t="s">
        <v>116</v>
      </c>
      <c r="C140" s="3"/>
      <c r="D140" s="3"/>
      <c r="E140" s="3"/>
      <c r="F140" s="3"/>
      <c r="G140" s="25">
        <f>G53+G137</f>
        <v>9287</v>
      </c>
      <c r="H140" s="25">
        <f>H53+H137</f>
        <v>10043</v>
      </c>
      <c r="I140" s="25">
        <f>I53+I137</f>
        <v>8657</v>
      </c>
      <c r="J140" s="25">
        <f>J53+J137</f>
        <v>10295</v>
      </c>
      <c r="K140" s="25">
        <f>K53+K137</f>
        <v>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  <c r="AMJ140" s="1"/>
    </row>
    <row r="141" spans="1:1025" customHeight="1" ht="12.75">
      <c r="A141" s="1"/>
      <c r="B141" s="19"/>
      <c r="C141" s="19"/>
      <c r="D141" s="19"/>
      <c r="E141" s="19"/>
      <c r="F141" s="2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  <c r="AMJ141" s="1"/>
    </row>
    <row r="142" spans="1:1025" customHeight="1" ht="12.75">
      <c r="A142" s="1"/>
      <c r="B142" s="19"/>
      <c r="C142" s="19"/>
      <c r="D142" s="19"/>
      <c r="E142" s="19"/>
      <c r="F142" s="2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  <c r="AMI142" s="1"/>
      <c r="AMJ142" s="1"/>
    </row>
    <row r="143" spans="1:1025" customHeight="1" ht="12.75">
      <c r="A143" s="1"/>
      <c r="B143" s="19"/>
      <c r="C143" s="19"/>
      <c r="D143" s="19"/>
      <c r="E143" s="19"/>
      <c r="F143" s="2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</row>
    <row r="144" spans="1:1025" customHeight="1" ht="18">
      <c r="A144" s="1"/>
      <c r="B144" s="26" t="s">
        <v>117</v>
      </c>
      <c r="C144" s="26"/>
      <c r="D144" s="26"/>
      <c r="E144" s="26"/>
      <c r="F144" s="26"/>
      <c r="G144" s="3">
        <v>2014</v>
      </c>
      <c r="H144" s="3">
        <v>2015</v>
      </c>
      <c r="I144" s="3">
        <v>2016</v>
      </c>
      <c r="J144" s="3">
        <v>2017</v>
      </c>
      <c r="K144" s="3">
        <v>2018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</row>
    <row r="145" spans="1:1025" customHeight="1" ht="12.75">
      <c r="A145" s="1"/>
      <c r="B145" s="27" t="s">
        <v>118</v>
      </c>
      <c r="C145" s="27"/>
      <c r="D145" s="27"/>
      <c r="E145" s="27"/>
      <c r="F145" s="27"/>
      <c r="G145" s="28"/>
      <c r="H145" s="28"/>
      <c r="I145" s="28"/>
      <c r="J145" s="28"/>
      <c r="K145" s="2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</row>
    <row r="146" spans="1:1025" customHeight="1" ht="12.75">
      <c r="A146" s="1"/>
      <c r="B146" s="14" t="s">
        <v>119</v>
      </c>
      <c r="C146" s="9" t="s">
        <v>120</v>
      </c>
      <c r="D146" s="29" t="s">
        <v>9</v>
      </c>
      <c r="E146" s="30" t="s">
        <v>5</v>
      </c>
      <c r="F146" s="12" t="s">
        <v>3</v>
      </c>
      <c r="G146" s="7">
        <v>97</v>
      </c>
      <c r="H146" s="7">
        <v>103</v>
      </c>
      <c r="I146" s="7">
        <v>92</v>
      </c>
      <c r="J146" s="7">
        <v>105</v>
      </c>
      <c r="K146" s="3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</row>
    <row r="147" spans="1:1025" customHeight="1" ht="12.8">
      <c r="A147" s="1"/>
      <c r="B147" s="14"/>
      <c r="C147" s="9"/>
      <c r="D147" s="29"/>
      <c r="E147" s="30" t="s">
        <v>6</v>
      </c>
      <c r="F147" s="12" t="s">
        <v>3</v>
      </c>
      <c r="G147" s="7">
        <v>98</v>
      </c>
      <c r="H147" s="7">
        <v>104</v>
      </c>
      <c r="I147" s="7">
        <v>93</v>
      </c>
      <c r="J147" s="7">
        <v>106</v>
      </c>
      <c r="K147" s="1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</row>
    <row r="148" spans="1:1025" customHeight="1" ht="12.75">
      <c r="A148" s="1"/>
      <c r="B148" s="14"/>
      <c r="C148" s="9"/>
      <c r="D148" s="9" t="s">
        <v>10</v>
      </c>
      <c r="E148" s="30" t="s">
        <v>5</v>
      </c>
      <c r="F148" s="12" t="s">
        <v>3</v>
      </c>
      <c r="G148" s="7">
        <v>99</v>
      </c>
      <c r="H148" s="7">
        <v>105</v>
      </c>
      <c r="I148" s="7">
        <v>94</v>
      </c>
      <c r="J148" s="7">
        <v>107</v>
      </c>
      <c r="K148" s="1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  <c r="AMJ148" s="1"/>
    </row>
    <row r="149" spans="1:1025" customHeight="1" ht="12.8">
      <c r="A149" s="1"/>
      <c r="B149" s="14"/>
      <c r="C149" s="9"/>
      <c r="D149" s="9"/>
      <c r="E149" s="30" t="s">
        <v>6</v>
      </c>
      <c r="F149" s="12" t="s">
        <v>3</v>
      </c>
      <c r="G149" s="7">
        <v>100</v>
      </c>
      <c r="H149" s="7">
        <v>106</v>
      </c>
      <c r="I149" s="7">
        <v>95</v>
      </c>
      <c r="J149" s="7">
        <v>108</v>
      </c>
      <c r="K149" s="1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  <c r="AMI149" s="1"/>
      <c r="AMJ149" s="1"/>
    </row>
    <row r="150" spans="1:1025" customHeight="1" ht="12.75">
      <c r="A150" s="1"/>
      <c r="B150" s="14"/>
      <c r="C150" s="9" t="s">
        <v>121</v>
      </c>
      <c r="D150" s="9" t="s">
        <v>14</v>
      </c>
      <c r="E150" s="30" t="s">
        <v>5</v>
      </c>
      <c r="F150" s="12" t="s">
        <v>3</v>
      </c>
      <c r="G150" s="7">
        <v>101</v>
      </c>
      <c r="H150" s="7">
        <v>107</v>
      </c>
      <c r="I150" s="7">
        <v>96</v>
      </c>
      <c r="J150" s="7">
        <v>109</v>
      </c>
      <c r="K150" s="1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  <c r="AMJ150" s="1"/>
    </row>
    <row r="151" spans="1:1025" customHeight="1" ht="12.8">
      <c r="A151" s="1"/>
      <c r="B151" s="14"/>
      <c r="C151" s="9"/>
      <c r="D151" s="9"/>
      <c r="E151" s="30" t="s">
        <v>6</v>
      </c>
      <c r="F151" s="12" t="s">
        <v>3</v>
      </c>
      <c r="G151" s="7">
        <v>102</v>
      </c>
      <c r="H151" s="7">
        <v>108</v>
      </c>
      <c r="I151" s="7">
        <v>97</v>
      </c>
      <c r="J151" s="7">
        <v>110</v>
      </c>
      <c r="K151" s="1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  <c r="ALO151" s="1"/>
      <c r="ALP151" s="1"/>
      <c r="ALQ151" s="1"/>
      <c r="ALR151" s="1"/>
      <c r="ALS151" s="1"/>
      <c r="ALT151" s="1"/>
      <c r="ALU151" s="1"/>
      <c r="ALV151" s="1"/>
      <c r="ALW151" s="1"/>
      <c r="ALX151" s="1"/>
      <c r="ALY151" s="1"/>
      <c r="ALZ151" s="1"/>
      <c r="AMA151" s="1"/>
      <c r="AMB151" s="1"/>
      <c r="AMC151" s="1"/>
      <c r="AMD151" s="1"/>
      <c r="AME151" s="1"/>
      <c r="AMF151" s="1"/>
      <c r="AMG151" s="1"/>
      <c r="AMH151" s="1"/>
      <c r="AMI151" s="1"/>
      <c r="AMJ151" s="1"/>
    </row>
    <row r="152" spans="1:1025" customHeight="1" ht="12.75">
      <c r="A152" s="1"/>
      <c r="B152" s="14"/>
      <c r="C152" s="9"/>
      <c r="D152" s="9" t="s">
        <v>122</v>
      </c>
      <c r="E152" s="30" t="s">
        <v>16</v>
      </c>
      <c r="F152" s="12" t="s">
        <v>3</v>
      </c>
      <c r="G152" s="7">
        <v>103</v>
      </c>
      <c r="H152" s="7">
        <v>109</v>
      </c>
      <c r="I152" s="7">
        <v>98</v>
      </c>
      <c r="J152" s="7">
        <v>111</v>
      </c>
      <c r="K152" s="1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  <c r="ALO152" s="1"/>
      <c r="ALP152" s="1"/>
      <c r="ALQ152" s="1"/>
      <c r="ALR152" s="1"/>
      <c r="ALS152" s="1"/>
      <c r="ALT152" s="1"/>
      <c r="ALU152" s="1"/>
      <c r="ALV152" s="1"/>
      <c r="ALW152" s="1"/>
      <c r="ALX152" s="1"/>
      <c r="ALY152" s="1"/>
      <c r="ALZ152" s="1"/>
      <c r="AMA152" s="1"/>
      <c r="AMB152" s="1"/>
      <c r="AMC152" s="1"/>
      <c r="AMD152" s="1"/>
      <c r="AME152" s="1"/>
      <c r="AMF152" s="1"/>
      <c r="AMG152" s="1"/>
      <c r="AMH152" s="1"/>
      <c r="AMI152" s="1"/>
      <c r="AMJ152" s="1"/>
    </row>
    <row r="153" spans="1:1025" customHeight="1" ht="12.8">
      <c r="A153" s="1"/>
      <c r="B153" s="14"/>
      <c r="C153" s="9"/>
      <c r="D153" s="9"/>
      <c r="E153" s="30" t="s">
        <v>17</v>
      </c>
      <c r="F153" s="12" t="s">
        <v>3</v>
      </c>
      <c r="G153" s="7">
        <v>104</v>
      </c>
      <c r="H153" s="7">
        <v>110</v>
      </c>
      <c r="I153" s="7">
        <v>99</v>
      </c>
      <c r="J153" s="7">
        <v>112</v>
      </c>
      <c r="K153" s="1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  <c r="ALO153" s="1"/>
      <c r="ALP153" s="1"/>
      <c r="ALQ153" s="1"/>
      <c r="ALR153" s="1"/>
      <c r="ALS153" s="1"/>
      <c r="ALT153" s="1"/>
      <c r="ALU153" s="1"/>
      <c r="ALV153" s="1"/>
      <c r="ALW153" s="1"/>
      <c r="ALX153" s="1"/>
      <c r="ALY153" s="1"/>
      <c r="ALZ153" s="1"/>
      <c r="AMA153" s="1"/>
      <c r="AMB153" s="1"/>
      <c r="AMC153" s="1"/>
      <c r="AMD153" s="1"/>
      <c r="AME153" s="1"/>
      <c r="AMF153" s="1"/>
      <c r="AMG153" s="1"/>
      <c r="AMH153" s="1"/>
      <c r="AMI153" s="1"/>
      <c r="AMJ153" s="1"/>
    </row>
    <row r="154" spans="1:1025" customHeight="1" ht="12.8">
      <c r="A154" s="1"/>
      <c r="B154" s="14"/>
      <c r="C154" s="9"/>
      <c r="D154" s="29" t="s">
        <v>18</v>
      </c>
      <c r="E154" s="30" t="s">
        <v>5</v>
      </c>
      <c r="F154" s="12" t="s">
        <v>3</v>
      </c>
      <c r="G154" s="7">
        <v>105</v>
      </c>
      <c r="H154" s="7">
        <v>111</v>
      </c>
      <c r="I154" s="7">
        <v>100</v>
      </c>
      <c r="J154" s="7">
        <v>113</v>
      </c>
      <c r="K154" s="1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</row>
    <row r="155" spans="1:1025" customHeight="1" ht="12.8">
      <c r="A155" s="1"/>
      <c r="B155" s="14"/>
      <c r="C155" s="9"/>
      <c r="D155" s="29"/>
      <c r="E155" s="30" t="s">
        <v>6</v>
      </c>
      <c r="F155" s="12" t="s">
        <v>3</v>
      </c>
      <c r="G155" s="7">
        <v>106</v>
      </c>
      <c r="H155" s="7">
        <v>112</v>
      </c>
      <c r="I155" s="7">
        <v>101</v>
      </c>
      <c r="J155" s="7">
        <v>114</v>
      </c>
      <c r="K155" s="1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  <c r="ALO155" s="1"/>
      <c r="ALP155" s="1"/>
      <c r="ALQ155" s="1"/>
      <c r="ALR155" s="1"/>
      <c r="ALS155" s="1"/>
      <c r="ALT155" s="1"/>
      <c r="ALU155" s="1"/>
      <c r="ALV155" s="1"/>
      <c r="ALW155" s="1"/>
      <c r="ALX155" s="1"/>
      <c r="ALY155" s="1"/>
      <c r="ALZ155" s="1"/>
      <c r="AMA155" s="1"/>
      <c r="AMB155" s="1"/>
      <c r="AMC155" s="1"/>
      <c r="AMD155" s="1"/>
      <c r="AME155" s="1"/>
      <c r="AMF155" s="1"/>
      <c r="AMG155" s="1"/>
      <c r="AMH155" s="1"/>
      <c r="AMI155" s="1"/>
      <c r="AMJ155" s="1"/>
    </row>
    <row r="156" spans="1:1025" customHeight="1" ht="12.75">
      <c r="A156" s="1"/>
      <c r="B156" s="14"/>
      <c r="C156" s="9"/>
      <c r="D156" s="9" t="s">
        <v>19</v>
      </c>
      <c r="E156" s="30" t="s">
        <v>5</v>
      </c>
      <c r="F156" s="12" t="s">
        <v>3</v>
      </c>
      <c r="G156" s="7">
        <v>107</v>
      </c>
      <c r="H156" s="7">
        <v>113</v>
      </c>
      <c r="I156" s="7">
        <v>102</v>
      </c>
      <c r="J156" s="7">
        <v>115</v>
      </c>
      <c r="K156" s="1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  <c r="ALO156" s="1"/>
      <c r="ALP156" s="1"/>
      <c r="ALQ156" s="1"/>
      <c r="ALR156" s="1"/>
      <c r="ALS156" s="1"/>
      <c r="ALT156" s="1"/>
      <c r="ALU156" s="1"/>
      <c r="ALV156" s="1"/>
      <c r="ALW156" s="1"/>
      <c r="ALX156" s="1"/>
      <c r="ALY156" s="1"/>
      <c r="ALZ156" s="1"/>
      <c r="AMA156" s="1"/>
      <c r="AMB156" s="1"/>
      <c r="AMC156" s="1"/>
      <c r="AMD156" s="1"/>
      <c r="AME156" s="1"/>
      <c r="AMF156" s="1"/>
      <c r="AMG156" s="1"/>
      <c r="AMH156" s="1"/>
      <c r="AMI156" s="1"/>
      <c r="AMJ156" s="1"/>
    </row>
    <row r="157" spans="1:1025" customHeight="1" ht="12.8">
      <c r="A157" s="1"/>
      <c r="B157" s="14"/>
      <c r="C157" s="9"/>
      <c r="D157" s="9"/>
      <c r="E157" s="30" t="s">
        <v>6</v>
      </c>
      <c r="F157" s="12" t="s">
        <v>3</v>
      </c>
      <c r="G157" s="7">
        <v>108</v>
      </c>
      <c r="H157" s="7">
        <v>114</v>
      </c>
      <c r="I157" s="7">
        <v>103</v>
      </c>
      <c r="J157" s="7">
        <v>116</v>
      </c>
      <c r="K157" s="1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/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/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/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  <c r="AKV157" s="1"/>
      <c r="AKW157" s="1"/>
      <c r="AKX157" s="1"/>
      <c r="AKY157" s="1"/>
      <c r="AKZ157" s="1"/>
      <c r="ALA157" s="1"/>
      <c r="ALB157" s="1"/>
      <c r="ALC157" s="1"/>
      <c r="ALD157" s="1"/>
      <c r="ALE157" s="1"/>
      <c r="ALF157" s="1"/>
      <c r="ALG157" s="1"/>
      <c r="ALH157" s="1"/>
      <c r="ALI157" s="1"/>
      <c r="ALJ157" s="1"/>
      <c r="ALK157" s="1"/>
      <c r="ALL157" s="1"/>
      <c r="ALM157" s="1"/>
      <c r="ALN157" s="1"/>
      <c r="ALO157" s="1"/>
      <c r="ALP157" s="1"/>
      <c r="ALQ157" s="1"/>
      <c r="ALR157" s="1"/>
      <c r="ALS157" s="1"/>
      <c r="ALT157" s="1"/>
      <c r="ALU157" s="1"/>
      <c r="ALV157" s="1"/>
      <c r="ALW157" s="1"/>
      <c r="ALX157" s="1"/>
      <c r="ALY157" s="1"/>
      <c r="ALZ157" s="1"/>
      <c r="AMA157" s="1"/>
      <c r="AMB157" s="1"/>
      <c r="AMC157" s="1"/>
      <c r="AMD157" s="1"/>
      <c r="AME157" s="1"/>
      <c r="AMF157" s="1"/>
      <c r="AMG157" s="1"/>
      <c r="AMH157" s="1"/>
      <c r="AMI157" s="1"/>
      <c r="AMJ157" s="1"/>
    </row>
    <row r="158" spans="1:1025" customHeight="1" ht="12.75">
      <c r="A158" s="1"/>
      <c r="B158" s="9" t="s">
        <v>123</v>
      </c>
      <c r="C158" s="9" t="s">
        <v>9</v>
      </c>
      <c r="D158" s="6" t="s">
        <v>5</v>
      </c>
      <c r="E158" s="6"/>
      <c r="F158" s="12" t="s">
        <v>3</v>
      </c>
      <c r="G158" s="7">
        <v>109</v>
      </c>
      <c r="H158" s="7">
        <v>115</v>
      </c>
      <c r="I158" s="7">
        <v>104</v>
      </c>
      <c r="J158" s="7">
        <v>117</v>
      </c>
      <c r="K158" s="1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/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/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/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  <c r="AKV158" s="1"/>
      <c r="AKW158" s="1"/>
      <c r="AKX158" s="1"/>
      <c r="AKY158" s="1"/>
      <c r="AKZ158" s="1"/>
      <c r="ALA158" s="1"/>
      <c r="ALB158" s="1"/>
      <c r="ALC158" s="1"/>
      <c r="ALD158" s="1"/>
      <c r="ALE158" s="1"/>
      <c r="ALF158" s="1"/>
      <c r="ALG158" s="1"/>
      <c r="ALH158" s="1"/>
      <c r="ALI158" s="1"/>
      <c r="ALJ158" s="1"/>
      <c r="ALK158" s="1"/>
      <c r="ALL158" s="1"/>
      <c r="ALM158" s="1"/>
      <c r="ALN158" s="1"/>
      <c r="ALO158" s="1"/>
      <c r="ALP158" s="1"/>
      <c r="ALQ158" s="1"/>
      <c r="ALR158" s="1"/>
      <c r="ALS158" s="1"/>
      <c r="ALT158" s="1"/>
      <c r="ALU158" s="1"/>
      <c r="ALV158" s="1"/>
      <c r="ALW158" s="1"/>
      <c r="ALX158" s="1"/>
      <c r="ALY158" s="1"/>
      <c r="ALZ158" s="1"/>
      <c r="AMA158" s="1"/>
      <c r="AMB158" s="1"/>
      <c r="AMC158" s="1"/>
      <c r="AMD158" s="1"/>
      <c r="AME158" s="1"/>
      <c r="AMF158" s="1"/>
      <c r="AMG158" s="1"/>
      <c r="AMH158" s="1"/>
      <c r="AMI158" s="1"/>
      <c r="AMJ158" s="1"/>
    </row>
    <row r="159" spans="1:1025" customHeight="1" ht="12.75">
      <c r="A159" s="1"/>
      <c r="B159" s="9"/>
      <c r="C159" s="9"/>
      <c r="D159" s="6" t="s">
        <v>6</v>
      </c>
      <c r="E159" s="6"/>
      <c r="F159" s="12" t="s">
        <v>3</v>
      </c>
      <c r="G159" s="7">
        <v>110</v>
      </c>
      <c r="H159" s="7">
        <v>116</v>
      </c>
      <c r="I159" s="7">
        <v>105</v>
      </c>
      <c r="J159" s="7">
        <v>118</v>
      </c>
      <c r="K159" s="1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/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/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/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  <c r="AKV159" s="1"/>
      <c r="AKW159" s="1"/>
      <c r="AKX159" s="1"/>
      <c r="AKY159" s="1"/>
      <c r="AKZ159" s="1"/>
      <c r="ALA159" s="1"/>
      <c r="ALB159" s="1"/>
      <c r="ALC159" s="1"/>
      <c r="ALD159" s="1"/>
      <c r="ALE159" s="1"/>
      <c r="ALF159" s="1"/>
      <c r="ALG159" s="1"/>
      <c r="ALH159" s="1"/>
      <c r="ALI159" s="1"/>
      <c r="ALJ159" s="1"/>
      <c r="ALK159" s="1"/>
      <c r="ALL159" s="1"/>
      <c r="ALM159" s="1"/>
      <c r="ALN159" s="1"/>
      <c r="ALO159" s="1"/>
      <c r="ALP159" s="1"/>
      <c r="ALQ159" s="1"/>
      <c r="ALR159" s="1"/>
      <c r="ALS159" s="1"/>
      <c r="ALT159" s="1"/>
      <c r="ALU159" s="1"/>
      <c r="ALV159" s="1"/>
      <c r="ALW159" s="1"/>
      <c r="ALX159" s="1"/>
      <c r="ALY159" s="1"/>
      <c r="ALZ159" s="1"/>
      <c r="AMA159" s="1"/>
      <c r="AMB159" s="1"/>
      <c r="AMC159" s="1"/>
      <c r="AMD159" s="1"/>
      <c r="AME159" s="1"/>
      <c r="AMF159" s="1"/>
      <c r="AMG159" s="1"/>
      <c r="AMH159" s="1"/>
      <c r="AMI159" s="1"/>
      <c r="AMJ159" s="1"/>
    </row>
    <row r="160" spans="1:1025" customHeight="1" ht="12.75">
      <c r="A160" s="1"/>
      <c r="B160" s="9"/>
      <c r="C160" s="9" t="s">
        <v>124</v>
      </c>
      <c r="D160" s="6" t="s">
        <v>5</v>
      </c>
      <c r="E160" s="6"/>
      <c r="F160" s="12" t="s">
        <v>3</v>
      </c>
      <c r="G160" s="7">
        <v>111</v>
      </c>
      <c r="H160" s="7">
        <v>117</v>
      </c>
      <c r="I160" s="7">
        <v>106</v>
      </c>
      <c r="J160" s="7">
        <v>119</v>
      </c>
      <c r="K160" s="1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/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/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/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  <c r="AKV160" s="1"/>
      <c r="AKW160" s="1"/>
      <c r="AKX160" s="1"/>
      <c r="AKY160" s="1"/>
      <c r="AKZ160" s="1"/>
      <c r="ALA160" s="1"/>
      <c r="ALB160" s="1"/>
      <c r="ALC160" s="1"/>
      <c r="ALD160" s="1"/>
      <c r="ALE160" s="1"/>
      <c r="ALF160" s="1"/>
      <c r="ALG160" s="1"/>
      <c r="ALH160" s="1"/>
      <c r="ALI160" s="1"/>
      <c r="ALJ160" s="1"/>
      <c r="ALK160" s="1"/>
      <c r="ALL160" s="1"/>
      <c r="ALM160" s="1"/>
      <c r="ALN160" s="1"/>
      <c r="ALO160" s="1"/>
      <c r="ALP160" s="1"/>
      <c r="ALQ160" s="1"/>
      <c r="ALR160" s="1"/>
      <c r="ALS160" s="1"/>
      <c r="ALT160" s="1"/>
      <c r="ALU160" s="1"/>
      <c r="ALV160" s="1"/>
      <c r="ALW160" s="1"/>
      <c r="ALX160" s="1"/>
      <c r="ALY160" s="1"/>
      <c r="ALZ160" s="1"/>
      <c r="AMA160" s="1"/>
      <c r="AMB160" s="1"/>
      <c r="AMC160" s="1"/>
      <c r="AMD160" s="1"/>
      <c r="AME160" s="1"/>
      <c r="AMF160" s="1"/>
      <c r="AMG160" s="1"/>
      <c r="AMH160" s="1"/>
      <c r="AMI160" s="1"/>
      <c r="AMJ160" s="1"/>
    </row>
    <row r="161" spans="1:1025" customHeight="1" ht="12.75">
      <c r="A161" s="1"/>
      <c r="B161" s="9"/>
      <c r="C161" s="9"/>
      <c r="D161" s="6" t="s">
        <v>6</v>
      </c>
      <c r="E161" s="6"/>
      <c r="F161" s="12" t="s">
        <v>3</v>
      </c>
      <c r="G161" s="7">
        <v>112</v>
      </c>
      <c r="H161" s="7">
        <v>118</v>
      </c>
      <c r="I161" s="7">
        <v>107</v>
      </c>
      <c r="J161" s="7">
        <v>120</v>
      </c>
      <c r="K161" s="1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  <c r="ALO161" s="1"/>
      <c r="ALP161" s="1"/>
      <c r="ALQ161" s="1"/>
      <c r="ALR161" s="1"/>
      <c r="ALS161" s="1"/>
      <c r="ALT161" s="1"/>
      <c r="ALU161" s="1"/>
      <c r="ALV161" s="1"/>
      <c r="ALW161" s="1"/>
      <c r="ALX161" s="1"/>
      <c r="ALY161" s="1"/>
      <c r="ALZ161" s="1"/>
      <c r="AMA161" s="1"/>
      <c r="AMB161" s="1"/>
      <c r="AMC161" s="1"/>
      <c r="AMD161" s="1"/>
      <c r="AME161" s="1"/>
      <c r="AMF161" s="1"/>
      <c r="AMG161" s="1"/>
      <c r="AMH161" s="1"/>
      <c r="AMI161" s="1"/>
      <c r="AMJ161" s="1"/>
    </row>
    <row r="162" spans="1:1025" customHeight="1" ht="12.8">
      <c r="A162" s="1"/>
      <c r="B162" s="30" t="s">
        <v>125</v>
      </c>
      <c r="C162" s="30"/>
      <c r="D162" s="30"/>
      <c r="E162" s="30"/>
      <c r="F162" s="12" t="s">
        <v>3</v>
      </c>
      <c r="G162" s="7">
        <v>113</v>
      </c>
      <c r="H162" s="7">
        <v>119</v>
      </c>
      <c r="I162" s="7">
        <v>108</v>
      </c>
      <c r="J162" s="7">
        <v>121</v>
      </c>
      <c r="K162" s="1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/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/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/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  <c r="AKV162" s="1"/>
      <c r="AKW162" s="1"/>
      <c r="AKX162" s="1"/>
      <c r="AKY162" s="1"/>
      <c r="AKZ162" s="1"/>
      <c r="ALA162" s="1"/>
      <c r="ALB162" s="1"/>
      <c r="ALC162" s="1"/>
      <c r="ALD162" s="1"/>
      <c r="ALE162" s="1"/>
      <c r="ALF162" s="1"/>
      <c r="ALG162" s="1"/>
      <c r="ALH162" s="1"/>
      <c r="ALI162" s="1"/>
      <c r="ALJ162" s="1"/>
      <c r="ALK162" s="1"/>
      <c r="ALL162" s="1"/>
      <c r="ALM162" s="1"/>
      <c r="ALN162" s="1"/>
      <c r="ALO162" s="1"/>
      <c r="ALP162" s="1"/>
      <c r="ALQ162" s="1"/>
      <c r="ALR162" s="1"/>
      <c r="ALS162" s="1"/>
      <c r="ALT162" s="1"/>
      <c r="ALU162" s="1"/>
      <c r="ALV162" s="1"/>
      <c r="ALW162" s="1"/>
      <c r="ALX162" s="1"/>
      <c r="ALY162" s="1"/>
      <c r="ALZ162" s="1"/>
      <c r="AMA162" s="1"/>
      <c r="AMB162" s="1"/>
      <c r="AMC162" s="1"/>
      <c r="AMD162" s="1"/>
      <c r="AME162" s="1"/>
      <c r="AMF162" s="1"/>
      <c r="AMG162" s="1"/>
      <c r="AMH162" s="1"/>
      <c r="AMI162" s="1"/>
      <c r="AMJ162" s="1"/>
    </row>
    <row r="163" spans="1:1025" customHeight="1" ht="12.75">
      <c r="A163" s="1"/>
      <c r="B163" s="6" t="s">
        <v>126</v>
      </c>
      <c r="C163" s="6"/>
      <c r="D163" s="6"/>
      <c r="E163" s="6"/>
      <c r="F163" s="12" t="s">
        <v>3</v>
      </c>
      <c r="G163" s="7">
        <v>114</v>
      </c>
      <c r="H163" s="7">
        <v>120</v>
      </c>
      <c r="I163" s="7">
        <v>109</v>
      </c>
      <c r="J163" s="7">
        <v>122</v>
      </c>
      <c r="K163" s="1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1"/>
      <c r="ALH163" s="1"/>
      <c r="ALI163" s="1"/>
      <c r="ALJ163" s="1"/>
      <c r="ALK163" s="1"/>
      <c r="ALL163" s="1"/>
      <c r="ALM163" s="1"/>
      <c r="ALN163" s="1"/>
      <c r="ALO163" s="1"/>
      <c r="ALP163" s="1"/>
      <c r="ALQ163" s="1"/>
      <c r="ALR163" s="1"/>
      <c r="ALS163" s="1"/>
      <c r="ALT163" s="1"/>
      <c r="ALU163" s="1"/>
      <c r="ALV163" s="1"/>
      <c r="ALW163" s="1"/>
      <c r="ALX163" s="1"/>
      <c r="ALY163" s="1"/>
      <c r="ALZ163" s="1"/>
      <c r="AMA163" s="1"/>
      <c r="AMB163" s="1"/>
      <c r="AMC163" s="1"/>
      <c r="AMD163" s="1"/>
      <c r="AME163" s="1"/>
      <c r="AMF163" s="1"/>
      <c r="AMG163" s="1"/>
      <c r="AMH163" s="1"/>
      <c r="AMI163" s="1"/>
      <c r="AMJ163" s="1"/>
    </row>
    <row r="164" spans="1:1025" customHeight="1" ht="12.75">
      <c r="A164" s="1"/>
      <c r="B164" s="14" t="s">
        <v>127</v>
      </c>
      <c r="C164" s="30" t="s">
        <v>22</v>
      </c>
      <c r="D164" s="30"/>
      <c r="E164" s="30"/>
      <c r="F164" s="12" t="s">
        <v>3</v>
      </c>
      <c r="G164" s="7">
        <v>115</v>
      </c>
      <c r="H164" s="7">
        <v>121</v>
      </c>
      <c r="I164" s="7">
        <v>110</v>
      </c>
      <c r="J164" s="7">
        <v>123</v>
      </c>
      <c r="K164" s="1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  <c r="ALO164" s="1"/>
      <c r="ALP164" s="1"/>
      <c r="ALQ164" s="1"/>
      <c r="ALR164" s="1"/>
      <c r="ALS164" s="1"/>
      <c r="ALT164" s="1"/>
      <c r="ALU164" s="1"/>
      <c r="ALV164" s="1"/>
      <c r="ALW164" s="1"/>
      <c r="ALX164" s="1"/>
      <c r="ALY164" s="1"/>
      <c r="ALZ164" s="1"/>
      <c r="AMA164" s="1"/>
      <c r="AMB164" s="1"/>
      <c r="AMC164" s="1"/>
      <c r="AMD164" s="1"/>
      <c r="AME164" s="1"/>
      <c r="AMF164" s="1"/>
      <c r="AMG164" s="1"/>
      <c r="AMH164" s="1"/>
      <c r="AMI164" s="1"/>
      <c r="AMJ164" s="1"/>
    </row>
    <row r="165" spans="1:1025" customHeight="1" ht="12.8">
      <c r="A165" s="1"/>
      <c r="B165" s="14"/>
      <c r="C165" s="30" t="s">
        <v>24</v>
      </c>
      <c r="D165" s="30"/>
      <c r="E165" s="30"/>
      <c r="F165" s="12" t="s">
        <v>3</v>
      </c>
      <c r="G165" s="7">
        <v>116</v>
      </c>
      <c r="H165" s="7">
        <v>122</v>
      </c>
      <c r="I165" s="7">
        <v>111</v>
      </c>
      <c r="J165" s="7">
        <v>124</v>
      </c>
      <c r="K165" s="1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  <c r="AMJ165" s="1"/>
    </row>
    <row r="166" spans="1:1025" customHeight="1" ht="12.8">
      <c r="A166" s="1"/>
      <c r="B166" s="30" t="s">
        <v>128</v>
      </c>
      <c r="C166" s="30"/>
      <c r="D166" s="30"/>
      <c r="E166" s="30"/>
      <c r="F166" s="12" t="s">
        <v>3</v>
      </c>
      <c r="G166" s="7">
        <v>117</v>
      </c>
      <c r="H166" s="7">
        <v>123</v>
      </c>
      <c r="I166" s="7">
        <v>112</v>
      </c>
      <c r="J166" s="7">
        <v>125</v>
      </c>
      <c r="K166" s="1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/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/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/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  <c r="AKV166" s="1"/>
      <c r="AKW166" s="1"/>
      <c r="AKX166" s="1"/>
      <c r="AKY166" s="1"/>
      <c r="AKZ166" s="1"/>
      <c r="ALA166" s="1"/>
      <c r="ALB166" s="1"/>
      <c r="ALC166" s="1"/>
      <c r="ALD166" s="1"/>
      <c r="ALE166" s="1"/>
      <c r="ALF166" s="1"/>
      <c r="ALG166" s="1"/>
      <c r="ALH166" s="1"/>
      <c r="ALI166" s="1"/>
      <c r="ALJ166" s="1"/>
      <c r="ALK166" s="1"/>
      <c r="ALL166" s="1"/>
      <c r="ALM166" s="1"/>
      <c r="ALN166" s="1"/>
      <c r="ALO166" s="1"/>
      <c r="ALP166" s="1"/>
      <c r="ALQ166" s="1"/>
      <c r="ALR166" s="1"/>
      <c r="ALS166" s="1"/>
      <c r="ALT166" s="1"/>
      <c r="ALU166" s="1"/>
      <c r="ALV166" s="1"/>
      <c r="ALW166" s="1"/>
      <c r="ALX166" s="1"/>
      <c r="ALY166" s="1"/>
      <c r="ALZ166" s="1"/>
      <c r="AMA166" s="1"/>
      <c r="AMB166" s="1"/>
      <c r="AMC166" s="1"/>
      <c r="AMD166" s="1"/>
      <c r="AME166" s="1"/>
      <c r="AMF166" s="1"/>
      <c r="AMG166" s="1"/>
      <c r="AMH166" s="1"/>
      <c r="AMI166" s="1"/>
      <c r="AMJ166" s="1"/>
    </row>
    <row r="167" spans="1:1025" customHeight="1" ht="12.75">
      <c r="A167" s="1"/>
      <c r="B167" s="6" t="s">
        <v>129</v>
      </c>
      <c r="C167" s="6"/>
      <c r="D167" s="6"/>
      <c r="E167" s="6"/>
      <c r="F167" s="12" t="s">
        <v>3</v>
      </c>
      <c r="G167" s="7">
        <v>118</v>
      </c>
      <c r="H167" s="7">
        <v>124</v>
      </c>
      <c r="I167" s="7">
        <v>113</v>
      </c>
      <c r="J167" s="7">
        <v>126</v>
      </c>
      <c r="K167" s="1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/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/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/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  <c r="AKV167" s="1"/>
      <c r="AKW167" s="1"/>
      <c r="AKX167" s="1"/>
      <c r="AKY167" s="1"/>
      <c r="AKZ167" s="1"/>
      <c r="ALA167" s="1"/>
      <c r="ALB167" s="1"/>
      <c r="ALC167" s="1"/>
      <c r="ALD167" s="1"/>
      <c r="ALE167" s="1"/>
      <c r="ALF167" s="1"/>
      <c r="ALG167" s="1"/>
      <c r="ALH167" s="1"/>
      <c r="ALI167" s="1"/>
      <c r="ALJ167" s="1"/>
      <c r="ALK167" s="1"/>
      <c r="ALL167" s="1"/>
      <c r="ALM167" s="1"/>
      <c r="ALN167" s="1"/>
      <c r="ALO167" s="1"/>
      <c r="ALP167" s="1"/>
      <c r="ALQ167" s="1"/>
      <c r="ALR167" s="1"/>
      <c r="ALS167" s="1"/>
      <c r="ALT167" s="1"/>
      <c r="ALU167" s="1"/>
      <c r="ALV167" s="1"/>
      <c r="ALW167" s="1"/>
      <c r="ALX167" s="1"/>
      <c r="ALY167" s="1"/>
      <c r="ALZ167" s="1"/>
      <c r="AMA167" s="1"/>
      <c r="AMB167" s="1"/>
      <c r="AMC167" s="1"/>
      <c r="AMD167" s="1"/>
      <c r="AME167" s="1"/>
      <c r="AMF167" s="1"/>
      <c r="AMG167" s="1"/>
      <c r="AMH167" s="1"/>
      <c r="AMI167" s="1"/>
      <c r="AMJ167" s="1"/>
    </row>
    <row r="168" spans="1:1025" customHeight="1" ht="12.75">
      <c r="A168" s="1"/>
      <c r="B168" s="6" t="s">
        <v>130</v>
      </c>
      <c r="C168" s="6"/>
      <c r="D168" s="6"/>
      <c r="E168" s="6"/>
      <c r="F168" s="12" t="s">
        <v>3</v>
      </c>
      <c r="G168" s="7">
        <v>119</v>
      </c>
      <c r="H168" s="7">
        <v>125</v>
      </c>
      <c r="I168" s="7">
        <v>114</v>
      </c>
      <c r="J168" s="7">
        <v>127</v>
      </c>
      <c r="K168" s="1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/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/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/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  <c r="AKV168" s="1"/>
      <c r="AKW168" s="1"/>
      <c r="AKX168" s="1"/>
      <c r="AKY168" s="1"/>
      <c r="AKZ168" s="1"/>
      <c r="ALA168" s="1"/>
      <c r="ALB168" s="1"/>
      <c r="ALC168" s="1"/>
      <c r="ALD168" s="1"/>
      <c r="ALE168" s="1"/>
      <c r="ALF168" s="1"/>
      <c r="ALG168" s="1"/>
      <c r="ALH168" s="1"/>
      <c r="ALI168" s="1"/>
      <c r="ALJ168" s="1"/>
      <c r="ALK168" s="1"/>
      <c r="ALL168" s="1"/>
      <c r="ALM168" s="1"/>
      <c r="ALN168" s="1"/>
      <c r="ALO168" s="1"/>
      <c r="ALP168" s="1"/>
      <c r="ALQ168" s="1"/>
      <c r="ALR168" s="1"/>
      <c r="ALS168" s="1"/>
      <c r="ALT168" s="1"/>
      <c r="ALU168" s="1"/>
      <c r="ALV168" s="1"/>
      <c r="ALW168" s="1"/>
      <c r="ALX168" s="1"/>
      <c r="ALY168" s="1"/>
      <c r="ALZ168" s="1"/>
      <c r="AMA168" s="1"/>
      <c r="AMB168" s="1"/>
      <c r="AMC168" s="1"/>
      <c r="AMD168" s="1"/>
      <c r="AME168" s="1"/>
      <c r="AMF168" s="1"/>
      <c r="AMG168" s="1"/>
      <c r="AMH168" s="1"/>
      <c r="AMI168" s="1"/>
      <c r="AMJ168" s="1"/>
    </row>
    <row r="169" spans="1:1025" customHeight="1" ht="12.75">
      <c r="A169" s="1"/>
      <c r="B169" s="9" t="s">
        <v>131</v>
      </c>
      <c r="C169" s="6" t="s">
        <v>132</v>
      </c>
      <c r="D169" s="6"/>
      <c r="E169" s="6"/>
      <c r="F169" s="12" t="s">
        <v>3</v>
      </c>
      <c r="G169" s="7">
        <v>120</v>
      </c>
      <c r="H169" s="7">
        <v>126</v>
      </c>
      <c r="I169" s="7">
        <v>115</v>
      </c>
      <c r="J169" s="7">
        <v>128</v>
      </c>
      <c r="K169" s="1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</row>
    <row r="170" spans="1:1025" customHeight="1" ht="12.75">
      <c r="A170" s="1"/>
      <c r="B170" s="9"/>
      <c r="C170" s="6" t="s">
        <v>133</v>
      </c>
      <c r="D170" s="6"/>
      <c r="E170" s="6"/>
      <c r="F170" s="12" t="s">
        <v>3</v>
      </c>
      <c r="G170" s="7">
        <v>121</v>
      </c>
      <c r="H170" s="7">
        <v>127</v>
      </c>
      <c r="I170" s="7">
        <v>116</v>
      </c>
      <c r="J170" s="7">
        <v>129</v>
      </c>
      <c r="K170" s="1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/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/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/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  <c r="AKV170" s="1"/>
      <c r="AKW170" s="1"/>
      <c r="AKX170" s="1"/>
      <c r="AKY170" s="1"/>
      <c r="AKZ170" s="1"/>
      <c r="ALA170" s="1"/>
      <c r="ALB170" s="1"/>
      <c r="ALC170" s="1"/>
      <c r="ALD170" s="1"/>
      <c r="ALE170" s="1"/>
      <c r="ALF170" s="1"/>
      <c r="ALG170" s="1"/>
      <c r="ALH170" s="1"/>
      <c r="ALI170" s="1"/>
      <c r="ALJ170" s="1"/>
      <c r="ALK170" s="1"/>
      <c r="ALL170" s="1"/>
      <c r="ALM170" s="1"/>
      <c r="ALN170" s="1"/>
      <c r="ALO170" s="1"/>
      <c r="ALP170" s="1"/>
      <c r="ALQ170" s="1"/>
      <c r="ALR170" s="1"/>
      <c r="ALS170" s="1"/>
      <c r="ALT170" s="1"/>
      <c r="ALU170" s="1"/>
      <c r="ALV170" s="1"/>
      <c r="ALW170" s="1"/>
      <c r="ALX170" s="1"/>
      <c r="ALY170" s="1"/>
      <c r="ALZ170" s="1"/>
      <c r="AMA170" s="1"/>
      <c r="AMB170" s="1"/>
      <c r="AMC170" s="1"/>
      <c r="AMD170" s="1"/>
      <c r="AME170" s="1"/>
      <c r="AMF170" s="1"/>
      <c r="AMG170" s="1"/>
      <c r="AMH170" s="1"/>
      <c r="AMI170" s="1"/>
      <c r="AMJ170" s="1"/>
    </row>
    <row r="171" spans="1:1025" customHeight="1" ht="12.75">
      <c r="A171" s="1"/>
      <c r="B171" s="9"/>
      <c r="C171" s="6" t="s">
        <v>134</v>
      </c>
      <c r="D171" s="6"/>
      <c r="E171" s="6"/>
      <c r="F171" s="12" t="s">
        <v>3</v>
      </c>
      <c r="G171" s="7">
        <v>122</v>
      </c>
      <c r="H171" s="7">
        <v>128</v>
      </c>
      <c r="I171" s="7">
        <v>117</v>
      </c>
      <c r="J171" s="7">
        <v>130</v>
      </c>
      <c r="K171" s="1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/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/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/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  <c r="AKV171" s="1"/>
      <c r="AKW171" s="1"/>
      <c r="AKX171" s="1"/>
      <c r="AKY171" s="1"/>
      <c r="AKZ171" s="1"/>
      <c r="ALA171" s="1"/>
      <c r="ALB171" s="1"/>
      <c r="ALC171" s="1"/>
      <c r="ALD171" s="1"/>
      <c r="ALE171" s="1"/>
      <c r="ALF171" s="1"/>
      <c r="ALG171" s="1"/>
      <c r="ALH171" s="1"/>
      <c r="ALI171" s="1"/>
      <c r="ALJ171" s="1"/>
      <c r="ALK171" s="1"/>
      <c r="ALL171" s="1"/>
      <c r="ALM171" s="1"/>
      <c r="ALN171" s="1"/>
      <c r="ALO171" s="1"/>
      <c r="ALP171" s="1"/>
      <c r="ALQ171" s="1"/>
      <c r="ALR171" s="1"/>
      <c r="ALS171" s="1"/>
      <c r="ALT171" s="1"/>
      <c r="ALU171" s="1"/>
      <c r="ALV171" s="1"/>
      <c r="ALW171" s="1"/>
      <c r="ALX171" s="1"/>
      <c r="ALY171" s="1"/>
      <c r="ALZ171" s="1"/>
      <c r="AMA171" s="1"/>
      <c r="AMB171" s="1"/>
      <c r="AMC171" s="1"/>
      <c r="AMD171" s="1"/>
      <c r="AME171" s="1"/>
      <c r="AMF171" s="1"/>
      <c r="AMG171" s="1"/>
      <c r="AMH171" s="1"/>
      <c r="AMI171" s="1"/>
      <c r="AMJ171" s="1"/>
    </row>
    <row r="172" spans="1:1025" customHeight="1" ht="12.75">
      <c r="A172" s="1"/>
      <c r="B172" s="9"/>
      <c r="C172" s="6" t="s">
        <v>135</v>
      </c>
      <c r="D172" s="6"/>
      <c r="E172" s="6"/>
      <c r="F172" s="12" t="s">
        <v>3</v>
      </c>
      <c r="G172" s="7">
        <v>123</v>
      </c>
      <c r="H172" s="7">
        <v>129</v>
      </c>
      <c r="I172" s="7">
        <v>118</v>
      </c>
      <c r="J172" s="7">
        <v>131</v>
      </c>
      <c r="K172" s="1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  <c r="AMJ172" s="1"/>
    </row>
    <row r="173" spans="1:1025" customHeight="1" ht="12.75">
      <c r="A173" s="1"/>
      <c r="B173" s="9" t="s">
        <v>136</v>
      </c>
      <c r="C173" s="30" t="s">
        <v>137</v>
      </c>
      <c r="D173" s="30"/>
      <c r="E173" s="30"/>
      <c r="F173" s="12" t="s">
        <v>3</v>
      </c>
      <c r="G173" s="7">
        <v>124</v>
      </c>
      <c r="H173" s="7">
        <v>130</v>
      </c>
      <c r="I173" s="7">
        <v>119</v>
      </c>
      <c r="J173" s="7">
        <v>132</v>
      </c>
      <c r="K173" s="1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  <c r="AID173" s="1"/>
      <c r="AIE173" s="1"/>
      <c r="AIF173" s="1"/>
      <c r="AIG173" s="1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1"/>
      <c r="AJE173" s="1"/>
      <c r="AJF173" s="1"/>
      <c r="AJG173" s="1"/>
      <c r="AJH173" s="1"/>
      <c r="AJI173" s="1"/>
      <c r="AJJ173" s="1"/>
      <c r="AJK173" s="1"/>
      <c r="AJL173" s="1"/>
      <c r="AJM173" s="1"/>
      <c r="AJN173" s="1"/>
      <c r="AJO173" s="1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/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  <c r="ALG173" s="1"/>
      <c r="ALH173" s="1"/>
      <c r="ALI173" s="1"/>
      <c r="ALJ173" s="1"/>
      <c r="ALK173" s="1"/>
      <c r="ALL173" s="1"/>
      <c r="ALM173" s="1"/>
      <c r="ALN173" s="1"/>
      <c r="ALO173" s="1"/>
      <c r="ALP173" s="1"/>
      <c r="ALQ173" s="1"/>
      <c r="ALR173" s="1"/>
      <c r="ALS173" s="1"/>
      <c r="ALT173" s="1"/>
      <c r="ALU173" s="1"/>
      <c r="ALV173" s="1"/>
      <c r="ALW173" s="1"/>
      <c r="ALX173" s="1"/>
      <c r="ALY173" s="1"/>
      <c r="ALZ173" s="1"/>
      <c r="AMA173" s="1"/>
      <c r="AMB173" s="1"/>
      <c r="AMC173" s="1"/>
      <c r="AMD173" s="1"/>
      <c r="AME173" s="1"/>
      <c r="AMF173" s="1"/>
      <c r="AMG173" s="1"/>
      <c r="AMH173" s="1"/>
      <c r="AMI173" s="1"/>
      <c r="AMJ173" s="1"/>
    </row>
    <row r="174" spans="1:1025" customHeight="1" ht="12.8">
      <c r="A174" s="1"/>
      <c r="B174" s="9"/>
      <c r="C174" s="30" t="s">
        <v>138</v>
      </c>
      <c r="D174" s="30"/>
      <c r="E174" s="30"/>
      <c r="F174" s="12" t="s">
        <v>3</v>
      </c>
      <c r="G174" s="7">
        <v>125</v>
      </c>
      <c r="H174" s="7">
        <v>131</v>
      </c>
      <c r="I174" s="7">
        <v>120</v>
      </c>
      <c r="J174" s="7">
        <v>133</v>
      </c>
      <c r="K174" s="1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  <c r="ALO174" s="1"/>
      <c r="ALP174" s="1"/>
      <c r="ALQ174" s="1"/>
      <c r="ALR174" s="1"/>
      <c r="ALS174" s="1"/>
      <c r="ALT174" s="1"/>
      <c r="ALU174" s="1"/>
      <c r="ALV174" s="1"/>
      <c r="ALW174" s="1"/>
      <c r="ALX174" s="1"/>
      <c r="ALY174" s="1"/>
      <c r="ALZ174" s="1"/>
      <c r="AMA174" s="1"/>
      <c r="AMB174" s="1"/>
      <c r="AMC174" s="1"/>
      <c r="AMD174" s="1"/>
      <c r="AME174" s="1"/>
      <c r="AMF174" s="1"/>
      <c r="AMG174" s="1"/>
      <c r="AMH174" s="1"/>
      <c r="AMI174" s="1"/>
      <c r="AMJ174" s="1"/>
    </row>
    <row r="175" spans="1:1025" customHeight="1" ht="12.8">
      <c r="A175" s="1"/>
      <c r="B175" s="9"/>
      <c r="C175" s="30" t="s">
        <v>139</v>
      </c>
      <c r="D175" s="30"/>
      <c r="E175" s="30"/>
      <c r="F175" s="12" t="s">
        <v>3</v>
      </c>
      <c r="G175" s="7">
        <v>126</v>
      </c>
      <c r="H175" s="7">
        <v>132</v>
      </c>
      <c r="I175" s="7">
        <v>121</v>
      </c>
      <c r="J175" s="7">
        <v>134</v>
      </c>
      <c r="K175" s="1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  <c r="ALO175" s="1"/>
      <c r="ALP175" s="1"/>
      <c r="ALQ175" s="1"/>
      <c r="ALR175" s="1"/>
      <c r="ALS175" s="1"/>
      <c r="ALT175" s="1"/>
      <c r="ALU175" s="1"/>
      <c r="ALV175" s="1"/>
      <c r="ALW175" s="1"/>
      <c r="ALX175" s="1"/>
      <c r="ALY175" s="1"/>
      <c r="ALZ175" s="1"/>
      <c r="AMA175" s="1"/>
      <c r="AMB175" s="1"/>
      <c r="AMC175" s="1"/>
      <c r="AMD175" s="1"/>
      <c r="AME175" s="1"/>
      <c r="AMF175" s="1"/>
      <c r="AMG175" s="1"/>
      <c r="AMH175" s="1"/>
      <c r="AMI175" s="1"/>
      <c r="AMJ175" s="1"/>
    </row>
    <row r="176" spans="1:1025" customHeight="1" ht="12.8">
      <c r="A176" s="1"/>
      <c r="B176" s="9"/>
      <c r="C176" s="30" t="s">
        <v>140</v>
      </c>
      <c r="D176" s="30"/>
      <c r="E176" s="30"/>
      <c r="F176" s="12" t="s">
        <v>3</v>
      </c>
      <c r="G176" s="7">
        <v>127</v>
      </c>
      <c r="H176" s="7">
        <v>133</v>
      </c>
      <c r="I176" s="7">
        <v>122</v>
      </c>
      <c r="J176" s="7">
        <v>135</v>
      </c>
      <c r="K176" s="1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/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  <c r="AKV176" s="1"/>
      <c r="AKW176" s="1"/>
      <c r="AKX176" s="1"/>
      <c r="AKY176" s="1"/>
      <c r="AKZ176" s="1"/>
      <c r="ALA176" s="1"/>
      <c r="ALB176" s="1"/>
      <c r="ALC176" s="1"/>
      <c r="ALD176" s="1"/>
      <c r="ALE176" s="1"/>
      <c r="ALF176" s="1"/>
      <c r="ALG176" s="1"/>
      <c r="ALH176" s="1"/>
      <c r="ALI176" s="1"/>
      <c r="ALJ176" s="1"/>
      <c r="ALK176" s="1"/>
      <c r="ALL176" s="1"/>
      <c r="ALM176" s="1"/>
      <c r="ALN176" s="1"/>
      <c r="ALO176" s="1"/>
      <c r="ALP176" s="1"/>
      <c r="ALQ176" s="1"/>
      <c r="ALR176" s="1"/>
      <c r="ALS176" s="1"/>
      <c r="ALT176" s="1"/>
      <c r="ALU176" s="1"/>
      <c r="ALV176" s="1"/>
      <c r="ALW176" s="1"/>
      <c r="ALX176" s="1"/>
      <c r="ALY176" s="1"/>
      <c r="ALZ176" s="1"/>
      <c r="AMA176" s="1"/>
      <c r="AMB176" s="1"/>
      <c r="AMC176" s="1"/>
      <c r="AMD176" s="1"/>
      <c r="AME176" s="1"/>
      <c r="AMF176" s="1"/>
      <c r="AMG176" s="1"/>
      <c r="AMH176" s="1"/>
      <c r="AMI176" s="1"/>
      <c r="AMJ176" s="1"/>
    </row>
    <row r="177" spans="1:1025" customHeight="1" ht="12.8">
      <c r="A177" s="1"/>
      <c r="B177" s="9"/>
      <c r="C177" s="30" t="s">
        <v>141</v>
      </c>
      <c r="D177" s="30"/>
      <c r="E177" s="30"/>
      <c r="F177" s="12" t="s">
        <v>3</v>
      </c>
      <c r="G177" s="7">
        <v>128</v>
      </c>
      <c r="H177" s="7">
        <v>134</v>
      </c>
      <c r="I177" s="7">
        <v>123</v>
      </c>
      <c r="J177" s="7">
        <v>136</v>
      </c>
      <c r="K177" s="1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/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  <c r="AID177" s="1"/>
      <c r="AIE177" s="1"/>
      <c r="AIF177" s="1"/>
      <c r="AIG177" s="1"/>
      <c r="AIH177" s="1"/>
      <c r="AII177" s="1"/>
      <c r="AIJ177" s="1"/>
      <c r="AIK177" s="1"/>
      <c r="AIL177" s="1"/>
      <c r="AIM177" s="1"/>
      <c r="AIN177" s="1"/>
      <c r="AIO177" s="1"/>
      <c r="AIP177" s="1"/>
      <c r="AIQ177" s="1"/>
      <c r="AIR177" s="1"/>
      <c r="AIS177" s="1"/>
      <c r="AIT177" s="1"/>
      <c r="AIU177" s="1"/>
      <c r="AIV177" s="1"/>
      <c r="AIW177" s="1"/>
      <c r="AIX177" s="1"/>
      <c r="AIY177" s="1"/>
      <c r="AIZ177" s="1"/>
      <c r="AJA177" s="1"/>
      <c r="AJB177" s="1"/>
      <c r="AJC177" s="1"/>
      <c r="AJD177" s="1"/>
      <c r="AJE177" s="1"/>
      <c r="AJF177" s="1"/>
      <c r="AJG177" s="1"/>
      <c r="AJH177" s="1"/>
      <c r="AJI177" s="1"/>
      <c r="AJJ177" s="1"/>
      <c r="AJK177" s="1"/>
      <c r="AJL177" s="1"/>
      <c r="AJM177" s="1"/>
      <c r="AJN177" s="1"/>
      <c r="AJO177" s="1"/>
      <c r="AJP177" s="1"/>
      <c r="AJQ177" s="1"/>
      <c r="AJR177" s="1"/>
      <c r="AJS177" s="1"/>
      <c r="AJT177" s="1"/>
      <c r="AJU177" s="1"/>
      <c r="AJV177" s="1"/>
      <c r="AJW177" s="1"/>
      <c r="AJX177" s="1"/>
      <c r="AJY177" s="1"/>
      <c r="AJZ177" s="1"/>
      <c r="AKA177" s="1"/>
      <c r="AKB177" s="1"/>
      <c r="AKC177" s="1"/>
      <c r="AKD177" s="1"/>
      <c r="AKE177" s="1"/>
      <c r="AKF177" s="1"/>
      <c r="AKG177" s="1"/>
      <c r="AKH177" s="1"/>
      <c r="AKI177" s="1"/>
      <c r="AKJ177" s="1"/>
      <c r="AKK177" s="1"/>
      <c r="AKL177" s="1"/>
      <c r="AKM177" s="1"/>
      <c r="AKN177" s="1"/>
      <c r="AKO177" s="1"/>
      <c r="AKP177" s="1"/>
      <c r="AKQ177" s="1"/>
      <c r="AKR177" s="1"/>
      <c r="AKS177" s="1"/>
      <c r="AKT177" s="1"/>
      <c r="AKU177" s="1"/>
      <c r="AKV177" s="1"/>
      <c r="AKW177" s="1"/>
      <c r="AKX177" s="1"/>
      <c r="AKY177" s="1"/>
      <c r="AKZ177" s="1"/>
      <c r="ALA177" s="1"/>
      <c r="ALB177" s="1"/>
      <c r="ALC177" s="1"/>
      <c r="ALD177" s="1"/>
      <c r="ALE177" s="1"/>
      <c r="ALF177" s="1"/>
      <c r="ALG177" s="1"/>
      <c r="ALH177" s="1"/>
      <c r="ALI177" s="1"/>
      <c r="ALJ177" s="1"/>
      <c r="ALK177" s="1"/>
      <c r="ALL177" s="1"/>
      <c r="ALM177" s="1"/>
      <c r="ALN177" s="1"/>
      <c r="ALO177" s="1"/>
      <c r="ALP177" s="1"/>
      <c r="ALQ177" s="1"/>
      <c r="ALR177" s="1"/>
      <c r="ALS177" s="1"/>
      <c r="ALT177" s="1"/>
      <c r="ALU177" s="1"/>
      <c r="ALV177" s="1"/>
      <c r="ALW177" s="1"/>
      <c r="ALX177" s="1"/>
      <c r="ALY177" s="1"/>
      <c r="ALZ177" s="1"/>
      <c r="AMA177" s="1"/>
      <c r="AMB177" s="1"/>
      <c r="AMC177" s="1"/>
      <c r="AMD177" s="1"/>
      <c r="AME177" s="1"/>
      <c r="AMF177" s="1"/>
      <c r="AMG177" s="1"/>
      <c r="AMH177" s="1"/>
      <c r="AMI177" s="1"/>
      <c r="AMJ177" s="1"/>
    </row>
    <row r="178" spans="1:1025" customHeight="1" ht="12.8">
      <c r="A178" s="1"/>
      <c r="B178" s="9"/>
      <c r="C178" s="30" t="s">
        <v>142</v>
      </c>
      <c r="D178" s="30"/>
      <c r="E178" s="30"/>
      <c r="F178" s="12" t="s">
        <v>3</v>
      </c>
      <c r="G178" s="7">
        <v>129</v>
      </c>
      <c r="H178" s="7">
        <v>135</v>
      </c>
      <c r="I178" s="7">
        <v>124</v>
      </c>
      <c r="J178" s="7">
        <v>137</v>
      </c>
      <c r="K178" s="1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/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  <c r="AID178" s="1"/>
      <c r="AIE178" s="1"/>
      <c r="AIF178" s="1"/>
      <c r="AIG178" s="1"/>
      <c r="AIH178" s="1"/>
      <c r="AII178" s="1"/>
      <c r="AIJ178" s="1"/>
      <c r="AIK178" s="1"/>
      <c r="AIL178" s="1"/>
      <c r="AIM178" s="1"/>
      <c r="AIN178" s="1"/>
      <c r="AIO178" s="1"/>
      <c r="AIP178" s="1"/>
      <c r="AIQ178" s="1"/>
      <c r="AIR178" s="1"/>
      <c r="AIS178" s="1"/>
      <c r="AIT178" s="1"/>
      <c r="AIU178" s="1"/>
      <c r="AIV178" s="1"/>
      <c r="AIW178" s="1"/>
      <c r="AIX178" s="1"/>
      <c r="AIY178" s="1"/>
      <c r="AIZ178" s="1"/>
      <c r="AJA178" s="1"/>
      <c r="AJB178" s="1"/>
      <c r="AJC178" s="1"/>
      <c r="AJD178" s="1"/>
      <c r="AJE178" s="1"/>
      <c r="AJF178" s="1"/>
      <c r="AJG178" s="1"/>
      <c r="AJH178" s="1"/>
      <c r="AJI178" s="1"/>
      <c r="AJJ178" s="1"/>
      <c r="AJK178" s="1"/>
      <c r="AJL178" s="1"/>
      <c r="AJM178" s="1"/>
      <c r="AJN178" s="1"/>
      <c r="AJO178" s="1"/>
      <c r="AJP178" s="1"/>
      <c r="AJQ178" s="1"/>
      <c r="AJR178" s="1"/>
      <c r="AJS178" s="1"/>
      <c r="AJT178" s="1"/>
      <c r="AJU178" s="1"/>
      <c r="AJV178" s="1"/>
      <c r="AJW178" s="1"/>
      <c r="AJX178" s="1"/>
      <c r="AJY178" s="1"/>
      <c r="AJZ178" s="1"/>
      <c r="AKA178" s="1"/>
      <c r="AKB178" s="1"/>
      <c r="AKC178" s="1"/>
      <c r="AKD178" s="1"/>
      <c r="AKE178" s="1"/>
      <c r="AKF178" s="1"/>
      <c r="AKG178" s="1"/>
      <c r="AKH178" s="1"/>
      <c r="AKI178" s="1"/>
      <c r="AKJ178" s="1"/>
      <c r="AKK178" s="1"/>
      <c r="AKL178" s="1"/>
      <c r="AKM178" s="1"/>
      <c r="AKN178" s="1"/>
      <c r="AKO178" s="1"/>
      <c r="AKP178" s="1"/>
      <c r="AKQ178" s="1"/>
      <c r="AKR178" s="1"/>
      <c r="AKS178" s="1"/>
      <c r="AKT178" s="1"/>
      <c r="AKU178" s="1"/>
      <c r="AKV178" s="1"/>
      <c r="AKW178" s="1"/>
      <c r="AKX178" s="1"/>
      <c r="AKY178" s="1"/>
      <c r="AKZ178" s="1"/>
      <c r="ALA178" s="1"/>
      <c r="ALB178" s="1"/>
      <c r="ALC178" s="1"/>
      <c r="ALD178" s="1"/>
      <c r="ALE178" s="1"/>
      <c r="ALF178" s="1"/>
      <c r="ALG178" s="1"/>
      <c r="ALH178" s="1"/>
      <c r="ALI178" s="1"/>
      <c r="ALJ178" s="1"/>
      <c r="ALK178" s="1"/>
      <c r="ALL178" s="1"/>
      <c r="ALM178" s="1"/>
      <c r="ALN178" s="1"/>
      <c r="ALO178" s="1"/>
      <c r="ALP178" s="1"/>
      <c r="ALQ178" s="1"/>
      <c r="ALR178" s="1"/>
      <c r="ALS178" s="1"/>
      <c r="ALT178" s="1"/>
      <c r="ALU178" s="1"/>
      <c r="ALV178" s="1"/>
      <c r="ALW178" s="1"/>
      <c r="ALX178" s="1"/>
      <c r="ALY178" s="1"/>
      <c r="ALZ178" s="1"/>
      <c r="AMA178" s="1"/>
      <c r="AMB178" s="1"/>
      <c r="AMC178" s="1"/>
      <c r="AMD178" s="1"/>
      <c r="AME178" s="1"/>
      <c r="AMF178" s="1"/>
      <c r="AMG178" s="1"/>
      <c r="AMH178" s="1"/>
      <c r="AMI178" s="1"/>
      <c r="AMJ178" s="1"/>
    </row>
    <row r="179" spans="1:1025" customHeight="1" ht="12.8">
      <c r="A179" s="1"/>
      <c r="B179" s="9"/>
      <c r="C179" s="30" t="s">
        <v>143</v>
      </c>
      <c r="D179" s="30"/>
      <c r="E179" s="30"/>
      <c r="F179" s="12" t="s">
        <v>3</v>
      </c>
      <c r="G179" s="7">
        <v>130</v>
      </c>
      <c r="H179" s="7">
        <v>136</v>
      </c>
      <c r="I179" s="7">
        <v>125</v>
      </c>
      <c r="J179" s="7">
        <v>138</v>
      </c>
      <c r="K179" s="1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  <c r="AID179" s="1"/>
      <c r="AIE179" s="1"/>
      <c r="AIF179" s="1"/>
      <c r="AIG179" s="1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1"/>
      <c r="AJE179" s="1"/>
      <c r="AJF179" s="1"/>
      <c r="AJG179" s="1"/>
      <c r="AJH179" s="1"/>
      <c r="AJI179" s="1"/>
      <c r="AJJ179" s="1"/>
      <c r="AJK179" s="1"/>
      <c r="AJL179" s="1"/>
      <c r="AJM179" s="1"/>
      <c r="AJN179" s="1"/>
      <c r="AJO179" s="1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/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  <c r="AKV179" s="1"/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  <c r="ALG179" s="1"/>
      <c r="ALH179" s="1"/>
      <c r="ALI179" s="1"/>
      <c r="ALJ179" s="1"/>
      <c r="ALK179" s="1"/>
      <c r="ALL179" s="1"/>
      <c r="ALM179" s="1"/>
      <c r="ALN179" s="1"/>
      <c r="ALO179" s="1"/>
      <c r="ALP179" s="1"/>
      <c r="ALQ179" s="1"/>
      <c r="ALR179" s="1"/>
      <c r="ALS179" s="1"/>
      <c r="ALT179" s="1"/>
      <c r="ALU179" s="1"/>
      <c r="ALV179" s="1"/>
      <c r="ALW179" s="1"/>
      <c r="ALX179" s="1"/>
      <c r="ALY179" s="1"/>
      <c r="ALZ179" s="1"/>
      <c r="AMA179" s="1"/>
      <c r="AMB179" s="1"/>
      <c r="AMC179" s="1"/>
      <c r="AMD179" s="1"/>
      <c r="AME179" s="1"/>
      <c r="AMF179" s="1"/>
      <c r="AMG179" s="1"/>
      <c r="AMH179" s="1"/>
      <c r="AMI179" s="1"/>
      <c r="AMJ179" s="1"/>
    </row>
    <row r="180" spans="1:1025" customHeight="1" ht="12.8">
      <c r="A180" s="1"/>
      <c r="B180" s="9"/>
      <c r="C180" s="30" t="s">
        <v>144</v>
      </c>
      <c r="D180" s="30"/>
      <c r="E180" s="30"/>
      <c r="F180" s="12" t="s">
        <v>3</v>
      </c>
      <c r="G180" s="7">
        <v>131</v>
      </c>
      <c r="H180" s="7">
        <v>137</v>
      </c>
      <c r="I180" s="7">
        <v>126</v>
      </c>
      <c r="J180" s="7">
        <v>139</v>
      </c>
      <c r="K180" s="1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/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/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  <c r="AKV180" s="1"/>
      <c r="AKW180" s="1"/>
      <c r="AKX180" s="1"/>
      <c r="AKY180" s="1"/>
      <c r="AKZ180" s="1"/>
      <c r="ALA180" s="1"/>
      <c r="ALB180" s="1"/>
      <c r="ALC180" s="1"/>
      <c r="ALD180" s="1"/>
      <c r="ALE180" s="1"/>
      <c r="ALF180" s="1"/>
      <c r="ALG180" s="1"/>
      <c r="ALH180" s="1"/>
      <c r="ALI180" s="1"/>
      <c r="ALJ180" s="1"/>
      <c r="ALK180" s="1"/>
      <c r="ALL180" s="1"/>
      <c r="ALM180" s="1"/>
      <c r="ALN180" s="1"/>
      <c r="ALO180" s="1"/>
      <c r="ALP180" s="1"/>
      <c r="ALQ180" s="1"/>
      <c r="ALR180" s="1"/>
      <c r="ALS180" s="1"/>
      <c r="ALT180" s="1"/>
      <c r="ALU180" s="1"/>
      <c r="ALV180" s="1"/>
      <c r="ALW180" s="1"/>
      <c r="ALX180" s="1"/>
      <c r="ALY180" s="1"/>
      <c r="ALZ180" s="1"/>
      <c r="AMA180" s="1"/>
      <c r="AMB180" s="1"/>
      <c r="AMC180" s="1"/>
      <c r="AMD180" s="1"/>
      <c r="AME180" s="1"/>
      <c r="AMF180" s="1"/>
      <c r="AMG180" s="1"/>
      <c r="AMH180" s="1"/>
      <c r="AMI180" s="1"/>
      <c r="AMJ180" s="1"/>
    </row>
    <row r="181" spans="1:1025" customHeight="1" ht="12.75">
      <c r="A181" s="1"/>
      <c r="B181" s="14" t="s">
        <v>145</v>
      </c>
      <c r="C181" s="30" t="s">
        <v>146</v>
      </c>
      <c r="D181" s="30"/>
      <c r="E181" s="30"/>
      <c r="F181" s="12" t="s">
        <v>3</v>
      </c>
      <c r="G181" s="7">
        <v>132</v>
      </c>
      <c r="H181" s="7">
        <v>138</v>
      </c>
      <c r="I181" s="7">
        <v>127</v>
      </c>
      <c r="J181" s="7">
        <v>140</v>
      </c>
      <c r="K181" s="1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1"/>
      <c r="AIK181" s="1"/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1"/>
      <c r="AIZ181" s="1"/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1"/>
      <c r="AJO181" s="1"/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1"/>
      <c r="AKD181" s="1"/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1"/>
      <c r="AKS181" s="1"/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1"/>
      <c r="ALH181" s="1"/>
      <c r="ALI181" s="1"/>
      <c r="ALJ181" s="1"/>
      <c r="ALK181" s="1"/>
      <c r="ALL181" s="1"/>
      <c r="ALM181" s="1"/>
      <c r="ALN181" s="1"/>
      <c r="ALO181" s="1"/>
      <c r="ALP181" s="1"/>
      <c r="ALQ181" s="1"/>
      <c r="ALR181" s="1"/>
      <c r="ALS181" s="1"/>
      <c r="ALT181" s="1"/>
      <c r="ALU181" s="1"/>
      <c r="ALV181" s="1"/>
      <c r="ALW181" s="1"/>
      <c r="ALX181" s="1"/>
      <c r="ALY181" s="1"/>
      <c r="ALZ181" s="1"/>
      <c r="AMA181" s="1"/>
      <c r="AMB181" s="1"/>
      <c r="AMC181" s="1"/>
      <c r="AMD181" s="1"/>
      <c r="AME181" s="1"/>
      <c r="AMF181" s="1"/>
      <c r="AMG181" s="1"/>
      <c r="AMH181" s="1"/>
      <c r="AMI181" s="1"/>
      <c r="AMJ181" s="1"/>
    </row>
    <row r="182" spans="1:1025" customHeight="1" ht="12.8">
      <c r="A182" s="1"/>
      <c r="B182" s="14"/>
      <c r="C182" s="30" t="s">
        <v>147</v>
      </c>
      <c r="D182" s="30"/>
      <c r="E182" s="30"/>
      <c r="F182" s="12" t="s">
        <v>3</v>
      </c>
      <c r="G182" s="7">
        <v>133</v>
      </c>
      <c r="H182" s="7">
        <v>139</v>
      </c>
      <c r="I182" s="7">
        <v>128</v>
      </c>
      <c r="J182" s="7">
        <v>141</v>
      </c>
      <c r="K182" s="1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/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  <c r="AID182" s="1"/>
      <c r="AIE182" s="1"/>
      <c r="AIF182" s="1"/>
      <c r="AIG182" s="1"/>
      <c r="AIH182" s="1"/>
      <c r="AII182" s="1"/>
      <c r="AIJ182" s="1"/>
      <c r="AIK182" s="1"/>
      <c r="AIL182" s="1"/>
      <c r="AIM182" s="1"/>
      <c r="AIN182" s="1"/>
      <c r="AIO182" s="1"/>
      <c r="AIP182" s="1"/>
      <c r="AIQ182" s="1"/>
      <c r="AIR182" s="1"/>
      <c r="AIS182" s="1"/>
      <c r="AIT182" s="1"/>
      <c r="AIU182" s="1"/>
      <c r="AIV182" s="1"/>
      <c r="AIW182" s="1"/>
      <c r="AIX182" s="1"/>
      <c r="AIY182" s="1"/>
      <c r="AIZ182" s="1"/>
      <c r="AJA182" s="1"/>
      <c r="AJB182" s="1"/>
      <c r="AJC182" s="1"/>
      <c r="AJD182" s="1"/>
      <c r="AJE182" s="1"/>
      <c r="AJF182" s="1"/>
      <c r="AJG182" s="1"/>
      <c r="AJH182" s="1"/>
      <c r="AJI182" s="1"/>
      <c r="AJJ182" s="1"/>
      <c r="AJK182" s="1"/>
      <c r="AJL182" s="1"/>
      <c r="AJM182" s="1"/>
      <c r="AJN182" s="1"/>
      <c r="AJO182" s="1"/>
      <c r="AJP182" s="1"/>
      <c r="AJQ182" s="1"/>
      <c r="AJR182" s="1"/>
      <c r="AJS182" s="1"/>
      <c r="AJT182" s="1"/>
      <c r="AJU182" s="1"/>
      <c r="AJV182" s="1"/>
      <c r="AJW182" s="1"/>
      <c r="AJX182" s="1"/>
      <c r="AJY182" s="1"/>
      <c r="AJZ182" s="1"/>
      <c r="AKA182" s="1"/>
      <c r="AKB182" s="1"/>
      <c r="AKC182" s="1"/>
      <c r="AKD182" s="1"/>
      <c r="AKE182" s="1"/>
      <c r="AKF182" s="1"/>
      <c r="AKG182" s="1"/>
      <c r="AKH182" s="1"/>
      <c r="AKI182" s="1"/>
      <c r="AKJ182" s="1"/>
      <c r="AKK182" s="1"/>
      <c r="AKL182" s="1"/>
      <c r="AKM182" s="1"/>
      <c r="AKN182" s="1"/>
      <c r="AKO182" s="1"/>
      <c r="AKP182" s="1"/>
      <c r="AKQ182" s="1"/>
      <c r="AKR182" s="1"/>
      <c r="AKS182" s="1"/>
      <c r="AKT182" s="1"/>
      <c r="AKU182" s="1"/>
      <c r="AKV182" s="1"/>
      <c r="AKW182" s="1"/>
      <c r="AKX182" s="1"/>
      <c r="AKY182" s="1"/>
      <c r="AKZ182" s="1"/>
      <c r="ALA182" s="1"/>
      <c r="ALB182" s="1"/>
      <c r="ALC182" s="1"/>
      <c r="ALD182" s="1"/>
      <c r="ALE182" s="1"/>
      <c r="ALF182" s="1"/>
      <c r="ALG182" s="1"/>
      <c r="ALH182" s="1"/>
      <c r="ALI182" s="1"/>
      <c r="ALJ182" s="1"/>
      <c r="ALK182" s="1"/>
      <c r="ALL182" s="1"/>
      <c r="ALM182" s="1"/>
      <c r="ALN182" s="1"/>
      <c r="ALO182" s="1"/>
      <c r="ALP182" s="1"/>
      <c r="ALQ182" s="1"/>
      <c r="ALR182" s="1"/>
      <c r="ALS182" s="1"/>
      <c r="ALT182" s="1"/>
      <c r="ALU182" s="1"/>
      <c r="ALV182" s="1"/>
      <c r="ALW182" s="1"/>
      <c r="ALX182" s="1"/>
      <c r="ALY182" s="1"/>
      <c r="ALZ182" s="1"/>
      <c r="AMA182" s="1"/>
      <c r="AMB182" s="1"/>
      <c r="AMC182" s="1"/>
      <c r="AMD182" s="1"/>
      <c r="AME182" s="1"/>
      <c r="AMF182" s="1"/>
      <c r="AMG182" s="1"/>
      <c r="AMH182" s="1"/>
      <c r="AMI182" s="1"/>
      <c r="AMJ182" s="1"/>
    </row>
    <row r="183" spans="1:1025" customHeight="1" ht="12.8">
      <c r="A183" s="1"/>
      <c r="B183" s="14"/>
      <c r="C183" s="30" t="s">
        <v>31</v>
      </c>
      <c r="D183" s="30"/>
      <c r="E183" s="30"/>
      <c r="F183" s="12" t="s">
        <v>3</v>
      </c>
      <c r="G183" s="7">
        <v>134</v>
      </c>
      <c r="H183" s="7">
        <v>140</v>
      </c>
      <c r="I183" s="7">
        <v>129</v>
      </c>
      <c r="J183" s="7">
        <v>142</v>
      </c>
      <c r="K183" s="1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/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ET183" s="1"/>
      <c r="AEU183" s="1"/>
      <c r="AEV183" s="1"/>
      <c r="AEW183" s="1"/>
      <c r="AEX183" s="1"/>
      <c r="AEY183" s="1"/>
      <c r="AEZ183" s="1"/>
      <c r="AFA183" s="1"/>
      <c r="AFB183" s="1"/>
      <c r="AFC183" s="1"/>
      <c r="AFD183" s="1"/>
      <c r="AFE183" s="1"/>
      <c r="AFF183" s="1"/>
      <c r="AFG183" s="1"/>
      <c r="AFH183" s="1"/>
      <c r="AFI183" s="1"/>
      <c r="AFJ183" s="1"/>
      <c r="AFK183" s="1"/>
      <c r="AFL183" s="1"/>
      <c r="AFM183" s="1"/>
      <c r="AFN183" s="1"/>
      <c r="AFO183" s="1"/>
      <c r="AFP183" s="1"/>
      <c r="AFQ183" s="1"/>
      <c r="AFR183" s="1"/>
      <c r="AFS183" s="1"/>
      <c r="AFT183" s="1"/>
      <c r="AFU183" s="1"/>
      <c r="AFV183" s="1"/>
      <c r="AFW183" s="1"/>
      <c r="AFX183" s="1"/>
      <c r="AFY183" s="1"/>
      <c r="AFZ183" s="1"/>
      <c r="AGA183" s="1"/>
      <c r="AGB183" s="1"/>
      <c r="AGC183" s="1"/>
      <c r="AGD183" s="1"/>
      <c r="AGE183" s="1"/>
      <c r="AGF183" s="1"/>
      <c r="AGG183" s="1"/>
      <c r="AGH183" s="1"/>
      <c r="AGI183" s="1"/>
      <c r="AGJ183" s="1"/>
      <c r="AGK183" s="1"/>
      <c r="AGL183" s="1"/>
      <c r="AGM183" s="1"/>
      <c r="AGN183" s="1"/>
      <c r="AGO183" s="1"/>
      <c r="AGP183" s="1"/>
      <c r="AGQ183" s="1"/>
      <c r="AGR183" s="1"/>
      <c r="AGS183" s="1"/>
      <c r="AGT183" s="1"/>
      <c r="AGU183" s="1"/>
      <c r="AGV183" s="1"/>
      <c r="AGW183" s="1"/>
      <c r="AGX183" s="1"/>
      <c r="AGY183" s="1"/>
      <c r="AGZ183" s="1"/>
      <c r="AHA183" s="1"/>
      <c r="AHB183" s="1"/>
      <c r="AHC183" s="1"/>
      <c r="AHD183" s="1"/>
      <c r="AHE183" s="1"/>
      <c r="AHF183" s="1"/>
      <c r="AHG183" s="1"/>
      <c r="AHH183" s="1"/>
      <c r="AHI183" s="1"/>
      <c r="AHJ183" s="1"/>
      <c r="AHK183" s="1"/>
      <c r="AHL183" s="1"/>
      <c r="AHM183" s="1"/>
      <c r="AHN183" s="1"/>
      <c r="AHO183" s="1"/>
      <c r="AHP183" s="1"/>
      <c r="AHQ183" s="1"/>
      <c r="AHR183" s="1"/>
      <c r="AHS183" s="1"/>
      <c r="AHT183" s="1"/>
      <c r="AHU183" s="1"/>
      <c r="AHV183" s="1"/>
      <c r="AHW183" s="1"/>
      <c r="AHX183" s="1"/>
      <c r="AHY183" s="1"/>
      <c r="AHZ183" s="1"/>
      <c r="AIA183" s="1"/>
      <c r="AIB183" s="1"/>
      <c r="AIC183" s="1"/>
      <c r="AID183" s="1"/>
      <c r="AIE183" s="1"/>
      <c r="AIF183" s="1"/>
      <c r="AIG183" s="1"/>
      <c r="AIH183" s="1"/>
      <c r="AII183" s="1"/>
      <c r="AIJ183" s="1"/>
      <c r="AIK183" s="1"/>
      <c r="AIL183" s="1"/>
      <c r="AIM183" s="1"/>
      <c r="AIN183" s="1"/>
      <c r="AIO183" s="1"/>
      <c r="AIP183" s="1"/>
      <c r="AIQ183" s="1"/>
      <c r="AIR183" s="1"/>
      <c r="AIS183" s="1"/>
      <c r="AIT183" s="1"/>
      <c r="AIU183" s="1"/>
      <c r="AIV183" s="1"/>
      <c r="AIW183" s="1"/>
      <c r="AIX183" s="1"/>
      <c r="AIY183" s="1"/>
      <c r="AIZ183" s="1"/>
      <c r="AJA183" s="1"/>
      <c r="AJB183" s="1"/>
      <c r="AJC183" s="1"/>
      <c r="AJD183" s="1"/>
      <c r="AJE183" s="1"/>
      <c r="AJF183" s="1"/>
      <c r="AJG183" s="1"/>
      <c r="AJH183" s="1"/>
      <c r="AJI183" s="1"/>
      <c r="AJJ183" s="1"/>
      <c r="AJK183" s="1"/>
      <c r="AJL183" s="1"/>
      <c r="AJM183" s="1"/>
      <c r="AJN183" s="1"/>
      <c r="AJO183" s="1"/>
      <c r="AJP183" s="1"/>
      <c r="AJQ183" s="1"/>
      <c r="AJR183" s="1"/>
      <c r="AJS183" s="1"/>
      <c r="AJT183" s="1"/>
      <c r="AJU183" s="1"/>
      <c r="AJV183" s="1"/>
      <c r="AJW183" s="1"/>
      <c r="AJX183" s="1"/>
      <c r="AJY183" s="1"/>
      <c r="AJZ183" s="1"/>
      <c r="AKA183" s="1"/>
      <c r="AKB183" s="1"/>
      <c r="AKC183" s="1"/>
      <c r="AKD183" s="1"/>
      <c r="AKE183" s="1"/>
      <c r="AKF183" s="1"/>
      <c r="AKG183" s="1"/>
      <c r="AKH183" s="1"/>
      <c r="AKI183" s="1"/>
      <c r="AKJ183" s="1"/>
      <c r="AKK183" s="1"/>
      <c r="AKL183" s="1"/>
      <c r="AKM183" s="1"/>
      <c r="AKN183" s="1"/>
      <c r="AKO183" s="1"/>
      <c r="AKP183" s="1"/>
      <c r="AKQ183" s="1"/>
      <c r="AKR183" s="1"/>
      <c r="AKS183" s="1"/>
      <c r="AKT183" s="1"/>
      <c r="AKU183" s="1"/>
      <c r="AKV183" s="1"/>
      <c r="AKW183" s="1"/>
      <c r="AKX183" s="1"/>
      <c r="AKY183" s="1"/>
      <c r="AKZ183" s="1"/>
      <c r="ALA183" s="1"/>
      <c r="ALB183" s="1"/>
      <c r="ALC183" s="1"/>
      <c r="ALD183" s="1"/>
      <c r="ALE183" s="1"/>
      <c r="ALF183" s="1"/>
      <c r="ALG183" s="1"/>
      <c r="ALH183" s="1"/>
      <c r="ALI183" s="1"/>
      <c r="ALJ183" s="1"/>
      <c r="ALK183" s="1"/>
      <c r="ALL183" s="1"/>
      <c r="ALM183" s="1"/>
      <c r="ALN183" s="1"/>
      <c r="ALO183" s="1"/>
      <c r="ALP183" s="1"/>
      <c r="ALQ183" s="1"/>
      <c r="ALR183" s="1"/>
      <c r="ALS183" s="1"/>
      <c r="ALT183" s="1"/>
      <c r="ALU183" s="1"/>
      <c r="ALV183" s="1"/>
      <c r="ALW183" s="1"/>
      <c r="ALX183" s="1"/>
      <c r="ALY183" s="1"/>
      <c r="ALZ183" s="1"/>
      <c r="AMA183" s="1"/>
      <c r="AMB183" s="1"/>
      <c r="AMC183" s="1"/>
      <c r="AMD183" s="1"/>
      <c r="AME183" s="1"/>
      <c r="AMF183" s="1"/>
      <c r="AMG183" s="1"/>
      <c r="AMH183" s="1"/>
      <c r="AMI183" s="1"/>
      <c r="AMJ183" s="1"/>
    </row>
    <row r="184" spans="1:1025" customHeight="1" ht="12.75">
      <c r="A184" s="1"/>
      <c r="B184" s="14" t="s">
        <v>148</v>
      </c>
      <c r="C184" s="30" t="s">
        <v>149</v>
      </c>
      <c r="D184" s="30"/>
      <c r="E184" s="30"/>
      <c r="F184" s="12" t="s">
        <v>3</v>
      </c>
      <c r="G184" s="7">
        <v>135</v>
      </c>
      <c r="H184" s="7">
        <v>141</v>
      </c>
      <c r="I184" s="7">
        <v>130</v>
      </c>
      <c r="J184" s="7">
        <v>143</v>
      </c>
      <c r="K184" s="1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/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  <c r="AID184" s="1"/>
      <c r="AIE184" s="1"/>
      <c r="AIF184" s="1"/>
      <c r="AIG184" s="1"/>
      <c r="AIH184" s="1"/>
      <c r="AII184" s="1"/>
      <c r="AIJ184" s="1"/>
      <c r="AIK184" s="1"/>
      <c r="AIL184" s="1"/>
      <c r="AIM184" s="1"/>
      <c r="AIN184" s="1"/>
      <c r="AIO184" s="1"/>
      <c r="AIP184" s="1"/>
      <c r="AIQ184" s="1"/>
      <c r="AIR184" s="1"/>
      <c r="AIS184" s="1"/>
      <c r="AIT184" s="1"/>
      <c r="AIU184" s="1"/>
      <c r="AIV184" s="1"/>
      <c r="AIW184" s="1"/>
      <c r="AIX184" s="1"/>
      <c r="AIY184" s="1"/>
      <c r="AIZ184" s="1"/>
      <c r="AJA184" s="1"/>
      <c r="AJB184" s="1"/>
      <c r="AJC184" s="1"/>
      <c r="AJD184" s="1"/>
      <c r="AJE184" s="1"/>
      <c r="AJF184" s="1"/>
      <c r="AJG184" s="1"/>
      <c r="AJH184" s="1"/>
      <c r="AJI184" s="1"/>
      <c r="AJJ184" s="1"/>
      <c r="AJK184" s="1"/>
      <c r="AJL184" s="1"/>
      <c r="AJM184" s="1"/>
      <c r="AJN184" s="1"/>
      <c r="AJO184" s="1"/>
      <c r="AJP184" s="1"/>
      <c r="AJQ184" s="1"/>
      <c r="AJR184" s="1"/>
      <c r="AJS184" s="1"/>
      <c r="AJT184" s="1"/>
      <c r="AJU184" s="1"/>
      <c r="AJV184" s="1"/>
      <c r="AJW184" s="1"/>
      <c r="AJX184" s="1"/>
      <c r="AJY184" s="1"/>
      <c r="AJZ184" s="1"/>
      <c r="AKA184" s="1"/>
      <c r="AKB184" s="1"/>
      <c r="AKC184" s="1"/>
      <c r="AKD184" s="1"/>
      <c r="AKE184" s="1"/>
      <c r="AKF184" s="1"/>
      <c r="AKG184" s="1"/>
      <c r="AKH184" s="1"/>
      <c r="AKI184" s="1"/>
      <c r="AKJ184" s="1"/>
      <c r="AKK184" s="1"/>
      <c r="AKL184" s="1"/>
      <c r="AKM184" s="1"/>
      <c r="AKN184" s="1"/>
      <c r="AKO184" s="1"/>
      <c r="AKP184" s="1"/>
      <c r="AKQ184" s="1"/>
      <c r="AKR184" s="1"/>
      <c r="AKS184" s="1"/>
      <c r="AKT184" s="1"/>
      <c r="AKU184" s="1"/>
      <c r="AKV184" s="1"/>
      <c r="AKW184" s="1"/>
      <c r="AKX184" s="1"/>
      <c r="AKY184" s="1"/>
      <c r="AKZ184" s="1"/>
      <c r="ALA184" s="1"/>
      <c r="ALB184" s="1"/>
      <c r="ALC184" s="1"/>
      <c r="ALD184" s="1"/>
      <c r="ALE184" s="1"/>
      <c r="ALF184" s="1"/>
      <c r="ALG184" s="1"/>
      <c r="ALH184" s="1"/>
      <c r="ALI184" s="1"/>
      <c r="ALJ184" s="1"/>
      <c r="ALK184" s="1"/>
      <c r="ALL184" s="1"/>
      <c r="ALM184" s="1"/>
      <c r="ALN184" s="1"/>
      <c r="ALO184" s="1"/>
      <c r="ALP184" s="1"/>
      <c r="ALQ184" s="1"/>
      <c r="ALR184" s="1"/>
      <c r="ALS184" s="1"/>
      <c r="ALT184" s="1"/>
      <c r="ALU184" s="1"/>
      <c r="ALV184" s="1"/>
      <c r="ALW184" s="1"/>
      <c r="ALX184" s="1"/>
      <c r="ALY184" s="1"/>
      <c r="ALZ184" s="1"/>
      <c r="AMA184" s="1"/>
      <c r="AMB184" s="1"/>
      <c r="AMC184" s="1"/>
      <c r="AMD184" s="1"/>
      <c r="AME184" s="1"/>
      <c r="AMF184" s="1"/>
      <c r="AMG184" s="1"/>
      <c r="AMH184" s="1"/>
      <c r="AMI184" s="1"/>
      <c r="AMJ184" s="1"/>
    </row>
    <row r="185" spans="1:1025" customHeight="1" ht="12.8">
      <c r="A185" s="1"/>
      <c r="B185" s="14"/>
      <c r="C185" s="30" t="s">
        <v>31</v>
      </c>
      <c r="D185" s="30"/>
      <c r="E185" s="30"/>
      <c r="F185" s="12" t="s">
        <v>3</v>
      </c>
      <c r="G185" s="7">
        <v>136</v>
      </c>
      <c r="H185" s="7">
        <v>142</v>
      </c>
      <c r="I185" s="7">
        <v>131</v>
      </c>
      <c r="J185" s="7">
        <v>144</v>
      </c>
      <c r="K185" s="13"/>
      <c r="L185" s="32"/>
      <c r="M185" s="3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/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ET185" s="1"/>
      <c r="AEU185" s="1"/>
      <c r="AEV185" s="1"/>
      <c r="AEW185" s="1"/>
      <c r="AEX185" s="1"/>
      <c r="AEY185" s="1"/>
      <c r="AEZ185" s="1"/>
      <c r="AFA185" s="1"/>
      <c r="AFB185" s="1"/>
      <c r="AFC185" s="1"/>
      <c r="AFD185" s="1"/>
      <c r="AFE185" s="1"/>
      <c r="AFF185" s="1"/>
      <c r="AFG185" s="1"/>
      <c r="AFH185" s="1"/>
      <c r="AFI185" s="1"/>
      <c r="AFJ185" s="1"/>
      <c r="AFK185" s="1"/>
      <c r="AFL185" s="1"/>
      <c r="AFM185" s="1"/>
      <c r="AFN185" s="1"/>
      <c r="AFO185" s="1"/>
      <c r="AFP185" s="1"/>
      <c r="AFQ185" s="1"/>
      <c r="AFR185" s="1"/>
      <c r="AFS185" s="1"/>
      <c r="AFT185" s="1"/>
      <c r="AFU185" s="1"/>
      <c r="AFV185" s="1"/>
      <c r="AFW185" s="1"/>
      <c r="AFX185" s="1"/>
      <c r="AFY185" s="1"/>
      <c r="AFZ185" s="1"/>
      <c r="AGA185" s="1"/>
      <c r="AGB185" s="1"/>
      <c r="AGC185" s="1"/>
      <c r="AGD185" s="1"/>
      <c r="AGE185" s="1"/>
      <c r="AGF185" s="1"/>
      <c r="AGG185" s="1"/>
      <c r="AGH185" s="1"/>
      <c r="AGI185" s="1"/>
      <c r="AGJ185" s="1"/>
      <c r="AGK185" s="1"/>
      <c r="AGL185" s="1"/>
      <c r="AGM185" s="1"/>
      <c r="AGN185" s="1"/>
      <c r="AGO185" s="1"/>
      <c r="AGP185" s="1"/>
      <c r="AGQ185" s="1"/>
      <c r="AGR185" s="1"/>
      <c r="AGS185" s="1"/>
      <c r="AGT185" s="1"/>
      <c r="AGU185" s="1"/>
      <c r="AGV185" s="1"/>
      <c r="AGW185" s="1"/>
      <c r="AGX185" s="1"/>
      <c r="AGY185" s="1"/>
      <c r="AGZ185" s="1"/>
      <c r="AHA185" s="1"/>
      <c r="AHB185" s="1"/>
      <c r="AHC185" s="1"/>
      <c r="AHD185" s="1"/>
      <c r="AHE185" s="1"/>
      <c r="AHF185" s="1"/>
      <c r="AHG185" s="1"/>
      <c r="AHH185" s="1"/>
      <c r="AHI185" s="1"/>
      <c r="AHJ185" s="1"/>
      <c r="AHK185" s="1"/>
      <c r="AHL185" s="1"/>
      <c r="AHM185" s="1"/>
      <c r="AHN185" s="1"/>
      <c r="AHO185" s="1"/>
      <c r="AHP185" s="1"/>
      <c r="AHQ185" s="1"/>
      <c r="AHR185" s="1"/>
      <c r="AHS185" s="1"/>
      <c r="AHT185" s="1"/>
      <c r="AHU185" s="1"/>
      <c r="AHV185" s="1"/>
      <c r="AHW185" s="1"/>
      <c r="AHX185" s="1"/>
      <c r="AHY185" s="1"/>
      <c r="AHZ185" s="1"/>
      <c r="AIA185" s="1"/>
      <c r="AIB185" s="1"/>
      <c r="AIC185" s="1"/>
      <c r="AID185" s="1"/>
      <c r="AIE185" s="1"/>
      <c r="AIF185" s="1"/>
      <c r="AIG185" s="1"/>
      <c r="AIH185" s="1"/>
      <c r="AII185" s="1"/>
      <c r="AIJ185" s="1"/>
      <c r="AIK185" s="1"/>
      <c r="AIL185" s="1"/>
      <c r="AIM185" s="1"/>
      <c r="AIN185" s="1"/>
      <c r="AIO185" s="1"/>
      <c r="AIP185" s="1"/>
      <c r="AIQ185" s="1"/>
      <c r="AIR185" s="1"/>
      <c r="AIS185" s="1"/>
      <c r="AIT185" s="1"/>
      <c r="AIU185" s="1"/>
      <c r="AIV185" s="1"/>
      <c r="AIW185" s="1"/>
      <c r="AIX185" s="1"/>
      <c r="AIY185" s="1"/>
      <c r="AIZ185" s="1"/>
      <c r="AJA185" s="1"/>
      <c r="AJB185" s="1"/>
      <c r="AJC185" s="1"/>
      <c r="AJD185" s="1"/>
      <c r="AJE185" s="1"/>
      <c r="AJF185" s="1"/>
      <c r="AJG185" s="1"/>
      <c r="AJH185" s="1"/>
      <c r="AJI185" s="1"/>
      <c r="AJJ185" s="1"/>
      <c r="AJK185" s="1"/>
      <c r="AJL185" s="1"/>
      <c r="AJM185" s="1"/>
      <c r="AJN185" s="1"/>
      <c r="AJO185" s="1"/>
      <c r="AJP185" s="1"/>
      <c r="AJQ185" s="1"/>
      <c r="AJR185" s="1"/>
      <c r="AJS185" s="1"/>
      <c r="AJT185" s="1"/>
      <c r="AJU185" s="1"/>
      <c r="AJV185" s="1"/>
      <c r="AJW185" s="1"/>
      <c r="AJX185" s="1"/>
      <c r="AJY185" s="1"/>
      <c r="AJZ185" s="1"/>
      <c r="AKA185" s="1"/>
      <c r="AKB185" s="1"/>
      <c r="AKC185" s="1"/>
      <c r="AKD185" s="1"/>
      <c r="AKE185" s="1"/>
      <c r="AKF185" s="1"/>
      <c r="AKG185" s="1"/>
      <c r="AKH185" s="1"/>
      <c r="AKI185" s="1"/>
      <c r="AKJ185" s="1"/>
      <c r="AKK185" s="1"/>
      <c r="AKL185" s="1"/>
      <c r="AKM185" s="1"/>
      <c r="AKN185" s="1"/>
      <c r="AKO185" s="1"/>
      <c r="AKP185" s="1"/>
      <c r="AKQ185" s="1"/>
      <c r="AKR185" s="1"/>
      <c r="AKS185" s="1"/>
      <c r="AKT185" s="1"/>
      <c r="AKU185" s="1"/>
      <c r="AKV185" s="1"/>
      <c r="AKW185" s="1"/>
      <c r="AKX185" s="1"/>
      <c r="AKY185" s="1"/>
      <c r="AKZ185" s="1"/>
      <c r="ALA185" s="1"/>
      <c r="ALB185" s="1"/>
      <c r="ALC185" s="1"/>
      <c r="ALD185" s="1"/>
      <c r="ALE185" s="1"/>
      <c r="ALF185" s="1"/>
      <c r="ALG185" s="1"/>
      <c r="ALH185" s="1"/>
      <c r="ALI185" s="1"/>
      <c r="ALJ185" s="1"/>
      <c r="ALK185" s="1"/>
      <c r="ALL185" s="1"/>
      <c r="ALM185" s="1"/>
      <c r="ALN185" s="1"/>
      <c r="ALO185" s="1"/>
      <c r="ALP185" s="1"/>
      <c r="ALQ185" s="1"/>
      <c r="ALR185" s="1"/>
      <c r="ALS185" s="1"/>
      <c r="ALT185" s="1"/>
      <c r="ALU185" s="1"/>
      <c r="ALV185" s="1"/>
      <c r="ALW185" s="1"/>
      <c r="ALX185" s="1"/>
      <c r="ALY185" s="1"/>
      <c r="ALZ185" s="1"/>
      <c r="AMA185" s="1"/>
      <c r="AMB185" s="1"/>
      <c r="AMC185" s="1"/>
      <c r="AMD185" s="1"/>
      <c r="AME185" s="1"/>
      <c r="AMF185" s="1"/>
      <c r="AMG185" s="1"/>
      <c r="AMH185" s="1"/>
      <c r="AMI185" s="1"/>
      <c r="AMJ185" s="1"/>
    </row>
    <row r="186" spans="1:1025" customHeight="1" ht="12.75" s="32" customFormat="1">
      <c r="B186" s="16" t="s">
        <v>150</v>
      </c>
      <c r="C186" s="16"/>
      <c r="D186" s="16"/>
      <c r="E186" s="16"/>
      <c r="F186" s="17" t="s">
        <v>57</v>
      </c>
      <c r="G186" s="18">
        <f>SUM(G146:G185)</f>
        <v>4660</v>
      </c>
      <c r="H186" s="18">
        <f>SUM(H146:H185)</f>
        <v>4900</v>
      </c>
      <c r="I186" s="18">
        <f>SUM(I146:I185)</f>
        <v>4460</v>
      </c>
      <c r="J186" s="18">
        <f>SUM(J146:J185)</f>
        <v>4980</v>
      </c>
      <c r="K186" s="18">
        <f>SUM(K146:K185)</f>
        <v>0</v>
      </c>
      <c r="L186" s="1"/>
      <c r="M186" s="1"/>
    </row>
    <row r="187" spans="1:1025" customHeight="1" ht="12.75">
      <c r="A187" s="32"/>
      <c r="B187" s="19"/>
      <c r="C187" s="19"/>
      <c r="D187" s="19"/>
      <c r="E187" s="19"/>
      <c r="F187" s="2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/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  <c r="AGL187" s="1"/>
      <c r="AGM187" s="1"/>
      <c r="AGN187" s="1"/>
      <c r="AGO187" s="1"/>
      <c r="AGP187" s="1"/>
      <c r="AGQ187" s="1"/>
      <c r="AGR187" s="1"/>
      <c r="AGS187" s="1"/>
      <c r="AGT187" s="1"/>
      <c r="AGU187" s="1"/>
      <c r="AGV187" s="1"/>
      <c r="AGW187" s="1"/>
      <c r="AGX187" s="1"/>
      <c r="AGY187" s="1"/>
      <c r="AGZ187" s="1"/>
      <c r="AHA187" s="1"/>
      <c r="AHB187" s="1"/>
      <c r="AHC187" s="1"/>
      <c r="AHD187" s="1"/>
      <c r="AHE187" s="1"/>
      <c r="AHF187" s="1"/>
      <c r="AHG187" s="1"/>
      <c r="AHH187" s="1"/>
      <c r="AHI187" s="1"/>
      <c r="AHJ187" s="1"/>
      <c r="AHK187" s="1"/>
      <c r="AHL187" s="1"/>
      <c r="AHM187" s="1"/>
      <c r="AHN187" s="1"/>
      <c r="AHO187" s="1"/>
      <c r="AHP187" s="1"/>
      <c r="AHQ187" s="1"/>
      <c r="AHR187" s="1"/>
      <c r="AHS187" s="1"/>
      <c r="AHT187" s="1"/>
      <c r="AHU187" s="1"/>
      <c r="AHV187" s="1"/>
      <c r="AHW187" s="1"/>
      <c r="AHX187" s="1"/>
      <c r="AHY187" s="1"/>
      <c r="AHZ187" s="1"/>
      <c r="AIA187" s="1"/>
      <c r="AIB187" s="1"/>
      <c r="AIC187" s="1"/>
      <c r="AID187" s="1"/>
      <c r="AIE187" s="1"/>
      <c r="AIF187" s="1"/>
      <c r="AIG187" s="1"/>
      <c r="AIH187" s="1"/>
      <c r="AII187" s="1"/>
      <c r="AIJ187" s="1"/>
      <c r="AIK187" s="1"/>
      <c r="AIL187" s="1"/>
      <c r="AIM187" s="1"/>
      <c r="AIN187" s="1"/>
      <c r="AIO187" s="1"/>
      <c r="AIP187" s="1"/>
      <c r="AIQ187" s="1"/>
      <c r="AIR187" s="1"/>
      <c r="AIS187" s="1"/>
      <c r="AIT187" s="1"/>
      <c r="AIU187" s="1"/>
      <c r="AIV187" s="1"/>
      <c r="AIW187" s="1"/>
      <c r="AIX187" s="1"/>
      <c r="AIY187" s="1"/>
      <c r="AIZ187" s="1"/>
      <c r="AJA187" s="1"/>
      <c r="AJB187" s="1"/>
      <c r="AJC187" s="1"/>
      <c r="AJD187" s="1"/>
      <c r="AJE187" s="1"/>
      <c r="AJF187" s="1"/>
      <c r="AJG187" s="1"/>
      <c r="AJH187" s="1"/>
      <c r="AJI187" s="1"/>
      <c r="AJJ187" s="1"/>
      <c r="AJK187" s="1"/>
      <c r="AJL187" s="1"/>
      <c r="AJM187" s="1"/>
      <c r="AJN187" s="1"/>
      <c r="AJO187" s="1"/>
      <c r="AJP187" s="1"/>
      <c r="AJQ187" s="1"/>
      <c r="AJR187" s="1"/>
      <c r="AJS187" s="1"/>
      <c r="AJT187" s="1"/>
      <c r="AJU187" s="1"/>
      <c r="AJV187" s="1"/>
      <c r="AJW187" s="1"/>
      <c r="AJX187" s="1"/>
      <c r="AJY187" s="1"/>
      <c r="AJZ187" s="1"/>
      <c r="AKA187" s="1"/>
      <c r="AKB187" s="1"/>
      <c r="AKC187" s="1"/>
      <c r="AKD187" s="1"/>
      <c r="AKE187" s="1"/>
      <c r="AKF187" s="1"/>
      <c r="AKG187" s="1"/>
      <c r="AKH187" s="1"/>
      <c r="AKI187" s="1"/>
      <c r="AKJ187" s="1"/>
      <c r="AKK187" s="1"/>
      <c r="AKL187" s="1"/>
      <c r="AKM187" s="1"/>
      <c r="AKN187" s="1"/>
      <c r="AKO187" s="1"/>
      <c r="AKP187" s="1"/>
      <c r="AKQ187" s="1"/>
      <c r="AKR187" s="1"/>
      <c r="AKS187" s="1"/>
      <c r="AKT187" s="1"/>
      <c r="AKU187" s="1"/>
      <c r="AKV187" s="1"/>
      <c r="AKW187" s="1"/>
      <c r="AKX187" s="1"/>
      <c r="AKY187" s="1"/>
      <c r="AKZ187" s="1"/>
      <c r="ALA187" s="1"/>
      <c r="ALB187" s="1"/>
      <c r="ALC187" s="1"/>
      <c r="ALD187" s="1"/>
      <c r="ALE187" s="1"/>
      <c r="ALF187" s="1"/>
      <c r="ALG187" s="1"/>
      <c r="ALH187" s="1"/>
      <c r="ALI187" s="1"/>
      <c r="ALJ187" s="1"/>
      <c r="ALK187" s="1"/>
      <c r="ALL187" s="1"/>
      <c r="ALM187" s="1"/>
      <c r="ALN187" s="1"/>
      <c r="ALO187" s="1"/>
      <c r="ALP187" s="1"/>
      <c r="ALQ187" s="1"/>
      <c r="ALR187" s="1"/>
      <c r="ALS187" s="1"/>
      <c r="ALT187" s="1"/>
      <c r="ALU187" s="1"/>
      <c r="ALV187" s="1"/>
      <c r="ALW187" s="1"/>
      <c r="ALX187" s="1"/>
      <c r="ALY187" s="1"/>
      <c r="ALZ187" s="1"/>
      <c r="AMA187" s="1"/>
      <c r="AMB187" s="1"/>
      <c r="AMC187" s="1"/>
      <c r="AMD187" s="1"/>
      <c r="AME187" s="1"/>
      <c r="AMF187" s="1"/>
      <c r="AMG187" s="1"/>
      <c r="AMH187" s="1"/>
      <c r="AMI187" s="1"/>
      <c r="AMJ187" s="1"/>
    </row>
    <row r="188" spans="1:1025" customHeight="1" ht="12.75">
      <c r="A188" s="32"/>
      <c r="B188" s="19"/>
      <c r="C188" s="19"/>
      <c r="D188" s="19"/>
      <c r="E188" s="19"/>
      <c r="F188" s="2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/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  <c r="AGL188" s="1"/>
      <c r="AGM188" s="1"/>
      <c r="AGN188" s="1"/>
      <c r="AGO188" s="1"/>
      <c r="AGP188" s="1"/>
      <c r="AGQ188" s="1"/>
      <c r="AGR188" s="1"/>
      <c r="AGS188" s="1"/>
      <c r="AGT188" s="1"/>
      <c r="AGU188" s="1"/>
      <c r="AGV188" s="1"/>
      <c r="AGW188" s="1"/>
      <c r="AGX188" s="1"/>
      <c r="AGY188" s="1"/>
      <c r="AGZ188" s="1"/>
      <c r="AHA188" s="1"/>
      <c r="AHB188" s="1"/>
      <c r="AHC188" s="1"/>
      <c r="AHD188" s="1"/>
      <c r="AHE188" s="1"/>
      <c r="AHF188" s="1"/>
      <c r="AHG188" s="1"/>
      <c r="AHH188" s="1"/>
      <c r="AHI188" s="1"/>
      <c r="AHJ188" s="1"/>
      <c r="AHK188" s="1"/>
      <c r="AHL188" s="1"/>
      <c r="AHM188" s="1"/>
      <c r="AHN188" s="1"/>
      <c r="AHO188" s="1"/>
      <c r="AHP188" s="1"/>
      <c r="AHQ188" s="1"/>
      <c r="AHR188" s="1"/>
      <c r="AHS188" s="1"/>
      <c r="AHT188" s="1"/>
      <c r="AHU188" s="1"/>
      <c r="AHV188" s="1"/>
      <c r="AHW188" s="1"/>
      <c r="AHX188" s="1"/>
      <c r="AHY188" s="1"/>
      <c r="AHZ188" s="1"/>
      <c r="AIA188" s="1"/>
      <c r="AIB188" s="1"/>
      <c r="AIC188" s="1"/>
      <c r="AID188" s="1"/>
      <c r="AIE188" s="1"/>
      <c r="AIF188" s="1"/>
      <c r="AIG188" s="1"/>
      <c r="AIH188" s="1"/>
      <c r="AII188" s="1"/>
      <c r="AIJ188" s="1"/>
      <c r="AIK188" s="1"/>
      <c r="AIL188" s="1"/>
      <c r="AIM188" s="1"/>
      <c r="AIN188" s="1"/>
      <c r="AIO188" s="1"/>
      <c r="AIP188" s="1"/>
      <c r="AIQ188" s="1"/>
      <c r="AIR188" s="1"/>
      <c r="AIS188" s="1"/>
      <c r="AIT188" s="1"/>
      <c r="AIU188" s="1"/>
      <c r="AIV188" s="1"/>
      <c r="AIW188" s="1"/>
      <c r="AIX188" s="1"/>
      <c r="AIY188" s="1"/>
      <c r="AIZ188" s="1"/>
      <c r="AJA188" s="1"/>
      <c r="AJB188" s="1"/>
      <c r="AJC188" s="1"/>
      <c r="AJD188" s="1"/>
      <c r="AJE188" s="1"/>
      <c r="AJF188" s="1"/>
      <c r="AJG188" s="1"/>
      <c r="AJH188" s="1"/>
      <c r="AJI188" s="1"/>
      <c r="AJJ188" s="1"/>
      <c r="AJK188" s="1"/>
      <c r="AJL188" s="1"/>
      <c r="AJM188" s="1"/>
      <c r="AJN188" s="1"/>
      <c r="AJO188" s="1"/>
      <c r="AJP188" s="1"/>
      <c r="AJQ188" s="1"/>
      <c r="AJR188" s="1"/>
      <c r="AJS188" s="1"/>
      <c r="AJT188" s="1"/>
      <c r="AJU188" s="1"/>
      <c r="AJV188" s="1"/>
      <c r="AJW188" s="1"/>
      <c r="AJX188" s="1"/>
      <c r="AJY188" s="1"/>
      <c r="AJZ188" s="1"/>
      <c r="AKA188" s="1"/>
      <c r="AKB188" s="1"/>
      <c r="AKC188" s="1"/>
      <c r="AKD188" s="1"/>
      <c r="AKE188" s="1"/>
      <c r="AKF188" s="1"/>
      <c r="AKG188" s="1"/>
      <c r="AKH188" s="1"/>
      <c r="AKI188" s="1"/>
      <c r="AKJ188" s="1"/>
      <c r="AKK188" s="1"/>
      <c r="AKL188" s="1"/>
      <c r="AKM188" s="1"/>
      <c r="AKN188" s="1"/>
      <c r="AKO188" s="1"/>
      <c r="AKP188" s="1"/>
      <c r="AKQ188" s="1"/>
      <c r="AKR188" s="1"/>
      <c r="AKS188" s="1"/>
      <c r="AKT188" s="1"/>
      <c r="AKU188" s="1"/>
      <c r="AKV188" s="1"/>
      <c r="AKW188" s="1"/>
      <c r="AKX188" s="1"/>
      <c r="AKY188" s="1"/>
      <c r="AKZ188" s="1"/>
      <c r="ALA188" s="1"/>
      <c r="ALB188" s="1"/>
      <c r="ALC188" s="1"/>
      <c r="ALD188" s="1"/>
      <c r="ALE188" s="1"/>
      <c r="ALF188" s="1"/>
      <c r="ALG188" s="1"/>
      <c r="ALH188" s="1"/>
      <c r="ALI188" s="1"/>
      <c r="ALJ188" s="1"/>
      <c r="ALK188" s="1"/>
      <c r="ALL188" s="1"/>
      <c r="ALM188" s="1"/>
      <c r="ALN188" s="1"/>
      <c r="ALO188" s="1"/>
      <c r="ALP188" s="1"/>
      <c r="ALQ188" s="1"/>
      <c r="ALR188" s="1"/>
      <c r="ALS188" s="1"/>
      <c r="ALT188" s="1"/>
      <c r="ALU188" s="1"/>
      <c r="ALV188" s="1"/>
      <c r="ALW188" s="1"/>
      <c r="ALX188" s="1"/>
      <c r="ALY188" s="1"/>
      <c r="ALZ188" s="1"/>
      <c r="AMA188" s="1"/>
      <c r="AMB188" s="1"/>
      <c r="AMC188" s="1"/>
      <c r="AMD188" s="1"/>
      <c r="AME188" s="1"/>
      <c r="AMF188" s="1"/>
      <c r="AMG188" s="1"/>
      <c r="AMH188" s="1"/>
      <c r="AMI188" s="1"/>
      <c r="AMJ188" s="1"/>
    </row>
    <row r="189" spans="1:1025" customHeight="1" ht="12.75">
      <c r="A189" s="1"/>
      <c r="B189" s="27" t="s">
        <v>151</v>
      </c>
      <c r="C189" s="27"/>
      <c r="D189" s="27"/>
      <c r="E189" s="27"/>
      <c r="F189" s="27"/>
      <c r="G189" s="28"/>
      <c r="H189" s="28"/>
      <c r="I189" s="28"/>
      <c r="J189" s="28"/>
      <c r="K189" s="2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/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  <c r="AGL189" s="1"/>
      <c r="AGM189" s="1"/>
      <c r="AGN189" s="1"/>
      <c r="AGO189" s="1"/>
      <c r="AGP189" s="1"/>
      <c r="AGQ189" s="1"/>
      <c r="AGR189" s="1"/>
      <c r="AGS189" s="1"/>
      <c r="AGT189" s="1"/>
      <c r="AGU189" s="1"/>
      <c r="AGV189" s="1"/>
      <c r="AGW189" s="1"/>
      <c r="AGX189" s="1"/>
      <c r="AGY189" s="1"/>
      <c r="AGZ189" s="1"/>
      <c r="AHA189" s="1"/>
      <c r="AHB189" s="1"/>
      <c r="AHC189" s="1"/>
      <c r="AHD189" s="1"/>
      <c r="AHE189" s="1"/>
      <c r="AHF189" s="1"/>
      <c r="AHG189" s="1"/>
      <c r="AHH189" s="1"/>
      <c r="AHI189" s="1"/>
      <c r="AHJ189" s="1"/>
      <c r="AHK189" s="1"/>
      <c r="AHL189" s="1"/>
      <c r="AHM189" s="1"/>
      <c r="AHN189" s="1"/>
      <c r="AHO189" s="1"/>
      <c r="AHP189" s="1"/>
      <c r="AHQ189" s="1"/>
      <c r="AHR189" s="1"/>
      <c r="AHS189" s="1"/>
      <c r="AHT189" s="1"/>
      <c r="AHU189" s="1"/>
      <c r="AHV189" s="1"/>
      <c r="AHW189" s="1"/>
      <c r="AHX189" s="1"/>
      <c r="AHY189" s="1"/>
      <c r="AHZ189" s="1"/>
      <c r="AIA189" s="1"/>
      <c r="AIB189" s="1"/>
      <c r="AIC189" s="1"/>
      <c r="AID189" s="1"/>
      <c r="AIE189" s="1"/>
      <c r="AIF189" s="1"/>
      <c r="AIG189" s="1"/>
      <c r="AIH189" s="1"/>
      <c r="AII189" s="1"/>
      <c r="AIJ189" s="1"/>
      <c r="AIK189" s="1"/>
      <c r="AIL189" s="1"/>
      <c r="AIM189" s="1"/>
      <c r="AIN189" s="1"/>
      <c r="AIO189" s="1"/>
      <c r="AIP189" s="1"/>
      <c r="AIQ189" s="1"/>
      <c r="AIR189" s="1"/>
      <c r="AIS189" s="1"/>
      <c r="AIT189" s="1"/>
      <c r="AIU189" s="1"/>
      <c r="AIV189" s="1"/>
      <c r="AIW189" s="1"/>
      <c r="AIX189" s="1"/>
      <c r="AIY189" s="1"/>
      <c r="AIZ189" s="1"/>
      <c r="AJA189" s="1"/>
      <c r="AJB189" s="1"/>
      <c r="AJC189" s="1"/>
      <c r="AJD189" s="1"/>
      <c r="AJE189" s="1"/>
      <c r="AJF189" s="1"/>
      <c r="AJG189" s="1"/>
      <c r="AJH189" s="1"/>
      <c r="AJI189" s="1"/>
      <c r="AJJ189" s="1"/>
      <c r="AJK189" s="1"/>
      <c r="AJL189" s="1"/>
      <c r="AJM189" s="1"/>
      <c r="AJN189" s="1"/>
      <c r="AJO189" s="1"/>
      <c r="AJP189" s="1"/>
      <c r="AJQ189" s="1"/>
      <c r="AJR189" s="1"/>
      <c r="AJS189" s="1"/>
      <c r="AJT189" s="1"/>
      <c r="AJU189" s="1"/>
      <c r="AJV189" s="1"/>
      <c r="AJW189" s="1"/>
      <c r="AJX189" s="1"/>
      <c r="AJY189" s="1"/>
      <c r="AJZ189" s="1"/>
      <c r="AKA189" s="1"/>
      <c r="AKB189" s="1"/>
      <c r="AKC189" s="1"/>
      <c r="AKD189" s="1"/>
      <c r="AKE189" s="1"/>
      <c r="AKF189" s="1"/>
      <c r="AKG189" s="1"/>
      <c r="AKH189" s="1"/>
      <c r="AKI189" s="1"/>
      <c r="AKJ189" s="1"/>
      <c r="AKK189" s="1"/>
      <c r="AKL189" s="1"/>
      <c r="AKM189" s="1"/>
      <c r="AKN189" s="1"/>
      <c r="AKO189" s="1"/>
      <c r="AKP189" s="1"/>
      <c r="AKQ189" s="1"/>
      <c r="AKR189" s="1"/>
      <c r="AKS189" s="1"/>
      <c r="AKT189" s="1"/>
      <c r="AKU189" s="1"/>
      <c r="AKV189" s="1"/>
      <c r="AKW189" s="1"/>
      <c r="AKX189" s="1"/>
      <c r="AKY189" s="1"/>
      <c r="AKZ189" s="1"/>
      <c r="ALA189" s="1"/>
      <c r="ALB189" s="1"/>
      <c r="ALC189" s="1"/>
      <c r="ALD189" s="1"/>
      <c r="ALE189" s="1"/>
      <c r="ALF189" s="1"/>
      <c r="ALG189" s="1"/>
      <c r="ALH189" s="1"/>
      <c r="ALI189" s="1"/>
      <c r="ALJ189" s="1"/>
      <c r="ALK189" s="1"/>
      <c r="ALL189" s="1"/>
      <c r="ALM189" s="1"/>
      <c r="ALN189" s="1"/>
      <c r="ALO189" s="1"/>
      <c r="ALP189" s="1"/>
      <c r="ALQ189" s="1"/>
      <c r="ALR189" s="1"/>
      <c r="ALS189" s="1"/>
      <c r="ALT189" s="1"/>
      <c r="ALU189" s="1"/>
      <c r="ALV189" s="1"/>
      <c r="ALW189" s="1"/>
      <c r="ALX189" s="1"/>
      <c r="ALY189" s="1"/>
      <c r="ALZ189" s="1"/>
      <c r="AMA189" s="1"/>
      <c r="AMB189" s="1"/>
      <c r="AMC189" s="1"/>
      <c r="AMD189" s="1"/>
      <c r="AME189" s="1"/>
      <c r="AMF189" s="1"/>
      <c r="AMG189" s="1"/>
      <c r="AMH189" s="1"/>
      <c r="AMI189" s="1"/>
      <c r="AMJ189" s="1"/>
    </row>
    <row r="190" spans="1:1025" customHeight="1" ht="12.75">
      <c r="A190" s="1"/>
      <c r="B190" s="14" t="s">
        <v>152</v>
      </c>
      <c r="C190" s="9" t="s">
        <v>153</v>
      </c>
      <c r="D190" s="29" t="s">
        <v>9</v>
      </c>
      <c r="E190" s="30" t="s">
        <v>5</v>
      </c>
      <c r="F190" s="12" t="s">
        <v>3</v>
      </c>
      <c r="G190" s="7">
        <v>97</v>
      </c>
      <c r="H190" s="7">
        <v>103</v>
      </c>
      <c r="I190" s="7">
        <v>92</v>
      </c>
      <c r="J190" s="7">
        <v>105</v>
      </c>
      <c r="K190" s="3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/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  <c r="AEN190" s="1"/>
      <c r="AEO190" s="1"/>
      <c r="AEP190" s="1"/>
      <c r="AEQ190" s="1"/>
      <c r="AER190" s="1"/>
      <c r="AES190" s="1"/>
      <c r="AET190" s="1"/>
      <c r="AEU190" s="1"/>
      <c r="AEV190" s="1"/>
      <c r="AEW190" s="1"/>
      <c r="AEX190" s="1"/>
      <c r="AEY190" s="1"/>
      <c r="AEZ190" s="1"/>
      <c r="AFA190" s="1"/>
      <c r="AFB190" s="1"/>
      <c r="AFC190" s="1"/>
      <c r="AFD190" s="1"/>
      <c r="AFE190" s="1"/>
      <c r="AFF190" s="1"/>
      <c r="AFG190" s="1"/>
      <c r="AFH190" s="1"/>
      <c r="AFI190" s="1"/>
      <c r="AFJ190" s="1"/>
      <c r="AFK190" s="1"/>
      <c r="AFL190" s="1"/>
      <c r="AFM190" s="1"/>
      <c r="AFN190" s="1"/>
      <c r="AFO190" s="1"/>
      <c r="AFP190" s="1"/>
      <c r="AFQ190" s="1"/>
      <c r="AFR190" s="1"/>
      <c r="AFS190" s="1"/>
      <c r="AFT190" s="1"/>
      <c r="AFU190" s="1"/>
      <c r="AFV190" s="1"/>
      <c r="AFW190" s="1"/>
      <c r="AFX190" s="1"/>
      <c r="AFY190" s="1"/>
      <c r="AFZ190" s="1"/>
      <c r="AGA190" s="1"/>
      <c r="AGB190" s="1"/>
      <c r="AGC190" s="1"/>
      <c r="AGD190" s="1"/>
      <c r="AGE190" s="1"/>
      <c r="AGF190" s="1"/>
      <c r="AGG190" s="1"/>
      <c r="AGH190" s="1"/>
      <c r="AGI190" s="1"/>
      <c r="AGJ190" s="1"/>
      <c r="AGK190" s="1"/>
      <c r="AGL190" s="1"/>
      <c r="AGM190" s="1"/>
      <c r="AGN190" s="1"/>
      <c r="AGO190" s="1"/>
      <c r="AGP190" s="1"/>
      <c r="AGQ190" s="1"/>
      <c r="AGR190" s="1"/>
      <c r="AGS190" s="1"/>
      <c r="AGT190" s="1"/>
      <c r="AGU190" s="1"/>
      <c r="AGV190" s="1"/>
      <c r="AGW190" s="1"/>
      <c r="AGX190" s="1"/>
      <c r="AGY190" s="1"/>
      <c r="AGZ190" s="1"/>
      <c r="AHA190" s="1"/>
      <c r="AHB190" s="1"/>
      <c r="AHC190" s="1"/>
      <c r="AHD190" s="1"/>
      <c r="AHE190" s="1"/>
      <c r="AHF190" s="1"/>
      <c r="AHG190" s="1"/>
      <c r="AHH190" s="1"/>
      <c r="AHI190" s="1"/>
      <c r="AHJ190" s="1"/>
      <c r="AHK190" s="1"/>
      <c r="AHL190" s="1"/>
      <c r="AHM190" s="1"/>
      <c r="AHN190" s="1"/>
      <c r="AHO190" s="1"/>
      <c r="AHP190" s="1"/>
      <c r="AHQ190" s="1"/>
      <c r="AHR190" s="1"/>
      <c r="AHS190" s="1"/>
      <c r="AHT190" s="1"/>
      <c r="AHU190" s="1"/>
      <c r="AHV190" s="1"/>
      <c r="AHW190" s="1"/>
      <c r="AHX190" s="1"/>
      <c r="AHY190" s="1"/>
      <c r="AHZ190" s="1"/>
      <c r="AIA190" s="1"/>
      <c r="AIB190" s="1"/>
      <c r="AIC190" s="1"/>
      <c r="AID190" s="1"/>
      <c r="AIE190" s="1"/>
      <c r="AIF190" s="1"/>
      <c r="AIG190" s="1"/>
      <c r="AIH190" s="1"/>
      <c r="AII190" s="1"/>
      <c r="AIJ190" s="1"/>
      <c r="AIK190" s="1"/>
      <c r="AIL190" s="1"/>
      <c r="AIM190" s="1"/>
      <c r="AIN190" s="1"/>
      <c r="AIO190" s="1"/>
      <c r="AIP190" s="1"/>
      <c r="AIQ190" s="1"/>
      <c r="AIR190" s="1"/>
      <c r="AIS190" s="1"/>
      <c r="AIT190" s="1"/>
      <c r="AIU190" s="1"/>
      <c r="AIV190" s="1"/>
      <c r="AIW190" s="1"/>
      <c r="AIX190" s="1"/>
      <c r="AIY190" s="1"/>
      <c r="AIZ190" s="1"/>
      <c r="AJA190" s="1"/>
      <c r="AJB190" s="1"/>
      <c r="AJC190" s="1"/>
      <c r="AJD190" s="1"/>
      <c r="AJE190" s="1"/>
      <c r="AJF190" s="1"/>
      <c r="AJG190" s="1"/>
      <c r="AJH190" s="1"/>
      <c r="AJI190" s="1"/>
      <c r="AJJ190" s="1"/>
      <c r="AJK190" s="1"/>
      <c r="AJL190" s="1"/>
      <c r="AJM190" s="1"/>
      <c r="AJN190" s="1"/>
      <c r="AJO190" s="1"/>
      <c r="AJP190" s="1"/>
      <c r="AJQ190" s="1"/>
      <c r="AJR190" s="1"/>
      <c r="AJS190" s="1"/>
      <c r="AJT190" s="1"/>
      <c r="AJU190" s="1"/>
      <c r="AJV190" s="1"/>
      <c r="AJW190" s="1"/>
      <c r="AJX190" s="1"/>
      <c r="AJY190" s="1"/>
      <c r="AJZ190" s="1"/>
      <c r="AKA190" s="1"/>
      <c r="AKB190" s="1"/>
      <c r="AKC190" s="1"/>
      <c r="AKD190" s="1"/>
      <c r="AKE190" s="1"/>
      <c r="AKF190" s="1"/>
      <c r="AKG190" s="1"/>
      <c r="AKH190" s="1"/>
      <c r="AKI190" s="1"/>
      <c r="AKJ190" s="1"/>
      <c r="AKK190" s="1"/>
      <c r="AKL190" s="1"/>
      <c r="AKM190" s="1"/>
      <c r="AKN190" s="1"/>
      <c r="AKO190" s="1"/>
      <c r="AKP190" s="1"/>
      <c r="AKQ190" s="1"/>
      <c r="AKR190" s="1"/>
      <c r="AKS190" s="1"/>
      <c r="AKT190" s="1"/>
      <c r="AKU190" s="1"/>
      <c r="AKV190" s="1"/>
      <c r="AKW190" s="1"/>
      <c r="AKX190" s="1"/>
      <c r="AKY190" s="1"/>
      <c r="AKZ190" s="1"/>
      <c r="ALA190" s="1"/>
      <c r="ALB190" s="1"/>
      <c r="ALC190" s="1"/>
      <c r="ALD190" s="1"/>
      <c r="ALE190" s="1"/>
      <c r="ALF190" s="1"/>
      <c r="ALG190" s="1"/>
      <c r="ALH190" s="1"/>
      <c r="ALI190" s="1"/>
      <c r="ALJ190" s="1"/>
      <c r="ALK190" s="1"/>
      <c r="ALL190" s="1"/>
      <c r="ALM190" s="1"/>
      <c r="ALN190" s="1"/>
      <c r="ALO190" s="1"/>
      <c r="ALP190" s="1"/>
      <c r="ALQ190" s="1"/>
      <c r="ALR190" s="1"/>
      <c r="ALS190" s="1"/>
      <c r="ALT190" s="1"/>
      <c r="ALU190" s="1"/>
      <c r="ALV190" s="1"/>
      <c r="ALW190" s="1"/>
      <c r="ALX190" s="1"/>
      <c r="ALY190" s="1"/>
      <c r="ALZ190" s="1"/>
      <c r="AMA190" s="1"/>
      <c r="AMB190" s="1"/>
      <c r="AMC190" s="1"/>
      <c r="AMD190" s="1"/>
      <c r="AME190" s="1"/>
      <c r="AMF190" s="1"/>
      <c r="AMG190" s="1"/>
      <c r="AMH190" s="1"/>
      <c r="AMI190" s="1"/>
      <c r="AMJ190" s="1"/>
    </row>
    <row r="191" spans="1:1025" customHeight="1" ht="12.8">
      <c r="A191" s="1"/>
      <c r="B191" s="14"/>
      <c r="C191" s="9"/>
      <c r="D191" s="29"/>
      <c r="E191" s="30" t="s">
        <v>6</v>
      </c>
      <c r="F191" s="12" t="s">
        <v>3</v>
      </c>
      <c r="G191" s="7">
        <v>98</v>
      </c>
      <c r="H191" s="7">
        <v>104</v>
      </c>
      <c r="I191" s="7">
        <v>93</v>
      </c>
      <c r="J191" s="7">
        <v>106</v>
      </c>
      <c r="K191" s="1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/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  <c r="AKV191" s="1"/>
      <c r="AKW191" s="1"/>
      <c r="AKX191" s="1"/>
      <c r="AKY191" s="1"/>
      <c r="AKZ191" s="1"/>
      <c r="ALA191" s="1"/>
      <c r="ALB191" s="1"/>
      <c r="ALC191" s="1"/>
      <c r="ALD191" s="1"/>
      <c r="ALE191" s="1"/>
      <c r="ALF191" s="1"/>
      <c r="ALG191" s="1"/>
      <c r="ALH191" s="1"/>
      <c r="ALI191" s="1"/>
      <c r="ALJ191" s="1"/>
      <c r="ALK191" s="1"/>
      <c r="ALL191" s="1"/>
      <c r="ALM191" s="1"/>
      <c r="ALN191" s="1"/>
      <c r="ALO191" s="1"/>
      <c r="ALP191" s="1"/>
      <c r="ALQ191" s="1"/>
      <c r="ALR191" s="1"/>
      <c r="ALS191" s="1"/>
      <c r="ALT191" s="1"/>
      <c r="ALU191" s="1"/>
      <c r="ALV191" s="1"/>
      <c r="ALW191" s="1"/>
      <c r="ALX191" s="1"/>
      <c r="ALY191" s="1"/>
      <c r="ALZ191" s="1"/>
      <c r="AMA191" s="1"/>
      <c r="AMB191" s="1"/>
      <c r="AMC191" s="1"/>
      <c r="AMD191" s="1"/>
      <c r="AME191" s="1"/>
      <c r="AMF191" s="1"/>
      <c r="AMG191" s="1"/>
      <c r="AMH191" s="1"/>
      <c r="AMI191" s="1"/>
      <c r="AMJ191" s="1"/>
    </row>
    <row r="192" spans="1:1025" customHeight="1" ht="12.75">
      <c r="A192" s="1"/>
      <c r="B192" s="14"/>
      <c r="C192" s="9"/>
      <c r="D192" s="9" t="s">
        <v>10</v>
      </c>
      <c r="E192" s="30" t="s">
        <v>5</v>
      </c>
      <c r="F192" s="12" t="s">
        <v>3</v>
      </c>
      <c r="G192" s="7">
        <v>99</v>
      </c>
      <c r="H192" s="7">
        <v>105</v>
      </c>
      <c r="I192" s="7">
        <v>94</v>
      </c>
      <c r="J192" s="7">
        <v>107</v>
      </c>
      <c r="K192" s="1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  <c r="AGL192" s="1"/>
      <c r="AGM192" s="1"/>
      <c r="AGN192" s="1"/>
      <c r="AGO192" s="1"/>
      <c r="AGP192" s="1"/>
      <c r="AGQ192" s="1"/>
      <c r="AGR192" s="1"/>
      <c r="AGS192" s="1"/>
      <c r="AGT192" s="1"/>
      <c r="AGU192" s="1"/>
      <c r="AGV192" s="1"/>
      <c r="AGW192" s="1"/>
      <c r="AGX192" s="1"/>
      <c r="AGY192" s="1"/>
      <c r="AGZ192" s="1"/>
      <c r="AHA192" s="1"/>
      <c r="AHB192" s="1"/>
      <c r="AHC192" s="1"/>
      <c r="AHD192" s="1"/>
      <c r="AHE192" s="1"/>
      <c r="AHF192" s="1"/>
      <c r="AHG192" s="1"/>
      <c r="AHH192" s="1"/>
      <c r="AHI192" s="1"/>
      <c r="AHJ192" s="1"/>
      <c r="AHK192" s="1"/>
      <c r="AHL192" s="1"/>
      <c r="AHM192" s="1"/>
      <c r="AHN192" s="1"/>
      <c r="AHO192" s="1"/>
      <c r="AHP192" s="1"/>
      <c r="AHQ192" s="1"/>
      <c r="AHR192" s="1"/>
      <c r="AHS192" s="1"/>
      <c r="AHT192" s="1"/>
      <c r="AHU192" s="1"/>
      <c r="AHV192" s="1"/>
      <c r="AHW192" s="1"/>
      <c r="AHX192" s="1"/>
      <c r="AHY192" s="1"/>
      <c r="AHZ192" s="1"/>
      <c r="AIA192" s="1"/>
      <c r="AIB192" s="1"/>
      <c r="AIC192" s="1"/>
      <c r="AID192" s="1"/>
      <c r="AIE192" s="1"/>
      <c r="AIF192" s="1"/>
      <c r="AIG192" s="1"/>
      <c r="AIH192" s="1"/>
      <c r="AII192" s="1"/>
      <c r="AIJ192" s="1"/>
      <c r="AIK192" s="1"/>
      <c r="AIL192" s="1"/>
      <c r="AIM192" s="1"/>
      <c r="AIN192" s="1"/>
      <c r="AIO192" s="1"/>
      <c r="AIP192" s="1"/>
      <c r="AIQ192" s="1"/>
      <c r="AIR192" s="1"/>
      <c r="AIS192" s="1"/>
      <c r="AIT192" s="1"/>
      <c r="AIU192" s="1"/>
      <c r="AIV192" s="1"/>
      <c r="AIW192" s="1"/>
      <c r="AIX192" s="1"/>
      <c r="AIY192" s="1"/>
      <c r="AIZ192" s="1"/>
      <c r="AJA192" s="1"/>
      <c r="AJB192" s="1"/>
      <c r="AJC192" s="1"/>
      <c r="AJD192" s="1"/>
      <c r="AJE192" s="1"/>
      <c r="AJF192" s="1"/>
      <c r="AJG192" s="1"/>
      <c r="AJH192" s="1"/>
      <c r="AJI192" s="1"/>
      <c r="AJJ192" s="1"/>
      <c r="AJK192" s="1"/>
      <c r="AJL192" s="1"/>
      <c r="AJM192" s="1"/>
      <c r="AJN192" s="1"/>
      <c r="AJO192" s="1"/>
      <c r="AJP192" s="1"/>
      <c r="AJQ192" s="1"/>
      <c r="AJR192" s="1"/>
      <c r="AJS192" s="1"/>
      <c r="AJT192" s="1"/>
      <c r="AJU192" s="1"/>
      <c r="AJV192" s="1"/>
      <c r="AJW192" s="1"/>
      <c r="AJX192" s="1"/>
      <c r="AJY192" s="1"/>
      <c r="AJZ192" s="1"/>
      <c r="AKA192" s="1"/>
      <c r="AKB192" s="1"/>
      <c r="AKC192" s="1"/>
      <c r="AKD192" s="1"/>
      <c r="AKE192" s="1"/>
      <c r="AKF192" s="1"/>
      <c r="AKG192" s="1"/>
      <c r="AKH192" s="1"/>
      <c r="AKI192" s="1"/>
      <c r="AKJ192" s="1"/>
      <c r="AKK192" s="1"/>
      <c r="AKL192" s="1"/>
      <c r="AKM192" s="1"/>
      <c r="AKN192" s="1"/>
      <c r="AKO192" s="1"/>
      <c r="AKP192" s="1"/>
      <c r="AKQ192" s="1"/>
      <c r="AKR192" s="1"/>
      <c r="AKS192" s="1"/>
      <c r="AKT192" s="1"/>
      <c r="AKU192" s="1"/>
      <c r="AKV192" s="1"/>
      <c r="AKW192" s="1"/>
      <c r="AKX192" s="1"/>
      <c r="AKY192" s="1"/>
      <c r="AKZ192" s="1"/>
      <c r="ALA192" s="1"/>
      <c r="ALB192" s="1"/>
      <c r="ALC192" s="1"/>
      <c r="ALD192" s="1"/>
      <c r="ALE192" s="1"/>
      <c r="ALF192" s="1"/>
      <c r="ALG192" s="1"/>
      <c r="ALH192" s="1"/>
      <c r="ALI192" s="1"/>
      <c r="ALJ192" s="1"/>
      <c r="ALK192" s="1"/>
      <c r="ALL192" s="1"/>
      <c r="ALM192" s="1"/>
      <c r="ALN192" s="1"/>
      <c r="ALO192" s="1"/>
      <c r="ALP192" s="1"/>
      <c r="ALQ192" s="1"/>
      <c r="ALR192" s="1"/>
      <c r="ALS192" s="1"/>
      <c r="ALT192" s="1"/>
      <c r="ALU192" s="1"/>
      <c r="ALV192" s="1"/>
      <c r="ALW192" s="1"/>
      <c r="ALX192" s="1"/>
      <c r="ALY192" s="1"/>
      <c r="ALZ192" s="1"/>
      <c r="AMA192" s="1"/>
      <c r="AMB192" s="1"/>
      <c r="AMC192" s="1"/>
      <c r="AMD192" s="1"/>
      <c r="AME192" s="1"/>
      <c r="AMF192" s="1"/>
      <c r="AMG192" s="1"/>
      <c r="AMH192" s="1"/>
      <c r="AMI192" s="1"/>
      <c r="AMJ192" s="1"/>
    </row>
    <row r="193" spans="1:1025" customHeight="1" ht="12.8">
      <c r="A193" s="1"/>
      <c r="B193" s="14"/>
      <c r="C193" s="9"/>
      <c r="D193" s="9"/>
      <c r="E193" s="30" t="s">
        <v>6</v>
      </c>
      <c r="F193" s="12" t="s">
        <v>3</v>
      </c>
      <c r="G193" s="7">
        <v>100</v>
      </c>
      <c r="H193" s="7">
        <v>106</v>
      </c>
      <c r="I193" s="7">
        <v>95</v>
      </c>
      <c r="J193" s="7">
        <v>108</v>
      </c>
      <c r="K193" s="1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  <c r="AEN193" s="1"/>
      <c r="AEO193" s="1"/>
      <c r="AEP193" s="1"/>
      <c r="AEQ193" s="1"/>
      <c r="AER193" s="1"/>
      <c r="AES193" s="1"/>
      <c r="AET193" s="1"/>
      <c r="AEU193" s="1"/>
      <c r="AEV193" s="1"/>
      <c r="AEW193" s="1"/>
      <c r="AEX193" s="1"/>
      <c r="AEY193" s="1"/>
      <c r="AEZ193" s="1"/>
      <c r="AFA193" s="1"/>
      <c r="AFB193" s="1"/>
      <c r="AFC193" s="1"/>
      <c r="AFD193" s="1"/>
      <c r="AFE193" s="1"/>
      <c r="AFF193" s="1"/>
      <c r="AFG193" s="1"/>
      <c r="AFH193" s="1"/>
      <c r="AFI193" s="1"/>
      <c r="AFJ193" s="1"/>
      <c r="AFK193" s="1"/>
      <c r="AFL193" s="1"/>
      <c r="AFM193" s="1"/>
      <c r="AFN193" s="1"/>
      <c r="AFO193" s="1"/>
      <c r="AFP193" s="1"/>
      <c r="AFQ193" s="1"/>
      <c r="AFR193" s="1"/>
      <c r="AFS193" s="1"/>
      <c r="AFT193" s="1"/>
      <c r="AFU193" s="1"/>
      <c r="AFV193" s="1"/>
      <c r="AFW193" s="1"/>
      <c r="AFX193" s="1"/>
      <c r="AFY193" s="1"/>
      <c r="AFZ193" s="1"/>
      <c r="AGA193" s="1"/>
      <c r="AGB193" s="1"/>
      <c r="AGC193" s="1"/>
      <c r="AGD193" s="1"/>
      <c r="AGE193" s="1"/>
      <c r="AGF193" s="1"/>
      <c r="AGG193" s="1"/>
      <c r="AGH193" s="1"/>
      <c r="AGI193" s="1"/>
      <c r="AGJ193" s="1"/>
      <c r="AGK193" s="1"/>
      <c r="AGL193" s="1"/>
      <c r="AGM193" s="1"/>
      <c r="AGN193" s="1"/>
      <c r="AGO193" s="1"/>
      <c r="AGP193" s="1"/>
      <c r="AGQ193" s="1"/>
      <c r="AGR193" s="1"/>
      <c r="AGS193" s="1"/>
      <c r="AGT193" s="1"/>
      <c r="AGU193" s="1"/>
      <c r="AGV193" s="1"/>
      <c r="AGW193" s="1"/>
      <c r="AGX193" s="1"/>
      <c r="AGY193" s="1"/>
      <c r="AGZ193" s="1"/>
      <c r="AHA193" s="1"/>
      <c r="AHB193" s="1"/>
      <c r="AHC193" s="1"/>
      <c r="AHD193" s="1"/>
      <c r="AHE193" s="1"/>
      <c r="AHF193" s="1"/>
      <c r="AHG193" s="1"/>
      <c r="AHH193" s="1"/>
      <c r="AHI193" s="1"/>
      <c r="AHJ193" s="1"/>
      <c r="AHK193" s="1"/>
      <c r="AHL193" s="1"/>
      <c r="AHM193" s="1"/>
      <c r="AHN193" s="1"/>
      <c r="AHO193" s="1"/>
      <c r="AHP193" s="1"/>
      <c r="AHQ193" s="1"/>
      <c r="AHR193" s="1"/>
      <c r="AHS193" s="1"/>
      <c r="AHT193" s="1"/>
      <c r="AHU193" s="1"/>
      <c r="AHV193" s="1"/>
      <c r="AHW193" s="1"/>
      <c r="AHX193" s="1"/>
      <c r="AHY193" s="1"/>
      <c r="AHZ193" s="1"/>
      <c r="AIA193" s="1"/>
      <c r="AIB193" s="1"/>
      <c r="AIC193" s="1"/>
      <c r="AID193" s="1"/>
      <c r="AIE193" s="1"/>
      <c r="AIF193" s="1"/>
      <c r="AIG193" s="1"/>
      <c r="AIH193" s="1"/>
      <c r="AII193" s="1"/>
      <c r="AIJ193" s="1"/>
      <c r="AIK193" s="1"/>
      <c r="AIL193" s="1"/>
      <c r="AIM193" s="1"/>
      <c r="AIN193" s="1"/>
      <c r="AIO193" s="1"/>
      <c r="AIP193" s="1"/>
      <c r="AIQ193" s="1"/>
      <c r="AIR193" s="1"/>
      <c r="AIS193" s="1"/>
      <c r="AIT193" s="1"/>
      <c r="AIU193" s="1"/>
      <c r="AIV193" s="1"/>
      <c r="AIW193" s="1"/>
      <c r="AIX193" s="1"/>
      <c r="AIY193" s="1"/>
      <c r="AIZ193" s="1"/>
      <c r="AJA193" s="1"/>
      <c r="AJB193" s="1"/>
      <c r="AJC193" s="1"/>
      <c r="AJD193" s="1"/>
      <c r="AJE193" s="1"/>
      <c r="AJF193" s="1"/>
      <c r="AJG193" s="1"/>
      <c r="AJH193" s="1"/>
      <c r="AJI193" s="1"/>
      <c r="AJJ193" s="1"/>
      <c r="AJK193" s="1"/>
      <c r="AJL193" s="1"/>
      <c r="AJM193" s="1"/>
      <c r="AJN193" s="1"/>
      <c r="AJO193" s="1"/>
      <c r="AJP193" s="1"/>
      <c r="AJQ193" s="1"/>
      <c r="AJR193" s="1"/>
      <c r="AJS193" s="1"/>
      <c r="AJT193" s="1"/>
      <c r="AJU193" s="1"/>
      <c r="AJV193" s="1"/>
      <c r="AJW193" s="1"/>
      <c r="AJX193" s="1"/>
      <c r="AJY193" s="1"/>
      <c r="AJZ193" s="1"/>
      <c r="AKA193" s="1"/>
      <c r="AKB193" s="1"/>
      <c r="AKC193" s="1"/>
      <c r="AKD193" s="1"/>
      <c r="AKE193" s="1"/>
      <c r="AKF193" s="1"/>
      <c r="AKG193" s="1"/>
      <c r="AKH193" s="1"/>
      <c r="AKI193" s="1"/>
      <c r="AKJ193" s="1"/>
      <c r="AKK193" s="1"/>
      <c r="AKL193" s="1"/>
      <c r="AKM193" s="1"/>
      <c r="AKN193" s="1"/>
      <c r="AKO193" s="1"/>
      <c r="AKP193" s="1"/>
      <c r="AKQ193" s="1"/>
      <c r="AKR193" s="1"/>
      <c r="AKS193" s="1"/>
      <c r="AKT193" s="1"/>
      <c r="AKU193" s="1"/>
      <c r="AKV193" s="1"/>
      <c r="AKW193" s="1"/>
      <c r="AKX193" s="1"/>
      <c r="AKY193" s="1"/>
      <c r="AKZ193" s="1"/>
      <c r="ALA193" s="1"/>
      <c r="ALB193" s="1"/>
      <c r="ALC193" s="1"/>
      <c r="ALD193" s="1"/>
      <c r="ALE193" s="1"/>
      <c r="ALF193" s="1"/>
      <c r="ALG193" s="1"/>
      <c r="ALH193" s="1"/>
      <c r="ALI193" s="1"/>
      <c r="ALJ193" s="1"/>
      <c r="ALK193" s="1"/>
      <c r="ALL193" s="1"/>
      <c r="ALM193" s="1"/>
      <c r="ALN193" s="1"/>
      <c r="ALO193" s="1"/>
      <c r="ALP193" s="1"/>
      <c r="ALQ193" s="1"/>
      <c r="ALR193" s="1"/>
      <c r="ALS193" s="1"/>
      <c r="ALT193" s="1"/>
      <c r="ALU193" s="1"/>
      <c r="ALV193" s="1"/>
      <c r="ALW193" s="1"/>
      <c r="ALX193" s="1"/>
      <c r="ALY193" s="1"/>
      <c r="ALZ193" s="1"/>
      <c r="AMA193" s="1"/>
      <c r="AMB193" s="1"/>
      <c r="AMC193" s="1"/>
      <c r="AMD193" s="1"/>
      <c r="AME193" s="1"/>
      <c r="AMF193" s="1"/>
      <c r="AMG193" s="1"/>
      <c r="AMH193" s="1"/>
      <c r="AMI193" s="1"/>
      <c r="AMJ193" s="1"/>
    </row>
    <row r="194" spans="1:1025" customHeight="1" ht="12.75">
      <c r="A194" s="1"/>
      <c r="B194" s="14"/>
      <c r="C194" s="9" t="s">
        <v>154</v>
      </c>
      <c r="D194" s="9" t="s">
        <v>14</v>
      </c>
      <c r="E194" s="30" t="s">
        <v>5</v>
      </c>
      <c r="F194" s="12" t="s">
        <v>3</v>
      </c>
      <c r="G194" s="7">
        <v>101</v>
      </c>
      <c r="H194" s="7">
        <v>107</v>
      </c>
      <c r="I194" s="7">
        <v>96</v>
      </c>
      <c r="J194" s="7">
        <v>109</v>
      </c>
      <c r="K194" s="1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ET194" s="1"/>
      <c r="AEU194" s="1"/>
      <c r="AEV194" s="1"/>
      <c r="AEW194" s="1"/>
      <c r="AEX194" s="1"/>
      <c r="AEY194" s="1"/>
      <c r="AEZ194" s="1"/>
      <c r="AFA194" s="1"/>
      <c r="AFB194" s="1"/>
      <c r="AFC194" s="1"/>
      <c r="AFD194" s="1"/>
      <c r="AFE194" s="1"/>
      <c r="AFF194" s="1"/>
      <c r="AFG194" s="1"/>
      <c r="AFH194" s="1"/>
      <c r="AFI194" s="1"/>
      <c r="AFJ194" s="1"/>
      <c r="AFK194" s="1"/>
      <c r="AFL194" s="1"/>
      <c r="AFM194" s="1"/>
      <c r="AFN194" s="1"/>
      <c r="AFO194" s="1"/>
      <c r="AFP194" s="1"/>
      <c r="AFQ194" s="1"/>
      <c r="AFR194" s="1"/>
      <c r="AFS194" s="1"/>
      <c r="AFT194" s="1"/>
      <c r="AFU194" s="1"/>
      <c r="AFV194" s="1"/>
      <c r="AFW194" s="1"/>
      <c r="AFX194" s="1"/>
      <c r="AFY194" s="1"/>
      <c r="AFZ194" s="1"/>
      <c r="AGA194" s="1"/>
      <c r="AGB194" s="1"/>
      <c r="AGC194" s="1"/>
      <c r="AGD194" s="1"/>
      <c r="AGE194" s="1"/>
      <c r="AGF194" s="1"/>
      <c r="AGG194" s="1"/>
      <c r="AGH194" s="1"/>
      <c r="AGI194" s="1"/>
      <c r="AGJ194" s="1"/>
      <c r="AGK194" s="1"/>
      <c r="AGL194" s="1"/>
      <c r="AGM194" s="1"/>
      <c r="AGN194" s="1"/>
      <c r="AGO194" s="1"/>
      <c r="AGP194" s="1"/>
      <c r="AGQ194" s="1"/>
      <c r="AGR194" s="1"/>
      <c r="AGS194" s="1"/>
      <c r="AGT194" s="1"/>
      <c r="AGU194" s="1"/>
      <c r="AGV194" s="1"/>
      <c r="AGW194" s="1"/>
      <c r="AGX194" s="1"/>
      <c r="AGY194" s="1"/>
      <c r="AGZ194" s="1"/>
      <c r="AHA194" s="1"/>
      <c r="AHB194" s="1"/>
      <c r="AHC194" s="1"/>
      <c r="AHD194" s="1"/>
      <c r="AHE194" s="1"/>
      <c r="AHF194" s="1"/>
      <c r="AHG194" s="1"/>
      <c r="AHH194" s="1"/>
      <c r="AHI194" s="1"/>
      <c r="AHJ194" s="1"/>
      <c r="AHK194" s="1"/>
      <c r="AHL194" s="1"/>
      <c r="AHM194" s="1"/>
      <c r="AHN194" s="1"/>
      <c r="AHO194" s="1"/>
      <c r="AHP194" s="1"/>
      <c r="AHQ194" s="1"/>
      <c r="AHR194" s="1"/>
      <c r="AHS194" s="1"/>
      <c r="AHT194" s="1"/>
      <c r="AHU194" s="1"/>
      <c r="AHV194" s="1"/>
      <c r="AHW194" s="1"/>
      <c r="AHX194" s="1"/>
      <c r="AHY194" s="1"/>
      <c r="AHZ194" s="1"/>
      <c r="AIA194" s="1"/>
      <c r="AIB194" s="1"/>
      <c r="AIC194" s="1"/>
      <c r="AID194" s="1"/>
      <c r="AIE194" s="1"/>
      <c r="AIF194" s="1"/>
      <c r="AIG194" s="1"/>
      <c r="AIH194" s="1"/>
      <c r="AII194" s="1"/>
      <c r="AIJ194" s="1"/>
      <c r="AIK194" s="1"/>
      <c r="AIL194" s="1"/>
      <c r="AIM194" s="1"/>
      <c r="AIN194" s="1"/>
      <c r="AIO194" s="1"/>
      <c r="AIP194" s="1"/>
      <c r="AIQ194" s="1"/>
      <c r="AIR194" s="1"/>
      <c r="AIS194" s="1"/>
      <c r="AIT194" s="1"/>
      <c r="AIU194" s="1"/>
      <c r="AIV194" s="1"/>
      <c r="AIW194" s="1"/>
      <c r="AIX194" s="1"/>
      <c r="AIY194" s="1"/>
      <c r="AIZ194" s="1"/>
      <c r="AJA194" s="1"/>
      <c r="AJB194" s="1"/>
      <c r="AJC194" s="1"/>
      <c r="AJD194" s="1"/>
      <c r="AJE194" s="1"/>
      <c r="AJF194" s="1"/>
      <c r="AJG194" s="1"/>
      <c r="AJH194" s="1"/>
      <c r="AJI194" s="1"/>
      <c r="AJJ194" s="1"/>
      <c r="AJK194" s="1"/>
      <c r="AJL194" s="1"/>
      <c r="AJM194" s="1"/>
      <c r="AJN194" s="1"/>
      <c r="AJO194" s="1"/>
      <c r="AJP194" s="1"/>
      <c r="AJQ194" s="1"/>
      <c r="AJR194" s="1"/>
      <c r="AJS194" s="1"/>
      <c r="AJT194" s="1"/>
      <c r="AJU194" s="1"/>
      <c r="AJV194" s="1"/>
      <c r="AJW194" s="1"/>
      <c r="AJX194" s="1"/>
      <c r="AJY194" s="1"/>
      <c r="AJZ194" s="1"/>
      <c r="AKA194" s="1"/>
      <c r="AKB194" s="1"/>
      <c r="AKC194" s="1"/>
      <c r="AKD194" s="1"/>
      <c r="AKE194" s="1"/>
      <c r="AKF194" s="1"/>
      <c r="AKG194" s="1"/>
      <c r="AKH194" s="1"/>
      <c r="AKI194" s="1"/>
      <c r="AKJ194" s="1"/>
      <c r="AKK194" s="1"/>
      <c r="AKL194" s="1"/>
      <c r="AKM194" s="1"/>
      <c r="AKN194" s="1"/>
      <c r="AKO194" s="1"/>
      <c r="AKP194" s="1"/>
      <c r="AKQ194" s="1"/>
      <c r="AKR194" s="1"/>
      <c r="AKS194" s="1"/>
      <c r="AKT194" s="1"/>
      <c r="AKU194" s="1"/>
      <c r="AKV194" s="1"/>
      <c r="AKW194" s="1"/>
      <c r="AKX194" s="1"/>
      <c r="AKY194" s="1"/>
      <c r="AKZ194" s="1"/>
      <c r="ALA194" s="1"/>
      <c r="ALB194" s="1"/>
      <c r="ALC194" s="1"/>
      <c r="ALD194" s="1"/>
      <c r="ALE194" s="1"/>
      <c r="ALF194" s="1"/>
      <c r="ALG194" s="1"/>
      <c r="ALH194" s="1"/>
      <c r="ALI194" s="1"/>
      <c r="ALJ194" s="1"/>
      <c r="ALK194" s="1"/>
      <c r="ALL194" s="1"/>
      <c r="ALM194" s="1"/>
      <c r="ALN194" s="1"/>
      <c r="ALO194" s="1"/>
      <c r="ALP194" s="1"/>
      <c r="ALQ194" s="1"/>
      <c r="ALR194" s="1"/>
      <c r="ALS194" s="1"/>
      <c r="ALT194" s="1"/>
      <c r="ALU194" s="1"/>
      <c r="ALV194" s="1"/>
      <c r="ALW194" s="1"/>
      <c r="ALX194" s="1"/>
      <c r="ALY194" s="1"/>
      <c r="ALZ194" s="1"/>
      <c r="AMA194" s="1"/>
      <c r="AMB194" s="1"/>
      <c r="AMC194" s="1"/>
      <c r="AMD194" s="1"/>
      <c r="AME194" s="1"/>
      <c r="AMF194" s="1"/>
      <c r="AMG194" s="1"/>
      <c r="AMH194" s="1"/>
      <c r="AMI194" s="1"/>
      <c r="AMJ194" s="1"/>
    </row>
    <row r="195" spans="1:1025" customHeight="1" ht="12.8">
      <c r="A195" s="1"/>
      <c r="B195" s="14"/>
      <c r="C195" s="9"/>
      <c r="D195" s="9"/>
      <c r="E195" s="30" t="s">
        <v>6</v>
      </c>
      <c r="F195" s="12" t="s">
        <v>3</v>
      </c>
      <c r="G195" s="7">
        <v>102</v>
      </c>
      <c r="H195" s="7">
        <v>108</v>
      </c>
      <c r="I195" s="7">
        <v>97</v>
      </c>
      <c r="J195" s="7">
        <v>110</v>
      </c>
      <c r="K195" s="1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  <c r="AEN195" s="1"/>
      <c r="AEO195" s="1"/>
      <c r="AEP195" s="1"/>
      <c r="AEQ195" s="1"/>
      <c r="AER195" s="1"/>
      <c r="AES195" s="1"/>
      <c r="AET195" s="1"/>
      <c r="AEU195" s="1"/>
      <c r="AEV195" s="1"/>
      <c r="AEW195" s="1"/>
      <c r="AEX195" s="1"/>
      <c r="AEY195" s="1"/>
      <c r="AEZ195" s="1"/>
      <c r="AFA195" s="1"/>
      <c r="AFB195" s="1"/>
      <c r="AFC195" s="1"/>
      <c r="AFD195" s="1"/>
      <c r="AFE195" s="1"/>
      <c r="AFF195" s="1"/>
      <c r="AFG195" s="1"/>
      <c r="AFH195" s="1"/>
      <c r="AFI195" s="1"/>
      <c r="AFJ195" s="1"/>
      <c r="AFK195" s="1"/>
      <c r="AFL195" s="1"/>
      <c r="AFM195" s="1"/>
      <c r="AFN195" s="1"/>
      <c r="AFO195" s="1"/>
      <c r="AFP195" s="1"/>
      <c r="AFQ195" s="1"/>
      <c r="AFR195" s="1"/>
      <c r="AFS195" s="1"/>
      <c r="AFT195" s="1"/>
      <c r="AFU195" s="1"/>
      <c r="AFV195" s="1"/>
      <c r="AFW195" s="1"/>
      <c r="AFX195" s="1"/>
      <c r="AFY195" s="1"/>
      <c r="AFZ195" s="1"/>
      <c r="AGA195" s="1"/>
      <c r="AGB195" s="1"/>
      <c r="AGC195" s="1"/>
      <c r="AGD195" s="1"/>
      <c r="AGE195" s="1"/>
      <c r="AGF195" s="1"/>
      <c r="AGG195" s="1"/>
      <c r="AGH195" s="1"/>
      <c r="AGI195" s="1"/>
      <c r="AGJ195" s="1"/>
      <c r="AGK195" s="1"/>
      <c r="AGL195" s="1"/>
      <c r="AGM195" s="1"/>
      <c r="AGN195" s="1"/>
      <c r="AGO195" s="1"/>
      <c r="AGP195" s="1"/>
      <c r="AGQ195" s="1"/>
      <c r="AGR195" s="1"/>
      <c r="AGS195" s="1"/>
      <c r="AGT195" s="1"/>
      <c r="AGU195" s="1"/>
      <c r="AGV195" s="1"/>
      <c r="AGW195" s="1"/>
      <c r="AGX195" s="1"/>
      <c r="AGY195" s="1"/>
      <c r="AGZ195" s="1"/>
      <c r="AHA195" s="1"/>
      <c r="AHB195" s="1"/>
      <c r="AHC195" s="1"/>
      <c r="AHD195" s="1"/>
      <c r="AHE195" s="1"/>
      <c r="AHF195" s="1"/>
      <c r="AHG195" s="1"/>
      <c r="AHH195" s="1"/>
      <c r="AHI195" s="1"/>
      <c r="AHJ195" s="1"/>
      <c r="AHK195" s="1"/>
      <c r="AHL195" s="1"/>
      <c r="AHM195" s="1"/>
      <c r="AHN195" s="1"/>
      <c r="AHO195" s="1"/>
      <c r="AHP195" s="1"/>
      <c r="AHQ195" s="1"/>
      <c r="AHR195" s="1"/>
      <c r="AHS195" s="1"/>
      <c r="AHT195" s="1"/>
      <c r="AHU195" s="1"/>
      <c r="AHV195" s="1"/>
      <c r="AHW195" s="1"/>
      <c r="AHX195" s="1"/>
      <c r="AHY195" s="1"/>
      <c r="AHZ195" s="1"/>
      <c r="AIA195" s="1"/>
      <c r="AIB195" s="1"/>
      <c r="AIC195" s="1"/>
      <c r="AID195" s="1"/>
      <c r="AIE195" s="1"/>
      <c r="AIF195" s="1"/>
      <c r="AIG195" s="1"/>
      <c r="AIH195" s="1"/>
      <c r="AII195" s="1"/>
      <c r="AIJ195" s="1"/>
      <c r="AIK195" s="1"/>
      <c r="AIL195" s="1"/>
      <c r="AIM195" s="1"/>
      <c r="AIN195" s="1"/>
      <c r="AIO195" s="1"/>
      <c r="AIP195" s="1"/>
      <c r="AIQ195" s="1"/>
      <c r="AIR195" s="1"/>
      <c r="AIS195" s="1"/>
      <c r="AIT195" s="1"/>
      <c r="AIU195" s="1"/>
      <c r="AIV195" s="1"/>
      <c r="AIW195" s="1"/>
      <c r="AIX195" s="1"/>
      <c r="AIY195" s="1"/>
      <c r="AIZ195" s="1"/>
      <c r="AJA195" s="1"/>
      <c r="AJB195" s="1"/>
      <c r="AJC195" s="1"/>
      <c r="AJD195" s="1"/>
      <c r="AJE195" s="1"/>
      <c r="AJF195" s="1"/>
      <c r="AJG195" s="1"/>
      <c r="AJH195" s="1"/>
      <c r="AJI195" s="1"/>
      <c r="AJJ195" s="1"/>
      <c r="AJK195" s="1"/>
      <c r="AJL195" s="1"/>
      <c r="AJM195" s="1"/>
      <c r="AJN195" s="1"/>
      <c r="AJO195" s="1"/>
      <c r="AJP195" s="1"/>
      <c r="AJQ195" s="1"/>
      <c r="AJR195" s="1"/>
      <c r="AJS195" s="1"/>
      <c r="AJT195" s="1"/>
      <c r="AJU195" s="1"/>
      <c r="AJV195" s="1"/>
      <c r="AJW195" s="1"/>
      <c r="AJX195" s="1"/>
      <c r="AJY195" s="1"/>
      <c r="AJZ195" s="1"/>
      <c r="AKA195" s="1"/>
      <c r="AKB195" s="1"/>
      <c r="AKC195" s="1"/>
      <c r="AKD195" s="1"/>
      <c r="AKE195" s="1"/>
      <c r="AKF195" s="1"/>
      <c r="AKG195" s="1"/>
      <c r="AKH195" s="1"/>
      <c r="AKI195" s="1"/>
      <c r="AKJ195" s="1"/>
      <c r="AKK195" s="1"/>
      <c r="AKL195" s="1"/>
      <c r="AKM195" s="1"/>
      <c r="AKN195" s="1"/>
      <c r="AKO195" s="1"/>
      <c r="AKP195" s="1"/>
      <c r="AKQ195" s="1"/>
      <c r="AKR195" s="1"/>
      <c r="AKS195" s="1"/>
      <c r="AKT195" s="1"/>
      <c r="AKU195" s="1"/>
      <c r="AKV195" s="1"/>
      <c r="AKW195" s="1"/>
      <c r="AKX195" s="1"/>
      <c r="AKY195" s="1"/>
      <c r="AKZ195" s="1"/>
      <c r="ALA195" s="1"/>
      <c r="ALB195" s="1"/>
      <c r="ALC195" s="1"/>
      <c r="ALD195" s="1"/>
      <c r="ALE195" s="1"/>
      <c r="ALF195" s="1"/>
      <c r="ALG195" s="1"/>
      <c r="ALH195" s="1"/>
      <c r="ALI195" s="1"/>
      <c r="ALJ195" s="1"/>
      <c r="ALK195" s="1"/>
      <c r="ALL195" s="1"/>
      <c r="ALM195" s="1"/>
      <c r="ALN195" s="1"/>
      <c r="ALO195" s="1"/>
      <c r="ALP195" s="1"/>
      <c r="ALQ195" s="1"/>
      <c r="ALR195" s="1"/>
      <c r="ALS195" s="1"/>
      <c r="ALT195" s="1"/>
      <c r="ALU195" s="1"/>
      <c r="ALV195" s="1"/>
      <c r="ALW195" s="1"/>
      <c r="ALX195" s="1"/>
      <c r="ALY195" s="1"/>
      <c r="ALZ195" s="1"/>
      <c r="AMA195" s="1"/>
      <c r="AMB195" s="1"/>
      <c r="AMC195" s="1"/>
      <c r="AMD195" s="1"/>
      <c r="AME195" s="1"/>
      <c r="AMF195" s="1"/>
      <c r="AMG195" s="1"/>
      <c r="AMH195" s="1"/>
      <c r="AMI195" s="1"/>
      <c r="AMJ195" s="1"/>
    </row>
    <row r="196" spans="1:1025" customHeight="1" ht="12.8">
      <c r="A196" s="1"/>
      <c r="B196" s="14"/>
      <c r="C196" s="9"/>
      <c r="D196" s="29" t="s">
        <v>18</v>
      </c>
      <c r="E196" s="30" t="s">
        <v>5</v>
      </c>
      <c r="F196" s="12" t="s">
        <v>3</v>
      </c>
      <c r="G196" s="7">
        <v>103</v>
      </c>
      <c r="H196" s="7">
        <v>109</v>
      </c>
      <c r="I196" s="7">
        <v>98</v>
      </c>
      <c r="J196" s="7">
        <v>111</v>
      </c>
      <c r="K196" s="1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  <c r="AID196" s="1"/>
      <c r="AIE196" s="1"/>
      <c r="AIF196" s="1"/>
      <c r="AIG196" s="1"/>
      <c r="AIH196" s="1"/>
      <c r="AII196" s="1"/>
      <c r="AIJ196" s="1"/>
      <c r="AIK196" s="1"/>
      <c r="AIL196" s="1"/>
      <c r="AIM196" s="1"/>
      <c r="AIN196" s="1"/>
      <c r="AIO196" s="1"/>
      <c r="AIP196" s="1"/>
      <c r="AIQ196" s="1"/>
      <c r="AIR196" s="1"/>
      <c r="AIS196" s="1"/>
      <c r="AIT196" s="1"/>
      <c r="AIU196" s="1"/>
      <c r="AIV196" s="1"/>
      <c r="AIW196" s="1"/>
      <c r="AIX196" s="1"/>
      <c r="AIY196" s="1"/>
      <c r="AIZ196" s="1"/>
      <c r="AJA196" s="1"/>
      <c r="AJB196" s="1"/>
      <c r="AJC196" s="1"/>
      <c r="AJD196" s="1"/>
      <c r="AJE196" s="1"/>
      <c r="AJF196" s="1"/>
      <c r="AJG196" s="1"/>
      <c r="AJH196" s="1"/>
      <c r="AJI196" s="1"/>
      <c r="AJJ196" s="1"/>
      <c r="AJK196" s="1"/>
      <c r="AJL196" s="1"/>
      <c r="AJM196" s="1"/>
      <c r="AJN196" s="1"/>
      <c r="AJO196" s="1"/>
      <c r="AJP196" s="1"/>
      <c r="AJQ196" s="1"/>
      <c r="AJR196" s="1"/>
      <c r="AJS196" s="1"/>
      <c r="AJT196" s="1"/>
      <c r="AJU196" s="1"/>
      <c r="AJV196" s="1"/>
      <c r="AJW196" s="1"/>
      <c r="AJX196" s="1"/>
      <c r="AJY196" s="1"/>
      <c r="AJZ196" s="1"/>
      <c r="AKA196" s="1"/>
      <c r="AKB196" s="1"/>
      <c r="AKC196" s="1"/>
      <c r="AKD196" s="1"/>
      <c r="AKE196" s="1"/>
      <c r="AKF196" s="1"/>
      <c r="AKG196" s="1"/>
      <c r="AKH196" s="1"/>
      <c r="AKI196" s="1"/>
      <c r="AKJ196" s="1"/>
      <c r="AKK196" s="1"/>
      <c r="AKL196" s="1"/>
      <c r="AKM196" s="1"/>
      <c r="AKN196" s="1"/>
      <c r="AKO196" s="1"/>
      <c r="AKP196" s="1"/>
      <c r="AKQ196" s="1"/>
      <c r="AKR196" s="1"/>
      <c r="AKS196" s="1"/>
      <c r="AKT196" s="1"/>
      <c r="AKU196" s="1"/>
      <c r="AKV196" s="1"/>
      <c r="AKW196" s="1"/>
      <c r="AKX196" s="1"/>
      <c r="AKY196" s="1"/>
      <c r="AKZ196" s="1"/>
      <c r="ALA196" s="1"/>
      <c r="ALB196" s="1"/>
      <c r="ALC196" s="1"/>
      <c r="ALD196" s="1"/>
      <c r="ALE196" s="1"/>
      <c r="ALF196" s="1"/>
      <c r="ALG196" s="1"/>
      <c r="ALH196" s="1"/>
      <c r="ALI196" s="1"/>
      <c r="ALJ196" s="1"/>
      <c r="ALK196" s="1"/>
      <c r="ALL196" s="1"/>
      <c r="ALM196" s="1"/>
      <c r="ALN196" s="1"/>
      <c r="ALO196" s="1"/>
      <c r="ALP196" s="1"/>
      <c r="ALQ196" s="1"/>
      <c r="ALR196" s="1"/>
      <c r="ALS196" s="1"/>
      <c r="ALT196" s="1"/>
      <c r="ALU196" s="1"/>
      <c r="ALV196" s="1"/>
      <c r="ALW196" s="1"/>
      <c r="ALX196" s="1"/>
      <c r="ALY196" s="1"/>
      <c r="ALZ196" s="1"/>
      <c r="AMA196" s="1"/>
      <c r="AMB196" s="1"/>
      <c r="AMC196" s="1"/>
      <c r="AMD196" s="1"/>
      <c r="AME196" s="1"/>
      <c r="AMF196" s="1"/>
      <c r="AMG196" s="1"/>
      <c r="AMH196" s="1"/>
      <c r="AMI196" s="1"/>
      <c r="AMJ196" s="1"/>
    </row>
    <row r="197" spans="1:1025" customHeight="1" ht="12.8">
      <c r="A197" s="1"/>
      <c r="B197" s="14"/>
      <c r="C197" s="9"/>
      <c r="D197" s="29"/>
      <c r="E197" s="30" t="s">
        <v>6</v>
      </c>
      <c r="F197" s="12" t="s">
        <v>3</v>
      </c>
      <c r="G197" s="7">
        <v>104</v>
      </c>
      <c r="H197" s="7">
        <v>110</v>
      </c>
      <c r="I197" s="7">
        <v>99</v>
      </c>
      <c r="J197" s="7">
        <v>112</v>
      </c>
      <c r="K197" s="1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  <c r="AGK197" s="1"/>
      <c r="AGL197" s="1"/>
      <c r="AGM197" s="1"/>
      <c r="AGN197" s="1"/>
      <c r="AGO197" s="1"/>
      <c r="AGP197" s="1"/>
      <c r="AGQ197" s="1"/>
      <c r="AGR197" s="1"/>
      <c r="AGS197" s="1"/>
      <c r="AGT197" s="1"/>
      <c r="AGU197" s="1"/>
      <c r="AGV197" s="1"/>
      <c r="AGW197" s="1"/>
      <c r="AGX197" s="1"/>
      <c r="AGY197" s="1"/>
      <c r="AGZ197" s="1"/>
      <c r="AHA197" s="1"/>
      <c r="AHB197" s="1"/>
      <c r="AHC197" s="1"/>
      <c r="AHD197" s="1"/>
      <c r="AHE197" s="1"/>
      <c r="AHF197" s="1"/>
      <c r="AHG197" s="1"/>
      <c r="AHH197" s="1"/>
      <c r="AHI197" s="1"/>
      <c r="AHJ197" s="1"/>
      <c r="AHK197" s="1"/>
      <c r="AHL197" s="1"/>
      <c r="AHM197" s="1"/>
      <c r="AHN197" s="1"/>
      <c r="AHO197" s="1"/>
      <c r="AHP197" s="1"/>
      <c r="AHQ197" s="1"/>
      <c r="AHR197" s="1"/>
      <c r="AHS197" s="1"/>
      <c r="AHT197" s="1"/>
      <c r="AHU197" s="1"/>
      <c r="AHV197" s="1"/>
      <c r="AHW197" s="1"/>
      <c r="AHX197" s="1"/>
      <c r="AHY197" s="1"/>
      <c r="AHZ197" s="1"/>
      <c r="AIA197" s="1"/>
      <c r="AIB197" s="1"/>
      <c r="AIC197" s="1"/>
      <c r="AID197" s="1"/>
      <c r="AIE197" s="1"/>
      <c r="AIF197" s="1"/>
      <c r="AIG197" s="1"/>
      <c r="AIH197" s="1"/>
      <c r="AII197" s="1"/>
      <c r="AIJ197" s="1"/>
      <c r="AIK197" s="1"/>
      <c r="AIL197" s="1"/>
      <c r="AIM197" s="1"/>
      <c r="AIN197" s="1"/>
      <c r="AIO197" s="1"/>
      <c r="AIP197" s="1"/>
      <c r="AIQ197" s="1"/>
      <c r="AIR197" s="1"/>
      <c r="AIS197" s="1"/>
      <c r="AIT197" s="1"/>
      <c r="AIU197" s="1"/>
      <c r="AIV197" s="1"/>
      <c r="AIW197" s="1"/>
      <c r="AIX197" s="1"/>
      <c r="AIY197" s="1"/>
      <c r="AIZ197" s="1"/>
      <c r="AJA197" s="1"/>
      <c r="AJB197" s="1"/>
      <c r="AJC197" s="1"/>
      <c r="AJD197" s="1"/>
      <c r="AJE197" s="1"/>
      <c r="AJF197" s="1"/>
      <c r="AJG197" s="1"/>
      <c r="AJH197" s="1"/>
      <c r="AJI197" s="1"/>
      <c r="AJJ197" s="1"/>
      <c r="AJK197" s="1"/>
      <c r="AJL197" s="1"/>
      <c r="AJM197" s="1"/>
      <c r="AJN197" s="1"/>
      <c r="AJO197" s="1"/>
      <c r="AJP197" s="1"/>
      <c r="AJQ197" s="1"/>
      <c r="AJR197" s="1"/>
      <c r="AJS197" s="1"/>
      <c r="AJT197" s="1"/>
      <c r="AJU197" s="1"/>
      <c r="AJV197" s="1"/>
      <c r="AJW197" s="1"/>
      <c r="AJX197" s="1"/>
      <c r="AJY197" s="1"/>
      <c r="AJZ197" s="1"/>
      <c r="AKA197" s="1"/>
      <c r="AKB197" s="1"/>
      <c r="AKC197" s="1"/>
      <c r="AKD197" s="1"/>
      <c r="AKE197" s="1"/>
      <c r="AKF197" s="1"/>
      <c r="AKG197" s="1"/>
      <c r="AKH197" s="1"/>
      <c r="AKI197" s="1"/>
      <c r="AKJ197" s="1"/>
      <c r="AKK197" s="1"/>
      <c r="AKL197" s="1"/>
      <c r="AKM197" s="1"/>
      <c r="AKN197" s="1"/>
      <c r="AKO197" s="1"/>
      <c r="AKP197" s="1"/>
      <c r="AKQ197" s="1"/>
      <c r="AKR197" s="1"/>
      <c r="AKS197" s="1"/>
      <c r="AKT197" s="1"/>
      <c r="AKU197" s="1"/>
      <c r="AKV197" s="1"/>
      <c r="AKW197" s="1"/>
      <c r="AKX197" s="1"/>
      <c r="AKY197" s="1"/>
      <c r="AKZ197" s="1"/>
      <c r="ALA197" s="1"/>
      <c r="ALB197" s="1"/>
      <c r="ALC197" s="1"/>
      <c r="ALD197" s="1"/>
      <c r="ALE197" s="1"/>
      <c r="ALF197" s="1"/>
      <c r="ALG197" s="1"/>
      <c r="ALH197" s="1"/>
      <c r="ALI197" s="1"/>
      <c r="ALJ197" s="1"/>
      <c r="ALK197" s="1"/>
      <c r="ALL197" s="1"/>
      <c r="ALM197" s="1"/>
      <c r="ALN197" s="1"/>
      <c r="ALO197" s="1"/>
      <c r="ALP197" s="1"/>
      <c r="ALQ197" s="1"/>
      <c r="ALR197" s="1"/>
      <c r="ALS197" s="1"/>
      <c r="ALT197" s="1"/>
      <c r="ALU197" s="1"/>
      <c r="ALV197" s="1"/>
      <c r="ALW197" s="1"/>
      <c r="ALX197" s="1"/>
      <c r="ALY197" s="1"/>
      <c r="ALZ197" s="1"/>
      <c r="AMA197" s="1"/>
      <c r="AMB197" s="1"/>
      <c r="AMC197" s="1"/>
      <c r="AMD197" s="1"/>
      <c r="AME197" s="1"/>
      <c r="AMF197" s="1"/>
      <c r="AMG197" s="1"/>
      <c r="AMH197" s="1"/>
      <c r="AMI197" s="1"/>
      <c r="AMJ197" s="1"/>
    </row>
    <row r="198" spans="1:1025" customHeight="1" ht="12.75">
      <c r="A198" s="1"/>
      <c r="B198" s="14"/>
      <c r="C198" s="9"/>
      <c r="D198" s="9" t="s">
        <v>19</v>
      </c>
      <c r="E198" s="30" t="s">
        <v>5</v>
      </c>
      <c r="F198" s="12" t="s">
        <v>3</v>
      </c>
      <c r="G198" s="7">
        <v>105</v>
      </c>
      <c r="H198" s="7">
        <v>111</v>
      </c>
      <c r="I198" s="7">
        <v>100</v>
      </c>
      <c r="J198" s="7">
        <v>113</v>
      </c>
      <c r="K198" s="1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  <c r="AGK198" s="1"/>
      <c r="AGL198" s="1"/>
      <c r="AGM198" s="1"/>
      <c r="AGN198" s="1"/>
      <c r="AGO198" s="1"/>
      <c r="AGP198" s="1"/>
      <c r="AGQ198" s="1"/>
      <c r="AGR198" s="1"/>
      <c r="AGS198" s="1"/>
      <c r="AGT198" s="1"/>
      <c r="AGU198" s="1"/>
      <c r="AGV198" s="1"/>
      <c r="AGW198" s="1"/>
      <c r="AGX198" s="1"/>
      <c r="AGY198" s="1"/>
      <c r="AGZ198" s="1"/>
      <c r="AHA198" s="1"/>
      <c r="AHB198" s="1"/>
      <c r="AHC198" s="1"/>
      <c r="AHD198" s="1"/>
      <c r="AHE198" s="1"/>
      <c r="AHF198" s="1"/>
      <c r="AHG198" s="1"/>
      <c r="AHH198" s="1"/>
      <c r="AHI198" s="1"/>
      <c r="AHJ198" s="1"/>
      <c r="AHK198" s="1"/>
      <c r="AHL198" s="1"/>
      <c r="AHM198" s="1"/>
      <c r="AHN198" s="1"/>
      <c r="AHO198" s="1"/>
      <c r="AHP198" s="1"/>
      <c r="AHQ198" s="1"/>
      <c r="AHR198" s="1"/>
      <c r="AHS198" s="1"/>
      <c r="AHT198" s="1"/>
      <c r="AHU198" s="1"/>
      <c r="AHV198" s="1"/>
      <c r="AHW198" s="1"/>
      <c r="AHX198" s="1"/>
      <c r="AHY198" s="1"/>
      <c r="AHZ198" s="1"/>
      <c r="AIA198" s="1"/>
      <c r="AIB198" s="1"/>
      <c r="AIC198" s="1"/>
      <c r="AID198" s="1"/>
      <c r="AIE198" s="1"/>
      <c r="AIF198" s="1"/>
      <c r="AIG198" s="1"/>
      <c r="AIH198" s="1"/>
      <c r="AII198" s="1"/>
      <c r="AIJ198" s="1"/>
      <c r="AIK198" s="1"/>
      <c r="AIL198" s="1"/>
      <c r="AIM198" s="1"/>
      <c r="AIN198" s="1"/>
      <c r="AIO198" s="1"/>
      <c r="AIP198" s="1"/>
      <c r="AIQ198" s="1"/>
      <c r="AIR198" s="1"/>
      <c r="AIS198" s="1"/>
      <c r="AIT198" s="1"/>
      <c r="AIU198" s="1"/>
      <c r="AIV198" s="1"/>
      <c r="AIW198" s="1"/>
      <c r="AIX198" s="1"/>
      <c r="AIY198" s="1"/>
      <c r="AIZ198" s="1"/>
      <c r="AJA198" s="1"/>
      <c r="AJB198" s="1"/>
      <c r="AJC198" s="1"/>
      <c r="AJD198" s="1"/>
      <c r="AJE198" s="1"/>
      <c r="AJF198" s="1"/>
      <c r="AJG198" s="1"/>
      <c r="AJH198" s="1"/>
      <c r="AJI198" s="1"/>
      <c r="AJJ198" s="1"/>
      <c r="AJK198" s="1"/>
      <c r="AJL198" s="1"/>
      <c r="AJM198" s="1"/>
      <c r="AJN198" s="1"/>
      <c r="AJO198" s="1"/>
      <c r="AJP198" s="1"/>
      <c r="AJQ198" s="1"/>
      <c r="AJR198" s="1"/>
      <c r="AJS198" s="1"/>
      <c r="AJT198" s="1"/>
      <c r="AJU198" s="1"/>
      <c r="AJV198" s="1"/>
      <c r="AJW198" s="1"/>
      <c r="AJX198" s="1"/>
      <c r="AJY198" s="1"/>
      <c r="AJZ198" s="1"/>
      <c r="AKA198" s="1"/>
      <c r="AKB198" s="1"/>
      <c r="AKC198" s="1"/>
      <c r="AKD198" s="1"/>
      <c r="AKE198" s="1"/>
      <c r="AKF198" s="1"/>
      <c r="AKG198" s="1"/>
      <c r="AKH198" s="1"/>
      <c r="AKI198" s="1"/>
      <c r="AKJ198" s="1"/>
      <c r="AKK198" s="1"/>
      <c r="AKL198" s="1"/>
      <c r="AKM198" s="1"/>
      <c r="AKN198" s="1"/>
      <c r="AKO198" s="1"/>
      <c r="AKP198" s="1"/>
      <c r="AKQ198" s="1"/>
      <c r="AKR198" s="1"/>
      <c r="AKS198" s="1"/>
      <c r="AKT198" s="1"/>
      <c r="AKU198" s="1"/>
      <c r="AKV198" s="1"/>
      <c r="AKW198" s="1"/>
      <c r="AKX198" s="1"/>
      <c r="AKY198" s="1"/>
      <c r="AKZ198" s="1"/>
      <c r="ALA198" s="1"/>
      <c r="ALB198" s="1"/>
      <c r="ALC198" s="1"/>
      <c r="ALD198" s="1"/>
      <c r="ALE198" s="1"/>
      <c r="ALF198" s="1"/>
      <c r="ALG198" s="1"/>
      <c r="ALH198" s="1"/>
      <c r="ALI198" s="1"/>
      <c r="ALJ198" s="1"/>
      <c r="ALK198" s="1"/>
      <c r="ALL198" s="1"/>
      <c r="ALM198" s="1"/>
      <c r="ALN198" s="1"/>
      <c r="ALO198" s="1"/>
      <c r="ALP198" s="1"/>
      <c r="ALQ198" s="1"/>
      <c r="ALR198" s="1"/>
      <c r="ALS198" s="1"/>
      <c r="ALT198" s="1"/>
      <c r="ALU198" s="1"/>
      <c r="ALV198" s="1"/>
      <c r="ALW198" s="1"/>
      <c r="ALX198" s="1"/>
      <c r="ALY198" s="1"/>
      <c r="ALZ198" s="1"/>
      <c r="AMA198" s="1"/>
      <c r="AMB198" s="1"/>
      <c r="AMC198" s="1"/>
      <c r="AMD198" s="1"/>
      <c r="AME198" s="1"/>
      <c r="AMF198" s="1"/>
      <c r="AMG198" s="1"/>
      <c r="AMH198" s="1"/>
      <c r="AMI198" s="1"/>
      <c r="AMJ198" s="1"/>
    </row>
    <row r="199" spans="1:1025" customHeight="1" ht="12.8">
      <c r="A199" s="1"/>
      <c r="B199" s="14"/>
      <c r="C199" s="9"/>
      <c r="D199" s="9"/>
      <c r="E199" s="30" t="s">
        <v>6</v>
      </c>
      <c r="F199" s="12" t="s">
        <v>3</v>
      </c>
      <c r="G199" s="7">
        <v>106</v>
      </c>
      <c r="H199" s="7">
        <v>112</v>
      </c>
      <c r="I199" s="7">
        <v>101</v>
      </c>
      <c r="J199" s="7">
        <v>114</v>
      </c>
      <c r="K199" s="1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  <c r="AEN199" s="1"/>
      <c r="AEO199" s="1"/>
      <c r="AEP199" s="1"/>
      <c r="AEQ199" s="1"/>
      <c r="AER199" s="1"/>
      <c r="AES199" s="1"/>
      <c r="AET199" s="1"/>
      <c r="AEU199" s="1"/>
      <c r="AEV199" s="1"/>
      <c r="AEW199" s="1"/>
      <c r="AEX199" s="1"/>
      <c r="AEY199" s="1"/>
      <c r="AEZ199" s="1"/>
      <c r="AFA199" s="1"/>
      <c r="AFB199" s="1"/>
      <c r="AFC199" s="1"/>
      <c r="AFD199" s="1"/>
      <c r="AFE199" s="1"/>
      <c r="AFF199" s="1"/>
      <c r="AFG199" s="1"/>
      <c r="AFH199" s="1"/>
      <c r="AFI199" s="1"/>
      <c r="AFJ199" s="1"/>
      <c r="AFK199" s="1"/>
      <c r="AFL199" s="1"/>
      <c r="AFM199" s="1"/>
      <c r="AFN199" s="1"/>
      <c r="AFO199" s="1"/>
      <c r="AFP199" s="1"/>
      <c r="AFQ199" s="1"/>
      <c r="AFR199" s="1"/>
      <c r="AFS199" s="1"/>
      <c r="AFT199" s="1"/>
      <c r="AFU199" s="1"/>
      <c r="AFV199" s="1"/>
      <c r="AFW199" s="1"/>
      <c r="AFX199" s="1"/>
      <c r="AFY199" s="1"/>
      <c r="AFZ199" s="1"/>
      <c r="AGA199" s="1"/>
      <c r="AGB199" s="1"/>
      <c r="AGC199" s="1"/>
      <c r="AGD199" s="1"/>
      <c r="AGE199" s="1"/>
      <c r="AGF199" s="1"/>
      <c r="AGG199" s="1"/>
      <c r="AGH199" s="1"/>
      <c r="AGI199" s="1"/>
      <c r="AGJ199" s="1"/>
      <c r="AGK199" s="1"/>
      <c r="AGL199" s="1"/>
      <c r="AGM199" s="1"/>
      <c r="AGN199" s="1"/>
      <c r="AGO199" s="1"/>
      <c r="AGP199" s="1"/>
      <c r="AGQ199" s="1"/>
      <c r="AGR199" s="1"/>
      <c r="AGS199" s="1"/>
      <c r="AGT199" s="1"/>
      <c r="AGU199" s="1"/>
      <c r="AGV199" s="1"/>
      <c r="AGW199" s="1"/>
      <c r="AGX199" s="1"/>
      <c r="AGY199" s="1"/>
      <c r="AGZ199" s="1"/>
      <c r="AHA199" s="1"/>
      <c r="AHB199" s="1"/>
      <c r="AHC199" s="1"/>
      <c r="AHD199" s="1"/>
      <c r="AHE199" s="1"/>
      <c r="AHF199" s="1"/>
      <c r="AHG199" s="1"/>
      <c r="AHH199" s="1"/>
      <c r="AHI199" s="1"/>
      <c r="AHJ199" s="1"/>
      <c r="AHK199" s="1"/>
      <c r="AHL199" s="1"/>
      <c r="AHM199" s="1"/>
      <c r="AHN199" s="1"/>
      <c r="AHO199" s="1"/>
      <c r="AHP199" s="1"/>
      <c r="AHQ199" s="1"/>
      <c r="AHR199" s="1"/>
      <c r="AHS199" s="1"/>
      <c r="AHT199" s="1"/>
      <c r="AHU199" s="1"/>
      <c r="AHV199" s="1"/>
      <c r="AHW199" s="1"/>
      <c r="AHX199" s="1"/>
      <c r="AHY199" s="1"/>
      <c r="AHZ199" s="1"/>
      <c r="AIA199" s="1"/>
      <c r="AIB199" s="1"/>
      <c r="AIC199" s="1"/>
      <c r="AID199" s="1"/>
      <c r="AIE199" s="1"/>
      <c r="AIF199" s="1"/>
      <c r="AIG199" s="1"/>
      <c r="AIH199" s="1"/>
      <c r="AII199" s="1"/>
      <c r="AIJ199" s="1"/>
      <c r="AIK199" s="1"/>
      <c r="AIL199" s="1"/>
      <c r="AIM199" s="1"/>
      <c r="AIN199" s="1"/>
      <c r="AIO199" s="1"/>
      <c r="AIP199" s="1"/>
      <c r="AIQ199" s="1"/>
      <c r="AIR199" s="1"/>
      <c r="AIS199" s="1"/>
      <c r="AIT199" s="1"/>
      <c r="AIU199" s="1"/>
      <c r="AIV199" s="1"/>
      <c r="AIW199" s="1"/>
      <c r="AIX199" s="1"/>
      <c r="AIY199" s="1"/>
      <c r="AIZ199" s="1"/>
      <c r="AJA199" s="1"/>
      <c r="AJB199" s="1"/>
      <c r="AJC199" s="1"/>
      <c r="AJD199" s="1"/>
      <c r="AJE199" s="1"/>
      <c r="AJF199" s="1"/>
      <c r="AJG199" s="1"/>
      <c r="AJH199" s="1"/>
      <c r="AJI199" s="1"/>
      <c r="AJJ199" s="1"/>
      <c r="AJK199" s="1"/>
      <c r="AJL199" s="1"/>
      <c r="AJM199" s="1"/>
      <c r="AJN199" s="1"/>
      <c r="AJO199" s="1"/>
      <c r="AJP199" s="1"/>
      <c r="AJQ199" s="1"/>
      <c r="AJR199" s="1"/>
      <c r="AJS199" s="1"/>
      <c r="AJT199" s="1"/>
      <c r="AJU199" s="1"/>
      <c r="AJV199" s="1"/>
      <c r="AJW199" s="1"/>
      <c r="AJX199" s="1"/>
      <c r="AJY199" s="1"/>
      <c r="AJZ199" s="1"/>
      <c r="AKA199" s="1"/>
      <c r="AKB199" s="1"/>
      <c r="AKC199" s="1"/>
      <c r="AKD199" s="1"/>
      <c r="AKE199" s="1"/>
      <c r="AKF199" s="1"/>
      <c r="AKG199" s="1"/>
      <c r="AKH199" s="1"/>
      <c r="AKI199" s="1"/>
      <c r="AKJ199" s="1"/>
      <c r="AKK199" s="1"/>
      <c r="AKL199" s="1"/>
      <c r="AKM199" s="1"/>
      <c r="AKN199" s="1"/>
      <c r="AKO199" s="1"/>
      <c r="AKP199" s="1"/>
      <c r="AKQ199" s="1"/>
      <c r="AKR199" s="1"/>
      <c r="AKS199" s="1"/>
      <c r="AKT199" s="1"/>
      <c r="AKU199" s="1"/>
      <c r="AKV199" s="1"/>
      <c r="AKW199" s="1"/>
      <c r="AKX199" s="1"/>
      <c r="AKY199" s="1"/>
      <c r="AKZ199" s="1"/>
      <c r="ALA199" s="1"/>
      <c r="ALB199" s="1"/>
      <c r="ALC199" s="1"/>
      <c r="ALD199" s="1"/>
      <c r="ALE199" s="1"/>
      <c r="ALF199" s="1"/>
      <c r="ALG199" s="1"/>
      <c r="ALH199" s="1"/>
      <c r="ALI199" s="1"/>
      <c r="ALJ199" s="1"/>
      <c r="ALK199" s="1"/>
      <c r="ALL199" s="1"/>
      <c r="ALM199" s="1"/>
      <c r="ALN199" s="1"/>
      <c r="ALO199" s="1"/>
      <c r="ALP199" s="1"/>
      <c r="ALQ199" s="1"/>
      <c r="ALR199" s="1"/>
      <c r="ALS199" s="1"/>
      <c r="ALT199" s="1"/>
      <c r="ALU199" s="1"/>
      <c r="ALV199" s="1"/>
      <c r="ALW199" s="1"/>
      <c r="ALX199" s="1"/>
      <c r="ALY199" s="1"/>
      <c r="ALZ199" s="1"/>
      <c r="AMA199" s="1"/>
      <c r="AMB199" s="1"/>
      <c r="AMC199" s="1"/>
      <c r="AMD199" s="1"/>
      <c r="AME199" s="1"/>
      <c r="AMF199" s="1"/>
      <c r="AMG199" s="1"/>
      <c r="AMH199" s="1"/>
      <c r="AMI199" s="1"/>
      <c r="AMJ199" s="1"/>
    </row>
    <row r="200" spans="1:1025" customHeight="1" ht="12.75">
      <c r="A200" s="1"/>
      <c r="B200" s="9" t="s">
        <v>155</v>
      </c>
      <c r="C200" s="9" t="s">
        <v>9</v>
      </c>
      <c r="D200" s="6" t="s">
        <v>5</v>
      </c>
      <c r="E200" s="6"/>
      <c r="F200" s="12" t="s">
        <v>3</v>
      </c>
      <c r="G200" s="7">
        <v>107</v>
      </c>
      <c r="H200" s="7">
        <v>113</v>
      </c>
      <c r="I200" s="7">
        <v>102</v>
      </c>
      <c r="J200" s="7">
        <v>115</v>
      </c>
      <c r="K200" s="1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  <c r="AEN200" s="1"/>
      <c r="AEO200" s="1"/>
      <c r="AEP200" s="1"/>
      <c r="AEQ200" s="1"/>
      <c r="AER200" s="1"/>
      <c r="AES200" s="1"/>
      <c r="AET200" s="1"/>
      <c r="AEU200" s="1"/>
      <c r="AEV200" s="1"/>
      <c r="AEW200" s="1"/>
      <c r="AEX200" s="1"/>
      <c r="AEY200" s="1"/>
      <c r="AEZ200" s="1"/>
      <c r="AFA200" s="1"/>
      <c r="AFB200" s="1"/>
      <c r="AFC200" s="1"/>
      <c r="AFD200" s="1"/>
      <c r="AFE200" s="1"/>
      <c r="AFF200" s="1"/>
      <c r="AFG200" s="1"/>
      <c r="AFH200" s="1"/>
      <c r="AFI200" s="1"/>
      <c r="AFJ200" s="1"/>
      <c r="AFK200" s="1"/>
      <c r="AFL200" s="1"/>
      <c r="AFM200" s="1"/>
      <c r="AFN200" s="1"/>
      <c r="AFO200" s="1"/>
      <c r="AFP200" s="1"/>
      <c r="AFQ200" s="1"/>
      <c r="AFR200" s="1"/>
      <c r="AFS200" s="1"/>
      <c r="AFT200" s="1"/>
      <c r="AFU200" s="1"/>
      <c r="AFV200" s="1"/>
      <c r="AFW200" s="1"/>
      <c r="AFX200" s="1"/>
      <c r="AFY200" s="1"/>
      <c r="AFZ200" s="1"/>
      <c r="AGA200" s="1"/>
      <c r="AGB200" s="1"/>
      <c r="AGC200" s="1"/>
      <c r="AGD200" s="1"/>
      <c r="AGE200" s="1"/>
      <c r="AGF200" s="1"/>
      <c r="AGG200" s="1"/>
      <c r="AGH200" s="1"/>
      <c r="AGI200" s="1"/>
      <c r="AGJ200" s="1"/>
      <c r="AGK200" s="1"/>
      <c r="AGL200" s="1"/>
      <c r="AGM200" s="1"/>
      <c r="AGN200" s="1"/>
      <c r="AGO200" s="1"/>
      <c r="AGP200" s="1"/>
      <c r="AGQ200" s="1"/>
      <c r="AGR200" s="1"/>
      <c r="AGS200" s="1"/>
      <c r="AGT200" s="1"/>
      <c r="AGU200" s="1"/>
      <c r="AGV200" s="1"/>
      <c r="AGW200" s="1"/>
      <c r="AGX200" s="1"/>
      <c r="AGY200" s="1"/>
      <c r="AGZ200" s="1"/>
      <c r="AHA200" s="1"/>
      <c r="AHB200" s="1"/>
      <c r="AHC200" s="1"/>
      <c r="AHD200" s="1"/>
      <c r="AHE200" s="1"/>
      <c r="AHF200" s="1"/>
      <c r="AHG200" s="1"/>
      <c r="AHH200" s="1"/>
      <c r="AHI200" s="1"/>
      <c r="AHJ200" s="1"/>
      <c r="AHK200" s="1"/>
      <c r="AHL200" s="1"/>
      <c r="AHM200" s="1"/>
      <c r="AHN200" s="1"/>
      <c r="AHO200" s="1"/>
      <c r="AHP200" s="1"/>
      <c r="AHQ200" s="1"/>
      <c r="AHR200" s="1"/>
      <c r="AHS200" s="1"/>
      <c r="AHT200" s="1"/>
      <c r="AHU200" s="1"/>
      <c r="AHV200" s="1"/>
      <c r="AHW200" s="1"/>
      <c r="AHX200" s="1"/>
      <c r="AHY200" s="1"/>
      <c r="AHZ200" s="1"/>
      <c r="AIA200" s="1"/>
      <c r="AIB200" s="1"/>
      <c r="AIC200" s="1"/>
      <c r="AID200" s="1"/>
      <c r="AIE200" s="1"/>
      <c r="AIF200" s="1"/>
      <c r="AIG200" s="1"/>
      <c r="AIH200" s="1"/>
      <c r="AII200" s="1"/>
      <c r="AIJ200" s="1"/>
      <c r="AIK200" s="1"/>
      <c r="AIL200" s="1"/>
      <c r="AIM200" s="1"/>
      <c r="AIN200" s="1"/>
      <c r="AIO200" s="1"/>
      <c r="AIP200" s="1"/>
      <c r="AIQ200" s="1"/>
      <c r="AIR200" s="1"/>
      <c r="AIS200" s="1"/>
      <c r="AIT200" s="1"/>
      <c r="AIU200" s="1"/>
      <c r="AIV200" s="1"/>
      <c r="AIW200" s="1"/>
      <c r="AIX200" s="1"/>
      <c r="AIY200" s="1"/>
      <c r="AIZ200" s="1"/>
      <c r="AJA200" s="1"/>
      <c r="AJB200" s="1"/>
      <c r="AJC200" s="1"/>
      <c r="AJD200" s="1"/>
      <c r="AJE200" s="1"/>
      <c r="AJF200" s="1"/>
      <c r="AJG200" s="1"/>
      <c r="AJH200" s="1"/>
      <c r="AJI200" s="1"/>
      <c r="AJJ200" s="1"/>
      <c r="AJK200" s="1"/>
      <c r="AJL200" s="1"/>
      <c r="AJM200" s="1"/>
      <c r="AJN200" s="1"/>
      <c r="AJO200" s="1"/>
      <c r="AJP200" s="1"/>
      <c r="AJQ200" s="1"/>
      <c r="AJR200" s="1"/>
      <c r="AJS200" s="1"/>
      <c r="AJT200" s="1"/>
      <c r="AJU200" s="1"/>
      <c r="AJV200" s="1"/>
      <c r="AJW200" s="1"/>
      <c r="AJX200" s="1"/>
      <c r="AJY200" s="1"/>
      <c r="AJZ200" s="1"/>
      <c r="AKA200" s="1"/>
      <c r="AKB200" s="1"/>
      <c r="AKC200" s="1"/>
      <c r="AKD200" s="1"/>
      <c r="AKE200" s="1"/>
      <c r="AKF200" s="1"/>
      <c r="AKG200" s="1"/>
      <c r="AKH200" s="1"/>
      <c r="AKI200" s="1"/>
      <c r="AKJ200" s="1"/>
      <c r="AKK200" s="1"/>
      <c r="AKL200" s="1"/>
      <c r="AKM200" s="1"/>
      <c r="AKN200" s="1"/>
      <c r="AKO200" s="1"/>
      <c r="AKP200" s="1"/>
      <c r="AKQ200" s="1"/>
      <c r="AKR200" s="1"/>
      <c r="AKS200" s="1"/>
      <c r="AKT200" s="1"/>
      <c r="AKU200" s="1"/>
      <c r="AKV200" s="1"/>
      <c r="AKW200" s="1"/>
      <c r="AKX200" s="1"/>
      <c r="AKY200" s="1"/>
      <c r="AKZ200" s="1"/>
      <c r="ALA200" s="1"/>
      <c r="ALB200" s="1"/>
      <c r="ALC200" s="1"/>
      <c r="ALD200" s="1"/>
      <c r="ALE200" s="1"/>
      <c r="ALF200" s="1"/>
      <c r="ALG200" s="1"/>
      <c r="ALH200" s="1"/>
      <c r="ALI200" s="1"/>
      <c r="ALJ200" s="1"/>
      <c r="ALK200" s="1"/>
      <c r="ALL200" s="1"/>
      <c r="ALM200" s="1"/>
      <c r="ALN200" s="1"/>
      <c r="ALO200" s="1"/>
      <c r="ALP200" s="1"/>
      <c r="ALQ200" s="1"/>
      <c r="ALR200" s="1"/>
      <c r="ALS200" s="1"/>
      <c r="ALT200" s="1"/>
      <c r="ALU200" s="1"/>
      <c r="ALV200" s="1"/>
      <c r="ALW200" s="1"/>
      <c r="ALX200" s="1"/>
      <c r="ALY200" s="1"/>
      <c r="ALZ200" s="1"/>
      <c r="AMA200" s="1"/>
      <c r="AMB200" s="1"/>
      <c r="AMC200" s="1"/>
      <c r="AMD200" s="1"/>
      <c r="AME200" s="1"/>
      <c r="AMF200" s="1"/>
      <c r="AMG200" s="1"/>
      <c r="AMH200" s="1"/>
      <c r="AMI200" s="1"/>
      <c r="AMJ200" s="1"/>
    </row>
    <row r="201" spans="1:1025" customHeight="1" ht="12.75">
      <c r="A201" s="1"/>
      <c r="B201" s="9"/>
      <c r="C201" s="9"/>
      <c r="D201" s="6" t="s">
        <v>6</v>
      </c>
      <c r="E201" s="6"/>
      <c r="F201" s="12" t="s">
        <v>3</v>
      </c>
      <c r="G201" s="7">
        <v>108</v>
      </c>
      <c r="H201" s="7">
        <v>114</v>
      </c>
      <c r="I201" s="7">
        <v>103</v>
      </c>
      <c r="J201" s="7">
        <v>116</v>
      </c>
      <c r="K201" s="1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  <c r="AGK201" s="1"/>
      <c r="AGL201" s="1"/>
      <c r="AGM201" s="1"/>
      <c r="AGN201" s="1"/>
      <c r="AGO201" s="1"/>
      <c r="AGP201" s="1"/>
      <c r="AGQ201" s="1"/>
      <c r="AGR201" s="1"/>
      <c r="AGS201" s="1"/>
      <c r="AGT201" s="1"/>
      <c r="AGU201" s="1"/>
      <c r="AGV201" s="1"/>
      <c r="AGW201" s="1"/>
      <c r="AGX201" s="1"/>
      <c r="AGY201" s="1"/>
      <c r="AGZ201" s="1"/>
      <c r="AHA201" s="1"/>
      <c r="AHB201" s="1"/>
      <c r="AHC201" s="1"/>
      <c r="AHD201" s="1"/>
      <c r="AHE201" s="1"/>
      <c r="AHF201" s="1"/>
      <c r="AHG201" s="1"/>
      <c r="AHH201" s="1"/>
      <c r="AHI201" s="1"/>
      <c r="AHJ201" s="1"/>
      <c r="AHK201" s="1"/>
      <c r="AHL201" s="1"/>
      <c r="AHM201" s="1"/>
      <c r="AHN201" s="1"/>
      <c r="AHO201" s="1"/>
      <c r="AHP201" s="1"/>
      <c r="AHQ201" s="1"/>
      <c r="AHR201" s="1"/>
      <c r="AHS201" s="1"/>
      <c r="AHT201" s="1"/>
      <c r="AHU201" s="1"/>
      <c r="AHV201" s="1"/>
      <c r="AHW201" s="1"/>
      <c r="AHX201" s="1"/>
      <c r="AHY201" s="1"/>
      <c r="AHZ201" s="1"/>
      <c r="AIA201" s="1"/>
      <c r="AIB201" s="1"/>
      <c r="AIC201" s="1"/>
      <c r="AID201" s="1"/>
      <c r="AIE201" s="1"/>
      <c r="AIF201" s="1"/>
      <c r="AIG201" s="1"/>
      <c r="AIH201" s="1"/>
      <c r="AII201" s="1"/>
      <c r="AIJ201" s="1"/>
      <c r="AIK201" s="1"/>
      <c r="AIL201" s="1"/>
      <c r="AIM201" s="1"/>
      <c r="AIN201" s="1"/>
      <c r="AIO201" s="1"/>
      <c r="AIP201" s="1"/>
      <c r="AIQ201" s="1"/>
      <c r="AIR201" s="1"/>
      <c r="AIS201" s="1"/>
      <c r="AIT201" s="1"/>
      <c r="AIU201" s="1"/>
      <c r="AIV201" s="1"/>
      <c r="AIW201" s="1"/>
      <c r="AIX201" s="1"/>
      <c r="AIY201" s="1"/>
      <c r="AIZ201" s="1"/>
      <c r="AJA201" s="1"/>
      <c r="AJB201" s="1"/>
      <c r="AJC201" s="1"/>
      <c r="AJD201" s="1"/>
      <c r="AJE201" s="1"/>
      <c r="AJF201" s="1"/>
      <c r="AJG201" s="1"/>
      <c r="AJH201" s="1"/>
      <c r="AJI201" s="1"/>
      <c r="AJJ201" s="1"/>
      <c r="AJK201" s="1"/>
      <c r="AJL201" s="1"/>
      <c r="AJM201" s="1"/>
      <c r="AJN201" s="1"/>
      <c r="AJO201" s="1"/>
      <c r="AJP201" s="1"/>
      <c r="AJQ201" s="1"/>
      <c r="AJR201" s="1"/>
      <c r="AJS201" s="1"/>
      <c r="AJT201" s="1"/>
      <c r="AJU201" s="1"/>
      <c r="AJV201" s="1"/>
      <c r="AJW201" s="1"/>
      <c r="AJX201" s="1"/>
      <c r="AJY201" s="1"/>
      <c r="AJZ201" s="1"/>
      <c r="AKA201" s="1"/>
      <c r="AKB201" s="1"/>
      <c r="AKC201" s="1"/>
      <c r="AKD201" s="1"/>
      <c r="AKE201" s="1"/>
      <c r="AKF201" s="1"/>
      <c r="AKG201" s="1"/>
      <c r="AKH201" s="1"/>
      <c r="AKI201" s="1"/>
      <c r="AKJ201" s="1"/>
      <c r="AKK201" s="1"/>
      <c r="AKL201" s="1"/>
      <c r="AKM201" s="1"/>
      <c r="AKN201" s="1"/>
      <c r="AKO201" s="1"/>
      <c r="AKP201" s="1"/>
      <c r="AKQ201" s="1"/>
      <c r="AKR201" s="1"/>
      <c r="AKS201" s="1"/>
      <c r="AKT201" s="1"/>
      <c r="AKU201" s="1"/>
      <c r="AKV201" s="1"/>
      <c r="AKW201" s="1"/>
      <c r="AKX201" s="1"/>
      <c r="AKY201" s="1"/>
      <c r="AKZ201" s="1"/>
      <c r="ALA201" s="1"/>
      <c r="ALB201" s="1"/>
      <c r="ALC201" s="1"/>
      <c r="ALD201" s="1"/>
      <c r="ALE201" s="1"/>
      <c r="ALF201" s="1"/>
      <c r="ALG201" s="1"/>
      <c r="ALH201" s="1"/>
      <c r="ALI201" s="1"/>
      <c r="ALJ201" s="1"/>
      <c r="ALK201" s="1"/>
      <c r="ALL201" s="1"/>
      <c r="ALM201" s="1"/>
      <c r="ALN201" s="1"/>
      <c r="ALO201" s="1"/>
      <c r="ALP201" s="1"/>
      <c r="ALQ201" s="1"/>
      <c r="ALR201" s="1"/>
      <c r="ALS201" s="1"/>
      <c r="ALT201" s="1"/>
      <c r="ALU201" s="1"/>
      <c r="ALV201" s="1"/>
      <c r="ALW201" s="1"/>
      <c r="ALX201" s="1"/>
      <c r="ALY201" s="1"/>
      <c r="ALZ201" s="1"/>
      <c r="AMA201" s="1"/>
      <c r="AMB201" s="1"/>
      <c r="AMC201" s="1"/>
      <c r="AMD201" s="1"/>
      <c r="AME201" s="1"/>
      <c r="AMF201" s="1"/>
      <c r="AMG201" s="1"/>
      <c r="AMH201" s="1"/>
      <c r="AMI201" s="1"/>
      <c r="AMJ201" s="1"/>
    </row>
    <row r="202" spans="1:1025" customHeight="1" ht="12.75">
      <c r="A202" s="1"/>
      <c r="B202" s="9"/>
      <c r="C202" s="9" t="s">
        <v>124</v>
      </c>
      <c r="D202" s="6" t="s">
        <v>5</v>
      </c>
      <c r="E202" s="6"/>
      <c r="F202" s="12" t="s">
        <v>3</v>
      </c>
      <c r="G202" s="7">
        <v>109</v>
      </c>
      <c r="H202" s="7">
        <v>115</v>
      </c>
      <c r="I202" s="7">
        <v>104</v>
      </c>
      <c r="J202" s="7">
        <v>117</v>
      </c>
      <c r="K202" s="1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  <c r="AEN202" s="1"/>
      <c r="AEO202" s="1"/>
      <c r="AEP202" s="1"/>
      <c r="AEQ202" s="1"/>
      <c r="AER202" s="1"/>
      <c r="AES202" s="1"/>
      <c r="AET202" s="1"/>
      <c r="AEU202" s="1"/>
      <c r="AEV202" s="1"/>
      <c r="AEW202" s="1"/>
      <c r="AEX202" s="1"/>
      <c r="AEY202" s="1"/>
      <c r="AEZ202" s="1"/>
      <c r="AFA202" s="1"/>
      <c r="AFB202" s="1"/>
      <c r="AFC202" s="1"/>
      <c r="AFD202" s="1"/>
      <c r="AFE202" s="1"/>
      <c r="AFF202" s="1"/>
      <c r="AFG202" s="1"/>
      <c r="AFH202" s="1"/>
      <c r="AFI202" s="1"/>
      <c r="AFJ202" s="1"/>
      <c r="AFK202" s="1"/>
      <c r="AFL202" s="1"/>
      <c r="AFM202" s="1"/>
      <c r="AFN202" s="1"/>
      <c r="AFO202" s="1"/>
      <c r="AFP202" s="1"/>
      <c r="AFQ202" s="1"/>
      <c r="AFR202" s="1"/>
      <c r="AFS202" s="1"/>
      <c r="AFT202" s="1"/>
      <c r="AFU202" s="1"/>
      <c r="AFV202" s="1"/>
      <c r="AFW202" s="1"/>
      <c r="AFX202" s="1"/>
      <c r="AFY202" s="1"/>
      <c r="AFZ202" s="1"/>
      <c r="AGA202" s="1"/>
      <c r="AGB202" s="1"/>
      <c r="AGC202" s="1"/>
      <c r="AGD202" s="1"/>
      <c r="AGE202" s="1"/>
      <c r="AGF202" s="1"/>
      <c r="AGG202" s="1"/>
      <c r="AGH202" s="1"/>
      <c r="AGI202" s="1"/>
      <c r="AGJ202" s="1"/>
      <c r="AGK202" s="1"/>
      <c r="AGL202" s="1"/>
      <c r="AGM202" s="1"/>
      <c r="AGN202" s="1"/>
      <c r="AGO202" s="1"/>
      <c r="AGP202" s="1"/>
      <c r="AGQ202" s="1"/>
      <c r="AGR202" s="1"/>
      <c r="AGS202" s="1"/>
      <c r="AGT202" s="1"/>
      <c r="AGU202" s="1"/>
      <c r="AGV202" s="1"/>
      <c r="AGW202" s="1"/>
      <c r="AGX202" s="1"/>
      <c r="AGY202" s="1"/>
      <c r="AGZ202" s="1"/>
      <c r="AHA202" s="1"/>
      <c r="AHB202" s="1"/>
      <c r="AHC202" s="1"/>
      <c r="AHD202" s="1"/>
      <c r="AHE202" s="1"/>
      <c r="AHF202" s="1"/>
      <c r="AHG202" s="1"/>
      <c r="AHH202" s="1"/>
      <c r="AHI202" s="1"/>
      <c r="AHJ202" s="1"/>
      <c r="AHK202" s="1"/>
      <c r="AHL202" s="1"/>
      <c r="AHM202" s="1"/>
      <c r="AHN202" s="1"/>
      <c r="AHO202" s="1"/>
      <c r="AHP202" s="1"/>
      <c r="AHQ202" s="1"/>
      <c r="AHR202" s="1"/>
      <c r="AHS202" s="1"/>
      <c r="AHT202" s="1"/>
      <c r="AHU202" s="1"/>
      <c r="AHV202" s="1"/>
      <c r="AHW202" s="1"/>
      <c r="AHX202" s="1"/>
      <c r="AHY202" s="1"/>
      <c r="AHZ202" s="1"/>
      <c r="AIA202" s="1"/>
      <c r="AIB202" s="1"/>
      <c r="AIC202" s="1"/>
      <c r="AID202" s="1"/>
      <c r="AIE202" s="1"/>
      <c r="AIF202" s="1"/>
      <c r="AIG202" s="1"/>
      <c r="AIH202" s="1"/>
      <c r="AII202" s="1"/>
      <c r="AIJ202" s="1"/>
      <c r="AIK202" s="1"/>
      <c r="AIL202" s="1"/>
      <c r="AIM202" s="1"/>
      <c r="AIN202" s="1"/>
      <c r="AIO202" s="1"/>
      <c r="AIP202" s="1"/>
      <c r="AIQ202" s="1"/>
      <c r="AIR202" s="1"/>
      <c r="AIS202" s="1"/>
      <c r="AIT202" s="1"/>
      <c r="AIU202" s="1"/>
      <c r="AIV202" s="1"/>
      <c r="AIW202" s="1"/>
      <c r="AIX202" s="1"/>
      <c r="AIY202" s="1"/>
      <c r="AIZ202" s="1"/>
      <c r="AJA202" s="1"/>
      <c r="AJB202" s="1"/>
      <c r="AJC202" s="1"/>
      <c r="AJD202" s="1"/>
      <c r="AJE202" s="1"/>
      <c r="AJF202" s="1"/>
      <c r="AJG202" s="1"/>
      <c r="AJH202" s="1"/>
      <c r="AJI202" s="1"/>
      <c r="AJJ202" s="1"/>
      <c r="AJK202" s="1"/>
      <c r="AJL202" s="1"/>
      <c r="AJM202" s="1"/>
      <c r="AJN202" s="1"/>
      <c r="AJO202" s="1"/>
      <c r="AJP202" s="1"/>
      <c r="AJQ202" s="1"/>
      <c r="AJR202" s="1"/>
      <c r="AJS202" s="1"/>
      <c r="AJT202" s="1"/>
      <c r="AJU202" s="1"/>
      <c r="AJV202" s="1"/>
      <c r="AJW202" s="1"/>
      <c r="AJX202" s="1"/>
      <c r="AJY202" s="1"/>
      <c r="AJZ202" s="1"/>
      <c r="AKA202" s="1"/>
      <c r="AKB202" s="1"/>
      <c r="AKC202" s="1"/>
      <c r="AKD202" s="1"/>
      <c r="AKE202" s="1"/>
      <c r="AKF202" s="1"/>
      <c r="AKG202" s="1"/>
      <c r="AKH202" s="1"/>
      <c r="AKI202" s="1"/>
      <c r="AKJ202" s="1"/>
      <c r="AKK202" s="1"/>
      <c r="AKL202" s="1"/>
      <c r="AKM202" s="1"/>
      <c r="AKN202" s="1"/>
      <c r="AKO202" s="1"/>
      <c r="AKP202" s="1"/>
      <c r="AKQ202" s="1"/>
      <c r="AKR202" s="1"/>
      <c r="AKS202" s="1"/>
      <c r="AKT202" s="1"/>
      <c r="AKU202" s="1"/>
      <c r="AKV202" s="1"/>
      <c r="AKW202" s="1"/>
      <c r="AKX202" s="1"/>
      <c r="AKY202" s="1"/>
      <c r="AKZ202" s="1"/>
      <c r="ALA202" s="1"/>
      <c r="ALB202" s="1"/>
      <c r="ALC202" s="1"/>
      <c r="ALD202" s="1"/>
      <c r="ALE202" s="1"/>
      <c r="ALF202" s="1"/>
      <c r="ALG202" s="1"/>
      <c r="ALH202" s="1"/>
      <c r="ALI202" s="1"/>
      <c r="ALJ202" s="1"/>
      <c r="ALK202" s="1"/>
      <c r="ALL202" s="1"/>
      <c r="ALM202" s="1"/>
      <c r="ALN202" s="1"/>
      <c r="ALO202" s="1"/>
      <c r="ALP202" s="1"/>
      <c r="ALQ202" s="1"/>
      <c r="ALR202" s="1"/>
      <c r="ALS202" s="1"/>
      <c r="ALT202" s="1"/>
      <c r="ALU202" s="1"/>
      <c r="ALV202" s="1"/>
      <c r="ALW202" s="1"/>
      <c r="ALX202" s="1"/>
      <c r="ALY202" s="1"/>
      <c r="ALZ202" s="1"/>
      <c r="AMA202" s="1"/>
      <c r="AMB202" s="1"/>
      <c r="AMC202" s="1"/>
      <c r="AMD202" s="1"/>
      <c r="AME202" s="1"/>
      <c r="AMF202" s="1"/>
      <c r="AMG202" s="1"/>
      <c r="AMH202" s="1"/>
      <c r="AMI202" s="1"/>
      <c r="AMJ202" s="1"/>
    </row>
    <row r="203" spans="1:1025" customHeight="1" ht="12.75">
      <c r="A203" s="1"/>
      <c r="B203" s="9"/>
      <c r="C203" s="9"/>
      <c r="D203" s="6" t="s">
        <v>6</v>
      </c>
      <c r="E203" s="6"/>
      <c r="F203" s="12" t="s">
        <v>3</v>
      </c>
      <c r="G203" s="7">
        <v>110</v>
      </c>
      <c r="H203" s="7">
        <v>116</v>
      </c>
      <c r="I203" s="7">
        <v>105</v>
      </c>
      <c r="J203" s="7">
        <v>118</v>
      </c>
      <c r="K203" s="1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  <c r="AEN203" s="1"/>
      <c r="AEO203" s="1"/>
      <c r="AEP203" s="1"/>
      <c r="AEQ203" s="1"/>
      <c r="AER203" s="1"/>
      <c r="AES203" s="1"/>
      <c r="AET203" s="1"/>
      <c r="AEU203" s="1"/>
      <c r="AEV203" s="1"/>
      <c r="AEW203" s="1"/>
      <c r="AEX203" s="1"/>
      <c r="AEY203" s="1"/>
      <c r="AEZ203" s="1"/>
      <c r="AFA203" s="1"/>
      <c r="AFB203" s="1"/>
      <c r="AFC203" s="1"/>
      <c r="AFD203" s="1"/>
      <c r="AFE203" s="1"/>
      <c r="AFF203" s="1"/>
      <c r="AFG203" s="1"/>
      <c r="AFH203" s="1"/>
      <c r="AFI203" s="1"/>
      <c r="AFJ203" s="1"/>
      <c r="AFK203" s="1"/>
      <c r="AFL203" s="1"/>
      <c r="AFM203" s="1"/>
      <c r="AFN203" s="1"/>
      <c r="AFO203" s="1"/>
      <c r="AFP203" s="1"/>
      <c r="AFQ203" s="1"/>
      <c r="AFR203" s="1"/>
      <c r="AFS203" s="1"/>
      <c r="AFT203" s="1"/>
      <c r="AFU203" s="1"/>
      <c r="AFV203" s="1"/>
      <c r="AFW203" s="1"/>
      <c r="AFX203" s="1"/>
      <c r="AFY203" s="1"/>
      <c r="AFZ203" s="1"/>
      <c r="AGA203" s="1"/>
      <c r="AGB203" s="1"/>
      <c r="AGC203" s="1"/>
      <c r="AGD203" s="1"/>
      <c r="AGE203" s="1"/>
      <c r="AGF203" s="1"/>
      <c r="AGG203" s="1"/>
      <c r="AGH203" s="1"/>
      <c r="AGI203" s="1"/>
      <c r="AGJ203" s="1"/>
      <c r="AGK203" s="1"/>
      <c r="AGL203" s="1"/>
      <c r="AGM203" s="1"/>
      <c r="AGN203" s="1"/>
      <c r="AGO203" s="1"/>
      <c r="AGP203" s="1"/>
      <c r="AGQ203" s="1"/>
      <c r="AGR203" s="1"/>
      <c r="AGS203" s="1"/>
      <c r="AGT203" s="1"/>
      <c r="AGU203" s="1"/>
      <c r="AGV203" s="1"/>
      <c r="AGW203" s="1"/>
      <c r="AGX203" s="1"/>
      <c r="AGY203" s="1"/>
      <c r="AGZ203" s="1"/>
      <c r="AHA203" s="1"/>
      <c r="AHB203" s="1"/>
      <c r="AHC203" s="1"/>
      <c r="AHD203" s="1"/>
      <c r="AHE203" s="1"/>
      <c r="AHF203" s="1"/>
      <c r="AHG203" s="1"/>
      <c r="AHH203" s="1"/>
      <c r="AHI203" s="1"/>
      <c r="AHJ203" s="1"/>
      <c r="AHK203" s="1"/>
      <c r="AHL203" s="1"/>
      <c r="AHM203" s="1"/>
      <c r="AHN203" s="1"/>
      <c r="AHO203" s="1"/>
      <c r="AHP203" s="1"/>
      <c r="AHQ203" s="1"/>
      <c r="AHR203" s="1"/>
      <c r="AHS203" s="1"/>
      <c r="AHT203" s="1"/>
      <c r="AHU203" s="1"/>
      <c r="AHV203" s="1"/>
      <c r="AHW203" s="1"/>
      <c r="AHX203" s="1"/>
      <c r="AHY203" s="1"/>
      <c r="AHZ203" s="1"/>
      <c r="AIA203" s="1"/>
      <c r="AIB203" s="1"/>
      <c r="AIC203" s="1"/>
      <c r="AID203" s="1"/>
      <c r="AIE203" s="1"/>
      <c r="AIF203" s="1"/>
      <c r="AIG203" s="1"/>
      <c r="AIH203" s="1"/>
      <c r="AII203" s="1"/>
      <c r="AIJ203" s="1"/>
      <c r="AIK203" s="1"/>
      <c r="AIL203" s="1"/>
      <c r="AIM203" s="1"/>
      <c r="AIN203" s="1"/>
      <c r="AIO203" s="1"/>
      <c r="AIP203" s="1"/>
      <c r="AIQ203" s="1"/>
      <c r="AIR203" s="1"/>
      <c r="AIS203" s="1"/>
      <c r="AIT203" s="1"/>
      <c r="AIU203" s="1"/>
      <c r="AIV203" s="1"/>
      <c r="AIW203" s="1"/>
      <c r="AIX203" s="1"/>
      <c r="AIY203" s="1"/>
      <c r="AIZ203" s="1"/>
      <c r="AJA203" s="1"/>
      <c r="AJB203" s="1"/>
      <c r="AJC203" s="1"/>
      <c r="AJD203" s="1"/>
      <c r="AJE203" s="1"/>
      <c r="AJF203" s="1"/>
      <c r="AJG203" s="1"/>
      <c r="AJH203" s="1"/>
      <c r="AJI203" s="1"/>
      <c r="AJJ203" s="1"/>
      <c r="AJK203" s="1"/>
      <c r="AJL203" s="1"/>
      <c r="AJM203" s="1"/>
      <c r="AJN203" s="1"/>
      <c r="AJO203" s="1"/>
      <c r="AJP203" s="1"/>
      <c r="AJQ203" s="1"/>
      <c r="AJR203" s="1"/>
      <c r="AJS203" s="1"/>
      <c r="AJT203" s="1"/>
      <c r="AJU203" s="1"/>
      <c r="AJV203" s="1"/>
      <c r="AJW203" s="1"/>
      <c r="AJX203" s="1"/>
      <c r="AJY203" s="1"/>
      <c r="AJZ203" s="1"/>
      <c r="AKA203" s="1"/>
      <c r="AKB203" s="1"/>
      <c r="AKC203" s="1"/>
      <c r="AKD203" s="1"/>
      <c r="AKE203" s="1"/>
      <c r="AKF203" s="1"/>
      <c r="AKG203" s="1"/>
      <c r="AKH203" s="1"/>
      <c r="AKI203" s="1"/>
      <c r="AKJ203" s="1"/>
      <c r="AKK203" s="1"/>
      <c r="AKL203" s="1"/>
      <c r="AKM203" s="1"/>
      <c r="AKN203" s="1"/>
      <c r="AKO203" s="1"/>
      <c r="AKP203" s="1"/>
      <c r="AKQ203" s="1"/>
      <c r="AKR203" s="1"/>
      <c r="AKS203" s="1"/>
      <c r="AKT203" s="1"/>
      <c r="AKU203" s="1"/>
      <c r="AKV203" s="1"/>
      <c r="AKW203" s="1"/>
      <c r="AKX203" s="1"/>
      <c r="AKY203" s="1"/>
      <c r="AKZ203" s="1"/>
      <c r="ALA203" s="1"/>
      <c r="ALB203" s="1"/>
      <c r="ALC203" s="1"/>
      <c r="ALD203" s="1"/>
      <c r="ALE203" s="1"/>
      <c r="ALF203" s="1"/>
      <c r="ALG203" s="1"/>
      <c r="ALH203" s="1"/>
      <c r="ALI203" s="1"/>
      <c r="ALJ203" s="1"/>
      <c r="ALK203" s="1"/>
      <c r="ALL203" s="1"/>
      <c r="ALM203" s="1"/>
      <c r="ALN203" s="1"/>
      <c r="ALO203" s="1"/>
      <c r="ALP203" s="1"/>
      <c r="ALQ203" s="1"/>
      <c r="ALR203" s="1"/>
      <c r="ALS203" s="1"/>
      <c r="ALT203" s="1"/>
      <c r="ALU203" s="1"/>
      <c r="ALV203" s="1"/>
      <c r="ALW203" s="1"/>
      <c r="ALX203" s="1"/>
      <c r="ALY203" s="1"/>
      <c r="ALZ203" s="1"/>
      <c r="AMA203" s="1"/>
      <c r="AMB203" s="1"/>
      <c r="AMC203" s="1"/>
      <c r="AMD203" s="1"/>
      <c r="AME203" s="1"/>
      <c r="AMF203" s="1"/>
      <c r="AMG203" s="1"/>
      <c r="AMH203" s="1"/>
      <c r="AMI203" s="1"/>
      <c r="AMJ203" s="1"/>
    </row>
    <row r="204" spans="1:1025" customHeight="1" ht="12.8">
      <c r="A204" s="1"/>
      <c r="B204" s="30" t="s">
        <v>125</v>
      </c>
      <c r="C204" s="30"/>
      <c r="D204" s="30"/>
      <c r="E204" s="30"/>
      <c r="F204" s="12" t="s">
        <v>3</v>
      </c>
      <c r="G204" s="7">
        <v>111</v>
      </c>
      <c r="H204" s="7">
        <v>117</v>
      </c>
      <c r="I204" s="7">
        <v>106</v>
      </c>
      <c r="J204" s="7">
        <v>119</v>
      </c>
      <c r="K204" s="1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  <c r="AID204" s="1"/>
      <c r="AIE204" s="1"/>
      <c r="AIF204" s="1"/>
      <c r="AIG204" s="1"/>
      <c r="AIH204" s="1"/>
      <c r="AII204" s="1"/>
      <c r="AIJ204" s="1"/>
      <c r="AIK204" s="1"/>
      <c r="AIL204" s="1"/>
      <c r="AIM204" s="1"/>
      <c r="AIN204" s="1"/>
      <c r="AIO204" s="1"/>
      <c r="AIP204" s="1"/>
      <c r="AIQ204" s="1"/>
      <c r="AIR204" s="1"/>
      <c r="AIS204" s="1"/>
      <c r="AIT204" s="1"/>
      <c r="AIU204" s="1"/>
      <c r="AIV204" s="1"/>
      <c r="AIW204" s="1"/>
      <c r="AIX204" s="1"/>
      <c r="AIY204" s="1"/>
      <c r="AIZ204" s="1"/>
      <c r="AJA204" s="1"/>
      <c r="AJB204" s="1"/>
      <c r="AJC204" s="1"/>
      <c r="AJD204" s="1"/>
      <c r="AJE204" s="1"/>
      <c r="AJF204" s="1"/>
      <c r="AJG204" s="1"/>
      <c r="AJH204" s="1"/>
      <c r="AJI204" s="1"/>
      <c r="AJJ204" s="1"/>
      <c r="AJK204" s="1"/>
      <c r="AJL204" s="1"/>
      <c r="AJM204" s="1"/>
      <c r="AJN204" s="1"/>
      <c r="AJO204" s="1"/>
      <c r="AJP204" s="1"/>
      <c r="AJQ204" s="1"/>
      <c r="AJR204" s="1"/>
      <c r="AJS204" s="1"/>
      <c r="AJT204" s="1"/>
      <c r="AJU204" s="1"/>
      <c r="AJV204" s="1"/>
      <c r="AJW204" s="1"/>
      <c r="AJX204" s="1"/>
      <c r="AJY204" s="1"/>
      <c r="AJZ204" s="1"/>
      <c r="AKA204" s="1"/>
      <c r="AKB204" s="1"/>
      <c r="AKC204" s="1"/>
      <c r="AKD204" s="1"/>
      <c r="AKE204" s="1"/>
      <c r="AKF204" s="1"/>
      <c r="AKG204" s="1"/>
      <c r="AKH204" s="1"/>
      <c r="AKI204" s="1"/>
      <c r="AKJ204" s="1"/>
      <c r="AKK204" s="1"/>
      <c r="AKL204" s="1"/>
      <c r="AKM204" s="1"/>
      <c r="AKN204" s="1"/>
      <c r="AKO204" s="1"/>
      <c r="AKP204" s="1"/>
      <c r="AKQ204" s="1"/>
      <c r="AKR204" s="1"/>
      <c r="AKS204" s="1"/>
      <c r="AKT204" s="1"/>
      <c r="AKU204" s="1"/>
      <c r="AKV204" s="1"/>
      <c r="AKW204" s="1"/>
      <c r="AKX204" s="1"/>
      <c r="AKY204" s="1"/>
      <c r="AKZ204" s="1"/>
      <c r="ALA204" s="1"/>
      <c r="ALB204" s="1"/>
      <c r="ALC204" s="1"/>
      <c r="ALD204" s="1"/>
      <c r="ALE204" s="1"/>
      <c r="ALF204" s="1"/>
      <c r="ALG204" s="1"/>
      <c r="ALH204" s="1"/>
      <c r="ALI204" s="1"/>
      <c r="ALJ204" s="1"/>
      <c r="ALK204" s="1"/>
      <c r="ALL204" s="1"/>
      <c r="ALM204" s="1"/>
      <c r="ALN204" s="1"/>
      <c r="ALO204" s="1"/>
      <c r="ALP204" s="1"/>
      <c r="ALQ204" s="1"/>
      <c r="ALR204" s="1"/>
      <c r="ALS204" s="1"/>
      <c r="ALT204" s="1"/>
      <c r="ALU204" s="1"/>
      <c r="ALV204" s="1"/>
      <c r="ALW204" s="1"/>
      <c r="ALX204" s="1"/>
      <c r="ALY204" s="1"/>
      <c r="ALZ204" s="1"/>
      <c r="AMA204" s="1"/>
      <c r="AMB204" s="1"/>
      <c r="AMC204" s="1"/>
      <c r="AMD204" s="1"/>
      <c r="AME204" s="1"/>
      <c r="AMF204" s="1"/>
      <c r="AMG204" s="1"/>
      <c r="AMH204" s="1"/>
      <c r="AMI204" s="1"/>
      <c r="AMJ204" s="1"/>
    </row>
    <row r="205" spans="1:1025" customHeight="1" ht="12.75">
      <c r="A205" s="1"/>
      <c r="B205" s="6" t="s">
        <v>156</v>
      </c>
      <c r="C205" s="6"/>
      <c r="D205" s="6"/>
      <c r="E205" s="6"/>
      <c r="F205" s="12" t="s">
        <v>3</v>
      </c>
      <c r="G205" s="7">
        <v>112</v>
      </c>
      <c r="H205" s="7">
        <v>118</v>
      </c>
      <c r="I205" s="7">
        <v>107</v>
      </c>
      <c r="J205" s="7">
        <v>120</v>
      </c>
      <c r="K205" s="1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ET205" s="1"/>
      <c r="AEU205" s="1"/>
      <c r="AEV205" s="1"/>
      <c r="AEW205" s="1"/>
      <c r="AEX205" s="1"/>
      <c r="AEY205" s="1"/>
      <c r="AEZ205" s="1"/>
      <c r="AFA205" s="1"/>
      <c r="AFB205" s="1"/>
      <c r="AFC205" s="1"/>
      <c r="AFD205" s="1"/>
      <c r="AFE205" s="1"/>
      <c r="AFF205" s="1"/>
      <c r="AFG205" s="1"/>
      <c r="AFH205" s="1"/>
      <c r="AFI205" s="1"/>
      <c r="AFJ205" s="1"/>
      <c r="AFK205" s="1"/>
      <c r="AFL205" s="1"/>
      <c r="AFM205" s="1"/>
      <c r="AFN205" s="1"/>
      <c r="AFO205" s="1"/>
      <c r="AFP205" s="1"/>
      <c r="AFQ205" s="1"/>
      <c r="AFR205" s="1"/>
      <c r="AFS205" s="1"/>
      <c r="AFT205" s="1"/>
      <c r="AFU205" s="1"/>
      <c r="AFV205" s="1"/>
      <c r="AFW205" s="1"/>
      <c r="AFX205" s="1"/>
      <c r="AFY205" s="1"/>
      <c r="AFZ205" s="1"/>
      <c r="AGA205" s="1"/>
      <c r="AGB205" s="1"/>
      <c r="AGC205" s="1"/>
      <c r="AGD205" s="1"/>
      <c r="AGE205" s="1"/>
      <c r="AGF205" s="1"/>
      <c r="AGG205" s="1"/>
      <c r="AGH205" s="1"/>
      <c r="AGI205" s="1"/>
      <c r="AGJ205" s="1"/>
      <c r="AGK205" s="1"/>
      <c r="AGL205" s="1"/>
      <c r="AGM205" s="1"/>
      <c r="AGN205" s="1"/>
      <c r="AGO205" s="1"/>
      <c r="AGP205" s="1"/>
      <c r="AGQ205" s="1"/>
      <c r="AGR205" s="1"/>
      <c r="AGS205" s="1"/>
      <c r="AGT205" s="1"/>
      <c r="AGU205" s="1"/>
      <c r="AGV205" s="1"/>
      <c r="AGW205" s="1"/>
      <c r="AGX205" s="1"/>
      <c r="AGY205" s="1"/>
      <c r="AGZ205" s="1"/>
      <c r="AHA205" s="1"/>
      <c r="AHB205" s="1"/>
      <c r="AHC205" s="1"/>
      <c r="AHD205" s="1"/>
      <c r="AHE205" s="1"/>
      <c r="AHF205" s="1"/>
      <c r="AHG205" s="1"/>
      <c r="AHH205" s="1"/>
      <c r="AHI205" s="1"/>
      <c r="AHJ205" s="1"/>
      <c r="AHK205" s="1"/>
      <c r="AHL205" s="1"/>
      <c r="AHM205" s="1"/>
      <c r="AHN205" s="1"/>
      <c r="AHO205" s="1"/>
      <c r="AHP205" s="1"/>
      <c r="AHQ205" s="1"/>
      <c r="AHR205" s="1"/>
      <c r="AHS205" s="1"/>
      <c r="AHT205" s="1"/>
      <c r="AHU205" s="1"/>
      <c r="AHV205" s="1"/>
      <c r="AHW205" s="1"/>
      <c r="AHX205" s="1"/>
      <c r="AHY205" s="1"/>
      <c r="AHZ205" s="1"/>
      <c r="AIA205" s="1"/>
      <c r="AIB205" s="1"/>
      <c r="AIC205" s="1"/>
      <c r="AID205" s="1"/>
      <c r="AIE205" s="1"/>
      <c r="AIF205" s="1"/>
      <c r="AIG205" s="1"/>
      <c r="AIH205" s="1"/>
      <c r="AII205" s="1"/>
      <c r="AIJ205" s="1"/>
      <c r="AIK205" s="1"/>
      <c r="AIL205" s="1"/>
      <c r="AIM205" s="1"/>
      <c r="AIN205" s="1"/>
      <c r="AIO205" s="1"/>
      <c r="AIP205" s="1"/>
      <c r="AIQ205" s="1"/>
      <c r="AIR205" s="1"/>
      <c r="AIS205" s="1"/>
      <c r="AIT205" s="1"/>
      <c r="AIU205" s="1"/>
      <c r="AIV205" s="1"/>
      <c r="AIW205" s="1"/>
      <c r="AIX205" s="1"/>
      <c r="AIY205" s="1"/>
      <c r="AIZ205" s="1"/>
      <c r="AJA205" s="1"/>
      <c r="AJB205" s="1"/>
      <c r="AJC205" s="1"/>
      <c r="AJD205" s="1"/>
      <c r="AJE205" s="1"/>
      <c r="AJF205" s="1"/>
      <c r="AJG205" s="1"/>
      <c r="AJH205" s="1"/>
      <c r="AJI205" s="1"/>
      <c r="AJJ205" s="1"/>
      <c r="AJK205" s="1"/>
      <c r="AJL205" s="1"/>
      <c r="AJM205" s="1"/>
      <c r="AJN205" s="1"/>
      <c r="AJO205" s="1"/>
      <c r="AJP205" s="1"/>
      <c r="AJQ205" s="1"/>
      <c r="AJR205" s="1"/>
      <c r="AJS205" s="1"/>
      <c r="AJT205" s="1"/>
      <c r="AJU205" s="1"/>
      <c r="AJV205" s="1"/>
      <c r="AJW205" s="1"/>
      <c r="AJX205" s="1"/>
      <c r="AJY205" s="1"/>
      <c r="AJZ205" s="1"/>
      <c r="AKA205" s="1"/>
      <c r="AKB205" s="1"/>
      <c r="AKC205" s="1"/>
      <c r="AKD205" s="1"/>
      <c r="AKE205" s="1"/>
      <c r="AKF205" s="1"/>
      <c r="AKG205" s="1"/>
      <c r="AKH205" s="1"/>
      <c r="AKI205" s="1"/>
      <c r="AKJ205" s="1"/>
      <c r="AKK205" s="1"/>
      <c r="AKL205" s="1"/>
      <c r="AKM205" s="1"/>
      <c r="AKN205" s="1"/>
      <c r="AKO205" s="1"/>
      <c r="AKP205" s="1"/>
      <c r="AKQ205" s="1"/>
      <c r="AKR205" s="1"/>
      <c r="AKS205" s="1"/>
      <c r="AKT205" s="1"/>
      <c r="AKU205" s="1"/>
      <c r="AKV205" s="1"/>
      <c r="AKW205" s="1"/>
      <c r="AKX205" s="1"/>
      <c r="AKY205" s="1"/>
      <c r="AKZ205" s="1"/>
      <c r="ALA205" s="1"/>
      <c r="ALB205" s="1"/>
      <c r="ALC205" s="1"/>
      <c r="ALD205" s="1"/>
      <c r="ALE205" s="1"/>
      <c r="ALF205" s="1"/>
      <c r="ALG205" s="1"/>
      <c r="ALH205" s="1"/>
      <c r="ALI205" s="1"/>
      <c r="ALJ205" s="1"/>
      <c r="ALK205" s="1"/>
      <c r="ALL205" s="1"/>
      <c r="ALM205" s="1"/>
      <c r="ALN205" s="1"/>
      <c r="ALO205" s="1"/>
      <c r="ALP205" s="1"/>
      <c r="ALQ205" s="1"/>
      <c r="ALR205" s="1"/>
      <c r="ALS205" s="1"/>
      <c r="ALT205" s="1"/>
      <c r="ALU205" s="1"/>
      <c r="ALV205" s="1"/>
      <c r="ALW205" s="1"/>
      <c r="ALX205" s="1"/>
      <c r="ALY205" s="1"/>
      <c r="ALZ205" s="1"/>
      <c r="AMA205" s="1"/>
      <c r="AMB205" s="1"/>
      <c r="AMC205" s="1"/>
      <c r="AMD205" s="1"/>
      <c r="AME205" s="1"/>
      <c r="AMF205" s="1"/>
      <c r="AMG205" s="1"/>
      <c r="AMH205" s="1"/>
      <c r="AMI205" s="1"/>
      <c r="AMJ205" s="1"/>
    </row>
    <row r="206" spans="1:1025" customHeight="1" ht="12.75">
      <c r="A206" s="1"/>
      <c r="B206" s="14" t="s">
        <v>157</v>
      </c>
      <c r="C206" s="30" t="s">
        <v>22</v>
      </c>
      <c r="D206" s="30"/>
      <c r="E206" s="30"/>
      <c r="F206" s="12" t="s">
        <v>3</v>
      </c>
      <c r="G206" s="7">
        <v>113</v>
      </c>
      <c r="H206" s="7">
        <v>119</v>
      </c>
      <c r="I206" s="7">
        <v>108</v>
      </c>
      <c r="J206" s="7">
        <v>121</v>
      </c>
      <c r="K206" s="1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  <c r="AEN206" s="1"/>
      <c r="AEO206" s="1"/>
      <c r="AEP206" s="1"/>
      <c r="AEQ206" s="1"/>
      <c r="AER206" s="1"/>
      <c r="AES206" s="1"/>
      <c r="AET206" s="1"/>
      <c r="AEU206" s="1"/>
      <c r="AEV206" s="1"/>
      <c r="AEW206" s="1"/>
      <c r="AEX206" s="1"/>
      <c r="AEY206" s="1"/>
      <c r="AEZ206" s="1"/>
      <c r="AFA206" s="1"/>
      <c r="AFB206" s="1"/>
      <c r="AFC206" s="1"/>
      <c r="AFD206" s="1"/>
      <c r="AFE206" s="1"/>
      <c r="AFF206" s="1"/>
      <c r="AFG206" s="1"/>
      <c r="AFH206" s="1"/>
      <c r="AFI206" s="1"/>
      <c r="AFJ206" s="1"/>
      <c r="AFK206" s="1"/>
      <c r="AFL206" s="1"/>
      <c r="AFM206" s="1"/>
      <c r="AFN206" s="1"/>
      <c r="AFO206" s="1"/>
      <c r="AFP206" s="1"/>
      <c r="AFQ206" s="1"/>
      <c r="AFR206" s="1"/>
      <c r="AFS206" s="1"/>
      <c r="AFT206" s="1"/>
      <c r="AFU206" s="1"/>
      <c r="AFV206" s="1"/>
      <c r="AFW206" s="1"/>
      <c r="AFX206" s="1"/>
      <c r="AFY206" s="1"/>
      <c r="AFZ206" s="1"/>
      <c r="AGA206" s="1"/>
      <c r="AGB206" s="1"/>
      <c r="AGC206" s="1"/>
      <c r="AGD206" s="1"/>
      <c r="AGE206" s="1"/>
      <c r="AGF206" s="1"/>
      <c r="AGG206" s="1"/>
      <c r="AGH206" s="1"/>
      <c r="AGI206" s="1"/>
      <c r="AGJ206" s="1"/>
      <c r="AGK206" s="1"/>
      <c r="AGL206" s="1"/>
      <c r="AGM206" s="1"/>
      <c r="AGN206" s="1"/>
      <c r="AGO206" s="1"/>
      <c r="AGP206" s="1"/>
      <c r="AGQ206" s="1"/>
      <c r="AGR206" s="1"/>
      <c r="AGS206" s="1"/>
      <c r="AGT206" s="1"/>
      <c r="AGU206" s="1"/>
      <c r="AGV206" s="1"/>
      <c r="AGW206" s="1"/>
      <c r="AGX206" s="1"/>
      <c r="AGY206" s="1"/>
      <c r="AGZ206" s="1"/>
      <c r="AHA206" s="1"/>
      <c r="AHB206" s="1"/>
      <c r="AHC206" s="1"/>
      <c r="AHD206" s="1"/>
      <c r="AHE206" s="1"/>
      <c r="AHF206" s="1"/>
      <c r="AHG206" s="1"/>
      <c r="AHH206" s="1"/>
      <c r="AHI206" s="1"/>
      <c r="AHJ206" s="1"/>
      <c r="AHK206" s="1"/>
      <c r="AHL206" s="1"/>
      <c r="AHM206" s="1"/>
      <c r="AHN206" s="1"/>
      <c r="AHO206" s="1"/>
      <c r="AHP206" s="1"/>
      <c r="AHQ206" s="1"/>
      <c r="AHR206" s="1"/>
      <c r="AHS206" s="1"/>
      <c r="AHT206" s="1"/>
      <c r="AHU206" s="1"/>
      <c r="AHV206" s="1"/>
      <c r="AHW206" s="1"/>
      <c r="AHX206" s="1"/>
      <c r="AHY206" s="1"/>
      <c r="AHZ206" s="1"/>
      <c r="AIA206" s="1"/>
      <c r="AIB206" s="1"/>
      <c r="AIC206" s="1"/>
      <c r="AID206" s="1"/>
      <c r="AIE206" s="1"/>
      <c r="AIF206" s="1"/>
      <c r="AIG206" s="1"/>
      <c r="AIH206" s="1"/>
      <c r="AII206" s="1"/>
      <c r="AIJ206" s="1"/>
      <c r="AIK206" s="1"/>
      <c r="AIL206" s="1"/>
      <c r="AIM206" s="1"/>
      <c r="AIN206" s="1"/>
      <c r="AIO206" s="1"/>
      <c r="AIP206" s="1"/>
      <c r="AIQ206" s="1"/>
      <c r="AIR206" s="1"/>
      <c r="AIS206" s="1"/>
      <c r="AIT206" s="1"/>
      <c r="AIU206" s="1"/>
      <c r="AIV206" s="1"/>
      <c r="AIW206" s="1"/>
      <c r="AIX206" s="1"/>
      <c r="AIY206" s="1"/>
      <c r="AIZ206" s="1"/>
      <c r="AJA206" s="1"/>
      <c r="AJB206" s="1"/>
      <c r="AJC206" s="1"/>
      <c r="AJD206" s="1"/>
      <c r="AJE206" s="1"/>
      <c r="AJF206" s="1"/>
      <c r="AJG206" s="1"/>
      <c r="AJH206" s="1"/>
      <c r="AJI206" s="1"/>
      <c r="AJJ206" s="1"/>
      <c r="AJK206" s="1"/>
      <c r="AJL206" s="1"/>
      <c r="AJM206" s="1"/>
      <c r="AJN206" s="1"/>
      <c r="AJO206" s="1"/>
      <c r="AJP206" s="1"/>
      <c r="AJQ206" s="1"/>
      <c r="AJR206" s="1"/>
      <c r="AJS206" s="1"/>
      <c r="AJT206" s="1"/>
      <c r="AJU206" s="1"/>
      <c r="AJV206" s="1"/>
      <c r="AJW206" s="1"/>
      <c r="AJX206" s="1"/>
      <c r="AJY206" s="1"/>
      <c r="AJZ206" s="1"/>
      <c r="AKA206" s="1"/>
      <c r="AKB206" s="1"/>
      <c r="AKC206" s="1"/>
      <c r="AKD206" s="1"/>
      <c r="AKE206" s="1"/>
      <c r="AKF206" s="1"/>
      <c r="AKG206" s="1"/>
      <c r="AKH206" s="1"/>
      <c r="AKI206" s="1"/>
      <c r="AKJ206" s="1"/>
      <c r="AKK206" s="1"/>
      <c r="AKL206" s="1"/>
      <c r="AKM206" s="1"/>
      <c r="AKN206" s="1"/>
      <c r="AKO206" s="1"/>
      <c r="AKP206" s="1"/>
      <c r="AKQ206" s="1"/>
      <c r="AKR206" s="1"/>
      <c r="AKS206" s="1"/>
      <c r="AKT206" s="1"/>
      <c r="AKU206" s="1"/>
      <c r="AKV206" s="1"/>
      <c r="AKW206" s="1"/>
      <c r="AKX206" s="1"/>
      <c r="AKY206" s="1"/>
      <c r="AKZ206" s="1"/>
      <c r="ALA206" s="1"/>
      <c r="ALB206" s="1"/>
      <c r="ALC206" s="1"/>
      <c r="ALD206" s="1"/>
      <c r="ALE206" s="1"/>
      <c r="ALF206" s="1"/>
      <c r="ALG206" s="1"/>
      <c r="ALH206" s="1"/>
      <c r="ALI206" s="1"/>
      <c r="ALJ206" s="1"/>
      <c r="ALK206" s="1"/>
      <c r="ALL206" s="1"/>
      <c r="ALM206" s="1"/>
      <c r="ALN206" s="1"/>
      <c r="ALO206" s="1"/>
      <c r="ALP206" s="1"/>
      <c r="ALQ206" s="1"/>
      <c r="ALR206" s="1"/>
      <c r="ALS206" s="1"/>
      <c r="ALT206" s="1"/>
      <c r="ALU206" s="1"/>
      <c r="ALV206" s="1"/>
      <c r="ALW206" s="1"/>
      <c r="ALX206" s="1"/>
      <c r="ALY206" s="1"/>
      <c r="ALZ206" s="1"/>
      <c r="AMA206" s="1"/>
      <c r="AMB206" s="1"/>
      <c r="AMC206" s="1"/>
      <c r="AMD206" s="1"/>
      <c r="AME206" s="1"/>
      <c r="AMF206" s="1"/>
      <c r="AMG206" s="1"/>
      <c r="AMH206" s="1"/>
      <c r="AMI206" s="1"/>
      <c r="AMJ206" s="1"/>
    </row>
    <row r="207" spans="1:1025" customHeight="1" ht="12.8">
      <c r="A207" s="1"/>
      <c r="B207" s="14"/>
      <c r="C207" s="30" t="s">
        <v>24</v>
      </c>
      <c r="D207" s="30"/>
      <c r="E207" s="30"/>
      <c r="F207" s="12" t="s">
        <v>3</v>
      </c>
      <c r="G207" s="7">
        <v>114</v>
      </c>
      <c r="H207" s="7">
        <v>120</v>
      </c>
      <c r="I207" s="7">
        <v>109</v>
      </c>
      <c r="J207" s="7">
        <v>122</v>
      </c>
      <c r="K207" s="1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  <c r="AEN207" s="1"/>
      <c r="AEO207" s="1"/>
      <c r="AEP207" s="1"/>
      <c r="AEQ207" s="1"/>
      <c r="AER207" s="1"/>
      <c r="AES207" s="1"/>
      <c r="AET207" s="1"/>
      <c r="AEU207" s="1"/>
      <c r="AEV207" s="1"/>
      <c r="AEW207" s="1"/>
      <c r="AEX207" s="1"/>
      <c r="AEY207" s="1"/>
      <c r="AEZ207" s="1"/>
      <c r="AFA207" s="1"/>
      <c r="AFB207" s="1"/>
      <c r="AFC207" s="1"/>
      <c r="AFD207" s="1"/>
      <c r="AFE207" s="1"/>
      <c r="AFF207" s="1"/>
      <c r="AFG207" s="1"/>
      <c r="AFH207" s="1"/>
      <c r="AFI207" s="1"/>
      <c r="AFJ207" s="1"/>
      <c r="AFK207" s="1"/>
      <c r="AFL207" s="1"/>
      <c r="AFM207" s="1"/>
      <c r="AFN207" s="1"/>
      <c r="AFO207" s="1"/>
      <c r="AFP207" s="1"/>
      <c r="AFQ207" s="1"/>
      <c r="AFR207" s="1"/>
      <c r="AFS207" s="1"/>
      <c r="AFT207" s="1"/>
      <c r="AFU207" s="1"/>
      <c r="AFV207" s="1"/>
      <c r="AFW207" s="1"/>
      <c r="AFX207" s="1"/>
      <c r="AFY207" s="1"/>
      <c r="AFZ207" s="1"/>
      <c r="AGA207" s="1"/>
      <c r="AGB207" s="1"/>
      <c r="AGC207" s="1"/>
      <c r="AGD207" s="1"/>
      <c r="AGE207" s="1"/>
      <c r="AGF207" s="1"/>
      <c r="AGG207" s="1"/>
      <c r="AGH207" s="1"/>
      <c r="AGI207" s="1"/>
      <c r="AGJ207" s="1"/>
      <c r="AGK207" s="1"/>
      <c r="AGL207" s="1"/>
      <c r="AGM207" s="1"/>
      <c r="AGN207" s="1"/>
      <c r="AGO207" s="1"/>
      <c r="AGP207" s="1"/>
      <c r="AGQ207" s="1"/>
      <c r="AGR207" s="1"/>
      <c r="AGS207" s="1"/>
      <c r="AGT207" s="1"/>
      <c r="AGU207" s="1"/>
      <c r="AGV207" s="1"/>
      <c r="AGW207" s="1"/>
      <c r="AGX207" s="1"/>
      <c r="AGY207" s="1"/>
      <c r="AGZ207" s="1"/>
      <c r="AHA207" s="1"/>
      <c r="AHB207" s="1"/>
      <c r="AHC207" s="1"/>
      <c r="AHD207" s="1"/>
      <c r="AHE207" s="1"/>
      <c r="AHF207" s="1"/>
      <c r="AHG207" s="1"/>
      <c r="AHH207" s="1"/>
      <c r="AHI207" s="1"/>
      <c r="AHJ207" s="1"/>
      <c r="AHK207" s="1"/>
      <c r="AHL207" s="1"/>
      <c r="AHM207" s="1"/>
      <c r="AHN207" s="1"/>
      <c r="AHO207" s="1"/>
      <c r="AHP207" s="1"/>
      <c r="AHQ207" s="1"/>
      <c r="AHR207" s="1"/>
      <c r="AHS207" s="1"/>
      <c r="AHT207" s="1"/>
      <c r="AHU207" s="1"/>
      <c r="AHV207" s="1"/>
      <c r="AHW207" s="1"/>
      <c r="AHX207" s="1"/>
      <c r="AHY207" s="1"/>
      <c r="AHZ207" s="1"/>
      <c r="AIA207" s="1"/>
      <c r="AIB207" s="1"/>
      <c r="AIC207" s="1"/>
      <c r="AID207" s="1"/>
      <c r="AIE207" s="1"/>
      <c r="AIF207" s="1"/>
      <c r="AIG207" s="1"/>
      <c r="AIH207" s="1"/>
      <c r="AII207" s="1"/>
      <c r="AIJ207" s="1"/>
      <c r="AIK207" s="1"/>
      <c r="AIL207" s="1"/>
      <c r="AIM207" s="1"/>
      <c r="AIN207" s="1"/>
      <c r="AIO207" s="1"/>
      <c r="AIP207" s="1"/>
      <c r="AIQ207" s="1"/>
      <c r="AIR207" s="1"/>
      <c r="AIS207" s="1"/>
      <c r="AIT207" s="1"/>
      <c r="AIU207" s="1"/>
      <c r="AIV207" s="1"/>
      <c r="AIW207" s="1"/>
      <c r="AIX207" s="1"/>
      <c r="AIY207" s="1"/>
      <c r="AIZ207" s="1"/>
      <c r="AJA207" s="1"/>
      <c r="AJB207" s="1"/>
      <c r="AJC207" s="1"/>
      <c r="AJD207" s="1"/>
      <c r="AJE207" s="1"/>
      <c r="AJF207" s="1"/>
      <c r="AJG207" s="1"/>
      <c r="AJH207" s="1"/>
      <c r="AJI207" s="1"/>
      <c r="AJJ207" s="1"/>
      <c r="AJK207" s="1"/>
      <c r="AJL207" s="1"/>
      <c r="AJM207" s="1"/>
      <c r="AJN207" s="1"/>
      <c r="AJO207" s="1"/>
      <c r="AJP207" s="1"/>
      <c r="AJQ207" s="1"/>
      <c r="AJR207" s="1"/>
      <c r="AJS207" s="1"/>
      <c r="AJT207" s="1"/>
      <c r="AJU207" s="1"/>
      <c r="AJV207" s="1"/>
      <c r="AJW207" s="1"/>
      <c r="AJX207" s="1"/>
      <c r="AJY207" s="1"/>
      <c r="AJZ207" s="1"/>
      <c r="AKA207" s="1"/>
      <c r="AKB207" s="1"/>
      <c r="AKC207" s="1"/>
      <c r="AKD207" s="1"/>
      <c r="AKE207" s="1"/>
      <c r="AKF207" s="1"/>
      <c r="AKG207" s="1"/>
      <c r="AKH207" s="1"/>
      <c r="AKI207" s="1"/>
      <c r="AKJ207" s="1"/>
      <c r="AKK207" s="1"/>
      <c r="AKL207" s="1"/>
      <c r="AKM207" s="1"/>
      <c r="AKN207" s="1"/>
      <c r="AKO207" s="1"/>
      <c r="AKP207" s="1"/>
      <c r="AKQ207" s="1"/>
      <c r="AKR207" s="1"/>
      <c r="AKS207" s="1"/>
      <c r="AKT207" s="1"/>
      <c r="AKU207" s="1"/>
      <c r="AKV207" s="1"/>
      <c r="AKW207" s="1"/>
      <c r="AKX207" s="1"/>
      <c r="AKY207" s="1"/>
      <c r="AKZ207" s="1"/>
      <c r="ALA207" s="1"/>
      <c r="ALB207" s="1"/>
      <c r="ALC207" s="1"/>
      <c r="ALD207" s="1"/>
      <c r="ALE207" s="1"/>
      <c r="ALF207" s="1"/>
      <c r="ALG207" s="1"/>
      <c r="ALH207" s="1"/>
      <c r="ALI207" s="1"/>
      <c r="ALJ207" s="1"/>
      <c r="ALK207" s="1"/>
      <c r="ALL207" s="1"/>
      <c r="ALM207" s="1"/>
      <c r="ALN207" s="1"/>
      <c r="ALO207" s="1"/>
      <c r="ALP207" s="1"/>
      <c r="ALQ207" s="1"/>
      <c r="ALR207" s="1"/>
      <c r="ALS207" s="1"/>
      <c r="ALT207" s="1"/>
      <c r="ALU207" s="1"/>
      <c r="ALV207" s="1"/>
      <c r="ALW207" s="1"/>
      <c r="ALX207" s="1"/>
      <c r="ALY207" s="1"/>
      <c r="ALZ207" s="1"/>
      <c r="AMA207" s="1"/>
      <c r="AMB207" s="1"/>
      <c r="AMC207" s="1"/>
      <c r="AMD207" s="1"/>
      <c r="AME207" s="1"/>
      <c r="AMF207" s="1"/>
      <c r="AMG207" s="1"/>
      <c r="AMH207" s="1"/>
      <c r="AMI207" s="1"/>
      <c r="AMJ207" s="1"/>
    </row>
    <row r="208" spans="1:1025" customHeight="1" ht="12.8">
      <c r="A208" s="1"/>
      <c r="B208" s="30" t="s">
        <v>158</v>
      </c>
      <c r="C208" s="30"/>
      <c r="D208" s="30"/>
      <c r="E208" s="30"/>
      <c r="F208" s="12" t="s">
        <v>3</v>
      </c>
      <c r="G208" s="7">
        <v>115</v>
      </c>
      <c r="H208" s="7">
        <v>121</v>
      </c>
      <c r="I208" s="7">
        <v>110</v>
      </c>
      <c r="J208" s="7">
        <v>123</v>
      </c>
      <c r="K208" s="1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  <c r="AEN208" s="1"/>
      <c r="AEO208" s="1"/>
      <c r="AEP208" s="1"/>
      <c r="AEQ208" s="1"/>
      <c r="AER208" s="1"/>
      <c r="AES208" s="1"/>
      <c r="AET208" s="1"/>
      <c r="AEU208" s="1"/>
      <c r="AEV208" s="1"/>
      <c r="AEW208" s="1"/>
      <c r="AEX208" s="1"/>
      <c r="AEY208" s="1"/>
      <c r="AEZ208" s="1"/>
      <c r="AFA208" s="1"/>
      <c r="AFB208" s="1"/>
      <c r="AFC208" s="1"/>
      <c r="AFD208" s="1"/>
      <c r="AFE208" s="1"/>
      <c r="AFF208" s="1"/>
      <c r="AFG208" s="1"/>
      <c r="AFH208" s="1"/>
      <c r="AFI208" s="1"/>
      <c r="AFJ208" s="1"/>
      <c r="AFK208" s="1"/>
      <c r="AFL208" s="1"/>
      <c r="AFM208" s="1"/>
      <c r="AFN208" s="1"/>
      <c r="AFO208" s="1"/>
      <c r="AFP208" s="1"/>
      <c r="AFQ208" s="1"/>
      <c r="AFR208" s="1"/>
      <c r="AFS208" s="1"/>
      <c r="AFT208" s="1"/>
      <c r="AFU208" s="1"/>
      <c r="AFV208" s="1"/>
      <c r="AFW208" s="1"/>
      <c r="AFX208" s="1"/>
      <c r="AFY208" s="1"/>
      <c r="AFZ208" s="1"/>
      <c r="AGA208" s="1"/>
      <c r="AGB208" s="1"/>
      <c r="AGC208" s="1"/>
      <c r="AGD208" s="1"/>
      <c r="AGE208" s="1"/>
      <c r="AGF208" s="1"/>
      <c r="AGG208" s="1"/>
      <c r="AGH208" s="1"/>
      <c r="AGI208" s="1"/>
      <c r="AGJ208" s="1"/>
      <c r="AGK208" s="1"/>
      <c r="AGL208" s="1"/>
      <c r="AGM208" s="1"/>
      <c r="AGN208" s="1"/>
      <c r="AGO208" s="1"/>
      <c r="AGP208" s="1"/>
      <c r="AGQ208" s="1"/>
      <c r="AGR208" s="1"/>
      <c r="AGS208" s="1"/>
      <c r="AGT208" s="1"/>
      <c r="AGU208" s="1"/>
      <c r="AGV208" s="1"/>
      <c r="AGW208" s="1"/>
      <c r="AGX208" s="1"/>
      <c r="AGY208" s="1"/>
      <c r="AGZ208" s="1"/>
      <c r="AHA208" s="1"/>
      <c r="AHB208" s="1"/>
      <c r="AHC208" s="1"/>
      <c r="AHD208" s="1"/>
      <c r="AHE208" s="1"/>
      <c r="AHF208" s="1"/>
      <c r="AHG208" s="1"/>
      <c r="AHH208" s="1"/>
      <c r="AHI208" s="1"/>
      <c r="AHJ208" s="1"/>
      <c r="AHK208" s="1"/>
      <c r="AHL208" s="1"/>
      <c r="AHM208" s="1"/>
      <c r="AHN208" s="1"/>
      <c r="AHO208" s="1"/>
      <c r="AHP208" s="1"/>
      <c r="AHQ208" s="1"/>
      <c r="AHR208" s="1"/>
      <c r="AHS208" s="1"/>
      <c r="AHT208" s="1"/>
      <c r="AHU208" s="1"/>
      <c r="AHV208" s="1"/>
      <c r="AHW208" s="1"/>
      <c r="AHX208" s="1"/>
      <c r="AHY208" s="1"/>
      <c r="AHZ208" s="1"/>
      <c r="AIA208" s="1"/>
      <c r="AIB208" s="1"/>
      <c r="AIC208" s="1"/>
      <c r="AID208" s="1"/>
      <c r="AIE208" s="1"/>
      <c r="AIF208" s="1"/>
      <c r="AIG208" s="1"/>
      <c r="AIH208" s="1"/>
      <c r="AII208" s="1"/>
      <c r="AIJ208" s="1"/>
      <c r="AIK208" s="1"/>
      <c r="AIL208" s="1"/>
      <c r="AIM208" s="1"/>
      <c r="AIN208" s="1"/>
      <c r="AIO208" s="1"/>
      <c r="AIP208" s="1"/>
      <c r="AIQ208" s="1"/>
      <c r="AIR208" s="1"/>
      <c r="AIS208" s="1"/>
      <c r="AIT208" s="1"/>
      <c r="AIU208" s="1"/>
      <c r="AIV208" s="1"/>
      <c r="AIW208" s="1"/>
      <c r="AIX208" s="1"/>
      <c r="AIY208" s="1"/>
      <c r="AIZ208" s="1"/>
      <c r="AJA208" s="1"/>
      <c r="AJB208" s="1"/>
      <c r="AJC208" s="1"/>
      <c r="AJD208" s="1"/>
      <c r="AJE208" s="1"/>
      <c r="AJF208" s="1"/>
      <c r="AJG208" s="1"/>
      <c r="AJH208" s="1"/>
      <c r="AJI208" s="1"/>
      <c r="AJJ208" s="1"/>
      <c r="AJK208" s="1"/>
      <c r="AJL208" s="1"/>
      <c r="AJM208" s="1"/>
      <c r="AJN208" s="1"/>
      <c r="AJO208" s="1"/>
      <c r="AJP208" s="1"/>
      <c r="AJQ208" s="1"/>
      <c r="AJR208" s="1"/>
      <c r="AJS208" s="1"/>
      <c r="AJT208" s="1"/>
      <c r="AJU208" s="1"/>
      <c r="AJV208" s="1"/>
      <c r="AJW208" s="1"/>
      <c r="AJX208" s="1"/>
      <c r="AJY208" s="1"/>
      <c r="AJZ208" s="1"/>
      <c r="AKA208" s="1"/>
      <c r="AKB208" s="1"/>
      <c r="AKC208" s="1"/>
      <c r="AKD208" s="1"/>
      <c r="AKE208" s="1"/>
      <c r="AKF208" s="1"/>
      <c r="AKG208" s="1"/>
      <c r="AKH208" s="1"/>
      <c r="AKI208" s="1"/>
      <c r="AKJ208" s="1"/>
      <c r="AKK208" s="1"/>
      <c r="AKL208" s="1"/>
      <c r="AKM208" s="1"/>
      <c r="AKN208" s="1"/>
      <c r="AKO208" s="1"/>
      <c r="AKP208" s="1"/>
      <c r="AKQ208" s="1"/>
      <c r="AKR208" s="1"/>
      <c r="AKS208" s="1"/>
      <c r="AKT208" s="1"/>
      <c r="AKU208" s="1"/>
      <c r="AKV208" s="1"/>
      <c r="AKW208" s="1"/>
      <c r="AKX208" s="1"/>
      <c r="AKY208" s="1"/>
      <c r="AKZ208" s="1"/>
      <c r="ALA208" s="1"/>
      <c r="ALB208" s="1"/>
      <c r="ALC208" s="1"/>
      <c r="ALD208" s="1"/>
      <c r="ALE208" s="1"/>
      <c r="ALF208" s="1"/>
      <c r="ALG208" s="1"/>
      <c r="ALH208" s="1"/>
      <c r="ALI208" s="1"/>
      <c r="ALJ208" s="1"/>
      <c r="ALK208" s="1"/>
      <c r="ALL208" s="1"/>
      <c r="ALM208" s="1"/>
      <c r="ALN208" s="1"/>
      <c r="ALO208" s="1"/>
      <c r="ALP208" s="1"/>
      <c r="ALQ208" s="1"/>
      <c r="ALR208" s="1"/>
      <c r="ALS208" s="1"/>
      <c r="ALT208" s="1"/>
      <c r="ALU208" s="1"/>
      <c r="ALV208" s="1"/>
      <c r="ALW208" s="1"/>
      <c r="ALX208" s="1"/>
      <c r="ALY208" s="1"/>
      <c r="ALZ208" s="1"/>
      <c r="AMA208" s="1"/>
      <c r="AMB208" s="1"/>
      <c r="AMC208" s="1"/>
      <c r="AMD208" s="1"/>
      <c r="AME208" s="1"/>
      <c r="AMF208" s="1"/>
      <c r="AMG208" s="1"/>
      <c r="AMH208" s="1"/>
      <c r="AMI208" s="1"/>
      <c r="AMJ208" s="1"/>
    </row>
    <row r="209" spans="1:1025" customHeight="1" ht="12.75">
      <c r="A209" s="1"/>
      <c r="B209" s="6" t="s">
        <v>159</v>
      </c>
      <c r="C209" s="6"/>
      <c r="D209" s="6"/>
      <c r="E209" s="6"/>
      <c r="F209" s="12" t="s">
        <v>3</v>
      </c>
      <c r="G209" s="7">
        <v>116</v>
      </c>
      <c r="H209" s="7">
        <v>122</v>
      </c>
      <c r="I209" s="7">
        <v>111</v>
      </c>
      <c r="J209" s="7">
        <v>124</v>
      </c>
      <c r="K209" s="1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  <c r="AEN209" s="1"/>
      <c r="AEO209" s="1"/>
      <c r="AEP209" s="1"/>
      <c r="AEQ209" s="1"/>
      <c r="AER209" s="1"/>
      <c r="AES209" s="1"/>
      <c r="AET209" s="1"/>
      <c r="AEU209" s="1"/>
      <c r="AEV209" s="1"/>
      <c r="AEW209" s="1"/>
      <c r="AEX209" s="1"/>
      <c r="AEY209" s="1"/>
      <c r="AEZ209" s="1"/>
      <c r="AFA209" s="1"/>
      <c r="AFB209" s="1"/>
      <c r="AFC209" s="1"/>
      <c r="AFD209" s="1"/>
      <c r="AFE209" s="1"/>
      <c r="AFF209" s="1"/>
      <c r="AFG209" s="1"/>
      <c r="AFH209" s="1"/>
      <c r="AFI209" s="1"/>
      <c r="AFJ209" s="1"/>
      <c r="AFK209" s="1"/>
      <c r="AFL209" s="1"/>
      <c r="AFM209" s="1"/>
      <c r="AFN209" s="1"/>
      <c r="AFO209" s="1"/>
      <c r="AFP209" s="1"/>
      <c r="AFQ209" s="1"/>
      <c r="AFR209" s="1"/>
      <c r="AFS209" s="1"/>
      <c r="AFT209" s="1"/>
      <c r="AFU209" s="1"/>
      <c r="AFV209" s="1"/>
      <c r="AFW209" s="1"/>
      <c r="AFX209" s="1"/>
      <c r="AFY209" s="1"/>
      <c r="AFZ209" s="1"/>
      <c r="AGA209" s="1"/>
      <c r="AGB209" s="1"/>
      <c r="AGC209" s="1"/>
      <c r="AGD209" s="1"/>
      <c r="AGE209" s="1"/>
      <c r="AGF209" s="1"/>
      <c r="AGG209" s="1"/>
      <c r="AGH209" s="1"/>
      <c r="AGI209" s="1"/>
      <c r="AGJ209" s="1"/>
      <c r="AGK209" s="1"/>
      <c r="AGL209" s="1"/>
      <c r="AGM209" s="1"/>
      <c r="AGN209" s="1"/>
      <c r="AGO209" s="1"/>
      <c r="AGP209" s="1"/>
      <c r="AGQ209" s="1"/>
      <c r="AGR209" s="1"/>
      <c r="AGS209" s="1"/>
      <c r="AGT209" s="1"/>
      <c r="AGU209" s="1"/>
      <c r="AGV209" s="1"/>
      <c r="AGW209" s="1"/>
      <c r="AGX209" s="1"/>
      <c r="AGY209" s="1"/>
      <c r="AGZ209" s="1"/>
      <c r="AHA209" s="1"/>
      <c r="AHB209" s="1"/>
      <c r="AHC209" s="1"/>
      <c r="AHD209" s="1"/>
      <c r="AHE209" s="1"/>
      <c r="AHF209" s="1"/>
      <c r="AHG209" s="1"/>
      <c r="AHH209" s="1"/>
      <c r="AHI209" s="1"/>
      <c r="AHJ209" s="1"/>
      <c r="AHK209" s="1"/>
      <c r="AHL209" s="1"/>
      <c r="AHM209" s="1"/>
      <c r="AHN209" s="1"/>
      <c r="AHO209" s="1"/>
      <c r="AHP209" s="1"/>
      <c r="AHQ209" s="1"/>
      <c r="AHR209" s="1"/>
      <c r="AHS209" s="1"/>
      <c r="AHT209" s="1"/>
      <c r="AHU209" s="1"/>
      <c r="AHV209" s="1"/>
      <c r="AHW209" s="1"/>
      <c r="AHX209" s="1"/>
      <c r="AHY209" s="1"/>
      <c r="AHZ209" s="1"/>
      <c r="AIA209" s="1"/>
      <c r="AIB209" s="1"/>
      <c r="AIC209" s="1"/>
      <c r="AID209" s="1"/>
      <c r="AIE209" s="1"/>
      <c r="AIF209" s="1"/>
      <c r="AIG209" s="1"/>
      <c r="AIH209" s="1"/>
      <c r="AII209" s="1"/>
      <c r="AIJ209" s="1"/>
      <c r="AIK209" s="1"/>
      <c r="AIL209" s="1"/>
      <c r="AIM209" s="1"/>
      <c r="AIN209" s="1"/>
      <c r="AIO209" s="1"/>
      <c r="AIP209" s="1"/>
      <c r="AIQ209" s="1"/>
      <c r="AIR209" s="1"/>
      <c r="AIS209" s="1"/>
      <c r="AIT209" s="1"/>
      <c r="AIU209" s="1"/>
      <c r="AIV209" s="1"/>
      <c r="AIW209" s="1"/>
      <c r="AIX209" s="1"/>
      <c r="AIY209" s="1"/>
      <c r="AIZ209" s="1"/>
      <c r="AJA209" s="1"/>
      <c r="AJB209" s="1"/>
      <c r="AJC209" s="1"/>
      <c r="AJD209" s="1"/>
      <c r="AJE209" s="1"/>
      <c r="AJF209" s="1"/>
      <c r="AJG209" s="1"/>
      <c r="AJH209" s="1"/>
      <c r="AJI209" s="1"/>
      <c r="AJJ209" s="1"/>
      <c r="AJK209" s="1"/>
      <c r="AJL209" s="1"/>
      <c r="AJM209" s="1"/>
      <c r="AJN209" s="1"/>
      <c r="AJO209" s="1"/>
      <c r="AJP209" s="1"/>
      <c r="AJQ209" s="1"/>
      <c r="AJR209" s="1"/>
      <c r="AJS209" s="1"/>
      <c r="AJT209" s="1"/>
      <c r="AJU209" s="1"/>
      <c r="AJV209" s="1"/>
      <c r="AJW209" s="1"/>
      <c r="AJX209" s="1"/>
      <c r="AJY209" s="1"/>
      <c r="AJZ209" s="1"/>
      <c r="AKA209" s="1"/>
      <c r="AKB209" s="1"/>
      <c r="AKC209" s="1"/>
      <c r="AKD209" s="1"/>
      <c r="AKE209" s="1"/>
      <c r="AKF209" s="1"/>
      <c r="AKG209" s="1"/>
      <c r="AKH209" s="1"/>
      <c r="AKI209" s="1"/>
      <c r="AKJ209" s="1"/>
      <c r="AKK209" s="1"/>
      <c r="AKL209" s="1"/>
      <c r="AKM209" s="1"/>
      <c r="AKN209" s="1"/>
      <c r="AKO209" s="1"/>
      <c r="AKP209" s="1"/>
      <c r="AKQ209" s="1"/>
      <c r="AKR209" s="1"/>
      <c r="AKS209" s="1"/>
      <c r="AKT209" s="1"/>
      <c r="AKU209" s="1"/>
      <c r="AKV209" s="1"/>
      <c r="AKW209" s="1"/>
      <c r="AKX209" s="1"/>
      <c r="AKY209" s="1"/>
      <c r="AKZ209" s="1"/>
      <c r="ALA209" s="1"/>
      <c r="ALB209" s="1"/>
      <c r="ALC209" s="1"/>
      <c r="ALD209" s="1"/>
      <c r="ALE209" s="1"/>
      <c r="ALF209" s="1"/>
      <c r="ALG209" s="1"/>
      <c r="ALH209" s="1"/>
      <c r="ALI209" s="1"/>
      <c r="ALJ209" s="1"/>
      <c r="ALK209" s="1"/>
      <c r="ALL209" s="1"/>
      <c r="ALM209" s="1"/>
      <c r="ALN209" s="1"/>
      <c r="ALO209" s="1"/>
      <c r="ALP209" s="1"/>
      <c r="ALQ209" s="1"/>
      <c r="ALR209" s="1"/>
      <c r="ALS209" s="1"/>
      <c r="ALT209" s="1"/>
      <c r="ALU209" s="1"/>
      <c r="ALV209" s="1"/>
      <c r="ALW209" s="1"/>
      <c r="ALX209" s="1"/>
      <c r="ALY209" s="1"/>
      <c r="ALZ209" s="1"/>
      <c r="AMA209" s="1"/>
      <c r="AMB209" s="1"/>
      <c r="AMC209" s="1"/>
      <c r="AMD209" s="1"/>
      <c r="AME209" s="1"/>
      <c r="AMF209" s="1"/>
      <c r="AMG209" s="1"/>
      <c r="AMH209" s="1"/>
      <c r="AMI209" s="1"/>
      <c r="AMJ209" s="1"/>
    </row>
    <row r="210" spans="1:1025" customHeight="1" ht="12.75">
      <c r="A210" s="1"/>
      <c r="B210" s="9" t="s">
        <v>160</v>
      </c>
      <c r="C210" s="6" t="s">
        <v>134</v>
      </c>
      <c r="D210" s="6"/>
      <c r="E210" s="6"/>
      <c r="F210" s="12" t="s">
        <v>3</v>
      </c>
      <c r="G210" s="7">
        <v>117</v>
      </c>
      <c r="H210" s="7">
        <v>123</v>
      </c>
      <c r="I210" s="7">
        <v>112</v>
      </c>
      <c r="J210" s="7">
        <v>125</v>
      </c>
      <c r="K210" s="1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  <c r="AEN210" s="1"/>
      <c r="AEO210" s="1"/>
      <c r="AEP210" s="1"/>
      <c r="AEQ210" s="1"/>
      <c r="AER210" s="1"/>
      <c r="AES210" s="1"/>
      <c r="AET210" s="1"/>
      <c r="AEU210" s="1"/>
      <c r="AEV210" s="1"/>
      <c r="AEW210" s="1"/>
      <c r="AEX210" s="1"/>
      <c r="AEY210" s="1"/>
      <c r="AEZ210" s="1"/>
      <c r="AFA210" s="1"/>
      <c r="AFB210" s="1"/>
      <c r="AFC210" s="1"/>
      <c r="AFD210" s="1"/>
      <c r="AFE210" s="1"/>
      <c r="AFF210" s="1"/>
      <c r="AFG210" s="1"/>
      <c r="AFH210" s="1"/>
      <c r="AFI210" s="1"/>
      <c r="AFJ210" s="1"/>
      <c r="AFK210" s="1"/>
      <c r="AFL210" s="1"/>
      <c r="AFM210" s="1"/>
      <c r="AFN210" s="1"/>
      <c r="AFO210" s="1"/>
      <c r="AFP210" s="1"/>
      <c r="AFQ210" s="1"/>
      <c r="AFR210" s="1"/>
      <c r="AFS210" s="1"/>
      <c r="AFT210" s="1"/>
      <c r="AFU210" s="1"/>
      <c r="AFV210" s="1"/>
      <c r="AFW210" s="1"/>
      <c r="AFX210" s="1"/>
      <c r="AFY210" s="1"/>
      <c r="AFZ210" s="1"/>
      <c r="AGA210" s="1"/>
      <c r="AGB210" s="1"/>
      <c r="AGC210" s="1"/>
      <c r="AGD210" s="1"/>
      <c r="AGE210" s="1"/>
      <c r="AGF210" s="1"/>
      <c r="AGG210" s="1"/>
      <c r="AGH210" s="1"/>
      <c r="AGI210" s="1"/>
      <c r="AGJ210" s="1"/>
      <c r="AGK210" s="1"/>
      <c r="AGL210" s="1"/>
      <c r="AGM210" s="1"/>
      <c r="AGN210" s="1"/>
      <c r="AGO210" s="1"/>
      <c r="AGP210" s="1"/>
      <c r="AGQ210" s="1"/>
      <c r="AGR210" s="1"/>
      <c r="AGS210" s="1"/>
      <c r="AGT210" s="1"/>
      <c r="AGU210" s="1"/>
      <c r="AGV210" s="1"/>
      <c r="AGW210" s="1"/>
      <c r="AGX210" s="1"/>
      <c r="AGY210" s="1"/>
      <c r="AGZ210" s="1"/>
      <c r="AHA210" s="1"/>
      <c r="AHB210" s="1"/>
      <c r="AHC210" s="1"/>
      <c r="AHD210" s="1"/>
      <c r="AHE210" s="1"/>
      <c r="AHF210" s="1"/>
      <c r="AHG210" s="1"/>
      <c r="AHH210" s="1"/>
      <c r="AHI210" s="1"/>
      <c r="AHJ210" s="1"/>
      <c r="AHK210" s="1"/>
      <c r="AHL210" s="1"/>
      <c r="AHM210" s="1"/>
      <c r="AHN210" s="1"/>
      <c r="AHO210" s="1"/>
      <c r="AHP210" s="1"/>
      <c r="AHQ210" s="1"/>
      <c r="AHR210" s="1"/>
      <c r="AHS210" s="1"/>
      <c r="AHT210" s="1"/>
      <c r="AHU210" s="1"/>
      <c r="AHV210" s="1"/>
      <c r="AHW210" s="1"/>
      <c r="AHX210" s="1"/>
      <c r="AHY210" s="1"/>
      <c r="AHZ210" s="1"/>
      <c r="AIA210" s="1"/>
      <c r="AIB210" s="1"/>
      <c r="AIC210" s="1"/>
      <c r="AID210" s="1"/>
      <c r="AIE210" s="1"/>
      <c r="AIF210" s="1"/>
      <c r="AIG210" s="1"/>
      <c r="AIH210" s="1"/>
      <c r="AII210" s="1"/>
      <c r="AIJ210" s="1"/>
      <c r="AIK210" s="1"/>
      <c r="AIL210" s="1"/>
      <c r="AIM210" s="1"/>
      <c r="AIN210" s="1"/>
      <c r="AIO210" s="1"/>
      <c r="AIP210" s="1"/>
      <c r="AIQ210" s="1"/>
      <c r="AIR210" s="1"/>
      <c r="AIS210" s="1"/>
      <c r="AIT210" s="1"/>
      <c r="AIU210" s="1"/>
      <c r="AIV210" s="1"/>
      <c r="AIW210" s="1"/>
      <c r="AIX210" s="1"/>
      <c r="AIY210" s="1"/>
      <c r="AIZ210" s="1"/>
      <c r="AJA210" s="1"/>
      <c r="AJB210" s="1"/>
      <c r="AJC210" s="1"/>
      <c r="AJD210" s="1"/>
      <c r="AJE210" s="1"/>
      <c r="AJF210" s="1"/>
      <c r="AJG210" s="1"/>
      <c r="AJH210" s="1"/>
      <c r="AJI210" s="1"/>
      <c r="AJJ210" s="1"/>
      <c r="AJK210" s="1"/>
      <c r="AJL210" s="1"/>
      <c r="AJM210" s="1"/>
      <c r="AJN210" s="1"/>
      <c r="AJO210" s="1"/>
      <c r="AJP210" s="1"/>
      <c r="AJQ210" s="1"/>
      <c r="AJR210" s="1"/>
      <c r="AJS210" s="1"/>
      <c r="AJT210" s="1"/>
      <c r="AJU210" s="1"/>
      <c r="AJV210" s="1"/>
      <c r="AJW210" s="1"/>
      <c r="AJX210" s="1"/>
      <c r="AJY210" s="1"/>
      <c r="AJZ210" s="1"/>
      <c r="AKA210" s="1"/>
      <c r="AKB210" s="1"/>
      <c r="AKC210" s="1"/>
      <c r="AKD210" s="1"/>
      <c r="AKE210" s="1"/>
      <c r="AKF210" s="1"/>
      <c r="AKG210" s="1"/>
      <c r="AKH210" s="1"/>
      <c r="AKI210" s="1"/>
      <c r="AKJ210" s="1"/>
      <c r="AKK210" s="1"/>
      <c r="AKL210" s="1"/>
      <c r="AKM210" s="1"/>
      <c r="AKN210" s="1"/>
      <c r="AKO210" s="1"/>
      <c r="AKP210" s="1"/>
      <c r="AKQ210" s="1"/>
      <c r="AKR210" s="1"/>
      <c r="AKS210" s="1"/>
      <c r="AKT210" s="1"/>
      <c r="AKU210" s="1"/>
      <c r="AKV210" s="1"/>
      <c r="AKW210" s="1"/>
      <c r="AKX210" s="1"/>
      <c r="AKY210" s="1"/>
      <c r="AKZ210" s="1"/>
      <c r="ALA210" s="1"/>
      <c r="ALB210" s="1"/>
      <c r="ALC210" s="1"/>
      <c r="ALD210" s="1"/>
      <c r="ALE210" s="1"/>
      <c r="ALF210" s="1"/>
      <c r="ALG210" s="1"/>
      <c r="ALH210" s="1"/>
      <c r="ALI210" s="1"/>
      <c r="ALJ210" s="1"/>
      <c r="ALK210" s="1"/>
      <c r="ALL210" s="1"/>
      <c r="ALM210" s="1"/>
      <c r="ALN210" s="1"/>
      <c r="ALO210" s="1"/>
      <c r="ALP210" s="1"/>
      <c r="ALQ210" s="1"/>
      <c r="ALR210" s="1"/>
      <c r="ALS210" s="1"/>
      <c r="ALT210" s="1"/>
      <c r="ALU210" s="1"/>
      <c r="ALV210" s="1"/>
      <c r="ALW210" s="1"/>
      <c r="ALX210" s="1"/>
      <c r="ALY210" s="1"/>
      <c r="ALZ210" s="1"/>
      <c r="AMA210" s="1"/>
      <c r="AMB210" s="1"/>
      <c r="AMC210" s="1"/>
      <c r="AMD210" s="1"/>
      <c r="AME210" s="1"/>
      <c r="AMF210" s="1"/>
      <c r="AMG210" s="1"/>
      <c r="AMH210" s="1"/>
      <c r="AMI210" s="1"/>
      <c r="AMJ210" s="1"/>
    </row>
    <row r="211" spans="1:1025" customHeight="1" ht="12.75">
      <c r="A211" s="1"/>
      <c r="B211" s="9"/>
      <c r="C211" s="6" t="s">
        <v>161</v>
      </c>
      <c r="D211" s="6"/>
      <c r="E211" s="6"/>
      <c r="F211" s="12" t="s">
        <v>3</v>
      </c>
      <c r="G211" s="7">
        <v>118</v>
      </c>
      <c r="H211" s="7">
        <v>124</v>
      </c>
      <c r="I211" s="7">
        <v>113</v>
      </c>
      <c r="J211" s="7">
        <v>126</v>
      </c>
      <c r="K211" s="1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  <c r="AEN211" s="1"/>
      <c r="AEO211" s="1"/>
      <c r="AEP211" s="1"/>
      <c r="AEQ211" s="1"/>
      <c r="AER211" s="1"/>
      <c r="AES211" s="1"/>
      <c r="AET211" s="1"/>
      <c r="AEU211" s="1"/>
      <c r="AEV211" s="1"/>
      <c r="AEW211" s="1"/>
      <c r="AEX211" s="1"/>
      <c r="AEY211" s="1"/>
      <c r="AEZ211" s="1"/>
      <c r="AFA211" s="1"/>
      <c r="AFB211" s="1"/>
      <c r="AFC211" s="1"/>
      <c r="AFD211" s="1"/>
      <c r="AFE211" s="1"/>
      <c r="AFF211" s="1"/>
      <c r="AFG211" s="1"/>
      <c r="AFH211" s="1"/>
      <c r="AFI211" s="1"/>
      <c r="AFJ211" s="1"/>
      <c r="AFK211" s="1"/>
      <c r="AFL211" s="1"/>
      <c r="AFM211" s="1"/>
      <c r="AFN211" s="1"/>
      <c r="AFO211" s="1"/>
      <c r="AFP211" s="1"/>
      <c r="AFQ211" s="1"/>
      <c r="AFR211" s="1"/>
      <c r="AFS211" s="1"/>
      <c r="AFT211" s="1"/>
      <c r="AFU211" s="1"/>
      <c r="AFV211" s="1"/>
      <c r="AFW211" s="1"/>
      <c r="AFX211" s="1"/>
      <c r="AFY211" s="1"/>
      <c r="AFZ211" s="1"/>
      <c r="AGA211" s="1"/>
      <c r="AGB211" s="1"/>
      <c r="AGC211" s="1"/>
      <c r="AGD211" s="1"/>
      <c r="AGE211" s="1"/>
      <c r="AGF211" s="1"/>
      <c r="AGG211" s="1"/>
      <c r="AGH211" s="1"/>
      <c r="AGI211" s="1"/>
      <c r="AGJ211" s="1"/>
      <c r="AGK211" s="1"/>
      <c r="AGL211" s="1"/>
      <c r="AGM211" s="1"/>
      <c r="AGN211" s="1"/>
      <c r="AGO211" s="1"/>
      <c r="AGP211" s="1"/>
      <c r="AGQ211" s="1"/>
      <c r="AGR211" s="1"/>
      <c r="AGS211" s="1"/>
      <c r="AGT211" s="1"/>
      <c r="AGU211" s="1"/>
      <c r="AGV211" s="1"/>
      <c r="AGW211" s="1"/>
      <c r="AGX211" s="1"/>
      <c r="AGY211" s="1"/>
      <c r="AGZ211" s="1"/>
      <c r="AHA211" s="1"/>
      <c r="AHB211" s="1"/>
      <c r="AHC211" s="1"/>
      <c r="AHD211" s="1"/>
      <c r="AHE211" s="1"/>
      <c r="AHF211" s="1"/>
      <c r="AHG211" s="1"/>
      <c r="AHH211" s="1"/>
      <c r="AHI211" s="1"/>
      <c r="AHJ211" s="1"/>
      <c r="AHK211" s="1"/>
      <c r="AHL211" s="1"/>
      <c r="AHM211" s="1"/>
      <c r="AHN211" s="1"/>
      <c r="AHO211" s="1"/>
      <c r="AHP211" s="1"/>
      <c r="AHQ211" s="1"/>
      <c r="AHR211" s="1"/>
      <c r="AHS211" s="1"/>
      <c r="AHT211" s="1"/>
      <c r="AHU211" s="1"/>
      <c r="AHV211" s="1"/>
      <c r="AHW211" s="1"/>
      <c r="AHX211" s="1"/>
      <c r="AHY211" s="1"/>
      <c r="AHZ211" s="1"/>
      <c r="AIA211" s="1"/>
      <c r="AIB211" s="1"/>
      <c r="AIC211" s="1"/>
      <c r="AID211" s="1"/>
      <c r="AIE211" s="1"/>
      <c r="AIF211" s="1"/>
      <c r="AIG211" s="1"/>
      <c r="AIH211" s="1"/>
      <c r="AII211" s="1"/>
      <c r="AIJ211" s="1"/>
      <c r="AIK211" s="1"/>
      <c r="AIL211" s="1"/>
      <c r="AIM211" s="1"/>
      <c r="AIN211" s="1"/>
      <c r="AIO211" s="1"/>
      <c r="AIP211" s="1"/>
      <c r="AIQ211" s="1"/>
      <c r="AIR211" s="1"/>
      <c r="AIS211" s="1"/>
      <c r="AIT211" s="1"/>
      <c r="AIU211" s="1"/>
      <c r="AIV211" s="1"/>
      <c r="AIW211" s="1"/>
      <c r="AIX211" s="1"/>
      <c r="AIY211" s="1"/>
      <c r="AIZ211" s="1"/>
      <c r="AJA211" s="1"/>
      <c r="AJB211" s="1"/>
      <c r="AJC211" s="1"/>
      <c r="AJD211" s="1"/>
      <c r="AJE211" s="1"/>
      <c r="AJF211" s="1"/>
      <c r="AJG211" s="1"/>
      <c r="AJH211" s="1"/>
      <c r="AJI211" s="1"/>
      <c r="AJJ211" s="1"/>
      <c r="AJK211" s="1"/>
      <c r="AJL211" s="1"/>
      <c r="AJM211" s="1"/>
      <c r="AJN211" s="1"/>
      <c r="AJO211" s="1"/>
      <c r="AJP211" s="1"/>
      <c r="AJQ211" s="1"/>
      <c r="AJR211" s="1"/>
      <c r="AJS211" s="1"/>
      <c r="AJT211" s="1"/>
      <c r="AJU211" s="1"/>
      <c r="AJV211" s="1"/>
      <c r="AJW211" s="1"/>
      <c r="AJX211" s="1"/>
      <c r="AJY211" s="1"/>
      <c r="AJZ211" s="1"/>
      <c r="AKA211" s="1"/>
      <c r="AKB211" s="1"/>
      <c r="AKC211" s="1"/>
      <c r="AKD211" s="1"/>
      <c r="AKE211" s="1"/>
      <c r="AKF211" s="1"/>
      <c r="AKG211" s="1"/>
      <c r="AKH211" s="1"/>
      <c r="AKI211" s="1"/>
      <c r="AKJ211" s="1"/>
      <c r="AKK211" s="1"/>
      <c r="AKL211" s="1"/>
      <c r="AKM211" s="1"/>
      <c r="AKN211" s="1"/>
      <c r="AKO211" s="1"/>
      <c r="AKP211" s="1"/>
      <c r="AKQ211" s="1"/>
      <c r="AKR211" s="1"/>
      <c r="AKS211" s="1"/>
      <c r="AKT211" s="1"/>
      <c r="AKU211" s="1"/>
      <c r="AKV211" s="1"/>
      <c r="AKW211" s="1"/>
      <c r="AKX211" s="1"/>
      <c r="AKY211" s="1"/>
      <c r="AKZ211" s="1"/>
      <c r="ALA211" s="1"/>
      <c r="ALB211" s="1"/>
      <c r="ALC211" s="1"/>
      <c r="ALD211" s="1"/>
      <c r="ALE211" s="1"/>
      <c r="ALF211" s="1"/>
      <c r="ALG211" s="1"/>
      <c r="ALH211" s="1"/>
      <c r="ALI211" s="1"/>
      <c r="ALJ211" s="1"/>
      <c r="ALK211" s="1"/>
      <c r="ALL211" s="1"/>
      <c r="ALM211" s="1"/>
      <c r="ALN211" s="1"/>
      <c r="ALO211" s="1"/>
      <c r="ALP211" s="1"/>
      <c r="ALQ211" s="1"/>
      <c r="ALR211" s="1"/>
      <c r="ALS211" s="1"/>
      <c r="ALT211" s="1"/>
      <c r="ALU211" s="1"/>
      <c r="ALV211" s="1"/>
      <c r="ALW211" s="1"/>
      <c r="ALX211" s="1"/>
      <c r="ALY211" s="1"/>
      <c r="ALZ211" s="1"/>
      <c r="AMA211" s="1"/>
      <c r="AMB211" s="1"/>
      <c r="AMC211" s="1"/>
      <c r="AMD211" s="1"/>
      <c r="AME211" s="1"/>
      <c r="AMF211" s="1"/>
      <c r="AMG211" s="1"/>
      <c r="AMH211" s="1"/>
      <c r="AMI211" s="1"/>
      <c r="AMJ211" s="1"/>
    </row>
    <row r="212" spans="1:1025" customHeight="1" ht="12.75">
      <c r="A212" s="1"/>
      <c r="B212" s="9"/>
      <c r="C212" s="6" t="s">
        <v>162</v>
      </c>
      <c r="D212" s="6"/>
      <c r="E212" s="6"/>
      <c r="F212" s="12" t="s">
        <v>3</v>
      </c>
      <c r="G212" s="7">
        <v>119</v>
      </c>
      <c r="H212" s="7">
        <v>125</v>
      </c>
      <c r="I212" s="7">
        <v>114</v>
      </c>
      <c r="J212" s="7">
        <v>127</v>
      </c>
      <c r="K212" s="1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  <c r="AEN212" s="1"/>
      <c r="AEO212" s="1"/>
      <c r="AEP212" s="1"/>
      <c r="AEQ212" s="1"/>
      <c r="AER212" s="1"/>
      <c r="AES212" s="1"/>
      <c r="AET212" s="1"/>
      <c r="AEU212" s="1"/>
      <c r="AEV212" s="1"/>
      <c r="AEW212" s="1"/>
      <c r="AEX212" s="1"/>
      <c r="AEY212" s="1"/>
      <c r="AEZ212" s="1"/>
      <c r="AFA212" s="1"/>
      <c r="AFB212" s="1"/>
      <c r="AFC212" s="1"/>
      <c r="AFD212" s="1"/>
      <c r="AFE212" s="1"/>
      <c r="AFF212" s="1"/>
      <c r="AFG212" s="1"/>
      <c r="AFH212" s="1"/>
      <c r="AFI212" s="1"/>
      <c r="AFJ212" s="1"/>
      <c r="AFK212" s="1"/>
      <c r="AFL212" s="1"/>
      <c r="AFM212" s="1"/>
      <c r="AFN212" s="1"/>
      <c r="AFO212" s="1"/>
      <c r="AFP212" s="1"/>
      <c r="AFQ212" s="1"/>
      <c r="AFR212" s="1"/>
      <c r="AFS212" s="1"/>
      <c r="AFT212" s="1"/>
      <c r="AFU212" s="1"/>
      <c r="AFV212" s="1"/>
      <c r="AFW212" s="1"/>
      <c r="AFX212" s="1"/>
      <c r="AFY212" s="1"/>
      <c r="AFZ212" s="1"/>
      <c r="AGA212" s="1"/>
      <c r="AGB212" s="1"/>
      <c r="AGC212" s="1"/>
      <c r="AGD212" s="1"/>
      <c r="AGE212" s="1"/>
      <c r="AGF212" s="1"/>
      <c r="AGG212" s="1"/>
      <c r="AGH212" s="1"/>
      <c r="AGI212" s="1"/>
      <c r="AGJ212" s="1"/>
      <c r="AGK212" s="1"/>
      <c r="AGL212" s="1"/>
      <c r="AGM212" s="1"/>
      <c r="AGN212" s="1"/>
      <c r="AGO212" s="1"/>
      <c r="AGP212" s="1"/>
      <c r="AGQ212" s="1"/>
      <c r="AGR212" s="1"/>
      <c r="AGS212" s="1"/>
      <c r="AGT212" s="1"/>
      <c r="AGU212" s="1"/>
      <c r="AGV212" s="1"/>
      <c r="AGW212" s="1"/>
      <c r="AGX212" s="1"/>
      <c r="AGY212" s="1"/>
      <c r="AGZ212" s="1"/>
      <c r="AHA212" s="1"/>
      <c r="AHB212" s="1"/>
      <c r="AHC212" s="1"/>
      <c r="AHD212" s="1"/>
      <c r="AHE212" s="1"/>
      <c r="AHF212" s="1"/>
      <c r="AHG212" s="1"/>
      <c r="AHH212" s="1"/>
      <c r="AHI212" s="1"/>
      <c r="AHJ212" s="1"/>
      <c r="AHK212" s="1"/>
      <c r="AHL212" s="1"/>
      <c r="AHM212" s="1"/>
      <c r="AHN212" s="1"/>
      <c r="AHO212" s="1"/>
      <c r="AHP212" s="1"/>
      <c r="AHQ212" s="1"/>
      <c r="AHR212" s="1"/>
      <c r="AHS212" s="1"/>
      <c r="AHT212" s="1"/>
      <c r="AHU212" s="1"/>
      <c r="AHV212" s="1"/>
      <c r="AHW212" s="1"/>
      <c r="AHX212" s="1"/>
      <c r="AHY212" s="1"/>
      <c r="AHZ212" s="1"/>
      <c r="AIA212" s="1"/>
      <c r="AIB212" s="1"/>
      <c r="AIC212" s="1"/>
      <c r="AID212" s="1"/>
      <c r="AIE212" s="1"/>
      <c r="AIF212" s="1"/>
      <c r="AIG212" s="1"/>
      <c r="AIH212" s="1"/>
      <c r="AII212" s="1"/>
      <c r="AIJ212" s="1"/>
      <c r="AIK212" s="1"/>
      <c r="AIL212" s="1"/>
      <c r="AIM212" s="1"/>
      <c r="AIN212" s="1"/>
      <c r="AIO212" s="1"/>
      <c r="AIP212" s="1"/>
      <c r="AIQ212" s="1"/>
      <c r="AIR212" s="1"/>
      <c r="AIS212" s="1"/>
      <c r="AIT212" s="1"/>
      <c r="AIU212" s="1"/>
      <c r="AIV212" s="1"/>
      <c r="AIW212" s="1"/>
      <c r="AIX212" s="1"/>
      <c r="AIY212" s="1"/>
      <c r="AIZ212" s="1"/>
      <c r="AJA212" s="1"/>
      <c r="AJB212" s="1"/>
      <c r="AJC212" s="1"/>
      <c r="AJD212" s="1"/>
      <c r="AJE212" s="1"/>
      <c r="AJF212" s="1"/>
      <c r="AJG212" s="1"/>
      <c r="AJH212" s="1"/>
      <c r="AJI212" s="1"/>
      <c r="AJJ212" s="1"/>
      <c r="AJK212" s="1"/>
      <c r="AJL212" s="1"/>
      <c r="AJM212" s="1"/>
      <c r="AJN212" s="1"/>
      <c r="AJO212" s="1"/>
      <c r="AJP212" s="1"/>
      <c r="AJQ212" s="1"/>
      <c r="AJR212" s="1"/>
      <c r="AJS212" s="1"/>
      <c r="AJT212" s="1"/>
      <c r="AJU212" s="1"/>
      <c r="AJV212" s="1"/>
      <c r="AJW212" s="1"/>
      <c r="AJX212" s="1"/>
      <c r="AJY212" s="1"/>
      <c r="AJZ212" s="1"/>
      <c r="AKA212" s="1"/>
      <c r="AKB212" s="1"/>
      <c r="AKC212" s="1"/>
      <c r="AKD212" s="1"/>
      <c r="AKE212" s="1"/>
      <c r="AKF212" s="1"/>
      <c r="AKG212" s="1"/>
      <c r="AKH212" s="1"/>
      <c r="AKI212" s="1"/>
      <c r="AKJ212" s="1"/>
      <c r="AKK212" s="1"/>
      <c r="AKL212" s="1"/>
      <c r="AKM212" s="1"/>
      <c r="AKN212" s="1"/>
      <c r="AKO212" s="1"/>
      <c r="AKP212" s="1"/>
      <c r="AKQ212" s="1"/>
      <c r="AKR212" s="1"/>
      <c r="AKS212" s="1"/>
      <c r="AKT212" s="1"/>
      <c r="AKU212" s="1"/>
      <c r="AKV212" s="1"/>
      <c r="AKW212" s="1"/>
      <c r="AKX212" s="1"/>
      <c r="AKY212" s="1"/>
      <c r="AKZ212" s="1"/>
      <c r="ALA212" s="1"/>
      <c r="ALB212" s="1"/>
      <c r="ALC212" s="1"/>
      <c r="ALD212" s="1"/>
      <c r="ALE212" s="1"/>
      <c r="ALF212" s="1"/>
      <c r="ALG212" s="1"/>
      <c r="ALH212" s="1"/>
      <c r="ALI212" s="1"/>
      <c r="ALJ212" s="1"/>
      <c r="ALK212" s="1"/>
      <c r="ALL212" s="1"/>
      <c r="ALM212" s="1"/>
      <c r="ALN212" s="1"/>
      <c r="ALO212" s="1"/>
      <c r="ALP212" s="1"/>
      <c r="ALQ212" s="1"/>
      <c r="ALR212" s="1"/>
      <c r="ALS212" s="1"/>
      <c r="ALT212" s="1"/>
      <c r="ALU212" s="1"/>
      <c r="ALV212" s="1"/>
      <c r="ALW212" s="1"/>
      <c r="ALX212" s="1"/>
      <c r="ALY212" s="1"/>
      <c r="ALZ212" s="1"/>
      <c r="AMA212" s="1"/>
      <c r="AMB212" s="1"/>
      <c r="AMC212" s="1"/>
      <c r="AMD212" s="1"/>
      <c r="AME212" s="1"/>
      <c r="AMF212" s="1"/>
      <c r="AMG212" s="1"/>
      <c r="AMH212" s="1"/>
      <c r="AMI212" s="1"/>
      <c r="AMJ212" s="1"/>
    </row>
    <row r="213" spans="1:1025" customHeight="1" ht="12.75">
      <c r="A213" s="1"/>
      <c r="B213" s="9" t="s">
        <v>163</v>
      </c>
      <c r="C213" s="30" t="s">
        <v>137</v>
      </c>
      <c r="D213" s="30"/>
      <c r="E213" s="30"/>
      <c r="F213" s="12" t="s">
        <v>3</v>
      </c>
      <c r="G213" s="7">
        <v>120</v>
      </c>
      <c r="H213" s="7">
        <v>126</v>
      </c>
      <c r="I213" s="7">
        <v>115</v>
      </c>
      <c r="J213" s="7">
        <v>128</v>
      </c>
      <c r="K213" s="1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  <c r="AEN213" s="1"/>
      <c r="AEO213" s="1"/>
      <c r="AEP213" s="1"/>
      <c r="AEQ213" s="1"/>
      <c r="AER213" s="1"/>
      <c r="AES213" s="1"/>
      <c r="AET213" s="1"/>
      <c r="AEU213" s="1"/>
      <c r="AEV213" s="1"/>
      <c r="AEW213" s="1"/>
      <c r="AEX213" s="1"/>
      <c r="AEY213" s="1"/>
      <c r="AEZ213" s="1"/>
      <c r="AFA213" s="1"/>
      <c r="AFB213" s="1"/>
      <c r="AFC213" s="1"/>
      <c r="AFD213" s="1"/>
      <c r="AFE213" s="1"/>
      <c r="AFF213" s="1"/>
      <c r="AFG213" s="1"/>
      <c r="AFH213" s="1"/>
      <c r="AFI213" s="1"/>
      <c r="AFJ213" s="1"/>
      <c r="AFK213" s="1"/>
      <c r="AFL213" s="1"/>
      <c r="AFM213" s="1"/>
      <c r="AFN213" s="1"/>
      <c r="AFO213" s="1"/>
      <c r="AFP213" s="1"/>
      <c r="AFQ213" s="1"/>
      <c r="AFR213" s="1"/>
      <c r="AFS213" s="1"/>
      <c r="AFT213" s="1"/>
      <c r="AFU213" s="1"/>
      <c r="AFV213" s="1"/>
      <c r="AFW213" s="1"/>
      <c r="AFX213" s="1"/>
      <c r="AFY213" s="1"/>
      <c r="AFZ213" s="1"/>
      <c r="AGA213" s="1"/>
      <c r="AGB213" s="1"/>
      <c r="AGC213" s="1"/>
      <c r="AGD213" s="1"/>
      <c r="AGE213" s="1"/>
      <c r="AGF213" s="1"/>
      <c r="AGG213" s="1"/>
      <c r="AGH213" s="1"/>
      <c r="AGI213" s="1"/>
      <c r="AGJ213" s="1"/>
      <c r="AGK213" s="1"/>
      <c r="AGL213" s="1"/>
      <c r="AGM213" s="1"/>
      <c r="AGN213" s="1"/>
      <c r="AGO213" s="1"/>
      <c r="AGP213" s="1"/>
      <c r="AGQ213" s="1"/>
      <c r="AGR213" s="1"/>
      <c r="AGS213" s="1"/>
      <c r="AGT213" s="1"/>
      <c r="AGU213" s="1"/>
      <c r="AGV213" s="1"/>
      <c r="AGW213" s="1"/>
      <c r="AGX213" s="1"/>
      <c r="AGY213" s="1"/>
      <c r="AGZ213" s="1"/>
      <c r="AHA213" s="1"/>
      <c r="AHB213" s="1"/>
      <c r="AHC213" s="1"/>
      <c r="AHD213" s="1"/>
      <c r="AHE213" s="1"/>
      <c r="AHF213" s="1"/>
      <c r="AHG213" s="1"/>
      <c r="AHH213" s="1"/>
      <c r="AHI213" s="1"/>
      <c r="AHJ213" s="1"/>
      <c r="AHK213" s="1"/>
      <c r="AHL213" s="1"/>
      <c r="AHM213" s="1"/>
      <c r="AHN213" s="1"/>
      <c r="AHO213" s="1"/>
      <c r="AHP213" s="1"/>
      <c r="AHQ213" s="1"/>
      <c r="AHR213" s="1"/>
      <c r="AHS213" s="1"/>
      <c r="AHT213" s="1"/>
      <c r="AHU213" s="1"/>
      <c r="AHV213" s="1"/>
      <c r="AHW213" s="1"/>
      <c r="AHX213" s="1"/>
      <c r="AHY213" s="1"/>
      <c r="AHZ213" s="1"/>
      <c r="AIA213" s="1"/>
      <c r="AIB213" s="1"/>
      <c r="AIC213" s="1"/>
      <c r="AID213" s="1"/>
      <c r="AIE213" s="1"/>
      <c r="AIF213" s="1"/>
      <c r="AIG213" s="1"/>
      <c r="AIH213" s="1"/>
      <c r="AII213" s="1"/>
      <c r="AIJ213" s="1"/>
      <c r="AIK213" s="1"/>
      <c r="AIL213" s="1"/>
      <c r="AIM213" s="1"/>
      <c r="AIN213" s="1"/>
      <c r="AIO213" s="1"/>
      <c r="AIP213" s="1"/>
      <c r="AIQ213" s="1"/>
      <c r="AIR213" s="1"/>
      <c r="AIS213" s="1"/>
      <c r="AIT213" s="1"/>
      <c r="AIU213" s="1"/>
      <c r="AIV213" s="1"/>
      <c r="AIW213" s="1"/>
      <c r="AIX213" s="1"/>
      <c r="AIY213" s="1"/>
      <c r="AIZ213" s="1"/>
      <c r="AJA213" s="1"/>
      <c r="AJB213" s="1"/>
      <c r="AJC213" s="1"/>
      <c r="AJD213" s="1"/>
      <c r="AJE213" s="1"/>
      <c r="AJF213" s="1"/>
      <c r="AJG213" s="1"/>
      <c r="AJH213" s="1"/>
      <c r="AJI213" s="1"/>
      <c r="AJJ213" s="1"/>
      <c r="AJK213" s="1"/>
      <c r="AJL213" s="1"/>
      <c r="AJM213" s="1"/>
      <c r="AJN213" s="1"/>
      <c r="AJO213" s="1"/>
      <c r="AJP213" s="1"/>
      <c r="AJQ213" s="1"/>
      <c r="AJR213" s="1"/>
      <c r="AJS213" s="1"/>
      <c r="AJT213" s="1"/>
      <c r="AJU213" s="1"/>
      <c r="AJV213" s="1"/>
      <c r="AJW213" s="1"/>
      <c r="AJX213" s="1"/>
      <c r="AJY213" s="1"/>
      <c r="AJZ213" s="1"/>
      <c r="AKA213" s="1"/>
      <c r="AKB213" s="1"/>
      <c r="AKC213" s="1"/>
      <c r="AKD213" s="1"/>
      <c r="AKE213" s="1"/>
      <c r="AKF213" s="1"/>
      <c r="AKG213" s="1"/>
      <c r="AKH213" s="1"/>
      <c r="AKI213" s="1"/>
      <c r="AKJ213" s="1"/>
      <c r="AKK213" s="1"/>
      <c r="AKL213" s="1"/>
      <c r="AKM213" s="1"/>
      <c r="AKN213" s="1"/>
      <c r="AKO213" s="1"/>
      <c r="AKP213" s="1"/>
      <c r="AKQ213" s="1"/>
      <c r="AKR213" s="1"/>
      <c r="AKS213" s="1"/>
      <c r="AKT213" s="1"/>
      <c r="AKU213" s="1"/>
      <c r="AKV213" s="1"/>
      <c r="AKW213" s="1"/>
      <c r="AKX213" s="1"/>
      <c r="AKY213" s="1"/>
      <c r="AKZ213" s="1"/>
      <c r="ALA213" s="1"/>
      <c r="ALB213" s="1"/>
      <c r="ALC213" s="1"/>
      <c r="ALD213" s="1"/>
      <c r="ALE213" s="1"/>
      <c r="ALF213" s="1"/>
      <c r="ALG213" s="1"/>
      <c r="ALH213" s="1"/>
      <c r="ALI213" s="1"/>
      <c r="ALJ213" s="1"/>
      <c r="ALK213" s="1"/>
      <c r="ALL213" s="1"/>
      <c r="ALM213" s="1"/>
      <c r="ALN213" s="1"/>
      <c r="ALO213" s="1"/>
      <c r="ALP213" s="1"/>
      <c r="ALQ213" s="1"/>
      <c r="ALR213" s="1"/>
      <c r="ALS213" s="1"/>
      <c r="ALT213" s="1"/>
      <c r="ALU213" s="1"/>
      <c r="ALV213" s="1"/>
      <c r="ALW213" s="1"/>
      <c r="ALX213" s="1"/>
      <c r="ALY213" s="1"/>
      <c r="ALZ213" s="1"/>
      <c r="AMA213" s="1"/>
      <c r="AMB213" s="1"/>
      <c r="AMC213" s="1"/>
      <c r="AMD213" s="1"/>
      <c r="AME213" s="1"/>
      <c r="AMF213" s="1"/>
      <c r="AMG213" s="1"/>
      <c r="AMH213" s="1"/>
      <c r="AMI213" s="1"/>
      <c r="AMJ213" s="1"/>
    </row>
    <row r="214" spans="1:1025" customHeight="1" ht="12.8">
      <c r="A214" s="1"/>
      <c r="B214" s="9"/>
      <c r="C214" s="30" t="s">
        <v>138</v>
      </c>
      <c r="D214" s="30"/>
      <c r="E214" s="30"/>
      <c r="F214" s="12" t="s">
        <v>3</v>
      </c>
      <c r="G214" s="7">
        <v>121</v>
      </c>
      <c r="H214" s="7">
        <v>127</v>
      </c>
      <c r="I214" s="7">
        <v>116</v>
      </c>
      <c r="J214" s="7">
        <v>129</v>
      </c>
      <c r="K214" s="1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  <c r="AEN214" s="1"/>
      <c r="AEO214" s="1"/>
      <c r="AEP214" s="1"/>
      <c r="AEQ214" s="1"/>
      <c r="AER214" s="1"/>
      <c r="AES214" s="1"/>
      <c r="AET214" s="1"/>
      <c r="AEU214" s="1"/>
      <c r="AEV214" s="1"/>
      <c r="AEW214" s="1"/>
      <c r="AEX214" s="1"/>
      <c r="AEY214" s="1"/>
      <c r="AEZ214" s="1"/>
      <c r="AFA214" s="1"/>
      <c r="AFB214" s="1"/>
      <c r="AFC214" s="1"/>
      <c r="AFD214" s="1"/>
      <c r="AFE214" s="1"/>
      <c r="AFF214" s="1"/>
      <c r="AFG214" s="1"/>
      <c r="AFH214" s="1"/>
      <c r="AFI214" s="1"/>
      <c r="AFJ214" s="1"/>
      <c r="AFK214" s="1"/>
      <c r="AFL214" s="1"/>
      <c r="AFM214" s="1"/>
      <c r="AFN214" s="1"/>
      <c r="AFO214" s="1"/>
      <c r="AFP214" s="1"/>
      <c r="AFQ214" s="1"/>
      <c r="AFR214" s="1"/>
      <c r="AFS214" s="1"/>
      <c r="AFT214" s="1"/>
      <c r="AFU214" s="1"/>
      <c r="AFV214" s="1"/>
      <c r="AFW214" s="1"/>
      <c r="AFX214" s="1"/>
      <c r="AFY214" s="1"/>
      <c r="AFZ214" s="1"/>
      <c r="AGA214" s="1"/>
      <c r="AGB214" s="1"/>
      <c r="AGC214" s="1"/>
      <c r="AGD214" s="1"/>
      <c r="AGE214" s="1"/>
      <c r="AGF214" s="1"/>
      <c r="AGG214" s="1"/>
      <c r="AGH214" s="1"/>
      <c r="AGI214" s="1"/>
      <c r="AGJ214" s="1"/>
      <c r="AGK214" s="1"/>
      <c r="AGL214" s="1"/>
      <c r="AGM214" s="1"/>
      <c r="AGN214" s="1"/>
      <c r="AGO214" s="1"/>
      <c r="AGP214" s="1"/>
      <c r="AGQ214" s="1"/>
      <c r="AGR214" s="1"/>
      <c r="AGS214" s="1"/>
      <c r="AGT214" s="1"/>
      <c r="AGU214" s="1"/>
      <c r="AGV214" s="1"/>
      <c r="AGW214" s="1"/>
      <c r="AGX214" s="1"/>
      <c r="AGY214" s="1"/>
      <c r="AGZ214" s="1"/>
      <c r="AHA214" s="1"/>
      <c r="AHB214" s="1"/>
      <c r="AHC214" s="1"/>
      <c r="AHD214" s="1"/>
      <c r="AHE214" s="1"/>
      <c r="AHF214" s="1"/>
      <c r="AHG214" s="1"/>
      <c r="AHH214" s="1"/>
      <c r="AHI214" s="1"/>
      <c r="AHJ214" s="1"/>
      <c r="AHK214" s="1"/>
      <c r="AHL214" s="1"/>
      <c r="AHM214" s="1"/>
      <c r="AHN214" s="1"/>
      <c r="AHO214" s="1"/>
      <c r="AHP214" s="1"/>
      <c r="AHQ214" s="1"/>
      <c r="AHR214" s="1"/>
      <c r="AHS214" s="1"/>
      <c r="AHT214" s="1"/>
      <c r="AHU214" s="1"/>
      <c r="AHV214" s="1"/>
      <c r="AHW214" s="1"/>
      <c r="AHX214" s="1"/>
      <c r="AHY214" s="1"/>
      <c r="AHZ214" s="1"/>
      <c r="AIA214" s="1"/>
      <c r="AIB214" s="1"/>
      <c r="AIC214" s="1"/>
      <c r="AID214" s="1"/>
      <c r="AIE214" s="1"/>
      <c r="AIF214" s="1"/>
      <c r="AIG214" s="1"/>
      <c r="AIH214" s="1"/>
      <c r="AII214" s="1"/>
      <c r="AIJ214" s="1"/>
      <c r="AIK214" s="1"/>
      <c r="AIL214" s="1"/>
      <c r="AIM214" s="1"/>
      <c r="AIN214" s="1"/>
      <c r="AIO214" s="1"/>
      <c r="AIP214" s="1"/>
      <c r="AIQ214" s="1"/>
      <c r="AIR214" s="1"/>
      <c r="AIS214" s="1"/>
      <c r="AIT214" s="1"/>
      <c r="AIU214" s="1"/>
      <c r="AIV214" s="1"/>
      <c r="AIW214" s="1"/>
      <c r="AIX214" s="1"/>
      <c r="AIY214" s="1"/>
      <c r="AIZ214" s="1"/>
      <c r="AJA214" s="1"/>
      <c r="AJB214" s="1"/>
      <c r="AJC214" s="1"/>
      <c r="AJD214" s="1"/>
      <c r="AJE214" s="1"/>
      <c r="AJF214" s="1"/>
      <c r="AJG214" s="1"/>
      <c r="AJH214" s="1"/>
      <c r="AJI214" s="1"/>
      <c r="AJJ214" s="1"/>
      <c r="AJK214" s="1"/>
      <c r="AJL214" s="1"/>
      <c r="AJM214" s="1"/>
      <c r="AJN214" s="1"/>
      <c r="AJO214" s="1"/>
      <c r="AJP214" s="1"/>
      <c r="AJQ214" s="1"/>
      <c r="AJR214" s="1"/>
      <c r="AJS214" s="1"/>
      <c r="AJT214" s="1"/>
      <c r="AJU214" s="1"/>
      <c r="AJV214" s="1"/>
      <c r="AJW214" s="1"/>
      <c r="AJX214" s="1"/>
      <c r="AJY214" s="1"/>
      <c r="AJZ214" s="1"/>
      <c r="AKA214" s="1"/>
      <c r="AKB214" s="1"/>
      <c r="AKC214" s="1"/>
      <c r="AKD214" s="1"/>
      <c r="AKE214" s="1"/>
      <c r="AKF214" s="1"/>
      <c r="AKG214" s="1"/>
      <c r="AKH214" s="1"/>
      <c r="AKI214" s="1"/>
      <c r="AKJ214" s="1"/>
      <c r="AKK214" s="1"/>
      <c r="AKL214" s="1"/>
      <c r="AKM214" s="1"/>
      <c r="AKN214" s="1"/>
      <c r="AKO214" s="1"/>
      <c r="AKP214" s="1"/>
      <c r="AKQ214" s="1"/>
      <c r="AKR214" s="1"/>
      <c r="AKS214" s="1"/>
      <c r="AKT214" s="1"/>
      <c r="AKU214" s="1"/>
      <c r="AKV214" s="1"/>
      <c r="AKW214" s="1"/>
      <c r="AKX214" s="1"/>
      <c r="AKY214" s="1"/>
      <c r="AKZ214" s="1"/>
      <c r="ALA214" s="1"/>
      <c r="ALB214" s="1"/>
      <c r="ALC214" s="1"/>
      <c r="ALD214" s="1"/>
      <c r="ALE214" s="1"/>
      <c r="ALF214" s="1"/>
      <c r="ALG214" s="1"/>
      <c r="ALH214" s="1"/>
      <c r="ALI214" s="1"/>
      <c r="ALJ214" s="1"/>
      <c r="ALK214" s="1"/>
      <c r="ALL214" s="1"/>
      <c r="ALM214" s="1"/>
      <c r="ALN214" s="1"/>
      <c r="ALO214" s="1"/>
      <c r="ALP214" s="1"/>
      <c r="ALQ214" s="1"/>
      <c r="ALR214" s="1"/>
      <c r="ALS214" s="1"/>
      <c r="ALT214" s="1"/>
      <c r="ALU214" s="1"/>
      <c r="ALV214" s="1"/>
      <c r="ALW214" s="1"/>
      <c r="ALX214" s="1"/>
      <c r="ALY214" s="1"/>
      <c r="ALZ214" s="1"/>
      <c r="AMA214" s="1"/>
      <c r="AMB214" s="1"/>
      <c r="AMC214" s="1"/>
      <c r="AMD214" s="1"/>
      <c r="AME214" s="1"/>
      <c r="AMF214" s="1"/>
      <c r="AMG214" s="1"/>
      <c r="AMH214" s="1"/>
      <c r="AMI214" s="1"/>
      <c r="AMJ214" s="1"/>
    </row>
    <row r="215" spans="1:1025" customHeight="1" ht="12.8">
      <c r="A215" s="1"/>
      <c r="B215" s="9"/>
      <c r="C215" s="30" t="s">
        <v>139</v>
      </c>
      <c r="D215" s="30"/>
      <c r="E215" s="30"/>
      <c r="F215" s="12" t="s">
        <v>3</v>
      </c>
      <c r="G215" s="7">
        <v>122</v>
      </c>
      <c r="H215" s="7">
        <v>128</v>
      </c>
      <c r="I215" s="7">
        <v>117</v>
      </c>
      <c r="J215" s="7">
        <v>130</v>
      </c>
      <c r="K215" s="1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ET215" s="1"/>
      <c r="AEU215" s="1"/>
      <c r="AEV215" s="1"/>
      <c r="AEW215" s="1"/>
      <c r="AEX215" s="1"/>
      <c r="AEY215" s="1"/>
      <c r="AEZ215" s="1"/>
      <c r="AFA215" s="1"/>
      <c r="AFB215" s="1"/>
      <c r="AFC215" s="1"/>
      <c r="AFD215" s="1"/>
      <c r="AFE215" s="1"/>
      <c r="AFF215" s="1"/>
      <c r="AFG215" s="1"/>
      <c r="AFH215" s="1"/>
      <c r="AFI215" s="1"/>
      <c r="AFJ215" s="1"/>
      <c r="AFK215" s="1"/>
      <c r="AFL215" s="1"/>
      <c r="AFM215" s="1"/>
      <c r="AFN215" s="1"/>
      <c r="AFO215" s="1"/>
      <c r="AFP215" s="1"/>
      <c r="AFQ215" s="1"/>
      <c r="AFR215" s="1"/>
      <c r="AFS215" s="1"/>
      <c r="AFT215" s="1"/>
      <c r="AFU215" s="1"/>
      <c r="AFV215" s="1"/>
      <c r="AFW215" s="1"/>
      <c r="AFX215" s="1"/>
      <c r="AFY215" s="1"/>
      <c r="AFZ215" s="1"/>
      <c r="AGA215" s="1"/>
      <c r="AGB215" s="1"/>
      <c r="AGC215" s="1"/>
      <c r="AGD215" s="1"/>
      <c r="AGE215" s="1"/>
      <c r="AGF215" s="1"/>
      <c r="AGG215" s="1"/>
      <c r="AGH215" s="1"/>
      <c r="AGI215" s="1"/>
      <c r="AGJ215" s="1"/>
      <c r="AGK215" s="1"/>
      <c r="AGL215" s="1"/>
      <c r="AGM215" s="1"/>
      <c r="AGN215" s="1"/>
      <c r="AGO215" s="1"/>
      <c r="AGP215" s="1"/>
      <c r="AGQ215" s="1"/>
      <c r="AGR215" s="1"/>
      <c r="AGS215" s="1"/>
      <c r="AGT215" s="1"/>
      <c r="AGU215" s="1"/>
      <c r="AGV215" s="1"/>
      <c r="AGW215" s="1"/>
      <c r="AGX215" s="1"/>
      <c r="AGY215" s="1"/>
      <c r="AGZ215" s="1"/>
      <c r="AHA215" s="1"/>
      <c r="AHB215" s="1"/>
      <c r="AHC215" s="1"/>
      <c r="AHD215" s="1"/>
      <c r="AHE215" s="1"/>
      <c r="AHF215" s="1"/>
      <c r="AHG215" s="1"/>
      <c r="AHH215" s="1"/>
      <c r="AHI215" s="1"/>
      <c r="AHJ215" s="1"/>
      <c r="AHK215" s="1"/>
      <c r="AHL215" s="1"/>
      <c r="AHM215" s="1"/>
      <c r="AHN215" s="1"/>
      <c r="AHO215" s="1"/>
      <c r="AHP215" s="1"/>
      <c r="AHQ215" s="1"/>
      <c r="AHR215" s="1"/>
      <c r="AHS215" s="1"/>
      <c r="AHT215" s="1"/>
      <c r="AHU215" s="1"/>
      <c r="AHV215" s="1"/>
      <c r="AHW215" s="1"/>
      <c r="AHX215" s="1"/>
      <c r="AHY215" s="1"/>
      <c r="AHZ215" s="1"/>
      <c r="AIA215" s="1"/>
      <c r="AIB215" s="1"/>
      <c r="AIC215" s="1"/>
      <c r="AID215" s="1"/>
      <c r="AIE215" s="1"/>
      <c r="AIF215" s="1"/>
      <c r="AIG215" s="1"/>
      <c r="AIH215" s="1"/>
      <c r="AII215" s="1"/>
      <c r="AIJ215" s="1"/>
      <c r="AIK215" s="1"/>
      <c r="AIL215" s="1"/>
      <c r="AIM215" s="1"/>
      <c r="AIN215" s="1"/>
      <c r="AIO215" s="1"/>
      <c r="AIP215" s="1"/>
      <c r="AIQ215" s="1"/>
      <c r="AIR215" s="1"/>
      <c r="AIS215" s="1"/>
      <c r="AIT215" s="1"/>
      <c r="AIU215" s="1"/>
      <c r="AIV215" s="1"/>
      <c r="AIW215" s="1"/>
      <c r="AIX215" s="1"/>
      <c r="AIY215" s="1"/>
      <c r="AIZ215" s="1"/>
      <c r="AJA215" s="1"/>
      <c r="AJB215" s="1"/>
      <c r="AJC215" s="1"/>
      <c r="AJD215" s="1"/>
      <c r="AJE215" s="1"/>
      <c r="AJF215" s="1"/>
      <c r="AJG215" s="1"/>
      <c r="AJH215" s="1"/>
      <c r="AJI215" s="1"/>
      <c r="AJJ215" s="1"/>
      <c r="AJK215" s="1"/>
      <c r="AJL215" s="1"/>
      <c r="AJM215" s="1"/>
      <c r="AJN215" s="1"/>
      <c r="AJO215" s="1"/>
      <c r="AJP215" s="1"/>
      <c r="AJQ215" s="1"/>
      <c r="AJR215" s="1"/>
      <c r="AJS215" s="1"/>
      <c r="AJT215" s="1"/>
      <c r="AJU215" s="1"/>
      <c r="AJV215" s="1"/>
      <c r="AJW215" s="1"/>
      <c r="AJX215" s="1"/>
      <c r="AJY215" s="1"/>
      <c r="AJZ215" s="1"/>
      <c r="AKA215" s="1"/>
      <c r="AKB215" s="1"/>
      <c r="AKC215" s="1"/>
      <c r="AKD215" s="1"/>
      <c r="AKE215" s="1"/>
      <c r="AKF215" s="1"/>
      <c r="AKG215" s="1"/>
      <c r="AKH215" s="1"/>
      <c r="AKI215" s="1"/>
      <c r="AKJ215" s="1"/>
      <c r="AKK215" s="1"/>
      <c r="AKL215" s="1"/>
      <c r="AKM215" s="1"/>
      <c r="AKN215" s="1"/>
      <c r="AKO215" s="1"/>
      <c r="AKP215" s="1"/>
      <c r="AKQ215" s="1"/>
      <c r="AKR215" s="1"/>
      <c r="AKS215" s="1"/>
      <c r="AKT215" s="1"/>
      <c r="AKU215" s="1"/>
      <c r="AKV215" s="1"/>
      <c r="AKW215" s="1"/>
      <c r="AKX215" s="1"/>
      <c r="AKY215" s="1"/>
      <c r="AKZ215" s="1"/>
      <c r="ALA215" s="1"/>
      <c r="ALB215" s="1"/>
      <c r="ALC215" s="1"/>
      <c r="ALD215" s="1"/>
      <c r="ALE215" s="1"/>
      <c r="ALF215" s="1"/>
      <c r="ALG215" s="1"/>
      <c r="ALH215" s="1"/>
      <c r="ALI215" s="1"/>
      <c r="ALJ215" s="1"/>
      <c r="ALK215" s="1"/>
      <c r="ALL215" s="1"/>
      <c r="ALM215" s="1"/>
      <c r="ALN215" s="1"/>
      <c r="ALO215" s="1"/>
      <c r="ALP215" s="1"/>
      <c r="ALQ215" s="1"/>
      <c r="ALR215" s="1"/>
      <c r="ALS215" s="1"/>
      <c r="ALT215" s="1"/>
      <c r="ALU215" s="1"/>
      <c r="ALV215" s="1"/>
      <c r="ALW215" s="1"/>
      <c r="ALX215" s="1"/>
      <c r="ALY215" s="1"/>
      <c r="ALZ215" s="1"/>
      <c r="AMA215" s="1"/>
      <c r="AMB215" s="1"/>
      <c r="AMC215" s="1"/>
      <c r="AMD215" s="1"/>
      <c r="AME215" s="1"/>
      <c r="AMF215" s="1"/>
      <c r="AMG215" s="1"/>
      <c r="AMH215" s="1"/>
      <c r="AMI215" s="1"/>
      <c r="AMJ215" s="1"/>
    </row>
    <row r="216" spans="1:1025" customHeight="1" ht="12.8">
      <c r="A216" s="1"/>
      <c r="B216" s="9"/>
      <c r="C216" s="30" t="s">
        <v>140</v>
      </c>
      <c r="D216" s="30"/>
      <c r="E216" s="30"/>
      <c r="F216" s="12" t="s">
        <v>3</v>
      </c>
      <c r="G216" s="7">
        <v>123</v>
      </c>
      <c r="H216" s="7">
        <v>129</v>
      </c>
      <c r="I216" s="7">
        <v>118</v>
      </c>
      <c r="J216" s="7">
        <v>131</v>
      </c>
      <c r="K216" s="1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  <c r="ALO216" s="1"/>
      <c r="ALP216" s="1"/>
      <c r="ALQ216" s="1"/>
      <c r="ALR216" s="1"/>
      <c r="ALS216" s="1"/>
      <c r="ALT216" s="1"/>
      <c r="ALU216" s="1"/>
      <c r="ALV216" s="1"/>
      <c r="ALW216" s="1"/>
      <c r="ALX216" s="1"/>
      <c r="ALY216" s="1"/>
      <c r="ALZ216" s="1"/>
      <c r="AMA216" s="1"/>
      <c r="AMB216" s="1"/>
      <c r="AMC216" s="1"/>
      <c r="AMD216" s="1"/>
      <c r="AME216" s="1"/>
      <c r="AMF216" s="1"/>
      <c r="AMG216" s="1"/>
      <c r="AMH216" s="1"/>
      <c r="AMI216" s="1"/>
      <c r="AMJ216" s="1"/>
    </row>
    <row r="217" spans="1:1025" customHeight="1" ht="12.8">
      <c r="A217" s="1"/>
      <c r="B217" s="9"/>
      <c r="C217" s="30" t="s">
        <v>141</v>
      </c>
      <c r="D217" s="30"/>
      <c r="E217" s="30"/>
      <c r="F217" s="12" t="s">
        <v>3</v>
      </c>
      <c r="G217" s="7">
        <v>124</v>
      </c>
      <c r="H217" s="7">
        <v>130</v>
      </c>
      <c r="I217" s="7">
        <v>119</v>
      </c>
      <c r="J217" s="7">
        <v>132</v>
      </c>
      <c r="K217" s="1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ET217" s="1"/>
      <c r="AEU217" s="1"/>
      <c r="AEV217" s="1"/>
      <c r="AEW217" s="1"/>
      <c r="AEX217" s="1"/>
      <c r="AEY217" s="1"/>
      <c r="AEZ217" s="1"/>
      <c r="AFA217" s="1"/>
      <c r="AFB217" s="1"/>
      <c r="AFC217" s="1"/>
      <c r="AFD217" s="1"/>
      <c r="AFE217" s="1"/>
      <c r="AFF217" s="1"/>
      <c r="AFG217" s="1"/>
      <c r="AFH217" s="1"/>
      <c r="AFI217" s="1"/>
      <c r="AFJ217" s="1"/>
      <c r="AFK217" s="1"/>
      <c r="AFL217" s="1"/>
      <c r="AFM217" s="1"/>
      <c r="AFN217" s="1"/>
      <c r="AFO217" s="1"/>
      <c r="AFP217" s="1"/>
      <c r="AFQ217" s="1"/>
      <c r="AFR217" s="1"/>
      <c r="AFS217" s="1"/>
      <c r="AFT217" s="1"/>
      <c r="AFU217" s="1"/>
      <c r="AFV217" s="1"/>
      <c r="AFW217" s="1"/>
      <c r="AFX217" s="1"/>
      <c r="AFY217" s="1"/>
      <c r="AFZ217" s="1"/>
      <c r="AGA217" s="1"/>
      <c r="AGB217" s="1"/>
      <c r="AGC217" s="1"/>
      <c r="AGD217" s="1"/>
      <c r="AGE217" s="1"/>
      <c r="AGF217" s="1"/>
      <c r="AGG217" s="1"/>
      <c r="AGH217" s="1"/>
      <c r="AGI217" s="1"/>
      <c r="AGJ217" s="1"/>
      <c r="AGK217" s="1"/>
      <c r="AGL217" s="1"/>
      <c r="AGM217" s="1"/>
      <c r="AGN217" s="1"/>
      <c r="AGO217" s="1"/>
      <c r="AGP217" s="1"/>
      <c r="AGQ217" s="1"/>
      <c r="AGR217" s="1"/>
      <c r="AGS217" s="1"/>
      <c r="AGT217" s="1"/>
      <c r="AGU217" s="1"/>
      <c r="AGV217" s="1"/>
      <c r="AGW217" s="1"/>
      <c r="AGX217" s="1"/>
      <c r="AGY217" s="1"/>
      <c r="AGZ217" s="1"/>
      <c r="AHA217" s="1"/>
      <c r="AHB217" s="1"/>
      <c r="AHC217" s="1"/>
      <c r="AHD217" s="1"/>
      <c r="AHE217" s="1"/>
      <c r="AHF217" s="1"/>
      <c r="AHG217" s="1"/>
      <c r="AHH217" s="1"/>
      <c r="AHI217" s="1"/>
      <c r="AHJ217" s="1"/>
      <c r="AHK217" s="1"/>
      <c r="AHL217" s="1"/>
      <c r="AHM217" s="1"/>
      <c r="AHN217" s="1"/>
      <c r="AHO217" s="1"/>
      <c r="AHP217" s="1"/>
      <c r="AHQ217" s="1"/>
      <c r="AHR217" s="1"/>
      <c r="AHS217" s="1"/>
      <c r="AHT217" s="1"/>
      <c r="AHU217" s="1"/>
      <c r="AHV217" s="1"/>
      <c r="AHW217" s="1"/>
      <c r="AHX217" s="1"/>
      <c r="AHY217" s="1"/>
      <c r="AHZ217" s="1"/>
      <c r="AIA217" s="1"/>
      <c r="AIB217" s="1"/>
      <c r="AIC217" s="1"/>
      <c r="AID217" s="1"/>
      <c r="AIE217" s="1"/>
      <c r="AIF217" s="1"/>
      <c r="AIG217" s="1"/>
      <c r="AIH217" s="1"/>
      <c r="AII217" s="1"/>
      <c r="AIJ217" s="1"/>
      <c r="AIK217" s="1"/>
      <c r="AIL217" s="1"/>
      <c r="AIM217" s="1"/>
      <c r="AIN217" s="1"/>
      <c r="AIO217" s="1"/>
      <c r="AIP217" s="1"/>
      <c r="AIQ217" s="1"/>
      <c r="AIR217" s="1"/>
      <c r="AIS217" s="1"/>
      <c r="AIT217" s="1"/>
      <c r="AIU217" s="1"/>
      <c r="AIV217" s="1"/>
      <c r="AIW217" s="1"/>
      <c r="AIX217" s="1"/>
      <c r="AIY217" s="1"/>
      <c r="AIZ217" s="1"/>
      <c r="AJA217" s="1"/>
      <c r="AJB217" s="1"/>
      <c r="AJC217" s="1"/>
      <c r="AJD217" s="1"/>
      <c r="AJE217" s="1"/>
      <c r="AJF217" s="1"/>
      <c r="AJG217" s="1"/>
      <c r="AJH217" s="1"/>
      <c r="AJI217" s="1"/>
      <c r="AJJ217" s="1"/>
      <c r="AJK217" s="1"/>
      <c r="AJL217" s="1"/>
      <c r="AJM217" s="1"/>
      <c r="AJN217" s="1"/>
      <c r="AJO217" s="1"/>
      <c r="AJP217" s="1"/>
      <c r="AJQ217" s="1"/>
      <c r="AJR217" s="1"/>
      <c r="AJS217" s="1"/>
      <c r="AJT217" s="1"/>
      <c r="AJU217" s="1"/>
      <c r="AJV217" s="1"/>
      <c r="AJW217" s="1"/>
      <c r="AJX217" s="1"/>
      <c r="AJY217" s="1"/>
      <c r="AJZ217" s="1"/>
      <c r="AKA217" s="1"/>
      <c r="AKB217" s="1"/>
      <c r="AKC217" s="1"/>
      <c r="AKD217" s="1"/>
      <c r="AKE217" s="1"/>
      <c r="AKF217" s="1"/>
      <c r="AKG217" s="1"/>
      <c r="AKH217" s="1"/>
      <c r="AKI217" s="1"/>
      <c r="AKJ217" s="1"/>
      <c r="AKK217" s="1"/>
      <c r="AKL217" s="1"/>
      <c r="AKM217" s="1"/>
      <c r="AKN217" s="1"/>
      <c r="AKO217" s="1"/>
      <c r="AKP217" s="1"/>
      <c r="AKQ217" s="1"/>
      <c r="AKR217" s="1"/>
      <c r="AKS217" s="1"/>
      <c r="AKT217" s="1"/>
      <c r="AKU217" s="1"/>
      <c r="AKV217" s="1"/>
      <c r="AKW217" s="1"/>
      <c r="AKX217" s="1"/>
      <c r="AKY217" s="1"/>
      <c r="AKZ217" s="1"/>
      <c r="ALA217" s="1"/>
      <c r="ALB217" s="1"/>
      <c r="ALC217" s="1"/>
      <c r="ALD217" s="1"/>
      <c r="ALE217" s="1"/>
      <c r="ALF217" s="1"/>
      <c r="ALG217" s="1"/>
      <c r="ALH217" s="1"/>
      <c r="ALI217" s="1"/>
      <c r="ALJ217" s="1"/>
      <c r="ALK217" s="1"/>
      <c r="ALL217" s="1"/>
      <c r="ALM217" s="1"/>
      <c r="ALN217" s="1"/>
      <c r="ALO217" s="1"/>
      <c r="ALP217" s="1"/>
      <c r="ALQ217" s="1"/>
      <c r="ALR217" s="1"/>
      <c r="ALS217" s="1"/>
      <c r="ALT217" s="1"/>
      <c r="ALU217" s="1"/>
      <c r="ALV217" s="1"/>
      <c r="ALW217" s="1"/>
      <c r="ALX217" s="1"/>
      <c r="ALY217" s="1"/>
      <c r="ALZ217" s="1"/>
      <c r="AMA217" s="1"/>
      <c r="AMB217" s="1"/>
      <c r="AMC217" s="1"/>
      <c r="AMD217" s="1"/>
      <c r="AME217" s="1"/>
      <c r="AMF217" s="1"/>
      <c r="AMG217" s="1"/>
      <c r="AMH217" s="1"/>
      <c r="AMI217" s="1"/>
      <c r="AMJ217" s="1"/>
    </row>
    <row r="218" spans="1:1025" customHeight="1" ht="12.8">
      <c r="A218" s="1"/>
      <c r="B218" s="9"/>
      <c r="C218" s="30" t="s">
        <v>142</v>
      </c>
      <c r="D218" s="30"/>
      <c r="E218" s="30"/>
      <c r="F218" s="12" t="s">
        <v>3</v>
      </c>
      <c r="G218" s="7">
        <v>125</v>
      </c>
      <c r="H218" s="7">
        <v>131</v>
      </c>
      <c r="I218" s="7">
        <v>120</v>
      </c>
      <c r="J218" s="7">
        <v>133</v>
      </c>
      <c r="K218" s="1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ET218" s="1"/>
      <c r="AEU218" s="1"/>
      <c r="AEV218" s="1"/>
      <c r="AEW218" s="1"/>
      <c r="AEX218" s="1"/>
      <c r="AEY218" s="1"/>
      <c r="AEZ218" s="1"/>
      <c r="AFA218" s="1"/>
      <c r="AFB218" s="1"/>
      <c r="AFC218" s="1"/>
      <c r="AFD218" s="1"/>
      <c r="AFE218" s="1"/>
      <c r="AFF218" s="1"/>
      <c r="AFG218" s="1"/>
      <c r="AFH218" s="1"/>
      <c r="AFI218" s="1"/>
      <c r="AFJ218" s="1"/>
      <c r="AFK218" s="1"/>
      <c r="AFL218" s="1"/>
      <c r="AFM218" s="1"/>
      <c r="AFN218" s="1"/>
      <c r="AFO218" s="1"/>
      <c r="AFP218" s="1"/>
      <c r="AFQ218" s="1"/>
      <c r="AFR218" s="1"/>
      <c r="AFS218" s="1"/>
      <c r="AFT218" s="1"/>
      <c r="AFU218" s="1"/>
      <c r="AFV218" s="1"/>
      <c r="AFW218" s="1"/>
      <c r="AFX218" s="1"/>
      <c r="AFY218" s="1"/>
      <c r="AFZ218" s="1"/>
      <c r="AGA218" s="1"/>
      <c r="AGB218" s="1"/>
      <c r="AGC218" s="1"/>
      <c r="AGD218" s="1"/>
      <c r="AGE218" s="1"/>
      <c r="AGF218" s="1"/>
      <c r="AGG218" s="1"/>
      <c r="AGH218" s="1"/>
      <c r="AGI218" s="1"/>
      <c r="AGJ218" s="1"/>
      <c r="AGK218" s="1"/>
      <c r="AGL218" s="1"/>
      <c r="AGM218" s="1"/>
      <c r="AGN218" s="1"/>
      <c r="AGO218" s="1"/>
      <c r="AGP218" s="1"/>
      <c r="AGQ218" s="1"/>
      <c r="AGR218" s="1"/>
      <c r="AGS218" s="1"/>
      <c r="AGT218" s="1"/>
      <c r="AGU218" s="1"/>
      <c r="AGV218" s="1"/>
      <c r="AGW218" s="1"/>
      <c r="AGX218" s="1"/>
      <c r="AGY218" s="1"/>
      <c r="AGZ218" s="1"/>
      <c r="AHA218" s="1"/>
      <c r="AHB218" s="1"/>
      <c r="AHC218" s="1"/>
      <c r="AHD218" s="1"/>
      <c r="AHE218" s="1"/>
      <c r="AHF218" s="1"/>
      <c r="AHG218" s="1"/>
      <c r="AHH218" s="1"/>
      <c r="AHI218" s="1"/>
      <c r="AHJ218" s="1"/>
      <c r="AHK218" s="1"/>
      <c r="AHL218" s="1"/>
      <c r="AHM218" s="1"/>
      <c r="AHN218" s="1"/>
      <c r="AHO218" s="1"/>
      <c r="AHP218" s="1"/>
      <c r="AHQ218" s="1"/>
      <c r="AHR218" s="1"/>
      <c r="AHS218" s="1"/>
      <c r="AHT218" s="1"/>
      <c r="AHU218" s="1"/>
      <c r="AHV218" s="1"/>
      <c r="AHW218" s="1"/>
      <c r="AHX218" s="1"/>
      <c r="AHY218" s="1"/>
      <c r="AHZ218" s="1"/>
      <c r="AIA218" s="1"/>
      <c r="AIB218" s="1"/>
      <c r="AIC218" s="1"/>
      <c r="AID218" s="1"/>
      <c r="AIE218" s="1"/>
      <c r="AIF218" s="1"/>
      <c r="AIG218" s="1"/>
      <c r="AIH218" s="1"/>
      <c r="AII218" s="1"/>
      <c r="AIJ218" s="1"/>
      <c r="AIK218" s="1"/>
      <c r="AIL218" s="1"/>
      <c r="AIM218" s="1"/>
      <c r="AIN218" s="1"/>
      <c r="AIO218" s="1"/>
      <c r="AIP218" s="1"/>
      <c r="AIQ218" s="1"/>
      <c r="AIR218" s="1"/>
      <c r="AIS218" s="1"/>
      <c r="AIT218" s="1"/>
      <c r="AIU218" s="1"/>
      <c r="AIV218" s="1"/>
      <c r="AIW218" s="1"/>
      <c r="AIX218" s="1"/>
      <c r="AIY218" s="1"/>
      <c r="AIZ218" s="1"/>
      <c r="AJA218" s="1"/>
      <c r="AJB218" s="1"/>
      <c r="AJC218" s="1"/>
      <c r="AJD218" s="1"/>
      <c r="AJE218" s="1"/>
      <c r="AJF218" s="1"/>
      <c r="AJG218" s="1"/>
      <c r="AJH218" s="1"/>
      <c r="AJI218" s="1"/>
      <c r="AJJ218" s="1"/>
      <c r="AJK218" s="1"/>
      <c r="AJL218" s="1"/>
      <c r="AJM218" s="1"/>
      <c r="AJN218" s="1"/>
      <c r="AJO218" s="1"/>
      <c r="AJP218" s="1"/>
      <c r="AJQ218" s="1"/>
      <c r="AJR218" s="1"/>
      <c r="AJS218" s="1"/>
      <c r="AJT218" s="1"/>
      <c r="AJU218" s="1"/>
      <c r="AJV218" s="1"/>
      <c r="AJW218" s="1"/>
      <c r="AJX218" s="1"/>
      <c r="AJY218" s="1"/>
      <c r="AJZ218" s="1"/>
      <c r="AKA218" s="1"/>
      <c r="AKB218" s="1"/>
      <c r="AKC218" s="1"/>
      <c r="AKD218" s="1"/>
      <c r="AKE218" s="1"/>
      <c r="AKF218" s="1"/>
      <c r="AKG218" s="1"/>
      <c r="AKH218" s="1"/>
      <c r="AKI218" s="1"/>
      <c r="AKJ218" s="1"/>
      <c r="AKK218" s="1"/>
      <c r="AKL218" s="1"/>
      <c r="AKM218" s="1"/>
      <c r="AKN218" s="1"/>
      <c r="AKO218" s="1"/>
      <c r="AKP218" s="1"/>
      <c r="AKQ218" s="1"/>
      <c r="AKR218" s="1"/>
      <c r="AKS218" s="1"/>
      <c r="AKT218" s="1"/>
      <c r="AKU218" s="1"/>
      <c r="AKV218" s="1"/>
      <c r="AKW218" s="1"/>
      <c r="AKX218" s="1"/>
      <c r="AKY218" s="1"/>
      <c r="AKZ218" s="1"/>
      <c r="ALA218" s="1"/>
      <c r="ALB218" s="1"/>
      <c r="ALC218" s="1"/>
      <c r="ALD218" s="1"/>
      <c r="ALE218" s="1"/>
      <c r="ALF218" s="1"/>
      <c r="ALG218" s="1"/>
      <c r="ALH218" s="1"/>
      <c r="ALI218" s="1"/>
      <c r="ALJ218" s="1"/>
      <c r="ALK218" s="1"/>
      <c r="ALL218" s="1"/>
      <c r="ALM218" s="1"/>
      <c r="ALN218" s="1"/>
      <c r="ALO218" s="1"/>
      <c r="ALP218" s="1"/>
      <c r="ALQ218" s="1"/>
      <c r="ALR218" s="1"/>
      <c r="ALS218" s="1"/>
      <c r="ALT218" s="1"/>
      <c r="ALU218" s="1"/>
      <c r="ALV218" s="1"/>
      <c r="ALW218" s="1"/>
      <c r="ALX218" s="1"/>
      <c r="ALY218" s="1"/>
      <c r="ALZ218" s="1"/>
      <c r="AMA218" s="1"/>
      <c r="AMB218" s="1"/>
      <c r="AMC218" s="1"/>
      <c r="AMD218" s="1"/>
      <c r="AME218" s="1"/>
      <c r="AMF218" s="1"/>
      <c r="AMG218" s="1"/>
      <c r="AMH218" s="1"/>
      <c r="AMI218" s="1"/>
      <c r="AMJ218" s="1"/>
    </row>
    <row r="219" spans="1:1025" customHeight="1" ht="12.8">
      <c r="A219" s="1"/>
      <c r="B219" s="9"/>
      <c r="C219" s="30" t="s">
        <v>143</v>
      </c>
      <c r="D219" s="30"/>
      <c r="E219" s="30"/>
      <c r="F219" s="12" t="s">
        <v>3</v>
      </c>
      <c r="G219" s="7">
        <v>126</v>
      </c>
      <c r="H219" s="7">
        <v>132</v>
      </c>
      <c r="I219" s="7">
        <v>121</v>
      </c>
      <c r="J219" s="7">
        <v>134</v>
      </c>
      <c r="K219" s="1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  <c r="AKV219" s="1"/>
      <c r="AKW219" s="1"/>
      <c r="AKX219" s="1"/>
      <c r="AKY219" s="1"/>
      <c r="AKZ219" s="1"/>
      <c r="ALA219" s="1"/>
      <c r="ALB219" s="1"/>
      <c r="ALC219" s="1"/>
      <c r="ALD219" s="1"/>
      <c r="ALE219" s="1"/>
      <c r="ALF219" s="1"/>
      <c r="ALG219" s="1"/>
      <c r="ALH219" s="1"/>
      <c r="ALI219" s="1"/>
      <c r="ALJ219" s="1"/>
      <c r="ALK219" s="1"/>
      <c r="ALL219" s="1"/>
      <c r="ALM219" s="1"/>
      <c r="ALN219" s="1"/>
      <c r="ALO219" s="1"/>
      <c r="ALP219" s="1"/>
      <c r="ALQ219" s="1"/>
      <c r="ALR219" s="1"/>
      <c r="ALS219" s="1"/>
      <c r="ALT219" s="1"/>
      <c r="ALU219" s="1"/>
      <c r="ALV219" s="1"/>
      <c r="ALW219" s="1"/>
      <c r="ALX219" s="1"/>
      <c r="ALY219" s="1"/>
      <c r="ALZ219" s="1"/>
      <c r="AMA219" s="1"/>
      <c r="AMB219" s="1"/>
      <c r="AMC219" s="1"/>
      <c r="AMD219" s="1"/>
      <c r="AME219" s="1"/>
      <c r="AMF219" s="1"/>
      <c r="AMG219" s="1"/>
      <c r="AMH219" s="1"/>
      <c r="AMI219" s="1"/>
      <c r="AMJ219" s="1"/>
    </row>
    <row r="220" spans="1:1025" customHeight="1" ht="12.8">
      <c r="A220" s="1"/>
      <c r="B220" s="9"/>
      <c r="C220" s="30" t="s">
        <v>144</v>
      </c>
      <c r="D220" s="30"/>
      <c r="E220" s="30"/>
      <c r="F220" s="12" t="s">
        <v>3</v>
      </c>
      <c r="G220" s="7">
        <v>127</v>
      </c>
      <c r="H220" s="7">
        <v>133</v>
      </c>
      <c r="I220" s="7">
        <v>122</v>
      </c>
      <c r="J220" s="7">
        <v>135</v>
      </c>
      <c r="K220" s="1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ET220" s="1"/>
      <c r="AEU220" s="1"/>
      <c r="AEV220" s="1"/>
      <c r="AEW220" s="1"/>
      <c r="AEX220" s="1"/>
      <c r="AEY220" s="1"/>
      <c r="AEZ220" s="1"/>
      <c r="AFA220" s="1"/>
      <c r="AFB220" s="1"/>
      <c r="AFC220" s="1"/>
      <c r="AFD220" s="1"/>
      <c r="AFE220" s="1"/>
      <c r="AFF220" s="1"/>
      <c r="AFG220" s="1"/>
      <c r="AFH220" s="1"/>
      <c r="AFI220" s="1"/>
      <c r="AFJ220" s="1"/>
      <c r="AFK220" s="1"/>
      <c r="AFL220" s="1"/>
      <c r="AFM220" s="1"/>
      <c r="AFN220" s="1"/>
      <c r="AFO220" s="1"/>
      <c r="AFP220" s="1"/>
      <c r="AFQ220" s="1"/>
      <c r="AFR220" s="1"/>
      <c r="AFS220" s="1"/>
      <c r="AFT220" s="1"/>
      <c r="AFU220" s="1"/>
      <c r="AFV220" s="1"/>
      <c r="AFW220" s="1"/>
      <c r="AFX220" s="1"/>
      <c r="AFY220" s="1"/>
      <c r="AFZ220" s="1"/>
      <c r="AGA220" s="1"/>
      <c r="AGB220" s="1"/>
      <c r="AGC220" s="1"/>
      <c r="AGD220" s="1"/>
      <c r="AGE220" s="1"/>
      <c r="AGF220" s="1"/>
      <c r="AGG220" s="1"/>
      <c r="AGH220" s="1"/>
      <c r="AGI220" s="1"/>
      <c r="AGJ220" s="1"/>
      <c r="AGK220" s="1"/>
      <c r="AGL220" s="1"/>
      <c r="AGM220" s="1"/>
      <c r="AGN220" s="1"/>
      <c r="AGO220" s="1"/>
      <c r="AGP220" s="1"/>
      <c r="AGQ220" s="1"/>
      <c r="AGR220" s="1"/>
      <c r="AGS220" s="1"/>
      <c r="AGT220" s="1"/>
      <c r="AGU220" s="1"/>
      <c r="AGV220" s="1"/>
      <c r="AGW220" s="1"/>
      <c r="AGX220" s="1"/>
      <c r="AGY220" s="1"/>
      <c r="AGZ220" s="1"/>
      <c r="AHA220" s="1"/>
      <c r="AHB220" s="1"/>
      <c r="AHC220" s="1"/>
      <c r="AHD220" s="1"/>
      <c r="AHE220" s="1"/>
      <c r="AHF220" s="1"/>
      <c r="AHG220" s="1"/>
      <c r="AHH220" s="1"/>
      <c r="AHI220" s="1"/>
      <c r="AHJ220" s="1"/>
      <c r="AHK220" s="1"/>
      <c r="AHL220" s="1"/>
      <c r="AHM220" s="1"/>
      <c r="AHN220" s="1"/>
      <c r="AHO220" s="1"/>
      <c r="AHP220" s="1"/>
      <c r="AHQ220" s="1"/>
      <c r="AHR220" s="1"/>
      <c r="AHS220" s="1"/>
      <c r="AHT220" s="1"/>
      <c r="AHU220" s="1"/>
      <c r="AHV220" s="1"/>
      <c r="AHW220" s="1"/>
      <c r="AHX220" s="1"/>
      <c r="AHY220" s="1"/>
      <c r="AHZ220" s="1"/>
      <c r="AIA220" s="1"/>
      <c r="AIB220" s="1"/>
      <c r="AIC220" s="1"/>
      <c r="AID220" s="1"/>
      <c r="AIE220" s="1"/>
      <c r="AIF220" s="1"/>
      <c r="AIG220" s="1"/>
      <c r="AIH220" s="1"/>
      <c r="AII220" s="1"/>
      <c r="AIJ220" s="1"/>
      <c r="AIK220" s="1"/>
      <c r="AIL220" s="1"/>
      <c r="AIM220" s="1"/>
      <c r="AIN220" s="1"/>
      <c r="AIO220" s="1"/>
      <c r="AIP220" s="1"/>
      <c r="AIQ220" s="1"/>
      <c r="AIR220" s="1"/>
      <c r="AIS220" s="1"/>
      <c r="AIT220" s="1"/>
      <c r="AIU220" s="1"/>
      <c r="AIV220" s="1"/>
      <c r="AIW220" s="1"/>
      <c r="AIX220" s="1"/>
      <c r="AIY220" s="1"/>
      <c r="AIZ220" s="1"/>
      <c r="AJA220" s="1"/>
      <c r="AJB220" s="1"/>
      <c r="AJC220" s="1"/>
      <c r="AJD220" s="1"/>
      <c r="AJE220" s="1"/>
      <c r="AJF220" s="1"/>
      <c r="AJG220" s="1"/>
      <c r="AJH220" s="1"/>
      <c r="AJI220" s="1"/>
      <c r="AJJ220" s="1"/>
      <c r="AJK220" s="1"/>
      <c r="AJL220" s="1"/>
      <c r="AJM220" s="1"/>
      <c r="AJN220" s="1"/>
      <c r="AJO220" s="1"/>
      <c r="AJP220" s="1"/>
      <c r="AJQ220" s="1"/>
      <c r="AJR220" s="1"/>
      <c r="AJS220" s="1"/>
      <c r="AJT220" s="1"/>
      <c r="AJU220" s="1"/>
      <c r="AJV220" s="1"/>
      <c r="AJW220" s="1"/>
      <c r="AJX220" s="1"/>
      <c r="AJY220" s="1"/>
      <c r="AJZ220" s="1"/>
      <c r="AKA220" s="1"/>
      <c r="AKB220" s="1"/>
      <c r="AKC220" s="1"/>
      <c r="AKD220" s="1"/>
      <c r="AKE220" s="1"/>
      <c r="AKF220" s="1"/>
      <c r="AKG220" s="1"/>
      <c r="AKH220" s="1"/>
      <c r="AKI220" s="1"/>
      <c r="AKJ220" s="1"/>
      <c r="AKK220" s="1"/>
      <c r="AKL220" s="1"/>
      <c r="AKM220" s="1"/>
      <c r="AKN220" s="1"/>
      <c r="AKO220" s="1"/>
      <c r="AKP220" s="1"/>
      <c r="AKQ220" s="1"/>
      <c r="AKR220" s="1"/>
      <c r="AKS220" s="1"/>
      <c r="AKT220" s="1"/>
      <c r="AKU220" s="1"/>
      <c r="AKV220" s="1"/>
      <c r="AKW220" s="1"/>
      <c r="AKX220" s="1"/>
      <c r="AKY220" s="1"/>
      <c r="AKZ220" s="1"/>
      <c r="ALA220" s="1"/>
      <c r="ALB220" s="1"/>
      <c r="ALC220" s="1"/>
      <c r="ALD220" s="1"/>
      <c r="ALE220" s="1"/>
      <c r="ALF220" s="1"/>
      <c r="ALG220" s="1"/>
      <c r="ALH220" s="1"/>
      <c r="ALI220" s="1"/>
      <c r="ALJ220" s="1"/>
      <c r="ALK220" s="1"/>
      <c r="ALL220" s="1"/>
      <c r="ALM220" s="1"/>
      <c r="ALN220" s="1"/>
      <c r="ALO220" s="1"/>
      <c r="ALP220" s="1"/>
      <c r="ALQ220" s="1"/>
      <c r="ALR220" s="1"/>
      <c r="ALS220" s="1"/>
      <c r="ALT220" s="1"/>
      <c r="ALU220" s="1"/>
      <c r="ALV220" s="1"/>
      <c r="ALW220" s="1"/>
      <c r="ALX220" s="1"/>
      <c r="ALY220" s="1"/>
      <c r="ALZ220" s="1"/>
      <c r="AMA220" s="1"/>
      <c r="AMB220" s="1"/>
      <c r="AMC220" s="1"/>
      <c r="AMD220" s="1"/>
      <c r="AME220" s="1"/>
      <c r="AMF220" s="1"/>
      <c r="AMG220" s="1"/>
      <c r="AMH220" s="1"/>
      <c r="AMI220" s="1"/>
      <c r="AMJ220" s="1"/>
    </row>
    <row r="221" spans="1:1025" customHeight="1" ht="12.75">
      <c r="A221" s="1"/>
      <c r="B221" s="14" t="s">
        <v>145</v>
      </c>
      <c r="C221" s="30" t="s">
        <v>146</v>
      </c>
      <c r="D221" s="30"/>
      <c r="E221" s="30"/>
      <c r="F221" s="12" t="s">
        <v>3</v>
      </c>
      <c r="G221" s="7">
        <v>128</v>
      </c>
      <c r="H221" s="7">
        <v>134</v>
      </c>
      <c r="I221" s="7">
        <v>123</v>
      </c>
      <c r="J221" s="7">
        <v>136</v>
      </c>
      <c r="K221" s="1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ET221" s="1"/>
      <c r="AEU221" s="1"/>
      <c r="AEV221" s="1"/>
      <c r="AEW221" s="1"/>
      <c r="AEX221" s="1"/>
      <c r="AEY221" s="1"/>
      <c r="AEZ221" s="1"/>
      <c r="AFA221" s="1"/>
      <c r="AFB221" s="1"/>
      <c r="AFC221" s="1"/>
      <c r="AFD221" s="1"/>
      <c r="AFE221" s="1"/>
      <c r="AFF221" s="1"/>
      <c r="AFG221" s="1"/>
      <c r="AFH221" s="1"/>
      <c r="AFI221" s="1"/>
      <c r="AFJ221" s="1"/>
      <c r="AFK221" s="1"/>
      <c r="AFL221" s="1"/>
      <c r="AFM221" s="1"/>
      <c r="AFN221" s="1"/>
      <c r="AFO221" s="1"/>
      <c r="AFP221" s="1"/>
      <c r="AFQ221" s="1"/>
      <c r="AFR221" s="1"/>
      <c r="AFS221" s="1"/>
      <c r="AFT221" s="1"/>
      <c r="AFU221" s="1"/>
      <c r="AFV221" s="1"/>
      <c r="AFW221" s="1"/>
      <c r="AFX221" s="1"/>
      <c r="AFY221" s="1"/>
      <c r="AFZ221" s="1"/>
      <c r="AGA221" s="1"/>
      <c r="AGB221" s="1"/>
      <c r="AGC221" s="1"/>
      <c r="AGD221" s="1"/>
      <c r="AGE221" s="1"/>
      <c r="AGF221" s="1"/>
      <c r="AGG221" s="1"/>
      <c r="AGH221" s="1"/>
      <c r="AGI221" s="1"/>
      <c r="AGJ221" s="1"/>
      <c r="AGK221" s="1"/>
      <c r="AGL221" s="1"/>
      <c r="AGM221" s="1"/>
      <c r="AGN221" s="1"/>
      <c r="AGO221" s="1"/>
      <c r="AGP221" s="1"/>
      <c r="AGQ221" s="1"/>
      <c r="AGR221" s="1"/>
      <c r="AGS221" s="1"/>
      <c r="AGT221" s="1"/>
      <c r="AGU221" s="1"/>
      <c r="AGV221" s="1"/>
      <c r="AGW221" s="1"/>
      <c r="AGX221" s="1"/>
      <c r="AGY221" s="1"/>
      <c r="AGZ221" s="1"/>
      <c r="AHA221" s="1"/>
      <c r="AHB221" s="1"/>
      <c r="AHC221" s="1"/>
      <c r="AHD221" s="1"/>
      <c r="AHE221" s="1"/>
      <c r="AHF221" s="1"/>
      <c r="AHG221" s="1"/>
      <c r="AHH221" s="1"/>
      <c r="AHI221" s="1"/>
      <c r="AHJ221" s="1"/>
      <c r="AHK221" s="1"/>
      <c r="AHL221" s="1"/>
      <c r="AHM221" s="1"/>
      <c r="AHN221" s="1"/>
      <c r="AHO221" s="1"/>
      <c r="AHP221" s="1"/>
      <c r="AHQ221" s="1"/>
      <c r="AHR221" s="1"/>
      <c r="AHS221" s="1"/>
      <c r="AHT221" s="1"/>
      <c r="AHU221" s="1"/>
      <c r="AHV221" s="1"/>
      <c r="AHW221" s="1"/>
      <c r="AHX221" s="1"/>
      <c r="AHY221" s="1"/>
      <c r="AHZ221" s="1"/>
      <c r="AIA221" s="1"/>
      <c r="AIB221" s="1"/>
      <c r="AIC221" s="1"/>
      <c r="AID221" s="1"/>
      <c r="AIE221" s="1"/>
      <c r="AIF221" s="1"/>
      <c r="AIG221" s="1"/>
      <c r="AIH221" s="1"/>
      <c r="AII221" s="1"/>
      <c r="AIJ221" s="1"/>
      <c r="AIK221" s="1"/>
      <c r="AIL221" s="1"/>
      <c r="AIM221" s="1"/>
      <c r="AIN221" s="1"/>
      <c r="AIO221" s="1"/>
      <c r="AIP221" s="1"/>
      <c r="AIQ221" s="1"/>
      <c r="AIR221" s="1"/>
      <c r="AIS221" s="1"/>
      <c r="AIT221" s="1"/>
      <c r="AIU221" s="1"/>
      <c r="AIV221" s="1"/>
      <c r="AIW221" s="1"/>
      <c r="AIX221" s="1"/>
      <c r="AIY221" s="1"/>
      <c r="AIZ221" s="1"/>
      <c r="AJA221" s="1"/>
      <c r="AJB221" s="1"/>
      <c r="AJC221" s="1"/>
      <c r="AJD221" s="1"/>
      <c r="AJE221" s="1"/>
      <c r="AJF221" s="1"/>
      <c r="AJG221" s="1"/>
      <c r="AJH221" s="1"/>
      <c r="AJI221" s="1"/>
      <c r="AJJ221" s="1"/>
      <c r="AJK221" s="1"/>
      <c r="AJL221" s="1"/>
      <c r="AJM221" s="1"/>
      <c r="AJN221" s="1"/>
      <c r="AJO221" s="1"/>
      <c r="AJP221" s="1"/>
      <c r="AJQ221" s="1"/>
      <c r="AJR221" s="1"/>
      <c r="AJS221" s="1"/>
      <c r="AJT221" s="1"/>
      <c r="AJU221" s="1"/>
      <c r="AJV221" s="1"/>
      <c r="AJW221" s="1"/>
      <c r="AJX221" s="1"/>
      <c r="AJY221" s="1"/>
      <c r="AJZ221" s="1"/>
      <c r="AKA221" s="1"/>
      <c r="AKB221" s="1"/>
      <c r="AKC221" s="1"/>
      <c r="AKD221" s="1"/>
      <c r="AKE221" s="1"/>
      <c r="AKF221" s="1"/>
      <c r="AKG221" s="1"/>
      <c r="AKH221" s="1"/>
      <c r="AKI221" s="1"/>
      <c r="AKJ221" s="1"/>
      <c r="AKK221" s="1"/>
      <c r="AKL221" s="1"/>
      <c r="AKM221" s="1"/>
      <c r="AKN221" s="1"/>
      <c r="AKO221" s="1"/>
      <c r="AKP221" s="1"/>
      <c r="AKQ221" s="1"/>
      <c r="AKR221" s="1"/>
      <c r="AKS221" s="1"/>
      <c r="AKT221" s="1"/>
      <c r="AKU221" s="1"/>
      <c r="AKV221" s="1"/>
      <c r="AKW221" s="1"/>
      <c r="AKX221" s="1"/>
      <c r="AKY221" s="1"/>
      <c r="AKZ221" s="1"/>
      <c r="ALA221" s="1"/>
      <c r="ALB221" s="1"/>
      <c r="ALC221" s="1"/>
      <c r="ALD221" s="1"/>
      <c r="ALE221" s="1"/>
      <c r="ALF221" s="1"/>
      <c r="ALG221" s="1"/>
      <c r="ALH221" s="1"/>
      <c r="ALI221" s="1"/>
      <c r="ALJ221" s="1"/>
      <c r="ALK221" s="1"/>
      <c r="ALL221" s="1"/>
      <c r="ALM221" s="1"/>
      <c r="ALN221" s="1"/>
      <c r="ALO221" s="1"/>
      <c r="ALP221" s="1"/>
      <c r="ALQ221" s="1"/>
      <c r="ALR221" s="1"/>
      <c r="ALS221" s="1"/>
      <c r="ALT221" s="1"/>
      <c r="ALU221" s="1"/>
      <c r="ALV221" s="1"/>
      <c r="ALW221" s="1"/>
      <c r="ALX221" s="1"/>
      <c r="ALY221" s="1"/>
      <c r="ALZ221" s="1"/>
      <c r="AMA221" s="1"/>
      <c r="AMB221" s="1"/>
      <c r="AMC221" s="1"/>
      <c r="AMD221" s="1"/>
      <c r="AME221" s="1"/>
      <c r="AMF221" s="1"/>
      <c r="AMG221" s="1"/>
      <c r="AMH221" s="1"/>
      <c r="AMI221" s="1"/>
      <c r="AMJ221" s="1"/>
    </row>
    <row r="222" spans="1:1025" customHeight="1" ht="12.8">
      <c r="A222" s="1"/>
      <c r="B222" s="14"/>
      <c r="C222" s="30" t="s">
        <v>147</v>
      </c>
      <c r="D222" s="30"/>
      <c r="E222" s="30"/>
      <c r="F222" s="12" t="s">
        <v>3</v>
      </c>
      <c r="G222" s="7">
        <v>129</v>
      </c>
      <c r="H222" s="7">
        <v>135</v>
      </c>
      <c r="I222" s="7">
        <v>124</v>
      </c>
      <c r="J222" s="7">
        <v>137</v>
      </c>
      <c r="K222" s="1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  <c r="AEN222" s="1"/>
      <c r="AEO222" s="1"/>
      <c r="AEP222" s="1"/>
      <c r="AEQ222" s="1"/>
      <c r="AER222" s="1"/>
      <c r="AES222" s="1"/>
      <c r="AET222" s="1"/>
      <c r="AEU222" s="1"/>
      <c r="AEV222" s="1"/>
      <c r="AEW222" s="1"/>
      <c r="AEX222" s="1"/>
      <c r="AEY222" s="1"/>
      <c r="AEZ222" s="1"/>
      <c r="AFA222" s="1"/>
      <c r="AFB222" s="1"/>
      <c r="AFC222" s="1"/>
      <c r="AFD222" s="1"/>
      <c r="AFE222" s="1"/>
      <c r="AFF222" s="1"/>
      <c r="AFG222" s="1"/>
      <c r="AFH222" s="1"/>
      <c r="AFI222" s="1"/>
      <c r="AFJ222" s="1"/>
      <c r="AFK222" s="1"/>
      <c r="AFL222" s="1"/>
      <c r="AFM222" s="1"/>
      <c r="AFN222" s="1"/>
      <c r="AFO222" s="1"/>
      <c r="AFP222" s="1"/>
      <c r="AFQ222" s="1"/>
      <c r="AFR222" s="1"/>
      <c r="AFS222" s="1"/>
      <c r="AFT222" s="1"/>
      <c r="AFU222" s="1"/>
      <c r="AFV222" s="1"/>
      <c r="AFW222" s="1"/>
      <c r="AFX222" s="1"/>
      <c r="AFY222" s="1"/>
      <c r="AFZ222" s="1"/>
      <c r="AGA222" s="1"/>
      <c r="AGB222" s="1"/>
      <c r="AGC222" s="1"/>
      <c r="AGD222" s="1"/>
      <c r="AGE222" s="1"/>
      <c r="AGF222" s="1"/>
      <c r="AGG222" s="1"/>
      <c r="AGH222" s="1"/>
      <c r="AGI222" s="1"/>
      <c r="AGJ222" s="1"/>
      <c r="AGK222" s="1"/>
      <c r="AGL222" s="1"/>
      <c r="AGM222" s="1"/>
      <c r="AGN222" s="1"/>
      <c r="AGO222" s="1"/>
      <c r="AGP222" s="1"/>
      <c r="AGQ222" s="1"/>
      <c r="AGR222" s="1"/>
      <c r="AGS222" s="1"/>
      <c r="AGT222" s="1"/>
      <c r="AGU222" s="1"/>
      <c r="AGV222" s="1"/>
      <c r="AGW222" s="1"/>
      <c r="AGX222" s="1"/>
      <c r="AGY222" s="1"/>
      <c r="AGZ222" s="1"/>
      <c r="AHA222" s="1"/>
      <c r="AHB222" s="1"/>
      <c r="AHC222" s="1"/>
      <c r="AHD222" s="1"/>
      <c r="AHE222" s="1"/>
      <c r="AHF222" s="1"/>
      <c r="AHG222" s="1"/>
      <c r="AHH222" s="1"/>
      <c r="AHI222" s="1"/>
      <c r="AHJ222" s="1"/>
      <c r="AHK222" s="1"/>
      <c r="AHL222" s="1"/>
      <c r="AHM222" s="1"/>
      <c r="AHN222" s="1"/>
      <c r="AHO222" s="1"/>
      <c r="AHP222" s="1"/>
      <c r="AHQ222" s="1"/>
      <c r="AHR222" s="1"/>
      <c r="AHS222" s="1"/>
      <c r="AHT222" s="1"/>
      <c r="AHU222" s="1"/>
      <c r="AHV222" s="1"/>
      <c r="AHW222" s="1"/>
      <c r="AHX222" s="1"/>
      <c r="AHY222" s="1"/>
      <c r="AHZ222" s="1"/>
      <c r="AIA222" s="1"/>
      <c r="AIB222" s="1"/>
      <c r="AIC222" s="1"/>
      <c r="AID222" s="1"/>
      <c r="AIE222" s="1"/>
      <c r="AIF222" s="1"/>
      <c r="AIG222" s="1"/>
      <c r="AIH222" s="1"/>
      <c r="AII222" s="1"/>
      <c r="AIJ222" s="1"/>
      <c r="AIK222" s="1"/>
      <c r="AIL222" s="1"/>
      <c r="AIM222" s="1"/>
      <c r="AIN222" s="1"/>
      <c r="AIO222" s="1"/>
      <c r="AIP222" s="1"/>
      <c r="AIQ222" s="1"/>
      <c r="AIR222" s="1"/>
      <c r="AIS222" s="1"/>
      <c r="AIT222" s="1"/>
      <c r="AIU222" s="1"/>
      <c r="AIV222" s="1"/>
      <c r="AIW222" s="1"/>
      <c r="AIX222" s="1"/>
      <c r="AIY222" s="1"/>
      <c r="AIZ222" s="1"/>
      <c r="AJA222" s="1"/>
      <c r="AJB222" s="1"/>
      <c r="AJC222" s="1"/>
      <c r="AJD222" s="1"/>
      <c r="AJE222" s="1"/>
      <c r="AJF222" s="1"/>
      <c r="AJG222" s="1"/>
      <c r="AJH222" s="1"/>
      <c r="AJI222" s="1"/>
      <c r="AJJ222" s="1"/>
      <c r="AJK222" s="1"/>
      <c r="AJL222" s="1"/>
      <c r="AJM222" s="1"/>
      <c r="AJN222" s="1"/>
      <c r="AJO222" s="1"/>
      <c r="AJP222" s="1"/>
      <c r="AJQ222" s="1"/>
      <c r="AJR222" s="1"/>
      <c r="AJS222" s="1"/>
      <c r="AJT222" s="1"/>
      <c r="AJU222" s="1"/>
      <c r="AJV222" s="1"/>
      <c r="AJW222" s="1"/>
      <c r="AJX222" s="1"/>
      <c r="AJY222" s="1"/>
      <c r="AJZ222" s="1"/>
      <c r="AKA222" s="1"/>
      <c r="AKB222" s="1"/>
      <c r="AKC222" s="1"/>
      <c r="AKD222" s="1"/>
      <c r="AKE222" s="1"/>
      <c r="AKF222" s="1"/>
      <c r="AKG222" s="1"/>
      <c r="AKH222" s="1"/>
      <c r="AKI222" s="1"/>
      <c r="AKJ222" s="1"/>
      <c r="AKK222" s="1"/>
      <c r="AKL222" s="1"/>
      <c r="AKM222" s="1"/>
      <c r="AKN222" s="1"/>
      <c r="AKO222" s="1"/>
      <c r="AKP222" s="1"/>
      <c r="AKQ222" s="1"/>
      <c r="AKR222" s="1"/>
      <c r="AKS222" s="1"/>
      <c r="AKT222" s="1"/>
      <c r="AKU222" s="1"/>
      <c r="AKV222" s="1"/>
      <c r="AKW222" s="1"/>
      <c r="AKX222" s="1"/>
      <c r="AKY222" s="1"/>
      <c r="AKZ222" s="1"/>
      <c r="ALA222" s="1"/>
      <c r="ALB222" s="1"/>
      <c r="ALC222" s="1"/>
      <c r="ALD222" s="1"/>
      <c r="ALE222" s="1"/>
      <c r="ALF222" s="1"/>
      <c r="ALG222" s="1"/>
      <c r="ALH222" s="1"/>
      <c r="ALI222" s="1"/>
      <c r="ALJ222" s="1"/>
      <c r="ALK222" s="1"/>
      <c r="ALL222" s="1"/>
      <c r="ALM222" s="1"/>
      <c r="ALN222" s="1"/>
      <c r="ALO222" s="1"/>
      <c r="ALP222" s="1"/>
      <c r="ALQ222" s="1"/>
      <c r="ALR222" s="1"/>
      <c r="ALS222" s="1"/>
      <c r="ALT222" s="1"/>
      <c r="ALU222" s="1"/>
      <c r="ALV222" s="1"/>
      <c r="ALW222" s="1"/>
      <c r="ALX222" s="1"/>
      <c r="ALY222" s="1"/>
      <c r="ALZ222" s="1"/>
      <c r="AMA222" s="1"/>
      <c r="AMB222" s="1"/>
      <c r="AMC222" s="1"/>
      <c r="AMD222" s="1"/>
      <c r="AME222" s="1"/>
      <c r="AMF222" s="1"/>
      <c r="AMG222" s="1"/>
      <c r="AMH222" s="1"/>
      <c r="AMI222" s="1"/>
      <c r="AMJ222" s="1"/>
    </row>
    <row r="223" spans="1:1025" customHeight="1" ht="12.8">
      <c r="A223" s="1"/>
      <c r="B223" s="14"/>
      <c r="C223" s="30" t="s">
        <v>31</v>
      </c>
      <c r="D223" s="30"/>
      <c r="E223" s="30"/>
      <c r="F223" s="12" t="s">
        <v>3</v>
      </c>
      <c r="G223" s="7">
        <v>130</v>
      </c>
      <c r="H223" s="7">
        <v>136</v>
      </c>
      <c r="I223" s="7">
        <v>125</v>
      </c>
      <c r="J223" s="7">
        <v>138</v>
      </c>
      <c r="K223" s="1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ET223" s="1"/>
      <c r="AEU223" s="1"/>
      <c r="AEV223" s="1"/>
      <c r="AEW223" s="1"/>
      <c r="AEX223" s="1"/>
      <c r="AEY223" s="1"/>
      <c r="AEZ223" s="1"/>
      <c r="AFA223" s="1"/>
      <c r="AFB223" s="1"/>
      <c r="AFC223" s="1"/>
      <c r="AFD223" s="1"/>
      <c r="AFE223" s="1"/>
      <c r="AFF223" s="1"/>
      <c r="AFG223" s="1"/>
      <c r="AFH223" s="1"/>
      <c r="AFI223" s="1"/>
      <c r="AFJ223" s="1"/>
      <c r="AFK223" s="1"/>
      <c r="AFL223" s="1"/>
      <c r="AFM223" s="1"/>
      <c r="AFN223" s="1"/>
      <c r="AFO223" s="1"/>
      <c r="AFP223" s="1"/>
      <c r="AFQ223" s="1"/>
      <c r="AFR223" s="1"/>
      <c r="AFS223" s="1"/>
      <c r="AFT223" s="1"/>
      <c r="AFU223" s="1"/>
      <c r="AFV223" s="1"/>
      <c r="AFW223" s="1"/>
      <c r="AFX223" s="1"/>
      <c r="AFY223" s="1"/>
      <c r="AFZ223" s="1"/>
      <c r="AGA223" s="1"/>
      <c r="AGB223" s="1"/>
      <c r="AGC223" s="1"/>
      <c r="AGD223" s="1"/>
      <c r="AGE223" s="1"/>
      <c r="AGF223" s="1"/>
      <c r="AGG223" s="1"/>
      <c r="AGH223" s="1"/>
      <c r="AGI223" s="1"/>
      <c r="AGJ223" s="1"/>
      <c r="AGK223" s="1"/>
      <c r="AGL223" s="1"/>
      <c r="AGM223" s="1"/>
      <c r="AGN223" s="1"/>
      <c r="AGO223" s="1"/>
      <c r="AGP223" s="1"/>
      <c r="AGQ223" s="1"/>
      <c r="AGR223" s="1"/>
      <c r="AGS223" s="1"/>
      <c r="AGT223" s="1"/>
      <c r="AGU223" s="1"/>
      <c r="AGV223" s="1"/>
      <c r="AGW223" s="1"/>
      <c r="AGX223" s="1"/>
      <c r="AGY223" s="1"/>
      <c r="AGZ223" s="1"/>
      <c r="AHA223" s="1"/>
      <c r="AHB223" s="1"/>
      <c r="AHC223" s="1"/>
      <c r="AHD223" s="1"/>
      <c r="AHE223" s="1"/>
      <c r="AHF223" s="1"/>
      <c r="AHG223" s="1"/>
      <c r="AHH223" s="1"/>
      <c r="AHI223" s="1"/>
      <c r="AHJ223" s="1"/>
      <c r="AHK223" s="1"/>
      <c r="AHL223" s="1"/>
      <c r="AHM223" s="1"/>
      <c r="AHN223" s="1"/>
      <c r="AHO223" s="1"/>
      <c r="AHP223" s="1"/>
      <c r="AHQ223" s="1"/>
      <c r="AHR223" s="1"/>
      <c r="AHS223" s="1"/>
      <c r="AHT223" s="1"/>
      <c r="AHU223" s="1"/>
      <c r="AHV223" s="1"/>
      <c r="AHW223" s="1"/>
      <c r="AHX223" s="1"/>
      <c r="AHY223" s="1"/>
      <c r="AHZ223" s="1"/>
      <c r="AIA223" s="1"/>
      <c r="AIB223" s="1"/>
      <c r="AIC223" s="1"/>
      <c r="AID223" s="1"/>
      <c r="AIE223" s="1"/>
      <c r="AIF223" s="1"/>
      <c r="AIG223" s="1"/>
      <c r="AIH223" s="1"/>
      <c r="AII223" s="1"/>
      <c r="AIJ223" s="1"/>
      <c r="AIK223" s="1"/>
      <c r="AIL223" s="1"/>
      <c r="AIM223" s="1"/>
      <c r="AIN223" s="1"/>
      <c r="AIO223" s="1"/>
      <c r="AIP223" s="1"/>
      <c r="AIQ223" s="1"/>
      <c r="AIR223" s="1"/>
      <c r="AIS223" s="1"/>
      <c r="AIT223" s="1"/>
      <c r="AIU223" s="1"/>
      <c r="AIV223" s="1"/>
      <c r="AIW223" s="1"/>
      <c r="AIX223" s="1"/>
      <c r="AIY223" s="1"/>
      <c r="AIZ223" s="1"/>
      <c r="AJA223" s="1"/>
      <c r="AJB223" s="1"/>
      <c r="AJC223" s="1"/>
      <c r="AJD223" s="1"/>
      <c r="AJE223" s="1"/>
      <c r="AJF223" s="1"/>
      <c r="AJG223" s="1"/>
      <c r="AJH223" s="1"/>
      <c r="AJI223" s="1"/>
      <c r="AJJ223" s="1"/>
      <c r="AJK223" s="1"/>
      <c r="AJL223" s="1"/>
      <c r="AJM223" s="1"/>
      <c r="AJN223" s="1"/>
      <c r="AJO223" s="1"/>
      <c r="AJP223" s="1"/>
      <c r="AJQ223" s="1"/>
      <c r="AJR223" s="1"/>
      <c r="AJS223" s="1"/>
      <c r="AJT223" s="1"/>
      <c r="AJU223" s="1"/>
      <c r="AJV223" s="1"/>
      <c r="AJW223" s="1"/>
      <c r="AJX223" s="1"/>
      <c r="AJY223" s="1"/>
      <c r="AJZ223" s="1"/>
      <c r="AKA223" s="1"/>
      <c r="AKB223" s="1"/>
      <c r="AKC223" s="1"/>
      <c r="AKD223" s="1"/>
      <c r="AKE223" s="1"/>
      <c r="AKF223" s="1"/>
      <c r="AKG223" s="1"/>
      <c r="AKH223" s="1"/>
      <c r="AKI223" s="1"/>
      <c r="AKJ223" s="1"/>
      <c r="AKK223" s="1"/>
      <c r="AKL223" s="1"/>
      <c r="AKM223" s="1"/>
      <c r="AKN223" s="1"/>
      <c r="AKO223" s="1"/>
      <c r="AKP223" s="1"/>
      <c r="AKQ223" s="1"/>
      <c r="AKR223" s="1"/>
      <c r="AKS223" s="1"/>
      <c r="AKT223" s="1"/>
      <c r="AKU223" s="1"/>
      <c r="AKV223" s="1"/>
      <c r="AKW223" s="1"/>
      <c r="AKX223" s="1"/>
      <c r="AKY223" s="1"/>
      <c r="AKZ223" s="1"/>
      <c r="ALA223" s="1"/>
      <c r="ALB223" s="1"/>
      <c r="ALC223" s="1"/>
      <c r="ALD223" s="1"/>
      <c r="ALE223" s="1"/>
      <c r="ALF223" s="1"/>
      <c r="ALG223" s="1"/>
      <c r="ALH223" s="1"/>
      <c r="ALI223" s="1"/>
      <c r="ALJ223" s="1"/>
      <c r="ALK223" s="1"/>
      <c r="ALL223" s="1"/>
      <c r="ALM223" s="1"/>
      <c r="ALN223" s="1"/>
      <c r="ALO223" s="1"/>
      <c r="ALP223" s="1"/>
      <c r="ALQ223" s="1"/>
      <c r="ALR223" s="1"/>
      <c r="ALS223" s="1"/>
      <c r="ALT223" s="1"/>
      <c r="ALU223" s="1"/>
      <c r="ALV223" s="1"/>
      <c r="ALW223" s="1"/>
      <c r="ALX223" s="1"/>
      <c r="ALY223" s="1"/>
      <c r="ALZ223" s="1"/>
      <c r="AMA223" s="1"/>
      <c r="AMB223" s="1"/>
      <c r="AMC223" s="1"/>
      <c r="AMD223" s="1"/>
      <c r="AME223" s="1"/>
      <c r="AMF223" s="1"/>
      <c r="AMG223" s="1"/>
      <c r="AMH223" s="1"/>
      <c r="AMI223" s="1"/>
      <c r="AMJ223" s="1"/>
    </row>
    <row r="224" spans="1:1025" customHeight="1" ht="12.75">
      <c r="A224" s="1"/>
      <c r="B224" s="14" t="s">
        <v>164</v>
      </c>
      <c r="C224" s="30" t="s">
        <v>149</v>
      </c>
      <c r="D224" s="30"/>
      <c r="E224" s="30"/>
      <c r="F224" s="12" t="s">
        <v>3</v>
      </c>
      <c r="G224" s="7">
        <v>131</v>
      </c>
      <c r="H224" s="7">
        <v>137</v>
      </c>
      <c r="I224" s="7">
        <v>126</v>
      </c>
      <c r="J224" s="7">
        <v>139</v>
      </c>
      <c r="K224" s="13"/>
      <c r="L224" s="32"/>
      <c r="M224" s="3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  <c r="AID224" s="1"/>
      <c r="AIE224" s="1"/>
      <c r="AIF224" s="1"/>
      <c r="AIG224" s="1"/>
      <c r="AIH224" s="1"/>
      <c r="AII224" s="1"/>
      <c r="AIJ224" s="1"/>
      <c r="AIK224" s="1"/>
      <c r="AIL224" s="1"/>
      <c r="AIM224" s="1"/>
      <c r="AIN224" s="1"/>
      <c r="AIO224" s="1"/>
      <c r="AIP224" s="1"/>
      <c r="AIQ224" s="1"/>
      <c r="AIR224" s="1"/>
      <c r="AIS224" s="1"/>
      <c r="AIT224" s="1"/>
      <c r="AIU224" s="1"/>
      <c r="AIV224" s="1"/>
      <c r="AIW224" s="1"/>
      <c r="AIX224" s="1"/>
      <c r="AIY224" s="1"/>
      <c r="AIZ224" s="1"/>
      <c r="AJA224" s="1"/>
      <c r="AJB224" s="1"/>
      <c r="AJC224" s="1"/>
      <c r="AJD224" s="1"/>
      <c r="AJE224" s="1"/>
      <c r="AJF224" s="1"/>
      <c r="AJG224" s="1"/>
      <c r="AJH224" s="1"/>
      <c r="AJI224" s="1"/>
      <c r="AJJ224" s="1"/>
      <c r="AJK224" s="1"/>
      <c r="AJL224" s="1"/>
      <c r="AJM224" s="1"/>
      <c r="AJN224" s="1"/>
      <c r="AJO224" s="1"/>
      <c r="AJP224" s="1"/>
      <c r="AJQ224" s="1"/>
      <c r="AJR224" s="1"/>
      <c r="AJS224" s="1"/>
      <c r="AJT224" s="1"/>
      <c r="AJU224" s="1"/>
      <c r="AJV224" s="1"/>
      <c r="AJW224" s="1"/>
      <c r="AJX224" s="1"/>
      <c r="AJY224" s="1"/>
      <c r="AJZ224" s="1"/>
      <c r="AKA224" s="1"/>
      <c r="AKB224" s="1"/>
      <c r="AKC224" s="1"/>
      <c r="AKD224" s="1"/>
      <c r="AKE224" s="1"/>
      <c r="AKF224" s="1"/>
      <c r="AKG224" s="1"/>
      <c r="AKH224" s="1"/>
      <c r="AKI224" s="1"/>
      <c r="AKJ224" s="1"/>
      <c r="AKK224" s="1"/>
      <c r="AKL224" s="1"/>
      <c r="AKM224" s="1"/>
      <c r="AKN224" s="1"/>
      <c r="AKO224" s="1"/>
      <c r="AKP224" s="1"/>
      <c r="AKQ224" s="1"/>
      <c r="AKR224" s="1"/>
      <c r="AKS224" s="1"/>
      <c r="AKT224" s="1"/>
      <c r="AKU224" s="1"/>
      <c r="AKV224" s="1"/>
      <c r="AKW224" s="1"/>
      <c r="AKX224" s="1"/>
      <c r="AKY224" s="1"/>
      <c r="AKZ224" s="1"/>
      <c r="ALA224" s="1"/>
      <c r="ALB224" s="1"/>
      <c r="ALC224" s="1"/>
      <c r="ALD224" s="1"/>
      <c r="ALE224" s="1"/>
      <c r="ALF224" s="1"/>
      <c r="ALG224" s="1"/>
      <c r="ALH224" s="1"/>
      <c r="ALI224" s="1"/>
      <c r="ALJ224" s="1"/>
      <c r="ALK224" s="1"/>
      <c r="ALL224" s="1"/>
      <c r="ALM224" s="1"/>
      <c r="ALN224" s="1"/>
      <c r="ALO224" s="1"/>
      <c r="ALP224" s="1"/>
      <c r="ALQ224" s="1"/>
      <c r="ALR224" s="1"/>
      <c r="ALS224" s="1"/>
      <c r="ALT224" s="1"/>
      <c r="ALU224" s="1"/>
      <c r="ALV224" s="1"/>
      <c r="ALW224" s="1"/>
      <c r="ALX224" s="1"/>
      <c r="ALY224" s="1"/>
      <c r="ALZ224" s="1"/>
      <c r="AMA224" s="1"/>
      <c r="AMB224" s="1"/>
      <c r="AMC224" s="1"/>
      <c r="AMD224" s="1"/>
      <c r="AME224" s="1"/>
      <c r="AMF224" s="1"/>
      <c r="AMG224" s="1"/>
      <c r="AMH224" s="1"/>
      <c r="AMI224" s="1"/>
      <c r="AMJ224" s="1"/>
    </row>
    <row r="225" spans="1:1025" customHeight="1" ht="12.8">
      <c r="A225" s="1"/>
      <c r="B225" s="14"/>
      <c r="C225" s="30" t="s">
        <v>31</v>
      </c>
      <c r="D225" s="30"/>
      <c r="E225" s="30"/>
      <c r="F225" s="12" t="s">
        <v>3</v>
      </c>
      <c r="G225" s="7">
        <v>132</v>
      </c>
      <c r="H225" s="7">
        <v>138</v>
      </c>
      <c r="I225" s="7">
        <v>127</v>
      </c>
      <c r="J225" s="7">
        <v>140</v>
      </c>
      <c r="K225" s="13"/>
      <c r="L225" s="32"/>
      <c r="M225" s="3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  <c r="AEN225" s="1"/>
      <c r="AEO225" s="1"/>
      <c r="AEP225" s="1"/>
      <c r="AEQ225" s="1"/>
      <c r="AER225" s="1"/>
      <c r="AES225" s="1"/>
      <c r="AET225" s="1"/>
      <c r="AEU225" s="1"/>
      <c r="AEV225" s="1"/>
      <c r="AEW225" s="1"/>
      <c r="AEX225" s="1"/>
      <c r="AEY225" s="1"/>
      <c r="AEZ225" s="1"/>
      <c r="AFA225" s="1"/>
      <c r="AFB225" s="1"/>
      <c r="AFC225" s="1"/>
      <c r="AFD225" s="1"/>
      <c r="AFE225" s="1"/>
      <c r="AFF225" s="1"/>
      <c r="AFG225" s="1"/>
      <c r="AFH225" s="1"/>
      <c r="AFI225" s="1"/>
      <c r="AFJ225" s="1"/>
      <c r="AFK225" s="1"/>
      <c r="AFL225" s="1"/>
      <c r="AFM225" s="1"/>
      <c r="AFN225" s="1"/>
      <c r="AFO225" s="1"/>
      <c r="AFP225" s="1"/>
      <c r="AFQ225" s="1"/>
      <c r="AFR225" s="1"/>
      <c r="AFS225" s="1"/>
      <c r="AFT225" s="1"/>
      <c r="AFU225" s="1"/>
      <c r="AFV225" s="1"/>
      <c r="AFW225" s="1"/>
      <c r="AFX225" s="1"/>
      <c r="AFY225" s="1"/>
      <c r="AFZ225" s="1"/>
      <c r="AGA225" s="1"/>
      <c r="AGB225" s="1"/>
      <c r="AGC225" s="1"/>
      <c r="AGD225" s="1"/>
      <c r="AGE225" s="1"/>
      <c r="AGF225" s="1"/>
      <c r="AGG225" s="1"/>
      <c r="AGH225" s="1"/>
      <c r="AGI225" s="1"/>
      <c r="AGJ225" s="1"/>
      <c r="AGK225" s="1"/>
      <c r="AGL225" s="1"/>
      <c r="AGM225" s="1"/>
      <c r="AGN225" s="1"/>
      <c r="AGO225" s="1"/>
      <c r="AGP225" s="1"/>
      <c r="AGQ225" s="1"/>
      <c r="AGR225" s="1"/>
      <c r="AGS225" s="1"/>
      <c r="AGT225" s="1"/>
      <c r="AGU225" s="1"/>
      <c r="AGV225" s="1"/>
      <c r="AGW225" s="1"/>
      <c r="AGX225" s="1"/>
      <c r="AGY225" s="1"/>
      <c r="AGZ225" s="1"/>
      <c r="AHA225" s="1"/>
      <c r="AHB225" s="1"/>
      <c r="AHC225" s="1"/>
      <c r="AHD225" s="1"/>
      <c r="AHE225" s="1"/>
      <c r="AHF225" s="1"/>
      <c r="AHG225" s="1"/>
      <c r="AHH225" s="1"/>
      <c r="AHI225" s="1"/>
      <c r="AHJ225" s="1"/>
      <c r="AHK225" s="1"/>
      <c r="AHL225" s="1"/>
      <c r="AHM225" s="1"/>
      <c r="AHN225" s="1"/>
      <c r="AHO225" s="1"/>
      <c r="AHP225" s="1"/>
      <c r="AHQ225" s="1"/>
      <c r="AHR225" s="1"/>
      <c r="AHS225" s="1"/>
      <c r="AHT225" s="1"/>
      <c r="AHU225" s="1"/>
      <c r="AHV225" s="1"/>
      <c r="AHW225" s="1"/>
      <c r="AHX225" s="1"/>
      <c r="AHY225" s="1"/>
      <c r="AHZ225" s="1"/>
      <c r="AIA225" s="1"/>
      <c r="AIB225" s="1"/>
      <c r="AIC225" s="1"/>
      <c r="AID225" s="1"/>
      <c r="AIE225" s="1"/>
      <c r="AIF225" s="1"/>
      <c r="AIG225" s="1"/>
      <c r="AIH225" s="1"/>
      <c r="AII225" s="1"/>
      <c r="AIJ225" s="1"/>
      <c r="AIK225" s="1"/>
      <c r="AIL225" s="1"/>
      <c r="AIM225" s="1"/>
      <c r="AIN225" s="1"/>
      <c r="AIO225" s="1"/>
      <c r="AIP225" s="1"/>
      <c r="AIQ225" s="1"/>
      <c r="AIR225" s="1"/>
      <c r="AIS225" s="1"/>
      <c r="AIT225" s="1"/>
      <c r="AIU225" s="1"/>
      <c r="AIV225" s="1"/>
      <c r="AIW225" s="1"/>
      <c r="AIX225" s="1"/>
      <c r="AIY225" s="1"/>
      <c r="AIZ225" s="1"/>
      <c r="AJA225" s="1"/>
      <c r="AJB225" s="1"/>
      <c r="AJC225" s="1"/>
      <c r="AJD225" s="1"/>
      <c r="AJE225" s="1"/>
      <c r="AJF225" s="1"/>
      <c r="AJG225" s="1"/>
      <c r="AJH225" s="1"/>
      <c r="AJI225" s="1"/>
      <c r="AJJ225" s="1"/>
      <c r="AJK225" s="1"/>
      <c r="AJL225" s="1"/>
      <c r="AJM225" s="1"/>
      <c r="AJN225" s="1"/>
      <c r="AJO225" s="1"/>
      <c r="AJP225" s="1"/>
      <c r="AJQ225" s="1"/>
      <c r="AJR225" s="1"/>
      <c r="AJS225" s="1"/>
      <c r="AJT225" s="1"/>
      <c r="AJU225" s="1"/>
      <c r="AJV225" s="1"/>
      <c r="AJW225" s="1"/>
      <c r="AJX225" s="1"/>
      <c r="AJY225" s="1"/>
      <c r="AJZ225" s="1"/>
      <c r="AKA225" s="1"/>
      <c r="AKB225" s="1"/>
      <c r="AKC225" s="1"/>
      <c r="AKD225" s="1"/>
      <c r="AKE225" s="1"/>
      <c r="AKF225" s="1"/>
      <c r="AKG225" s="1"/>
      <c r="AKH225" s="1"/>
      <c r="AKI225" s="1"/>
      <c r="AKJ225" s="1"/>
      <c r="AKK225" s="1"/>
      <c r="AKL225" s="1"/>
      <c r="AKM225" s="1"/>
      <c r="AKN225" s="1"/>
      <c r="AKO225" s="1"/>
      <c r="AKP225" s="1"/>
      <c r="AKQ225" s="1"/>
      <c r="AKR225" s="1"/>
      <c r="AKS225" s="1"/>
      <c r="AKT225" s="1"/>
      <c r="AKU225" s="1"/>
      <c r="AKV225" s="1"/>
      <c r="AKW225" s="1"/>
      <c r="AKX225" s="1"/>
      <c r="AKY225" s="1"/>
      <c r="AKZ225" s="1"/>
      <c r="ALA225" s="1"/>
      <c r="ALB225" s="1"/>
      <c r="ALC225" s="1"/>
      <c r="ALD225" s="1"/>
      <c r="ALE225" s="1"/>
      <c r="ALF225" s="1"/>
      <c r="ALG225" s="1"/>
      <c r="ALH225" s="1"/>
      <c r="ALI225" s="1"/>
      <c r="ALJ225" s="1"/>
      <c r="ALK225" s="1"/>
      <c r="ALL225" s="1"/>
      <c r="ALM225" s="1"/>
      <c r="ALN225" s="1"/>
      <c r="ALO225" s="1"/>
      <c r="ALP225" s="1"/>
      <c r="ALQ225" s="1"/>
      <c r="ALR225" s="1"/>
      <c r="ALS225" s="1"/>
      <c r="ALT225" s="1"/>
      <c r="ALU225" s="1"/>
      <c r="ALV225" s="1"/>
      <c r="ALW225" s="1"/>
      <c r="ALX225" s="1"/>
      <c r="ALY225" s="1"/>
      <c r="ALZ225" s="1"/>
      <c r="AMA225" s="1"/>
      <c r="AMB225" s="1"/>
      <c r="AMC225" s="1"/>
      <c r="AMD225" s="1"/>
      <c r="AME225" s="1"/>
      <c r="AMF225" s="1"/>
      <c r="AMG225" s="1"/>
      <c r="AMH225" s="1"/>
      <c r="AMI225" s="1"/>
      <c r="AMJ225" s="1"/>
    </row>
    <row r="226" spans="1:1025" customHeight="1" ht="12.75">
      <c r="A226" s="1"/>
      <c r="B226" s="33" t="s">
        <v>165</v>
      </c>
      <c r="C226" s="33"/>
      <c r="D226" s="33"/>
      <c r="E226" s="33"/>
      <c r="F226" s="17" t="s">
        <v>57</v>
      </c>
      <c r="G226" s="18">
        <f>SUM(G190:G225)</f>
        <v>4122</v>
      </c>
      <c r="H226" s="18">
        <f>SUM(H190:H225)</f>
        <v>4338</v>
      </c>
      <c r="I226" s="18">
        <f>SUM(I190:I225)</f>
        <v>3942</v>
      </c>
      <c r="J226" s="18">
        <f>SUM(J190:J225)</f>
        <v>4410</v>
      </c>
      <c r="K226" s="18">
        <f>SUM(K190:K225)</f>
        <v>0</v>
      </c>
      <c r="L226" s="32"/>
      <c r="M226" s="3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  <c r="AEN226" s="1"/>
      <c r="AEO226" s="1"/>
      <c r="AEP226" s="1"/>
      <c r="AEQ226" s="1"/>
      <c r="AER226" s="1"/>
      <c r="AES226" s="1"/>
      <c r="AET226" s="1"/>
      <c r="AEU226" s="1"/>
      <c r="AEV226" s="1"/>
      <c r="AEW226" s="1"/>
      <c r="AEX226" s="1"/>
      <c r="AEY226" s="1"/>
      <c r="AEZ226" s="1"/>
      <c r="AFA226" s="1"/>
      <c r="AFB226" s="1"/>
      <c r="AFC226" s="1"/>
      <c r="AFD226" s="1"/>
      <c r="AFE226" s="1"/>
      <c r="AFF226" s="1"/>
      <c r="AFG226" s="1"/>
      <c r="AFH226" s="1"/>
      <c r="AFI226" s="1"/>
      <c r="AFJ226" s="1"/>
      <c r="AFK226" s="1"/>
      <c r="AFL226" s="1"/>
      <c r="AFM226" s="1"/>
      <c r="AFN226" s="1"/>
      <c r="AFO226" s="1"/>
      <c r="AFP226" s="1"/>
      <c r="AFQ226" s="1"/>
      <c r="AFR226" s="1"/>
      <c r="AFS226" s="1"/>
      <c r="AFT226" s="1"/>
      <c r="AFU226" s="1"/>
      <c r="AFV226" s="1"/>
      <c r="AFW226" s="1"/>
      <c r="AFX226" s="1"/>
      <c r="AFY226" s="1"/>
      <c r="AFZ226" s="1"/>
      <c r="AGA226" s="1"/>
      <c r="AGB226" s="1"/>
      <c r="AGC226" s="1"/>
      <c r="AGD226" s="1"/>
      <c r="AGE226" s="1"/>
      <c r="AGF226" s="1"/>
      <c r="AGG226" s="1"/>
      <c r="AGH226" s="1"/>
      <c r="AGI226" s="1"/>
      <c r="AGJ226" s="1"/>
      <c r="AGK226" s="1"/>
      <c r="AGL226" s="1"/>
      <c r="AGM226" s="1"/>
      <c r="AGN226" s="1"/>
      <c r="AGO226" s="1"/>
      <c r="AGP226" s="1"/>
      <c r="AGQ226" s="1"/>
      <c r="AGR226" s="1"/>
      <c r="AGS226" s="1"/>
      <c r="AGT226" s="1"/>
      <c r="AGU226" s="1"/>
      <c r="AGV226" s="1"/>
      <c r="AGW226" s="1"/>
      <c r="AGX226" s="1"/>
      <c r="AGY226" s="1"/>
      <c r="AGZ226" s="1"/>
      <c r="AHA226" s="1"/>
      <c r="AHB226" s="1"/>
      <c r="AHC226" s="1"/>
      <c r="AHD226" s="1"/>
      <c r="AHE226" s="1"/>
      <c r="AHF226" s="1"/>
      <c r="AHG226" s="1"/>
      <c r="AHH226" s="1"/>
      <c r="AHI226" s="1"/>
      <c r="AHJ226" s="1"/>
      <c r="AHK226" s="1"/>
      <c r="AHL226" s="1"/>
      <c r="AHM226" s="1"/>
      <c r="AHN226" s="1"/>
      <c r="AHO226" s="1"/>
      <c r="AHP226" s="1"/>
      <c r="AHQ226" s="1"/>
      <c r="AHR226" s="1"/>
      <c r="AHS226" s="1"/>
      <c r="AHT226" s="1"/>
      <c r="AHU226" s="1"/>
      <c r="AHV226" s="1"/>
      <c r="AHW226" s="1"/>
      <c r="AHX226" s="1"/>
      <c r="AHY226" s="1"/>
      <c r="AHZ226" s="1"/>
      <c r="AIA226" s="1"/>
      <c r="AIB226" s="1"/>
      <c r="AIC226" s="1"/>
      <c r="AID226" s="1"/>
      <c r="AIE226" s="1"/>
      <c r="AIF226" s="1"/>
      <c r="AIG226" s="1"/>
      <c r="AIH226" s="1"/>
      <c r="AII226" s="1"/>
      <c r="AIJ226" s="1"/>
      <c r="AIK226" s="1"/>
      <c r="AIL226" s="1"/>
      <c r="AIM226" s="1"/>
      <c r="AIN226" s="1"/>
      <c r="AIO226" s="1"/>
      <c r="AIP226" s="1"/>
      <c r="AIQ226" s="1"/>
      <c r="AIR226" s="1"/>
      <c r="AIS226" s="1"/>
      <c r="AIT226" s="1"/>
      <c r="AIU226" s="1"/>
      <c r="AIV226" s="1"/>
      <c r="AIW226" s="1"/>
      <c r="AIX226" s="1"/>
      <c r="AIY226" s="1"/>
      <c r="AIZ226" s="1"/>
      <c r="AJA226" s="1"/>
      <c r="AJB226" s="1"/>
      <c r="AJC226" s="1"/>
      <c r="AJD226" s="1"/>
      <c r="AJE226" s="1"/>
      <c r="AJF226" s="1"/>
      <c r="AJG226" s="1"/>
      <c r="AJH226" s="1"/>
      <c r="AJI226" s="1"/>
      <c r="AJJ226" s="1"/>
      <c r="AJK226" s="1"/>
      <c r="AJL226" s="1"/>
      <c r="AJM226" s="1"/>
      <c r="AJN226" s="1"/>
      <c r="AJO226" s="1"/>
      <c r="AJP226" s="1"/>
      <c r="AJQ226" s="1"/>
      <c r="AJR226" s="1"/>
      <c r="AJS226" s="1"/>
      <c r="AJT226" s="1"/>
      <c r="AJU226" s="1"/>
      <c r="AJV226" s="1"/>
      <c r="AJW226" s="1"/>
      <c r="AJX226" s="1"/>
      <c r="AJY226" s="1"/>
      <c r="AJZ226" s="1"/>
      <c r="AKA226" s="1"/>
      <c r="AKB226" s="1"/>
      <c r="AKC226" s="1"/>
      <c r="AKD226" s="1"/>
      <c r="AKE226" s="1"/>
      <c r="AKF226" s="1"/>
      <c r="AKG226" s="1"/>
      <c r="AKH226" s="1"/>
      <c r="AKI226" s="1"/>
      <c r="AKJ226" s="1"/>
      <c r="AKK226" s="1"/>
      <c r="AKL226" s="1"/>
      <c r="AKM226" s="1"/>
      <c r="AKN226" s="1"/>
      <c r="AKO226" s="1"/>
      <c r="AKP226" s="1"/>
      <c r="AKQ226" s="1"/>
      <c r="AKR226" s="1"/>
      <c r="AKS226" s="1"/>
      <c r="AKT226" s="1"/>
      <c r="AKU226" s="1"/>
      <c r="AKV226" s="1"/>
      <c r="AKW226" s="1"/>
      <c r="AKX226" s="1"/>
      <c r="AKY226" s="1"/>
      <c r="AKZ226" s="1"/>
      <c r="ALA226" s="1"/>
      <c r="ALB226" s="1"/>
      <c r="ALC226" s="1"/>
      <c r="ALD226" s="1"/>
      <c r="ALE226" s="1"/>
      <c r="ALF226" s="1"/>
      <c r="ALG226" s="1"/>
      <c r="ALH226" s="1"/>
      <c r="ALI226" s="1"/>
      <c r="ALJ226" s="1"/>
      <c r="ALK226" s="1"/>
      <c r="ALL226" s="1"/>
      <c r="ALM226" s="1"/>
      <c r="ALN226" s="1"/>
      <c r="ALO226" s="1"/>
      <c r="ALP226" s="1"/>
      <c r="ALQ226" s="1"/>
      <c r="ALR226" s="1"/>
      <c r="ALS226" s="1"/>
      <c r="ALT226" s="1"/>
      <c r="ALU226" s="1"/>
      <c r="ALV226" s="1"/>
      <c r="ALW226" s="1"/>
      <c r="ALX226" s="1"/>
      <c r="ALY226" s="1"/>
      <c r="ALZ226" s="1"/>
      <c r="AMA226" s="1"/>
      <c r="AMB226" s="1"/>
      <c r="AMC226" s="1"/>
      <c r="AMD226" s="1"/>
      <c r="AME226" s="1"/>
      <c r="AMF226" s="1"/>
      <c r="AMG226" s="1"/>
      <c r="AMH226" s="1"/>
      <c r="AMI226" s="1"/>
      <c r="AMJ226" s="1"/>
    </row>
    <row r="227" spans="1:1025" customHeight="1" ht="12.75">
      <c r="A227" s="1"/>
      <c r="B227" s="1"/>
      <c r="C227" s="1"/>
      <c r="D227" s="1"/>
      <c r="E227" s="1"/>
      <c r="F227" s="1"/>
      <c r="G227" s="32"/>
      <c r="H227" s="32"/>
      <c r="I227" s="32"/>
      <c r="J227" s="32"/>
      <c r="K227" s="32"/>
      <c r="L227" s="32"/>
      <c r="M227" s="3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  <c r="AGK227" s="1"/>
      <c r="AGL227" s="1"/>
      <c r="AGM227" s="1"/>
      <c r="AGN227" s="1"/>
      <c r="AGO227" s="1"/>
      <c r="AGP227" s="1"/>
      <c r="AGQ227" s="1"/>
      <c r="AGR227" s="1"/>
      <c r="AGS227" s="1"/>
      <c r="AGT227" s="1"/>
      <c r="AGU227" s="1"/>
      <c r="AGV227" s="1"/>
      <c r="AGW227" s="1"/>
      <c r="AGX227" s="1"/>
      <c r="AGY227" s="1"/>
      <c r="AGZ227" s="1"/>
      <c r="AHA227" s="1"/>
      <c r="AHB227" s="1"/>
      <c r="AHC227" s="1"/>
      <c r="AHD227" s="1"/>
      <c r="AHE227" s="1"/>
      <c r="AHF227" s="1"/>
      <c r="AHG227" s="1"/>
      <c r="AHH227" s="1"/>
      <c r="AHI227" s="1"/>
      <c r="AHJ227" s="1"/>
      <c r="AHK227" s="1"/>
      <c r="AHL227" s="1"/>
      <c r="AHM227" s="1"/>
      <c r="AHN227" s="1"/>
      <c r="AHO227" s="1"/>
      <c r="AHP227" s="1"/>
      <c r="AHQ227" s="1"/>
      <c r="AHR227" s="1"/>
      <c r="AHS227" s="1"/>
      <c r="AHT227" s="1"/>
      <c r="AHU227" s="1"/>
      <c r="AHV227" s="1"/>
      <c r="AHW227" s="1"/>
      <c r="AHX227" s="1"/>
      <c r="AHY227" s="1"/>
      <c r="AHZ227" s="1"/>
      <c r="AIA227" s="1"/>
      <c r="AIB227" s="1"/>
      <c r="AIC227" s="1"/>
      <c r="AID227" s="1"/>
      <c r="AIE227" s="1"/>
      <c r="AIF227" s="1"/>
      <c r="AIG227" s="1"/>
      <c r="AIH227" s="1"/>
      <c r="AII227" s="1"/>
      <c r="AIJ227" s="1"/>
      <c r="AIK227" s="1"/>
      <c r="AIL227" s="1"/>
      <c r="AIM227" s="1"/>
      <c r="AIN227" s="1"/>
      <c r="AIO227" s="1"/>
      <c r="AIP227" s="1"/>
      <c r="AIQ227" s="1"/>
      <c r="AIR227" s="1"/>
      <c r="AIS227" s="1"/>
      <c r="AIT227" s="1"/>
      <c r="AIU227" s="1"/>
      <c r="AIV227" s="1"/>
      <c r="AIW227" s="1"/>
      <c r="AIX227" s="1"/>
      <c r="AIY227" s="1"/>
      <c r="AIZ227" s="1"/>
      <c r="AJA227" s="1"/>
      <c r="AJB227" s="1"/>
      <c r="AJC227" s="1"/>
      <c r="AJD227" s="1"/>
      <c r="AJE227" s="1"/>
      <c r="AJF227" s="1"/>
      <c r="AJG227" s="1"/>
      <c r="AJH227" s="1"/>
      <c r="AJI227" s="1"/>
      <c r="AJJ227" s="1"/>
      <c r="AJK227" s="1"/>
      <c r="AJL227" s="1"/>
      <c r="AJM227" s="1"/>
      <c r="AJN227" s="1"/>
      <c r="AJO227" s="1"/>
      <c r="AJP227" s="1"/>
      <c r="AJQ227" s="1"/>
      <c r="AJR227" s="1"/>
      <c r="AJS227" s="1"/>
      <c r="AJT227" s="1"/>
      <c r="AJU227" s="1"/>
      <c r="AJV227" s="1"/>
      <c r="AJW227" s="1"/>
      <c r="AJX227" s="1"/>
      <c r="AJY227" s="1"/>
      <c r="AJZ227" s="1"/>
      <c r="AKA227" s="1"/>
      <c r="AKB227" s="1"/>
      <c r="AKC227" s="1"/>
      <c r="AKD227" s="1"/>
      <c r="AKE227" s="1"/>
      <c r="AKF227" s="1"/>
      <c r="AKG227" s="1"/>
      <c r="AKH227" s="1"/>
      <c r="AKI227" s="1"/>
      <c r="AKJ227" s="1"/>
      <c r="AKK227" s="1"/>
      <c r="AKL227" s="1"/>
      <c r="AKM227" s="1"/>
      <c r="AKN227" s="1"/>
      <c r="AKO227" s="1"/>
      <c r="AKP227" s="1"/>
      <c r="AKQ227" s="1"/>
      <c r="AKR227" s="1"/>
      <c r="AKS227" s="1"/>
      <c r="AKT227" s="1"/>
      <c r="AKU227" s="1"/>
      <c r="AKV227" s="1"/>
      <c r="AKW227" s="1"/>
      <c r="AKX227" s="1"/>
      <c r="AKY227" s="1"/>
      <c r="AKZ227" s="1"/>
      <c r="ALA227" s="1"/>
      <c r="ALB227" s="1"/>
      <c r="ALC227" s="1"/>
      <c r="ALD227" s="1"/>
      <c r="ALE227" s="1"/>
      <c r="ALF227" s="1"/>
      <c r="ALG227" s="1"/>
      <c r="ALH227" s="1"/>
      <c r="ALI227" s="1"/>
      <c r="ALJ227" s="1"/>
      <c r="ALK227" s="1"/>
      <c r="ALL227" s="1"/>
      <c r="ALM227" s="1"/>
      <c r="ALN227" s="1"/>
      <c r="ALO227" s="1"/>
      <c r="ALP227" s="1"/>
      <c r="ALQ227" s="1"/>
      <c r="ALR227" s="1"/>
      <c r="ALS227" s="1"/>
      <c r="ALT227" s="1"/>
      <c r="ALU227" s="1"/>
      <c r="ALV227" s="1"/>
      <c r="ALW227" s="1"/>
      <c r="ALX227" s="1"/>
      <c r="ALY227" s="1"/>
      <c r="ALZ227" s="1"/>
      <c r="AMA227" s="1"/>
      <c r="AMB227" s="1"/>
      <c r="AMC227" s="1"/>
      <c r="AMD227" s="1"/>
      <c r="AME227" s="1"/>
      <c r="AMF227" s="1"/>
      <c r="AMG227" s="1"/>
      <c r="AMH227" s="1"/>
      <c r="AMI227" s="1"/>
      <c r="AMJ227" s="1"/>
    </row>
    <row r="228" spans="1:1025" customHeight="1" ht="12.75">
      <c r="A228" s="1"/>
      <c r="B228" s="1"/>
      <c r="C228" s="1"/>
      <c r="D228" s="1"/>
      <c r="E228" s="1"/>
      <c r="F228" s="1"/>
      <c r="G228" s="32"/>
      <c r="H228" s="32"/>
      <c r="I228" s="32"/>
      <c r="J228" s="32"/>
      <c r="K228" s="32"/>
      <c r="L228" s="32"/>
      <c r="M228" s="3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ET228" s="1"/>
      <c r="AEU228" s="1"/>
      <c r="AEV228" s="1"/>
      <c r="AEW228" s="1"/>
      <c r="AEX228" s="1"/>
      <c r="AEY228" s="1"/>
      <c r="AEZ228" s="1"/>
      <c r="AFA228" s="1"/>
      <c r="AFB228" s="1"/>
      <c r="AFC228" s="1"/>
      <c r="AFD228" s="1"/>
      <c r="AFE228" s="1"/>
      <c r="AFF228" s="1"/>
      <c r="AFG228" s="1"/>
      <c r="AFH228" s="1"/>
      <c r="AFI228" s="1"/>
      <c r="AFJ228" s="1"/>
      <c r="AFK228" s="1"/>
      <c r="AFL228" s="1"/>
      <c r="AFM228" s="1"/>
      <c r="AFN228" s="1"/>
      <c r="AFO228" s="1"/>
      <c r="AFP228" s="1"/>
      <c r="AFQ228" s="1"/>
      <c r="AFR228" s="1"/>
      <c r="AFS228" s="1"/>
      <c r="AFT228" s="1"/>
      <c r="AFU228" s="1"/>
      <c r="AFV228" s="1"/>
      <c r="AFW228" s="1"/>
      <c r="AFX228" s="1"/>
      <c r="AFY228" s="1"/>
      <c r="AFZ228" s="1"/>
      <c r="AGA228" s="1"/>
      <c r="AGB228" s="1"/>
      <c r="AGC228" s="1"/>
      <c r="AGD228" s="1"/>
      <c r="AGE228" s="1"/>
      <c r="AGF228" s="1"/>
      <c r="AGG228" s="1"/>
      <c r="AGH228" s="1"/>
      <c r="AGI228" s="1"/>
      <c r="AGJ228" s="1"/>
      <c r="AGK228" s="1"/>
      <c r="AGL228" s="1"/>
      <c r="AGM228" s="1"/>
      <c r="AGN228" s="1"/>
      <c r="AGO228" s="1"/>
      <c r="AGP228" s="1"/>
      <c r="AGQ228" s="1"/>
      <c r="AGR228" s="1"/>
      <c r="AGS228" s="1"/>
      <c r="AGT228" s="1"/>
      <c r="AGU228" s="1"/>
      <c r="AGV228" s="1"/>
      <c r="AGW228" s="1"/>
      <c r="AGX228" s="1"/>
      <c r="AGY228" s="1"/>
      <c r="AGZ228" s="1"/>
      <c r="AHA228" s="1"/>
      <c r="AHB228" s="1"/>
      <c r="AHC228" s="1"/>
      <c r="AHD228" s="1"/>
      <c r="AHE228" s="1"/>
      <c r="AHF228" s="1"/>
      <c r="AHG228" s="1"/>
      <c r="AHH228" s="1"/>
      <c r="AHI228" s="1"/>
      <c r="AHJ228" s="1"/>
      <c r="AHK228" s="1"/>
      <c r="AHL228" s="1"/>
      <c r="AHM228" s="1"/>
      <c r="AHN228" s="1"/>
      <c r="AHO228" s="1"/>
      <c r="AHP228" s="1"/>
      <c r="AHQ228" s="1"/>
      <c r="AHR228" s="1"/>
      <c r="AHS228" s="1"/>
      <c r="AHT228" s="1"/>
      <c r="AHU228" s="1"/>
      <c r="AHV228" s="1"/>
      <c r="AHW228" s="1"/>
      <c r="AHX228" s="1"/>
      <c r="AHY228" s="1"/>
      <c r="AHZ228" s="1"/>
      <c r="AIA228" s="1"/>
      <c r="AIB228" s="1"/>
      <c r="AIC228" s="1"/>
      <c r="AID228" s="1"/>
      <c r="AIE228" s="1"/>
      <c r="AIF228" s="1"/>
      <c r="AIG228" s="1"/>
      <c r="AIH228" s="1"/>
      <c r="AII228" s="1"/>
      <c r="AIJ228" s="1"/>
      <c r="AIK228" s="1"/>
      <c r="AIL228" s="1"/>
      <c r="AIM228" s="1"/>
      <c r="AIN228" s="1"/>
      <c r="AIO228" s="1"/>
      <c r="AIP228" s="1"/>
      <c r="AIQ228" s="1"/>
      <c r="AIR228" s="1"/>
      <c r="AIS228" s="1"/>
      <c r="AIT228" s="1"/>
      <c r="AIU228" s="1"/>
      <c r="AIV228" s="1"/>
      <c r="AIW228" s="1"/>
      <c r="AIX228" s="1"/>
      <c r="AIY228" s="1"/>
      <c r="AIZ228" s="1"/>
      <c r="AJA228" s="1"/>
      <c r="AJB228" s="1"/>
      <c r="AJC228" s="1"/>
      <c r="AJD228" s="1"/>
      <c r="AJE228" s="1"/>
      <c r="AJF228" s="1"/>
      <c r="AJG228" s="1"/>
      <c r="AJH228" s="1"/>
      <c r="AJI228" s="1"/>
      <c r="AJJ228" s="1"/>
      <c r="AJK228" s="1"/>
      <c r="AJL228" s="1"/>
      <c r="AJM228" s="1"/>
      <c r="AJN228" s="1"/>
      <c r="AJO228" s="1"/>
      <c r="AJP228" s="1"/>
      <c r="AJQ228" s="1"/>
      <c r="AJR228" s="1"/>
      <c r="AJS228" s="1"/>
      <c r="AJT228" s="1"/>
      <c r="AJU228" s="1"/>
      <c r="AJV228" s="1"/>
      <c r="AJW228" s="1"/>
      <c r="AJX228" s="1"/>
      <c r="AJY228" s="1"/>
      <c r="AJZ228" s="1"/>
      <c r="AKA228" s="1"/>
      <c r="AKB228" s="1"/>
      <c r="AKC228" s="1"/>
      <c r="AKD228" s="1"/>
      <c r="AKE228" s="1"/>
      <c r="AKF228" s="1"/>
      <c r="AKG228" s="1"/>
      <c r="AKH228" s="1"/>
      <c r="AKI228" s="1"/>
      <c r="AKJ228" s="1"/>
      <c r="AKK228" s="1"/>
      <c r="AKL228" s="1"/>
      <c r="AKM228" s="1"/>
      <c r="AKN228" s="1"/>
      <c r="AKO228" s="1"/>
      <c r="AKP228" s="1"/>
      <c r="AKQ228" s="1"/>
      <c r="AKR228" s="1"/>
      <c r="AKS228" s="1"/>
      <c r="AKT228" s="1"/>
      <c r="AKU228" s="1"/>
      <c r="AKV228" s="1"/>
      <c r="AKW228" s="1"/>
      <c r="AKX228" s="1"/>
      <c r="AKY228" s="1"/>
      <c r="AKZ228" s="1"/>
      <c r="ALA228" s="1"/>
      <c r="ALB228" s="1"/>
      <c r="ALC228" s="1"/>
      <c r="ALD228" s="1"/>
      <c r="ALE228" s="1"/>
      <c r="ALF228" s="1"/>
      <c r="ALG228" s="1"/>
      <c r="ALH228" s="1"/>
      <c r="ALI228" s="1"/>
      <c r="ALJ228" s="1"/>
      <c r="ALK228" s="1"/>
      <c r="ALL228" s="1"/>
      <c r="ALM228" s="1"/>
      <c r="ALN228" s="1"/>
      <c r="ALO228" s="1"/>
      <c r="ALP228" s="1"/>
      <c r="ALQ228" s="1"/>
      <c r="ALR228" s="1"/>
      <c r="ALS228" s="1"/>
      <c r="ALT228" s="1"/>
      <c r="ALU228" s="1"/>
      <c r="ALV228" s="1"/>
      <c r="ALW228" s="1"/>
      <c r="ALX228" s="1"/>
      <c r="ALY228" s="1"/>
      <c r="ALZ228" s="1"/>
      <c r="AMA228" s="1"/>
      <c r="AMB228" s="1"/>
      <c r="AMC228" s="1"/>
      <c r="AMD228" s="1"/>
      <c r="AME228" s="1"/>
      <c r="AMF228" s="1"/>
      <c r="AMG228" s="1"/>
      <c r="AMH228" s="1"/>
      <c r="AMI228" s="1"/>
      <c r="AMJ228" s="1"/>
    </row>
    <row r="229" spans="1:1025" customHeight="1" ht="18">
      <c r="A229" s="1"/>
      <c r="B229" s="26" t="s">
        <v>166</v>
      </c>
      <c r="C229" s="26"/>
      <c r="D229" s="26"/>
      <c r="E229" s="26"/>
      <c r="F229" s="26"/>
      <c r="G229" s="25">
        <f>G186+G226</f>
        <v>8782</v>
      </c>
      <c r="H229" s="25">
        <f>H186+H226</f>
        <v>9238</v>
      </c>
      <c r="I229" s="25">
        <f>I186+I226</f>
        <v>8402</v>
      </c>
      <c r="J229" s="25">
        <f>J186+J226</f>
        <v>9390</v>
      </c>
      <c r="K229" s="25">
        <f>K186+K226</f>
        <v>0</v>
      </c>
      <c r="L229" s="32"/>
      <c r="M229" s="3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  <c r="AGK229" s="1"/>
      <c r="AGL229" s="1"/>
      <c r="AGM229" s="1"/>
      <c r="AGN229" s="1"/>
      <c r="AGO229" s="1"/>
      <c r="AGP229" s="1"/>
      <c r="AGQ229" s="1"/>
      <c r="AGR229" s="1"/>
      <c r="AGS229" s="1"/>
      <c r="AGT229" s="1"/>
      <c r="AGU229" s="1"/>
      <c r="AGV229" s="1"/>
      <c r="AGW229" s="1"/>
      <c r="AGX229" s="1"/>
      <c r="AGY229" s="1"/>
      <c r="AGZ229" s="1"/>
      <c r="AHA229" s="1"/>
      <c r="AHB229" s="1"/>
      <c r="AHC229" s="1"/>
      <c r="AHD229" s="1"/>
      <c r="AHE229" s="1"/>
      <c r="AHF229" s="1"/>
      <c r="AHG229" s="1"/>
      <c r="AHH229" s="1"/>
      <c r="AHI229" s="1"/>
      <c r="AHJ229" s="1"/>
      <c r="AHK229" s="1"/>
      <c r="AHL229" s="1"/>
      <c r="AHM229" s="1"/>
      <c r="AHN229" s="1"/>
      <c r="AHO229" s="1"/>
      <c r="AHP229" s="1"/>
      <c r="AHQ229" s="1"/>
      <c r="AHR229" s="1"/>
      <c r="AHS229" s="1"/>
      <c r="AHT229" s="1"/>
      <c r="AHU229" s="1"/>
      <c r="AHV229" s="1"/>
      <c r="AHW229" s="1"/>
      <c r="AHX229" s="1"/>
      <c r="AHY229" s="1"/>
      <c r="AHZ229" s="1"/>
      <c r="AIA229" s="1"/>
      <c r="AIB229" s="1"/>
      <c r="AIC229" s="1"/>
      <c r="AID229" s="1"/>
      <c r="AIE229" s="1"/>
      <c r="AIF229" s="1"/>
      <c r="AIG229" s="1"/>
      <c r="AIH229" s="1"/>
      <c r="AII229" s="1"/>
      <c r="AIJ229" s="1"/>
      <c r="AIK229" s="1"/>
      <c r="AIL229" s="1"/>
      <c r="AIM229" s="1"/>
      <c r="AIN229" s="1"/>
      <c r="AIO229" s="1"/>
      <c r="AIP229" s="1"/>
      <c r="AIQ229" s="1"/>
      <c r="AIR229" s="1"/>
      <c r="AIS229" s="1"/>
      <c r="AIT229" s="1"/>
      <c r="AIU229" s="1"/>
      <c r="AIV229" s="1"/>
      <c r="AIW229" s="1"/>
      <c r="AIX229" s="1"/>
      <c r="AIY229" s="1"/>
      <c r="AIZ229" s="1"/>
      <c r="AJA229" s="1"/>
      <c r="AJB229" s="1"/>
      <c r="AJC229" s="1"/>
      <c r="AJD229" s="1"/>
      <c r="AJE229" s="1"/>
      <c r="AJF229" s="1"/>
      <c r="AJG229" s="1"/>
      <c r="AJH229" s="1"/>
      <c r="AJI229" s="1"/>
      <c r="AJJ229" s="1"/>
      <c r="AJK229" s="1"/>
      <c r="AJL229" s="1"/>
      <c r="AJM229" s="1"/>
      <c r="AJN229" s="1"/>
      <c r="AJO229" s="1"/>
      <c r="AJP229" s="1"/>
      <c r="AJQ229" s="1"/>
      <c r="AJR229" s="1"/>
      <c r="AJS229" s="1"/>
      <c r="AJT229" s="1"/>
      <c r="AJU229" s="1"/>
      <c r="AJV229" s="1"/>
      <c r="AJW229" s="1"/>
      <c r="AJX229" s="1"/>
      <c r="AJY229" s="1"/>
      <c r="AJZ229" s="1"/>
      <c r="AKA229" s="1"/>
      <c r="AKB229" s="1"/>
      <c r="AKC229" s="1"/>
      <c r="AKD229" s="1"/>
      <c r="AKE229" s="1"/>
      <c r="AKF229" s="1"/>
      <c r="AKG229" s="1"/>
      <c r="AKH229" s="1"/>
      <c r="AKI229" s="1"/>
      <c r="AKJ229" s="1"/>
      <c r="AKK229" s="1"/>
      <c r="AKL229" s="1"/>
      <c r="AKM229" s="1"/>
      <c r="AKN229" s="1"/>
      <c r="AKO229" s="1"/>
      <c r="AKP229" s="1"/>
      <c r="AKQ229" s="1"/>
      <c r="AKR229" s="1"/>
      <c r="AKS229" s="1"/>
      <c r="AKT229" s="1"/>
      <c r="AKU229" s="1"/>
      <c r="AKV229" s="1"/>
      <c r="AKW229" s="1"/>
      <c r="AKX229" s="1"/>
      <c r="AKY229" s="1"/>
      <c r="AKZ229" s="1"/>
      <c r="ALA229" s="1"/>
      <c r="ALB229" s="1"/>
      <c r="ALC229" s="1"/>
      <c r="ALD229" s="1"/>
      <c r="ALE229" s="1"/>
      <c r="ALF229" s="1"/>
      <c r="ALG229" s="1"/>
      <c r="ALH229" s="1"/>
      <c r="ALI229" s="1"/>
      <c r="ALJ229" s="1"/>
      <c r="ALK229" s="1"/>
      <c r="ALL229" s="1"/>
      <c r="ALM229" s="1"/>
      <c r="ALN229" s="1"/>
      <c r="ALO229" s="1"/>
      <c r="ALP229" s="1"/>
      <c r="ALQ229" s="1"/>
      <c r="ALR229" s="1"/>
      <c r="ALS229" s="1"/>
      <c r="ALT229" s="1"/>
      <c r="ALU229" s="1"/>
      <c r="ALV229" s="1"/>
      <c r="ALW229" s="1"/>
      <c r="ALX229" s="1"/>
      <c r="ALY229" s="1"/>
      <c r="ALZ229" s="1"/>
      <c r="AMA229" s="1"/>
      <c r="AMB229" s="1"/>
      <c r="AMC229" s="1"/>
      <c r="AMD229" s="1"/>
      <c r="AME229" s="1"/>
      <c r="AMF229" s="1"/>
      <c r="AMG229" s="1"/>
      <c r="AMH229" s="1"/>
      <c r="AMI229" s="1"/>
      <c r="AMJ229" s="1"/>
    </row>
    <row r="230" spans="1:1025" customHeight="1" ht="12.75">
      <c r="A230" s="1"/>
      <c r="B230" s="34"/>
      <c r="C230" s="34"/>
      <c r="D230" s="34"/>
      <c r="E230" s="34"/>
      <c r="F230" s="20"/>
      <c r="G230" s="32"/>
      <c r="H230" s="32"/>
      <c r="I230" s="32"/>
      <c r="J230" s="32"/>
      <c r="K230" s="32"/>
      <c r="L230" s="32"/>
      <c r="M230" s="3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  <c r="AGK230" s="1"/>
      <c r="AGL230" s="1"/>
      <c r="AGM230" s="1"/>
      <c r="AGN230" s="1"/>
      <c r="AGO230" s="1"/>
      <c r="AGP230" s="1"/>
      <c r="AGQ230" s="1"/>
      <c r="AGR230" s="1"/>
      <c r="AGS230" s="1"/>
      <c r="AGT230" s="1"/>
      <c r="AGU230" s="1"/>
      <c r="AGV230" s="1"/>
      <c r="AGW230" s="1"/>
      <c r="AGX230" s="1"/>
      <c r="AGY230" s="1"/>
      <c r="AGZ230" s="1"/>
      <c r="AHA230" s="1"/>
      <c r="AHB230" s="1"/>
      <c r="AHC230" s="1"/>
      <c r="AHD230" s="1"/>
      <c r="AHE230" s="1"/>
      <c r="AHF230" s="1"/>
      <c r="AHG230" s="1"/>
      <c r="AHH230" s="1"/>
      <c r="AHI230" s="1"/>
      <c r="AHJ230" s="1"/>
      <c r="AHK230" s="1"/>
      <c r="AHL230" s="1"/>
      <c r="AHM230" s="1"/>
      <c r="AHN230" s="1"/>
      <c r="AHO230" s="1"/>
      <c r="AHP230" s="1"/>
      <c r="AHQ230" s="1"/>
      <c r="AHR230" s="1"/>
      <c r="AHS230" s="1"/>
      <c r="AHT230" s="1"/>
      <c r="AHU230" s="1"/>
      <c r="AHV230" s="1"/>
      <c r="AHW230" s="1"/>
      <c r="AHX230" s="1"/>
      <c r="AHY230" s="1"/>
      <c r="AHZ230" s="1"/>
      <c r="AIA230" s="1"/>
      <c r="AIB230" s="1"/>
      <c r="AIC230" s="1"/>
      <c r="AID230" s="1"/>
      <c r="AIE230" s="1"/>
      <c r="AIF230" s="1"/>
      <c r="AIG230" s="1"/>
      <c r="AIH230" s="1"/>
      <c r="AII230" s="1"/>
      <c r="AIJ230" s="1"/>
      <c r="AIK230" s="1"/>
      <c r="AIL230" s="1"/>
      <c r="AIM230" s="1"/>
      <c r="AIN230" s="1"/>
      <c r="AIO230" s="1"/>
      <c r="AIP230" s="1"/>
      <c r="AIQ230" s="1"/>
      <c r="AIR230" s="1"/>
      <c r="AIS230" s="1"/>
      <c r="AIT230" s="1"/>
      <c r="AIU230" s="1"/>
      <c r="AIV230" s="1"/>
      <c r="AIW230" s="1"/>
      <c r="AIX230" s="1"/>
      <c r="AIY230" s="1"/>
      <c r="AIZ230" s="1"/>
      <c r="AJA230" s="1"/>
      <c r="AJB230" s="1"/>
      <c r="AJC230" s="1"/>
      <c r="AJD230" s="1"/>
      <c r="AJE230" s="1"/>
      <c r="AJF230" s="1"/>
      <c r="AJG230" s="1"/>
      <c r="AJH230" s="1"/>
      <c r="AJI230" s="1"/>
      <c r="AJJ230" s="1"/>
      <c r="AJK230" s="1"/>
      <c r="AJL230" s="1"/>
      <c r="AJM230" s="1"/>
      <c r="AJN230" s="1"/>
      <c r="AJO230" s="1"/>
      <c r="AJP230" s="1"/>
      <c r="AJQ230" s="1"/>
      <c r="AJR230" s="1"/>
      <c r="AJS230" s="1"/>
      <c r="AJT230" s="1"/>
      <c r="AJU230" s="1"/>
      <c r="AJV230" s="1"/>
      <c r="AJW230" s="1"/>
      <c r="AJX230" s="1"/>
      <c r="AJY230" s="1"/>
      <c r="AJZ230" s="1"/>
      <c r="AKA230" s="1"/>
      <c r="AKB230" s="1"/>
      <c r="AKC230" s="1"/>
      <c r="AKD230" s="1"/>
      <c r="AKE230" s="1"/>
      <c r="AKF230" s="1"/>
      <c r="AKG230" s="1"/>
      <c r="AKH230" s="1"/>
      <c r="AKI230" s="1"/>
      <c r="AKJ230" s="1"/>
      <c r="AKK230" s="1"/>
      <c r="AKL230" s="1"/>
      <c r="AKM230" s="1"/>
      <c r="AKN230" s="1"/>
      <c r="AKO230" s="1"/>
      <c r="AKP230" s="1"/>
      <c r="AKQ230" s="1"/>
      <c r="AKR230" s="1"/>
      <c r="AKS230" s="1"/>
      <c r="AKT230" s="1"/>
      <c r="AKU230" s="1"/>
      <c r="AKV230" s="1"/>
      <c r="AKW230" s="1"/>
      <c r="AKX230" s="1"/>
      <c r="AKY230" s="1"/>
      <c r="AKZ230" s="1"/>
      <c r="ALA230" s="1"/>
      <c r="ALB230" s="1"/>
      <c r="ALC230" s="1"/>
      <c r="ALD230" s="1"/>
      <c r="ALE230" s="1"/>
      <c r="ALF230" s="1"/>
      <c r="ALG230" s="1"/>
      <c r="ALH230" s="1"/>
      <c r="ALI230" s="1"/>
      <c r="ALJ230" s="1"/>
      <c r="ALK230" s="1"/>
      <c r="ALL230" s="1"/>
      <c r="ALM230" s="1"/>
      <c r="ALN230" s="1"/>
      <c r="ALO230" s="1"/>
      <c r="ALP230" s="1"/>
      <c r="ALQ230" s="1"/>
      <c r="ALR230" s="1"/>
      <c r="ALS230" s="1"/>
      <c r="ALT230" s="1"/>
      <c r="ALU230" s="1"/>
      <c r="ALV230" s="1"/>
      <c r="ALW230" s="1"/>
      <c r="ALX230" s="1"/>
      <c r="ALY230" s="1"/>
      <c r="ALZ230" s="1"/>
      <c r="AMA230" s="1"/>
      <c r="AMB230" s="1"/>
      <c r="AMC230" s="1"/>
      <c r="AMD230" s="1"/>
      <c r="AME230" s="1"/>
      <c r="AMF230" s="1"/>
      <c r="AMG230" s="1"/>
      <c r="AMH230" s="1"/>
      <c r="AMI230" s="1"/>
      <c r="AMJ230" s="1"/>
    </row>
    <row r="231" spans="1:1025" customHeight="1" ht="12.75">
      <c r="A231" s="1"/>
      <c r="B231" s="34"/>
      <c r="C231" s="34"/>
      <c r="D231" s="34"/>
      <c r="E231" s="34"/>
      <c r="F231" s="20"/>
      <c r="G231" s="32"/>
      <c r="H231" s="32"/>
      <c r="I231" s="32"/>
      <c r="J231" s="32"/>
      <c r="K231" s="32"/>
      <c r="L231" s="32"/>
      <c r="M231" s="3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  <c r="AEN231" s="1"/>
      <c r="AEO231" s="1"/>
      <c r="AEP231" s="1"/>
      <c r="AEQ231" s="1"/>
      <c r="AER231" s="1"/>
      <c r="AES231" s="1"/>
      <c r="AET231" s="1"/>
      <c r="AEU231" s="1"/>
      <c r="AEV231" s="1"/>
      <c r="AEW231" s="1"/>
      <c r="AEX231" s="1"/>
      <c r="AEY231" s="1"/>
      <c r="AEZ231" s="1"/>
      <c r="AFA231" s="1"/>
      <c r="AFB231" s="1"/>
      <c r="AFC231" s="1"/>
      <c r="AFD231" s="1"/>
      <c r="AFE231" s="1"/>
      <c r="AFF231" s="1"/>
      <c r="AFG231" s="1"/>
      <c r="AFH231" s="1"/>
      <c r="AFI231" s="1"/>
      <c r="AFJ231" s="1"/>
      <c r="AFK231" s="1"/>
      <c r="AFL231" s="1"/>
      <c r="AFM231" s="1"/>
      <c r="AFN231" s="1"/>
      <c r="AFO231" s="1"/>
      <c r="AFP231" s="1"/>
      <c r="AFQ231" s="1"/>
      <c r="AFR231" s="1"/>
      <c r="AFS231" s="1"/>
      <c r="AFT231" s="1"/>
      <c r="AFU231" s="1"/>
      <c r="AFV231" s="1"/>
      <c r="AFW231" s="1"/>
      <c r="AFX231" s="1"/>
      <c r="AFY231" s="1"/>
      <c r="AFZ231" s="1"/>
      <c r="AGA231" s="1"/>
      <c r="AGB231" s="1"/>
      <c r="AGC231" s="1"/>
      <c r="AGD231" s="1"/>
      <c r="AGE231" s="1"/>
      <c r="AGF231" s="1"/>
      <c r="AGG231" s="1"/>
      <c r="AGH231" s="1"/>
      <c r="AGI231" s="1"/>
      <c r="AGJ231" s="1"/>
      <c r="AGK231" s="1"/>
      <c r="AGL231" s="1"/>
      <c r="AGM231" s="1"/>
      <c r="AGN231" s="1"/>
      <c r="AGO231" s="1"/>
      <c r="AGP231" s="1"/>
      <c r="AGQ231" s="1"/>
      <c r="AGR231" s="1"/>
      <c r="AGS231" s="1"/>
      <c r="AGT231" s="1"/>
      <c r="AGU231" s="1"/>
      <c r="AGV231" s="1"/>
      <c r="AGW231" s="1"/>
      <c r="AGX231" s="1"/>
      <c r="AGY231" s="1"/>
      <c r="AGZ231" s="1"/>
      <c r="AHA231" s="1"/>
      <c r="AHB231" s="1"/>
      <c r="AHC231" s="1"/>
      <c r="AHD231" s="1"/>
      <c r="AHE231" s="1"/>
      <c r="AHF231" s="1"/>
      <c r="AHG231" s="1"/>
      <c r="AHH231" s="1"/>
      <c r="AHI231" s="1"/>
      <c r="AHJ231" s="1"/>
      <c r="AHK231" s="1"/>
      <c r="AHL231" s="1"/>
      <c r="AHM231" s="1"/>
      <c r="AHN231" s="1"/>
      <c r="AHO231" s="1"/>
      <c r="AHP231" s="1"/>
      <c r="AHQ231" s="1"/>
      <c r="AHR231" s="1"/>
      <c r="AHS231" s="1"/>
      <c r="AHT231" s="1"/>
      <c r="AHU231" s="1"/>
      <c r="AHV231" s="1"/>
      <c r="AHW231" s="1"/>
      <c r="AHX231" s="1"/>
      <c r="AHY231" s="1"/>
      <c r="AHZ231" s="1"/>
      <c r="AIA231" s="1"/>
      <c r="AIB231" s="1"/>
      <c r="AIC231" s="1"/>
      <c r="AID231" s="1"/>
      <c r="AIE231" s="1"/>
      <c r="AIF231" s="1"/>
      <c r="AIG231" s="1"/>
      <c r="AIH231" s="1"/>
      <c r="AII231" s="1"/>
      <c r="AIJ231" s="1"/>
      <c r="AIK231" s="1"/>
      <c r="AIL231" s="1"/>
      <c r="AIM231" s="1"/>
      <c r="AIN231" s="1"/>
      <c r="AIO231" s="1"/>
      <c r="AIP231" s="1"/>
      <c r="AIQ231" s="1"/>
      <c r="AIR231" s="1"/>
      <c r="AIS231" s="1"/>
      <c r="AIT231" s="1"/>
      <c r="AIU231" s="1"/>
      <c r="AIV231" s="1"/>
      <c r="AIW231" s="1"/>
      <c r="AIX231" s="1"/>
      <c r="AIY231" s="1"/>
      <c r="AIZ231" s="1"/>
      <c r="AJA231" s="1"/>
      <c r="AJB231" s="1"/>
      <c r="AJC231" s="1"/>
      <c r="AJD231" s="1"/>
      <c r="AJE231" s="1"/>
      <c r="AJF231" s="1"/>
      <c r="AJG231" s="1"/>
      <c r="AJH231" s="1"/>
      <c r="AJI231" s="1"/>
      <c r="AJJ231" s="1"/>
      <c r="AJK231" s="1"/>
      <c r="AJL231" s="1"/>
      <c r="AJM231" s="1"/>
      <c r="AJN231" s="1"/>
      <c r="AJO231" s="1"/>
      <c r="AJP231" s="1"/>
      <c r="AJQ231" s="1"/>
      <c r="AJR231" s="1"/>
      <c r="AJS231" s="1"/>
      <c r="AJT231" s="1"/>
      <c r="AJU231" s="1"/>
      <c r="AJV231" s="1"/>
      <c r="AJW231" s="1"/>
      <c r="AJX231" s="1"/>
      <c r="AJY231" s="1"/>
      <c r="AJZ231" s="1"/>
      <c r="AKA231" s="1"/>
      <c r="AKB231" s="1"/>
      <c r="AKC231" s="1"/>
      <c r="AKD231" s="1"/>
      <c r="AKE231" s="1"/>
      <c r="AKF231" s="1"/>
      <c r="AKG231" s="1"/>
      <c r="AKH231" s="1"/>
      <c r="AKI231" s="1"/>
      <c r="AKJ231" s="1"/>
      <c r="AKK231" s="1"/>
      <c r="AKL231" s="1"/>
      <c r="AKM231" s="1"/>
      <c r="AKN231" s="1"/>
      <c r="AKO231" s="1"/>
      <c r="AKP231" s="1"/>
      <c r="AKQ231" s="1"/>
      <c r="AKR231" s="1"/>
      <c r="AKS231" s="1"/>
      <c r="AKT231" s="1"/>
      <c r="AKU231" s="1"/>
      <c r="AKV231" s="1"/>
      <c r="AKW231" s="1"/>
      <c r="AKX231" s="1"/>
      <c r="AKY231" s="1"/>
      <c r="AKZ231" s="1"/>
      <c r="ALA231" s="1"/>
      <c r="ALB231" s="1"/>
      <c r="ALC231" s="1"/>
      <c r="ALD231" s="1"/>
      <c r="ALE231" s="1"/>
      <c r="ALF231" s="1"/>
      <c r="ALG231" s="1"/>
      <c r="ALH231" s="1"/>
      <c r="ALI231" s="1"/>
      <c r="ALJ231" s="1"/>
      <c r="ALK231" s="1"/>
      <c r="ALL231" s="1"/>
      <c r="ALM231" s="1"/>
      <c r="ALN231" s="1"/>
      <c r="ALO231" s="1"/>
      <c r="ALP231" s="1"/>
      <c r="ALQ231" s="1"/>
      <c r="ALR231" s="1"/>
      <c r="ALS231" s="1"/>
      <c r="ALT231" s="1"/>
      <c r="ALU231" s="1"/>
      <c r="ALV231" s="1"/>
      <c r="ALW231" s="1"/>
      <c r="ALX231" s="1"/>
      <c r="ALY231" s="1"/>
      <c r="ALZ231" s="1"/>
      <c r="AMA231" s="1"/>
      <c r="AMB231" s="1"/>
      <c r="AMC231" s="1"/>
      <c r="AMD231" s="1"/>
      <c r="AME231" s="1"/>
      <c r="AMF231" s="1"/>
      <c r="AMG231" s="1"/>
      <c r="AMH231" s="1"/>
      <c r="AMI231" s="1"/>
      <c r="AMJ231" s="1"/>
    </row>
    <row r="232" spans="1:1025" customHeight="1" ht="12.75">
      <c r="A232" s="1"/>
      <c r="B232" s="34"/>
      <c r="C232" s="34"/>
      <c r="D232" s="34"/>
      <c r="E232" s="34"/>
      <c r="F232" s="20"/>
      <c r="G232" s="32"/>
      <c r="H232" s="32"/>
      <c r="I232" s="32"/>
      <c r="J232" s="32"/>
      <c r="K232" s="32"/>
      <c r="L232" s="32"/>
      <c r="M232" s="3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  <c r="AEN232" s="1"/>
      <c r="AEO232" s="1"/>
      <c r="AEP232" s="1"/>
      <c r="AEQ232" s="1"/>
      <c r="AER232" s="1"/>
      <c r="AES232" s="1"/>
      <c r="AET232" s="1"/>
      <c r="AEU232" s="1"/>
      <c r="AEV232" s="1"/>
      <c r="AEW232" s="1"/>
      <c r="AEX232" s="1"/>
      <c r="AEY232" s="1"/>
      <c r="AEZ232" s="1"/>
      <c r="AFA232" s="1"/>
      <c r="AFB232" s="1"/>
      <c r="AFC232" s="1"/>
      <c r="AFD232" s="1"/>
      <c r="AFE232" s="1"/>
      <c r="AFF232" s="1"/>
      <c r="AFG232" s="1"/>
      <c r="AFH232" s="1"/>
      <c r="AFI232" s="1"/>
      <c r="AFJ232" s="1"/>
      <c r="AFK232" s="1"/>
      <c r="AFL232" s="1"/>
      <c r="AFM232" s="1"/>
      <c r="AFN232" s="1"/>
      <c r="AFO232" s="1"/>
      <c r="AFP232" s="1"/>
      <c r="AFQ232" s="1"/>
      <c r="AFR232" s="1"/>
      <c r="AFS232" s="1"/>
      <c r="AFT232" s="1"/>
      <c r="AFU232" s="1"/>
      <c r="AFV232" s="1"/>
      <c r="AFW232" s="1"/>
      <c r="AFX232" s="1"/>
      <c r="AFY232" s="1"/>
      <c r="AFZ232" s="1"/>
      <c r="AGA232" s="1"/>
      <c r="AGB232" s="1"/>
      <c r="AGC232" s="1"/>
      <c r="AGD232" s="1"/>
      <c r="AGE232" s="1"/>
      <c r="AGF232" s="1"/>
      <c r="AGG232" s="1"/>
      <c r="AGH232" s="1"/>
      <c r="AGI232" s="1"/>
      <c r="AGJ232" s="1"/>
      <c r="AGK232" s="1"/>
      <c r="AGL232" s="1"/>
      <c r="AGM232" s="1"/>
      <c r="AGN232" s="1"/>
      <c r="AGO232" s="1"/>
      <c r="AGP232" s="1"/>
      <c r="AGQ232" s="1"/>
      <c r="AGR232" s="1"/>
      <c r="AGS232" s="1"/>
      <c r="AGT232" s="1"/>
      <c r="AGU232" s="1"/>
      <c r="AGV232" s="1"/>
      <c r="AGW232" s="1"/>
      <c r="AGX232" s="1"/>
      <c r="AGY232" s="1"/>
      <c r="AGZ232" s="1"/>
      <c r="AHA232" s="1"/>
      <c r="AHB232" s="1"/>
      <c r="AHC232" s="1"/>
      <c r="AHD232" s="1"/>
      <c r="AHE232" s="1"/>
      <c r="AHF232" s="1"/>
      <c r="AHG232" s="1"/>
      <c r="AHH232" s="1"/>
      <c r="AHI232" s="1"/>
      <c r="AHJ232" s="1"/>
      <c r="AHK232" s="1"/>
      <c r="AHL232" s="1"/>
      <c r="AHM232" s="1"/>
      <c r="AHN232" s="1"/>
      <c r="AHO232" s="1"/>
      <c r="AHP232" s="1"/>
      <c r="AHQ232" s="1"/>
      <c r="AHR232" s="1"/>
      <c r="AHS232" s="1"/>
      <c r="AHT232" s="1"/>
      <c r="AHU232" s="1"/>
      <c r="AHV232" s="1"/>
      <c r="AHW232" s="1"/>
      <c r="AHX232" s="1"/>
      <c r="AHY232" s="1"/>
      <c r="AHZ232" s="1"/>
      <c r="AIA232" s="1"/>
      <c r="AIB232" s="1"/>
      <c r="AIC232" s="1"/>
      <c r="AID232" s="1"/>
      <c r="AIE232" s="1"/>
      <c r="AIF232" s="1"/>
      <c r="AIG232" s="1"/>
      <c r="AIH232" s="1"/>
      <c r="AII232" s="1"/>
      <c r="AIJ232" s="1"/>
      <c r="AIK232" s="1"/>
      <c r="AIL232" s="1"/>
      <c r="AIM232" s="1"/>
      <c r="AIN232" s="1"/>
      <c r="AIO232" s="1"/>
      <c r="AIP232" s="1"/>
      <c r="AIQ232" s="1"/>
      <c r="AIR232" s="1"/>
      <c r="AIS232" s="1"/>
      <c r="AIT232" s="1"/>
      <c r="AIU232" s="1"/>
      <c r="AIV232" s="1"/>
      <c r="AIW232" s="1"/>
      <c r="AIX232" s="1"/>
      <c r="AIY232" s="1"/>
      <c r="AIZ232" s="1"/>
      <c r="AJA232" s="1"/>
      <c r="AJB232" s="1"/>
      <c r="AJC232" s="1"/>
      <c r="AJD232" s="1"/>
      <c r="AJE232" s="1"/>
      <c r="AJF232" s="1"/>
      <c r="AJG232" s="1"/>
      <c r="AJH232" s="1"/>
      <c r="AJI232" s="1"/>
      <c r="AJJ232" s="1"/>
      <c r="AJK232" s="1"/>
      <c r="AJL232" s="1"/>
      <c r="AJM232" s="1"/>
      <c r="AJN232" s="1"/>
      <c r="AJO232" s="1"/>
      <c r="AJP232" s="1"/>
      <c r="AJQ232" s="1"/>
      <c r="AJR232" s="1"/>
      <c r="AJS232" s="1"/>
      <c r="AJT232" s="1"/>
      <c r="AJU232" s="1"/>
      <c r="AJV232" s="1"/>
      <c r="AJW232" s="1"/>
      <c r="AJX232" s="1"/>
      <c r="AJY232" s="1"/>
      <c r="AJZ232" s="1"/>
      <c r="AKA232" s="1"/>
      <c r="AKB232" s="1"/>
      <c r="AKC232" s="1"/>
      <c r="AKD232" s="1"/>
      <c r="AKE232" s="1"/>
      <c r="AKF232" s="1"/>
      <c r="AKG232" s="1"/>
      <c r="AKH232" s="1"/>
      <c r="AKI232" s="1"/>
      <c r="AKJ232" s="1"/>
      <c r="AKK232" s="1"/>
      <c r="AKL232" s="1"/>
      <c r="AKM232" s="1"/>
      <c r="AKN232" s="1"/>
      <c r="AKO232" s="1"/>
      <c r="AKP232" s="1"/>
      <c r="AKQ232" s="1"/>
      <c r="AKR232" s="1"/>
      <c r="AKS232" s="1"/>
      <c r="AKT232" s="1"/>
      <c r="AKU232" s="1"/>
      <c r="AKV232" s="1"/>
      <c r="AKW232" s="1"/>
      <c r="AKX232" s="1"/>
      <c r="AKY232" s="1"/>
      <c r="AKZ232" s="1"/>
      <c r="ALA232" s="1"/>
      <c r="ALB232" s="1"/>
      <c r="ALC232" s="1"/>
      <c r="ALD232" s="1"/>
      <c r="ALE232" s="1"/>
      <c r="ALF232" s="1"/>
      <c r="ALG232" s="1"/>
      <c r="ALH232" s="1"/>
      <c r="ALI232" s="1"/>
      <c r="ALJ232" s="1"/>
      <c r="ALK232" s="1"/>
      <c r="ALL232" s="1"/>
      <c r="ALM232" s="1"/>
      <c r="ALN232" s="1"/>
      <c r="ALO232" s="1"/>
      <c r="ALP232" s="1"/>
      <c r="ALQ232" s="1"/>
      <c r="ALR232" s="1"/>
      <c r="ALS232" s="1"/>
      <c r="ALT232" s="1"/>
      <c r="ALU232" s="1"/>
      <c r="ALV232" s="1"/>
      <c r="ALW232" s="1"/>
      <c r="ALX232" s="1"/>
      <c r="ALY232" s="1"/>
      <c r="ALZ232" s="1"/>
      <c r="AMA232" s="1"/>
      <c r="AMB232" s="1"/>
      <c r="AMC232" s="1"/>
      <c r="AMD232" s="1"/>
      <c r="AME232" s="1"/>
      <c r="AMF232" s="1"/>
      <c r="AMG232" s="1"/>
      <c r="AMH232" s="1"/>
      <c r="AMI232" s="1"/>
      <c r="AMJ232" s="1"/>
    </row>
    <row r="233" spans="1:1025" customHeight="1" ht="12.75">
      <c r="A233" s="1"/>
      <c r="B233" s="34"/>
      <c r="C233" s="34"/>
      <c r="D233" s="34"/>
      <c r="E233" s="34"/>
      <c r="F233" s="20"/>
      <c r="G233" s="32"/>
      <c r="H233" s="32"/>
      <c r="I233" s="32"/>
      <c r="J233" s="32"/>
      <c r="K233" s="32"/>
      <c r="L233" s="32"/>
      <c r="M233" s="3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  <c r="AGK233" s="1"/>
      <c r="AGL233" s="1"/>
      <c r="AGM233" s="1"/>
      <c r="AGN233" s="1"/>
      <c r="AGO233" s="1"/>
      <c r="AGP233" s="1"/>
      <c r="AGQ233" s="1"/>
      <c r="AGR233" s="1"/>
      <c r="AGS233" s="1"/>
      <c r="AGT233" s="1"/>
      <c r="AGU233" s="1"/>
      <c r="AGV233" s="1"/>
      <c r="AGW233" s="1"/>
      <c r="AGX233" s="1"/>
      <c r="AGY233" s="1"/>
      <c r="AGZ233" s="1"/>
      <c r="AHA233" s="1"/>
      <c r="AHB233" s="1"/>
      <c r="AHC233" s="1"/>
      <c r="AHD233" s="1"/>
      <c r="AHE233" s="1"/>
      <c r="AHF233" s="1"/>
      <c r="AHG233" s="1"/>
      <c r="AHH233" s="1"/>
      <c r="AHI233" s="1"/>
      <c r="AHJ233" s="1"/>
      <c r="AHK233" s="1"/>
      <c r="AHL233" s="1"/>
      <c r="AHM233" s="1"/>
      <c r="AHN233" s="1"/>
      <c r="AHO233" s="1"/>
      <c r="AHP233" s="1"/>
      <c r="AHQ233" s="1"/>
      <c r="AHR233" s="1"/>
      <c r="AHS233" s="1"/>
      <c r="AHT233" s="1"/>
      <c r="AHU233" s="1"/>
      <c r="AHV233" s="1"/>
      <c r="AHW233" s="1"/>
      <c r="AHX233" s="1"/>
      <c r="AHY233" s="1"/>
      <c r="AHZ233" s="1"/>
      <c r="AIA233" s="1"/>
      <c r="AIB233" s="1"/>
      <c r="AIC233" s="1"/>
      <c r="AID233" s="1"/>
      <c r="AIE233" s="1"/>
      <c r="AIF233" s="1"/>
      <c r="AIG233" s="1"/>
      <c r="AIH233" s="1"/>
      <c r="AII233" s="1"/>
      <c r="AIJ233" s="1"/>
      <c r="AIK233" s="1"/>
      <c r="AIL233" s="1"/>
      <c r="AIM233" s="1"/>
      <c r="AIN233" s="1"/>
      <c r="AIO233" s="1"/>
      <c r="AIP233" s="1"/>
      <c r="AIQ233" s="1"/>
      <c r="AIR233" s="1"/>
      <c r="AIS233" s="1"/>
      <c r="AIT233" s="1"/>
      <c r="AIU233" s="1"/>
      <c r="AIV233" s="1"/>
      <c r="AIW233" s="1"/>
      <c r="AIX233" s="1"/>
      <c r="AIY233" s="1"/>
      <c r="AIZ233" s="1"/>
      <c r="AJA233" s="1"/>
      <c r="AJB233" s="1"/>
      <c r="AJC233" s="1"/>
      <c r="AJD233" s="1"/>
      <c r="AJE233" s="1"/>
      <c r="AJF233" s="1"/>
      <c r="AJG233" s="1"/>
      <c r="AJH233" s="1"/>
      <c r="AJI233" s="1"/>
      <c r="AJJ233" s="1"/>
      <c r="AJK233" s="1"/>
      <c r="AJL233" s="1"/>
      <c r="AJM233" s="1"/>
      <c r="AJN233" s="1"/>
      <c r="AJO233" s="1"/>
      <c r="AJP233" s="1"/>
      <c r="AJQ233" s="1"/>
      <c r="AJR233" s="1"/>
      <c r="AJS233" s="1"/>
      <c r="AJT233" s="1"/>
      <c r="AJU233" s="1"/>
      <c r="AJV233" s="1"/>
      <c r="AJW233" s="1"/>
      <c r="AJX233" s="1"/>
      <c r="AJY233" s="1"/>
      <c r="AJZ233" s="1"/>
      <c r="AKA233" s="1"/>
      <c r="AKB233" s="1"/>
      <c r="AKC233" s="1"/>
      <c r="AKD233" s="1"/>
      <c r="AKE233" s="1"/>
      <c r="AKF233" s="1"/>
      <c r="AKG233" s="1"/>
      <c r="AKH233" s="1"/>
      <c r="AKI233" s="1"/>
      <c r="AKJ233" s="1"/>
      <c r="AKK233" s="1"/>
      <c r="AKL233" s="1"/>
      <c r="AKM233" s="1"/>
      <c r="AKN233" s="1"/>
      <c r="AKO233" s="1"/>
      <c r="AKP233" s="1"/>
      <c r="AKQ233" s="1"/>
      <c r="AKR233" s="1"/>
      <c r="AKS233" s="1"/>
      <c r="AKT233" s="1"/>
      <c r="AKU233" s="1"/>
      <c r="AKV233" s="1"/>
      <c r="AKW233" s="1"/>
      <c r="AKX233" s="1"/>
      <c r="AKY233" s="1"/>
      <c r="AKZ233" s="1"/>
      <c r="ALA233" s="1"/>
      <c r="ALB233" s="1"/>
      <c r="ALC233" s="1"/>
      <c r="ALD233" s="1"/>
      <c r="ALE233" s="1"/>
      <c r="ALF233" s="1"/>
      <c r="ALG233" s="1"/>
      <c r="ALH233" s="1"/>
      <c r="ALI233" s="1"/>
      <c r="ALJ233" s="1"/>
      <c r="ALK233" s="1"/>
      <c r="ALL233" s="1"/>
      <c r="ALM233" s="1"/>
      <c r="ALN233" s="1"/>
      <c r="ALO233" s="1"/>
      <c r="ALP233" s="1"/>
      <c r="ALQ233" s="1"/>
      <c r="ALR233" s="1"/>
      <c r="ALS233" s="1"/>
      <c r="ALT233" s="1"/>
      <c r="ALU233" s="1"/>
      <c r="ALV233" s="1"/>
      <c r="ALW233" s="1"/>
      <c r="ALX233" s="1"/>
      <c r="ALY233" s="1"/>
      <c r="ALZ233" s="1"/>
      <c r="AMA233" s="1"/>
      <c r="AMB233" s="1"/>
      <c r="AMC233" s="1"/>
      <c r="AMD233" s="1"/>
      <c r="AME233" s="1"/>
      <c r="AMF233" s="1"/>
      <c r="AMG233" s="1"/>
      <c r="AMH233" s="1"/>
      <c r="AMI233" s="1"/>
      <c r="AMJ233" s="1"/>
    </row>
    <row r="234" spans="1:1025" customHeight="1" ht="20.25">
      <c r="A234" s="1"/>
      <c r="B234" s="35" t="s">
        <v>167</v>
      </c>
      <c r="C234" s="35"/>
      <c r="D234" s="35"/>
      <c r="E234" s="35"/>
      <c r="F234" s="35"/>
      <c r="G234" s="3">
        <v>2014</v>
      </c>
      <c r="H234" s="3">
        <v>2015</v>
      </c>
      <c r="I234" s="3">
        <v>2016</v>
      </c>
      <c r="J234" s="3">
        <v>2017</v>
      </c>
      <c r="K234" s="3">
        <v>2018</v>
      </c>
      <c r="L234" s="32"/>
      <c r="M234" s="3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  <c r="AEN234" s="1"/>
      <c r="AEO234" s="1"/>
      <c r="AEP234" s="1"/>
      <c r="AEQ234" s="1"/>
      <c r="AER234" s="1"/>
      <c r="AES234" s="1"/>
      <c r="AET234" s="1"/>
      <c r="AEU234" s="1"/>
      <c r="AEV234" s="1"/>
      <c r="AEW234" s="1"/>
      <c r="AEX234" s="1"/>
      <c r="AEY234" s="1"/>
      <c r="AEZ234" s="1"/>
      <c r="AFA234" s="1"/>
      <c r="AFB234" s="1"/>
      <c r="AFC234" s="1"/>
      <c r="AFD234" s="1"/>
      <c r="AFE234" s="1"/>
      <c r="AFF234" s="1"/>
      <c r="AFG234" s="1"/>
      <c r="AFH234" s="1"/>
      <c r="AFI234" s="1"/>
      <c r="AFJ234" s="1"/>
      <c r="AFK234" s="1"/>
      <c r="AFL234" s="1"/>
      <c r="AFM234" s="1"/>
      <c r="AFN234" s="1"/>
      <c r="AFO234" s="1"/>
      <c r="AFP234" s="1"/>
      <c r="AFQ234" s="1"/>
      <c r="AFR234" s="1"/>
      <c r="AFS234" s="1"/>
      <c r="AFT234" s="1"/>
      <c r="AFU234" s="1"/>
      <c r="AFV234" s="1"/>
      <c r="AFW234" s="1"/>
      <c r="AFX234" s="1"/>
      <c r="AFY234" s="1"/>
      <c r="AFZ234" s="1"/>
      <c r="AGA234" s="1"/>
      <c r="AGB234" s="1"/>
      <c r="AGC234" s="1"/>
      <c r="AGD234" s="1"/>
      <c r="AGE234" s="1"/>
      <c r="AGF234" s="1"/>
      <c r="AGG234" s="1"/>
      <c r="AGH234" s="1"/>
      <c r="AGI234" s="1"/>
      <c r="AGJ234" s="1"/>
      <c r="AGK234" s="1"/>
      <c r="AGL234" s="1"/>
      <c r="AGM234" s="1"/>
      <c r="AGN234" s="1"/>
      <c r="AGO234" s="1"/>
      <c r="AGP234" s="1"/>
      <c r="AGQ234" s="1"/>
      <c r="AGR234" s="1"/>
      <c r="AGS234" s="1"/>
      <c r="AGT234" s="1"/>
      <c r="AGU234" s="1"/>
      <c r="AGV234" s="1"/>
      <c r="AGW234" s="1"/>
      <c r="AGX234" s="1"/>
      <c r="AGY234" s="1"/>
      <c r="AGZ234" s="1"/>
      <c r="AHA234" s="1"/>
      <c r="AHB234" s="1"/>
      <c r="AHC234" s="1"/>
      <c r="AHD234" s="1"/>
      <c r="AHE234" s="1"/>
      <c r="AHF234" s="1"/>
      <c r="AHG234" s="1"/>
      <c r="AHH234" s="1"/>
      <c r="AHI234" s="1"/>
      <c r="AHJ234" s="1"/>
      <c r="AHK234" s="1"/>
      <c r="AHL234" s="1"/>
      <c r="AHM234" s="1"/>
      <c r="AHN234" s="1"/>
      <c r="AHO234" s="1"/>
      <c r="AHP234" s="1"/>
      <c r="AHQ234" s="1"/>
      <c r="AHR234" s="1"/>
      <c r="AHS234" s="1"/>
      <c r="AHT234" s="1"/>
      <c r="AHU234" s="1"/>
      <c r="AHV234" s="1"/>
      <c r="AHW234" s="1"/>
      <c r="AHX234" s="1"/>
      <c r="AHY234" s="1"/>
      <c r="AHZ234" s="1"/>
      <c r="AIA234" s="1"/>
      <c r="AIB234" s="1"/>
      <c r="AIC234" s="1"/>
      <c r="AID234" s="1"/>
      <c r="AIE234" s="1"/>
      <c r="AIF234" s="1"/>
      <c r="AIG234" s="1"/>
      <c r="AIH234" s="1"/>
      <c r="AII234" s="1"/>
      <c r="AIJ234" s="1"/>
      <c r="AIK234" s="1"/>
      <c r="AIL234" s="1"/>
      <c r="AIM234" s="1"/>
      <c r="AIN234" s="1"/>
      <c r="AIO234" s="1"/>
      <c r="AIP234" s="1"/>
      <c r="AIQ234" s="1"/>
      <c r="AIR234" s="1"/>
      <c r="AIS234" s="1"/>
      <c r="AIT234" s="1"/>
      <c r="AIU234" s="1"/>
      <c r="AIV234" s="1"/>
      <c r="AIW234" s="1"/>
      <c r="AIX234" s="1"/>
      <c r="AIY234" s="1"/>
      <c r="AIZ234" s="1"/>
      <c r="AJA234" s="1"/>
      <c r="AJB234" s="1"/>
      <c r="AJC234" s="1"/>
      <c r="AJD234" s="1"/>
      <c r="AJE234" s="1"/>
      <c r="AJF234" s="1"/>
      <c r="AJG234" s="1"/>
      <c r="AJH234" s="1"/>
      <c r="AJI234" s="1"/>
      <c r="AJJ234" s="1"/>
      <c r="AJK234" s="1"/>
      <c r="AJL234" s="1"/>
      <c r="AJM234" s="1"/>
      <c r="AJN234" s="1"/>
      <c r="AJO234" s="1"/>
      <c r="AJP234" s="1"/>
      <c r="AJQ234" s="1"/>
      <c r="AJR234" s="1"/>
      <c r="AJS234" s="1"/>
      <c r="AJT234" s="1"/>
      <c r="AJU234" s="1"/>
      <c r="AJV234" s="1"/>
      <c r="AJW234" s="1"/>
      <c r="AJX234" s="1"/>
      <c r="AJY234" s="1"/>
      <c r="AJZ234" s="1"/>
      <c r="AKA234" s="1"/>
      <c r="AKB234" s="1"/>
      <c r="AKC234" s="1"/>
      <c r="AKD234" s="1"/>
      <c r="AKE234" s="1"/>
      <c r="AKF234" s="1"/>
      <c r="AKG234" s="1"/>
      <c r="AKH234" s="1"/>
      <c r="AKI234" s="1"/>
      <c r="AKJ234" s="1"/>
      <c r="AKK234" s="1"/>
      <c r="AKL234" s="1"/>
      <c r="AKM234" s="1"/>
      <c r="AKN234" s="1"/>
      <c r="AKO234" s="1"/>
      <c r="AKP234" s="1"/>
      <c r="AKQ234" s="1"/>
      <c r="AKR234" s="1"/>
      <c r="AKS234" s="1"/>
      <c r="AKT234" s="1"/>
      <c r="AKU234" s="1"/>
      <c r="AKV234" s="1"/>
      <c r="AKW234" s="1"/>
      <c r="AKX234" s="1"/>
      <c r="AKY234" s="1"/>
      <c r="AKZ234" s="1"/>
      <c r="ALA234" s="1"/>
      <c r="ALB234" s="1"/>
      <c r="ALC234" s="1"/>
      <c r="ALD234" s="1"/>
      <c r="ALE234" s="1"/>
      <c r="ALF234" s="1"/>
      <c r="ALG234" s="1"/>
      <c r="ALH234" s="1"/>
      <c r="ALI234" s="1"/>
      <c r="ALJ234" s="1"/>
      <c r="ALK234" s="1"/>
      <c r="ALL234" s="1"/>
      <c r="ALM234" s="1"/>
      <c r="ALN234" s="1"/>
      <c r="ALO234" s="1"/>
      <c r="ALP234" s="1"/>
      <c r="ALQ234" s="1"/>
      <c r="ALR234" s="1"/>
      <c r="ALS234" s="1"/>
      <c r="ALT234" s="1"/>
      <c r="ALU234" s="1"/>
      <c r="ALV234" s="1"/>
      <c r="ALW234" s="1"/>
      <c r="ALX234" s="1"/>
      <c r="ALY234" s="1"/>
      <c r="ALZ234" s="1"/>
      <c r="AMA234" s="1"/>
      <c r="AMB234" s="1"/>
      <c r="AMC234" s="1"/>
      <c r="AMD234" s="1"/>
      <c r="AME234" s="1"/>
      <c r="AMF234" s="1"/>
      <c r="AMG234" s="1"/>
      <c r="AMH234" s="1"/>
      <c r="AMI234" s="1"/>
      <c r="AMJ234" s="1"/>
    </row>
    <row r="235" spans="1:1025" customHeight="1" ht="12.8">
      <c r="A235" s="1"/>
      <c r="B235" s="21" t="s">
        <v>168</v>
      </c>
      <c r="C235" s="21"/>
      <c r="D235" s="21"/>
      <c r="E235" s="21"/>
      <c r="F235" s="12" t="s">
        <v>3</v>
      </c>
      <c r="G235" s="7">
        <v>97</v>
      </c>
      <c r="H235" s="7">
        <v>103</v>
      </c>
      <c r="I235" s="7">
        <v>92</v>
      </c>
      <c r="J235" s="7">
        <v>105</v>
      </c>
      <c r="K235" s="13"/>
      <c r="L235" s="32"/>
      <c r="M235" s="3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  <c r="XQ235" s="1"/>
      <c r="XR235" s="1"/>
      <c r="XS235" s="1"/>
      <c r="XT235" s="1"/>
      <c r="XU235" s="1"/>
      <c r="XV235" s="1"/>
      <c r="XW235" s="1"/>
      <c r="XX235" s="1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  <c r="AAR235" s="1"/>
      <c r="AAS235" s="1"/>
      <c r="AAT235" s="1"/>
      <c r="AAU235" s="1"/>
      <c r="AAV235" s="1"/>
      <c r="AAW235" s="1"/>
      <c r="AAX235" s="1"/>
      <c r="AAY235" s="1"/>
      <c r="AAZ235" s="1"/>
      <c r="ABA235" s="1"/>
      <c r="ABB235" s="1"/>
      <c r="ABC235" s="1"/>
      <c r="ABD235" s="1"/>
      <c r="ABE235" s="1"/>
      <c r="ABF235" s="1"/>
      <c r="ABG235" s="1"/>
      <c r="ABH235" s="1"/>
      <c r="ABI235" s="1"/>
      <c r="ABJ235" s="1"/>
      <c r="ABK235" s="1"/>
      <c r="ABL235" s="1"/>
      <c r="ABM235" s="1"/>
      <c r="ABN235" s="1"/>
      <c r="ABO235" s="1"/>
      <c r="ABP235" s="1"/>
      <c r="ABQ235" s="1"/>
      <c r="ABR235" s="1"/>
      <c r="ABS235" s="1"/>
      <c r="ABT235" s="1"/>
      <c r="ABU235" s="1"/>
      <c r="ABV235" s="1"/>
      <c r="ABW235" s="1"/>
      <c r="ABX235" s="1"/>
      <c r="ABY235" s="1"/>
      <c r="ABZ235" s="1"/>
      <c r="ACA235" s="1"/>
      <c r="ACB235" s="1"/>
      <c r="ACC235" s="1"/>
      <c r="ACD235" s="1"/>
      <c r="ACE235" s="1"/>
      <c r="ACF235" s="1"/>
      <c r="ACG235" s="1"/>
      <c r="ACH235" s="1"/>
      <c r="ACI235" s="1"/>
      <c r="ACJ235" s="1"/>
      <c r="ACK235" s="1"/>
      <c r="ACL235" s="1"/>
      <c r="ACM235" s="1"/>
      <c r="ACN235" s="1"/>
      <c r="ACO235" s="1"/>
      <c r="ACP235" s="1"/>
      <c r="ACQ235" s="1"/>
      <c r="ACR235" s="1"/>
      <c r="ACS235" s="1"/>
      <c r="ACT235" s="1"/>
      <c r="ACU235" s="1"/>
      <c r="ACV235" s="1"/>
      <c r="ACW235" s="1"/>
      <c r="ACX235" s="1"/>
      <c r="ACY235" s="1"/>
      <c r="ACZ235" s="1"/>
      <c r="ADA235" s="1"/>
      <c r="ADB235" s="1"/>
      <c r="ADC235" s="1"/>
      <c r="ADD235" s="1"/>
      <c r="ADE235" s="1"/>
      <c r="ADF235" s="1"/>
      <c r="ADG235" s="1"/>
      <c r="ADH235" s="1"/>
      <c r="ADI235" s="1"/>
      <c r="ADJ235" s="1"/>
      <c r="ADK235" s="1"/>
      <c r="ADL235" s="1"/>
      <c r="ADM235" s="1"/>
      <c r="ADN235" s="1"/>
      <c r="ADO235" s="1"/>
      <c r="ADP235" s="1"/>
      <c r="ADQ235" s="1"/>
      <c r="ADR235" s="1"/>
      <c r="ADS235" s="1"/>
      <c r="ADT235" s="1"/>
      <c r="ADU235" s="1"/>
      <c r="ADV235" s="1"/>
      <c r="ADW235" s="1"/>
      <c r="ADX235" s="1"/>
      <c r="ADY235" s="1"/>
      <c r="ADZ235" s="1"/>
      <c r="AEA235" s="1"/>
      <c r="AEB235" s="1"/>
      <c r="AEC235" s="1"/>
      <c r="AED235" s="1"/>
      <c r="AEE235" s="1"/>
      <c r="AEF235" s="1"/>
      <c r="AEG235" s="1"/>
      <c r="AEH235" s="1"/>
      <c r="AEI235" s="1"/>
      <c r="AEJ235" s="1"/>
      <c r="AEK235" s="1"/>
      <c r="AEL235" s="1"/>
      <c r="AEM235" s="1"/>
      <c r="AEN235" s="1"/>
      <c r="AEO235" s="1"/>
      <c r="AEP235" s="1"/>
      <c r="AEQ235" s="1"/>
      <c r="AER235" s="1"/>
      <c r="AES235" s="1"/>
      <c r="AET235" s="1"/>
      <c r="AEU235" s="1"/>
      <c r="AEV235" s="1"/>
      <c r="AEW235" s="1"/>
      <c r="AEX235" s="1"/>
      <c r="AEY235" s="1"/>
      <c r="AEZ235" s="1"/>
      <c r="AFA235" s="1"/>
      <c r="AFB235" s="1"/>
      <c r="AFC235" s="1"/>
      <c r="AFD235" s="1"/>
      <c r="AFE235" s="1"/>
      <c r="AFF235" s="1"/>
      <c r="AFG235" s="1"/>
      <c r="AFH235" s="1"/>
      <c r="AFI235" s="1"/>
      <c r="AFJ235" s="1"/>
      <c r="AFK235" s="1"/>
      <c r="AFL235" s="1"/>
      <c r="AFM235" s="1"/>
      <c r="AFN235" s="1"/>
      <c r="AFO235" s="1"/>
      <c r="AFP235" s="1"/>
      <c r="AFQ235" s="1"/>
      <c r="AFR235" s="1"/>
      <c r="AFS235" s="1"/>
      <c r="AFT235" s="1"/>
      <c r="AFU235" s="1"/>
      <c r="AFV235" s="1"/>
      <c r="AFW235" s="1"/>
      <c r="AFX235" s="1"/>
      <c r="AFY235" s="1"/>
      <c r="AFZ235" s="1"/>
      <c r="AGA235" s="1"/>
      <c r="AGB235" s="1"/>
      <c r="AGC235" s="1"/>
      <c r="AGD235" s="1"/>
      <c r="AGE235" s="1"/>
      <c r="AGF235" s="1"/>
      <c r="AGG235" s="1"/>
      <c r="AGH235" s="1"/>
      <c r="AGI235" s="1"/>
      <c r="AGJ235" s="1"/>
      <c r="AGK235" s="1"/>
      <c r="AGL235" s="1"/>
      <c r="AGM235" s="1"/>
      <c r="AGN235" s="1"/>
      <c r="AGO235" s="1"/>
      <c r="AGP235" s="1"/>
      <c r="AGQ235" s="1"/>
      <c r="AGR235" s="1"/>
      <c r="AGS235" s="1"/>
      <c r="AGT235" s="1"/>
      <c r="AGU235" s="1"/>
      <c r="AGV235" s="1"/>
      <c r="AGW235" s="1"/>
      <c r="AGX235" s="1"/>
      <c r="AGY235" s="1"/>
      <c r="AGZ235" s="1"/>
      <c r="AHA235" s="1"/>
      <c r="AHB235" s="1"/>
      <c r="AHC235" s="1"/>
      <c r="AHD235" s="1"/>
      <c r="AHE235" s="1"/>
      <c r="AHF235" s="1"/>
      <c r="AHG235" s="1"/>
      <c r="AHH235" s="1"/>
      <c r="AHI235" s="1"/>
      <c r="AHJ235" s="1"/>
      <c r="AHK235" s="1"/>
      <c r="AHL235" s="1"/>
      <c r="AHM235" s="1"/>
      <c r="AHN235" s="1"/>
      <c r="AHO235" s="1"/>
      <c r="AHP235" s="1"/>
      <c r="AHQ235" s="1"/>
      <c r="AHR235" s="1"/>
      <c r="AHS235" s="1"/>
      <c r="AHT235" s="1"/>
      <c r="AHU235" s="1"/>
      <c r="AHV235" s="1"/>
      <c r="AHW235" s="1"/>
      <c r="AHX235" s="1"/>
      <c r="AHY235" s="1"/>
      <c r="AHZ235" s="1"/>
      <c r="AIA235" s="1"/>
      <c r="AIB235" s="1"/>
      <c r="AIC235" s="1"/>
      <c r="AID235" s="1"/>
      <c r="AIE235" s="1"/>
      <c r="AIF235" s="1"/>
      <c r="AIG235" s="1"/>
      <c r="AIH235" s="1"/>
      <c r="AII235" s="1"/>
      <c r="AIJ235" s="1"/>
      <c r="AIK235" s="1"/>
      <c r="AIL235" s="1"/>
      <c r="AIM235" s="1"/>
      <c r="AIN235" s="1"/>
      <c r="AIO235" s="1"/>
      <c r="AIP235" s="1"/>
      <c r="AIQ235" s="1"/>
      <c r="AIR235" s="1"/>
      <c r="AIS235" s="1"/>
      <c r="AIT235" s="1"/>
      <c r="AIU235" s="1"/>
      <c r="AIV235" s="1"/>
      <c r="AIW235" s="1"/>
      <c r="AIX235" s="1"/>
      <c r="AIY235" s="1"/>
      <c r="AIZ235" s="1"/>
      <c r="AJA235" s="1"/>
      <c r="AJB235" s="1"/>
      <c r="AJC235" s="1"/>
      <c r="AJD235" s="1"/>
      <c r="AJE235" s="1"/>
      <c r="AJF235" s="1"/>
      <c r="AJG235" s="1"/>
      <c r="AJH235" s="1"/>
      <c r="AJI235" s="1"/>
      <c r="AJJ235" s="1"/>
      <c r="AJK235" s="1"/>
      <c r="AJL235" s="1"/>
      <c r="AJM235" s="1"/>
      <c r="AJN235" s="1"/>
      <c r="AJO235" s="1"/>
      <c r="AJP235" s="1"/>
      <c r="AJQ235" s="1"/>
      <c r="AJR235" s="1"/>
      <c r="AJS235" s="1"/>
      <c r="AJT235" s="1"/>
      <c r="AJU235" s="1"/>
      <c r="AJV235" s="1"/>
      <c r="AJW235" s="1"/>
      <c r="AJX235" s="1"/>
      <c r="AJY235" s="1"/>
      <c r="AJZ235" s="1"/>
      <c r="AKA235" s="1"/>
      <c r="AKB235" s="1"/>
      <c r="AKC235" s="1"/>
      <c r="AKD235" s="1"/>
      <c r="AKE235" s="1"/>
      <c r="AKF235" s="1"/>
      <c r="AKG235" s="1"/>
      <c r="AKH235" s="1"/>
      <c r="AKI235" s="1"/>
      <c r="AKJ235" s="1"/>
      <c r="AKK235" s="1"/>
      <c r="AKL235" s="1"/>
      <c r="AKM235" s="1"/>
      <c r="AKN235" s="1"/>
      <c r="AKO235" s="1"/>
      <c r="AKP235" s="1"/>
      <c r="AKQ235" s="1"/>
      <c r="AKR235" s="1"/>
      <c r="AKS235" s="1"/>
      <c r="AKT235" s="1"/>
      <c r="AKU235" s="1"/>
      <c r="AKV235" s="1"/>
      <c r="AKW235" s="1"/>
      <c r="AKX235" s="1"/>
      <c r="AKY235" s="1"/>
      <c r="AKZ235" s="1"/>
      <c r="ALA235" s="1"/>
      <c r="ALB235" s="1"/>
      <c r="ALC235" s="1"/>
      <c r="ALD235" s="1"/>
      <c r="ALE235" s="1"/>
      <c r="ALF235" s="1"/>
      <c r="ALG235" s="1"/>
      <c r="ALH235" s="1"/>
      <c r="ALI235" s="1"/>
      <c r="ALJ235" s="1"/>
      <c r="ALK235" s="1"/>
      <c r="ALL235" s="1"/>
      <c r="ALM235" s="1"/>
      <c r="ALN235" s="1"/>
      <c r="ALO235" s="1"/>
      <c r="ALP235" s="1"/>
      <c r="ALQ235" s="1"/>
      <c r="ALR235" s="1"/>
      <c r="ALS235" s="1"/>
      <c r="ALT235" s="1"/>
      <c r="ALU235" s="1"/>
      <c r="ALV235" s="1"/>
      <c r="ALW235" s="1"/>
      <c r="ALX235" s="1"/>
      <c r="ALY235" s="1"/>
      <c r="ALZ235" s="1"/>
      <c r="AMA235" s="1"/>
      <c r="AMB235" s="1"/>
      <c r="AMC235" s="1"/>
      <c r="AMD235" s="1"/>
      <c r="AME235" s="1"/>
      <c r="AMF235" s="1"/>
      <c r="AMG235" s="1"/>
      <c r="AMH235" s="1"/>
      <c r="AMI235" s="1"/>
      <c r="AMJ235" s="1"/>
    </row>
    <row r="236" spans="1:1025" customHeight="1" ht="12.8">
      <c r="A236" s="1"/>
      <c r="B236" s="21" t="s">
        <v>169</v>
      </c>
      <c r="C236" s="21"/>
      <c r="D236" s="21"/>
      <c r="E236" s="21"/>
      <c r="F236" s="12" t="s">
        <v>12</v>
      </c>
      <c r="G236" s="7">
        <v>98</v>
      </c>
      <c r="H236" s="7">
        <v>104</v>
      </c>
      <c r="I236" s="7">
        <v>93</v>
      </c>
      <c r="J236" s="7">
        <v>106</v>
      </c>
      <c r="K236" s="13"/>
      <c r="L236" s="32"/>
      <c r="M236" s="3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  <c r="AEN236" s="1"/>
      <c r="AEO236" s="1"/>
      <c r="AEP236" s="1"/>
      <c r="AEQ236" s="1"/>
      <c r="AER236" s="1"/>
      <c r="AES236" s="1"/>
      <c r="AET236" s="1"/>
      <c r="AEU236" s="1"/>
      <c r="AEV236" s="1"/>
      <c r="AEW236" s="1"/>
      <c r="AEX236" s="1"/>
      <c r="AEY236" s="1"/>
      <c r="AEZ236" s="1"/>
      <c r="AFA236" s="1"/>
      <c r="AFB236" s="1"/>
      <c r="AFC236" s="1"/>
      <c r="AFD236" s="1"/>
      <c r="AFE236" s="1"/>
      <c r="AFF236" s="1"/>
      <c r="AFG236" s="1"/>
      <c r="AFH236" s="1"/>
      <c r="AFI236" s="1"/>
      <c r="AFJ236" s="1"/>
      <c r="AFK236" s="1"/>
      <c r="AFL236" s="1"/>
      <c r="AFM236" s="1"/>
      <c r="AFN236" s="1"/>
      <c r="AFO236" s="1"/>
      <c r="AFP236" s="1"/>
      <c r="AFQ236" s="1"/>
      <c r="AFR236" s="1"/>
      <c r="AFS236" s="1"/>
      <c r="AFT236" s="1"/>
      <c r="AFU236" s="1"/>
      <c r="AFV236" s="1"/>
      <c r="AFW236" s="1"/>
      <c r="AFX236" s="1"/>
      <c r="AFY236" s="1"/>
      <c r="AFZ236" s="1"/>
      <c r="AGA236" s="1"/>
      <c r="AGB236" s="1"/>
      <c r="AGC236" s="1"/>
      <c r="AGD236" s="1"/>
      <c r="AGE236" s="1"/>
      <c r="AGF236" s="1"/>
      <c r="AGG236" s="1"/>
      <c r="AGH236" s="1"/>
      <c r="AGI236" s="1"/>
      <c r="AGJ236" s="1"/>
      <c r="AGK236" s="1"/>
      <c r="AGL236" s="1"/>
      <c r="AGM236" s="1"/>
      <c r="AGN236" s="1"/>
      <c r="AGO236" s="1"/>
      <c r="AGP236" s="1"/>
      <c r="AGQ236" s="1"/>
      <c r="AGR236" s="1"/>
      <c r="AGS236" s="1"/>
      <c r="AGT236" s="1"/>
      <c r="AGU236" s="1"/>
      <c r="AGV236" s="1"/>
      <c r="AGW236" s="1"/>
      <c r="AGX236" s="1"/>
      <c r="AGY236" s="1"/>
      <c r="AGZ236" s="1"/>
      <c r="AHA236" s="1"/>
      <c r="AHB236" s="1"/>
      <c r="AHC236" s="1"/>
      <c r="AHD236" s="1"/>
      <c r="AHE236" s="1"/>
      <c r="AHF236" s="1"/>
      <c r="AHG236" s="1"/>
      <c r="AHH236" s="1"/>
      <c r="AHI236" s="1"/>
      <c r="AHJ236" s="1"/>
      <c r="AHK236" s="1"/>
      <c r="AHL236" s="1"/>
      <c r="AHM236" s="1"/>
      <c r="AHN236" s="1"/>
      <c r="AHO236" s="1"/>
      <c r="AHP236" s="1"/>
      <c r="AHQ236" s="1"/>
      <c r="AHR236" s="1"/>
      <c r="AHS236" s="1"/>
      <c r="AHT236" s="1"/>
      <c r="AHU236" s="1"/>
      <c r="AHV236" s="1"/>
      <c r="AHW236" s="1"/>
      <c r="AHX236" s="1"/>
      <c r="AHY236" s="1"/>
      <c r="AHZ236" s="1"/>
      <c r="AIA236" s="1"/>
      <c r="AIB236" s="1"/>
      <c r="AIC236" s="1"/>
      <c r="AID236" s="1"/>
      <c r="AIE236" s="1"/>
      <c r="AIF236" s="1"/>
      <c r="AIG236" s="1"/>
      <c r="AIH236" s="1"/>
      <c r="AII236" s="1"/>
      <c r="AIJ236" s="1"/>
      <c r="AIK236" s="1"/>
      <c r="AIL236" s="1"/>
      <c r="AIM236" s="1"/>
      <c r="AIN236" s="1"/>
      <c r="AIO236" s="1"/>
      <c r="AIP236" s="1"/>
      <c r="AIQ236" s="1"/>
      <c r="AIR236" s="1"/>
      <c r="AIS236" s="1"/>
      <c r="AIT236" s="1"/>
      <c r="AIU236" s="1"/>
      <c r="AIV236" s="1"/>
      <c r="AIW236" s="1"/>
      <c r="AIX236" s="1"/>
      <c r="AIY236" s="1"/>
      <c r="AIZ236" s="1"/>
      <c r="AJA236" s="1"/>
      <c r="AJB236" s="1"/>
      <c r="AJC236" s="1"/>
      <c r="AJD236" s="1"/>
      <c r="AJE236" s="1"/>
      <c r="AJF236" s="1"/>
      <c r="AJG236" s="1"/>
      <c r="AJH236" s="1"/>
      <c r="AJI236" s="1"/>
      <c r="AJJ236" s="1"/>
      <c r="AJK236" s="1"/>
      <c r="AJL236" s="1"/>
      <c r="AJM236" s="1"/>
      <c r="AJN236" s="1"/>
      <c r="AJO236" s="1"/>
      <c r="AJP236" s="1"/>
      <c r="AJQ236" s="1"/>
      <c r="AJR236" s="1"/>
      <c r="AJS236" s="1"/>
      <c r="AJT236" s="1"/>
      <c r="AJU236" s="1"/>
      <c r="AJV236" s="1"/>
      <c r="AJW236" s="1"/>
      <c r="AJX236" s="1"/>
      <c r="AJY236" s="1"/>
      <c r="AJZ236" s="1"/>
      <c r="AKA236" s="1"/>
      <c r="AKB236" s="1"/>
      <c r="AKC236" s="1"/>
      <c r="AKD236" s="1"/>
      <c r="AKE236" s="1"/>
      <c r="AKF236" s="1"/>
      <c r="AKG236" s="1"/>
      <c r="AKH236" s="1"/>
      <c r="AKI236" s="1"/>
      <c r="AKJ236" s="1"/>
      <c r="AKK236" s="1"/>
      <c r="AKL236" s="1"/>
      <c r="AKM236" s="1"/>
      <c r="AKN236" s="1"/>
      <c r="AKO236" s="1"/>
      <c r="AKP236" s="1"/>
      <c r="AKQ236" s="1"/>
      <c r="AKR236" s="1"/>
      <c r="AKS236" s="1"/>
      <c r="AKT236" s="1"/>
      <c r="AKU236" s="1"/>
      <c r="AKV236" s="1"/>
      <c r="AKW236" s="1"/>
      <c r="AKX236" s="1"/>
      <c r="AKY236" s="1"/>
      <c r="AKZ236" s="1"/>
      <c r="ALA236" s="1"/>
      <c r="ALB236" s="1"/>
      <c r="ALC236" s="1"/>
      <c r="ALD236" s="1"/>
      <c r="ALE236" s="1"/>
      <c r="ALF236" s="1"/>
      <c r="ALG236" s="1"/>
      <c r="ALH236" s="1"/>
      <c r="ALI236" s="1"/>
      <c r="ALJ236" s="1"/>
      <c r="ALK236" s="1"/>
      <c r="ALL236" s="1"/>
      <c r="ALM236" s="1"/>
      <c r="ALN236" s="1"/>
      <c r="ALO236" s="1"/>
      <c r="ALP236" s="1"/>
      <c r="ALQ236" s="1"/>
      <c r="ALR236" s="1"/>
      <c r="ALS236" s="1"/>
      <c r="ALT236" s="1"/>
      <c r="ALU236" s="1"/>
      <c r="ALV236" s="1"/>
      <c r="ALW236" s="1"/>
      <c r="ALX236" s="1"/>
      <c r="ALY236" s="1"/>
      <c r="ALZ236" s="1"/>
      <c r="AMA236" s="1"/>
      <c r="AMB236" s="1"/>
      <c r="AMC236" s="1"/>
      <c r="AMD236" s="1"/>
      <c r="AME236" s="1"/>
      <c r="AMF236" s="1"/>
      <c r="AMG236" s="1"/>
      <c r="AMH236" s="1"/>
      <c r="AMI236" s="1"/>
      <c r="AMJ236" s="1"/>
    </row>
    <row r="237" spans="1:1025" customHeight="1" ht="12.75">
      <c r="A237" s="1"/>
      <c r="B237" s="6" t="s">
        <v>170</v>
      </c>
      <c r="C237" s="6"/>
      <c r="D237" s="6"/>
      <c r="E237" s="6"/>
      <c r="F237" s="12" t="s">
        <v>3</v>
      </c>
      <c r="G237" s="7">
        <v>99</v>
      </c>
      <c r="H237" s="7">
        <v>105</v>
      </c>
      <c r="I237" s="7">
        <v>94</v>
      </c>
      <c r="J237" s="7">
        <v>107</v>
      </c>
      <c r="K237" s="13"/>
      <c r="L237" s="32"/>
      <c r="M237" s="3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  <c r="XQ237" s="1"/>
      <c r="XR237" s="1"/>
      <c r="XS237" s="1"/>
      <c r="XT237" s="1"/>
      <c r="XU237" s="1"/>
      <c r="XV237" s="1"/>
      <c r="XW237" s="1"/>
      <c r="XX237" s="1"/>
      <c r="XY237" s="1"/>
      <c r="XZ237" s="1"/>
      <c r="YA237" s="1"/>
      <c r="YB237" s="1"/>
      <c r="YC237" s="1"/>
      <c r="YD237" s="1"/>
      <c r="YE237" s="1"/>
      <c r="YF237" s="1"/>
      <c r="YG237" s="1"/>
      <c r="YH237" s="1"/>
      <c r="YI237" s="1"/>
      <c r="YJ237" s="1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  <c r="ZD237" s="1"/>
      <c r="ZE237" s="1"/>
      <c r="ZF237" s="1"/>
      <c r="ZG237" s="1"/>
      <c r="ZH237" s="1"/>
      <c r="ZI237" s="1"/>
      <c r="ZJ237" s="1"/>
      <c r="ZK237" s="1"/>
      <c r="ZL237" s="1"/>
      <c r="ZM237" s="1"/>
      <c r="ZN237" s="1"/>
      <c r="ZO237" s="1"/>
      <c r="ZP237" s="1"/>
      <c r="ZQ237" s="1"/>
      <c r="ZR237" s="1"/>
      <c r="ZS237" s="1"/>
      <c r="ZT237" s="1"/>
      <c r="ZU237" s="1"/>
      <c r="ZV237" s="1"/>
      <c r="ZW237" s="1"/>
      <c r="ZX237" s="1"/>
      <c r="ZY237" s="1"/>
      <c r="ZZ237" s="1"/>
      <c r="AAA237" s="1"/>
      <c r="AAB237" s="1"/>
      <c r="AAC237" s="1"/>
      <c r="AAD237" s="1"/>
      <c r="AAE237" s="1"/>
      <c r="AAF237" s="1"/>
      <c r="AAG237" s="1"/>
      <c r="AAH237" s="1"/>
      <c r="AAI237" s="1"/>
      <c r="AAJ237" s="1"/>
      <c r="AAK237" s="1"/>
      <c r="AAL237" s="1"/>
      <c r="AAM237" s="1"/>
      <c r="AAN237" s="1"/>
      <c r="AAO237" s="1"/>
      <c r="AAP237" s="1"/>
      <c r="AAQ237" s="1"/>
      <c r="AAR237" s="1"/>
      <c r="AAS237" s="1"/>
      <c r="AAT237" s="1"/>
      <c r="AAU237" s="1"/>
      <c r="AAV237" s="1"/>
      <c r="AAW237" s="1"/>
      <c r="AAX237" s="1"/>
      <c r="AAY237" s="1"/>
      <c r="AAZ237" s="1"/>
      <c r="ABA237" s="1"/>
      <c r="ABB237" s="1"/>
      <c r="ABC237" s="1"/>
      <c r="ABD237" s="1"/>
      <c r="ABE237" s="1"/>
      <c r="ABF237" s="1"/>
      <c r="ABG237" s="1"/>
      <c r="ABH237" s="1"/>
      <c r="ABI237" s="1"/>
      <c r="ABJ237" s="1"/>
      <c r="ABK237" s="1"/>
      <c r="ABL237" s="1"/>
      <c r="ABM237" s="1"/>
      <c r="ABN237" s="1"/>
      <c r="ABO237" s="1"/>
      <c r="ABP237" s="1"/>
      <c r="ABQ237" s="1"/>
      <c r="ABR237" s="1"/>
      <c r="ABS237" s="1"/>
      <c r="ABT237" s="1"/>
      <c r="ABU237" s="1"/>
      <c r="ABV237" s="1"/>
      <c r="ABW237" s="1"/>
      <c r="ABX237" s="1"/>
      <c r="ABY237" s="1"/>
      <c r="ABZ237" s="1"/>
      <c r="ACA237" s="1"/>
      <c r="ACB237" s="1"/>
      <c r="ACC237" s="1"/>
      <c r="ACD237" s="1"/>
      <c r="ACE237" s="1"/>
      <c r="ACF237" s="1"/>
      <c r="ACG237" s="1"/>
      <c r="ACH237" s="1"/>
      <c r="ACI237" s="1"/>
      <c r="ACJ237" s="1"/>
      <c r="ACK237" s="1"/>
      <c r="ACL237" s="1"/>
      <c r="ACM237" s="1"/>
      <c r="ACN237" s="1"/>
      <c r="ACO237" s="1"/>
      <c r="ACP237" s="1"/>
      <c r="ACQ237" s="1"/>
      <c r="ACR237" s="1"/>
      <c r="ACS237" s="1"/>
      <c r="ACT237" s="1"/>
      <c r="ACU237" s="1"/>
      <c r="ACV237" s="1"/>
      <c r="ACW237" s="1"/>
      <c r="ACX237" s="1"/>
      <c r="ACY237" s="1"/>
      <c r="ACZ237" s="1"/>
      <c r="ADA237" s="1"/>
      <c r="ADB237" s="1"/>
      <c r="ADC237" s="1"/>
      <c r="ADD237" s="1"/>
      <c r="ADE237" s="1"/>
      <c r="ADF237" s="1"/>
      <c r="ADG237" s="1"/>
      <c r="ADH237" s="1"/>
      <c r="ADI237" s="1"/>
      <c r="ADJ237" s="1"/>
      <c r="ADK237" s="1"/>
      <c r="ADL237" s="1"/>
      <c r="ADM237" s="1"/>
      <c r="ADN237" s="1"/>
      <c r="ADO237" s="1"/>
      <c r="ADP237" s="1"/>
      <c r="ADQ237" s="1"/>
      <c r="ADR237" s="1"/>
      <c r="ADS237" s="1"/>
      <c r="ADT237" s="1"/>
      <c r="ADU237" s="1"/>
      <c r="ADV237" s="1"/>
      <c r="ADW237" s="1"/>
      <c r="ADX237" s="1"/>
      <c r="ADY237" s="1"/>
      <c r="ADZ237" s="1"/>
      <c r="AEA237" s="1"/>
      <c r="AEB237" s="1"/>
      <c r="AEC237" s="1"/>
      <c r="AED237" s="1"/>
      <c r="AEE237" s="1"/>
      <c r="AEF237" s="1"/>
      <c r="AEG237" s="1"/>
      <c r="AEH237" s="1"/>
      <c r="AEI237" s="1"/>
      <c r="AEJ237" s="1"/>
      <c r="AEK237" s="1"/>
      <c r="AEL237" s="1"/>
      <c r="AEM237" s="1"/>
      <c r="AEN237" s="1"/>
      <c r="AEO237" s="1"/>
      <c r="AEP237" s="1"/>
      <c r="AEQ237" s="1"/>
      <c r="AER237" s="1"/>
      <c r="AES237" s="1"/>
      <c r="AET237" s="1"/>
      <c r="AEU237" s="1"/>
      <c r="AEV237" s="1"/>
      <c r="AEW237" s="1"/>
      <c r="AEX237" s="1"/>
      <c r="AEY237" s="1"/>
      <c r="AEZ237" s="1"/>
      <c r="AFA237" s="1"/>
      <c r="AFB237" s="1"/>
      <c r="AFC237" s="1"/>
      <c r="AFD237" s="1"/>
      <c r="AFE237" s="1"/>
      <c r="AFF237" s="1"/>
      <c r="AFG237" s="1"/>
      <c r="AFH237" s="1"/>
      <c r="AFI237" s="1"/>
      <c r="AFJ237" s="1"/>
      <c r="AFK237" s="1"/>
      <c r="AFL237" s="1"/>
      <c r="AFM237" s="1"/>
      <c r="AFN237" s="1"/>
      <c r="AFO237" s="1"/>
      <c r="AFP237" s="1"/>
      <c r="AFQ237" s="1"/>
      <c r="AFR237" s="1"/>
      <c r="AFS237" s="1"/>
      <c r="AFT237" s="1"/>
      <c r="AFU237" s="1"/>
      <c r="AFV237" s="1"/>
      <c r="AFW237" s="1"/>
      <c r="AFX237" s="1"/>
      <c r="AFY237" s="1"/>
      <c r="AFZ237" s="1"/>
      <c r="AGA237" s="1"/>
      <c r="AGB237" s="1"/>
      <c r="AGC237" s="1"/>
      <c r="AGD237" s="1"/>
      <c r="AGE237" s="1"/>
      <c r="AGF237" s="1"/>
      <c r="AGG237" s="1"/>
      <c r="AGH237" s="1"/>
      <c r="AGI237" s="1"/>
      <c r="AGJ237" s="1"/>
      <c r="AGK237" s="1"/>
      <c r="AGL237" s="1"/>
      <c r="AGM237" s="1"/>
      <c r="AGN237" s="1"/>
      <c r="AGO237" s="1"/>
      <c r="AGP237" s="1"/>
      <c r="AGQ237" s="1"/>
      <c r="AGR237" s="1"/>
      <c r="AGS237" s="1"/>
      <c r="AGT237" s="1"/>
      <c r="AGU237" s="1"/>
      <c r="AGV237" s="1"/>
      <c r="AGW237" s="1"/>
      <c r="AGX237" s="1"/>
      <c r="AGY237" s="1"/>
      <c r="AGZ237" s="1"/>
      <c r="AHA237" s="1"/>
      <c r="AHB237" s="1"/>
      <c r="AHC237" s="1"/>
      <c r="AHD237" s="1"/>
      <c r="AHE237" s="1"/>
      <c r="AHF237" s="1"/>
      <c r="AHG237" s="1"/>
      <c r="AHH237" s="1"/>
      <c r="AHI237" s="1"/>
      <c r="AHJ237" s="1"/>
      <c r="AHK237" s="1"/>
      <c r="AHL237" s="1"/>
      <c r="AHM237" s="1"/>
      <c r="AHN237" s="1"/>
      <c r="AHO237" s="1"/>
      <c r="AHP237" s="1"/>
      <c r="AHQ237" s="1"/>
      <c r="AHR237" s="1"/>
      <c r="AHS237" s="1"/>
      <c r="AHT237" s="1"/>
      <c r="AHU237" s="1"/>
      <c r="AHV237" s="1"/>
      <c r="AHW237" s="1"/>
      <c r="AHX237" s="1"/>
      <c r="AHY237" s="1"/>
      <c r="AHZ237" s="1"/>
      <c r="AIA237" s="1"/>
      <c r="AIB237" s="1"/>
      <c r="AIC237" s="1"/>
      <c r="AID237" s="1"/>
      <c r="AIE237" s="1"/>
      <c r="AIF237" s="1"/>
      <c r="AIG237" s="1"/>
      <c r="AIH237" s="1"/>
      <c r="AII237" s="1"/>
      <c r="AIJ237" s="1"/>
      <c r="AIK237" s="1"/>
      <c r="AIL237" s="1"/>
      <c r="AIM237" s="1"/>
      <c r="AIN237" s="1"/>
      <c r="AIO237" s="1"/>
      <c r="AIP237" s="1"/>
      <c r="AIQ237" s="1"/>
      <c r="AIR237" s="1"/>
      <c r="AIS237" s="1"/>
      <c r="AIT237" s="1"/>
      <c r="AIU237" s="1"/>
      <c r="AIV237" s="1"/>
      <c r="AIW237" s="1"/>
      <c r="AIX237" s="1"/>
      <c r="AIY237" s="1"/>
      <c r="AIZ237" s="1"/>
      <c r="AJA237" s="1"/>
      <c r="AJB237" s="1"/>
      <c r="AJC237" s="1"/>
      <c r="AJD237" s="1"/>
      <c r="AJE237" s="1"/>
      <c r="AJF237" s="1"/>
      <c r="AJG237" s="1"/>
      <c r="AJH237" s="1"/>
      <c r="AJI237" s="1"/>
      <c r="AJJ237" s="1"/>
      <c r="AJK237" s="1"/>
      <c r="AJL237" s="1"/>
      <c r="AJM237" s="1"/>
      <c r="AJN237" s="1"/>
      <c r="AJO237" s="1"/>
      <c r="AJP237" s="1"/>
      <c r="AJQ237" s="1"/>
      <c r="AJR237" s="1"/>
      <c r="AJS237" s="1"/>
      <c r="AJT237" s="1"/>
      <c r="AJU237" s="1"/>
      <c r="AJV237" s="1"/>
      <c r="AJW237" s="1"/>
      <c r="AJX237" s="1"/>
      <c r="AJY237" s="1"/>
      <c r="AJZ237" s="1"/>
      <c r="AKA237" s="1"/>
      <c r="AKB237" s="1"/>
      <c r="AKC237" s="1"/>
      <c r="AKD237" s="1"/>
      <c r="AKE237" s="1"/>
      <c r="AKF237" s="1"/>
      <c r="AKG237" s="1"/>
      <c r="AKH237" s="1"/>
      <c r="AKI237" s="1"/>
      <c r="AKJ237" s="1"/>
      <c r="AKK237" s="1"/>
      <c r="AKL237" s="1"/>
      <c r="AKM237" s="1"/>
      <c r="AKN237" s="1"/>
      <c r="AKO237" s="1"/>
      <c r="AKP237" s="1"/>
      <c r="AKQ237" s="1"/>
      <c r="AKR237" s="1"/>
      <c r="AKS237" s="1"/>
      <c r="AKT237" s="1"/>
      <c r="AKU237" s="1"/>
      <c r="AKV237" s="1"/>
      <c r="AKW237" s="1"/>
      <c r="AKX237" s="1"/>
      <c r="AKY237" s="1"/>
      <c r="AKZ237" s="1"/>
      <c r="ALA237" s="1"/>
      <c r="ALB237" s="1"/>
      <c r="ALC237" s="1"/>
      <c r="ALD237" s="1"/>
      <c r="ALE237" s="1"/>
      <c r="ALF237" s="1"/>
      <c r="ALG237" s="1"/>
      <c r="ALH237" s="1"/>
      <c r="ALI237" s="1"/>
      <c r="ALJ237" s="1"/>
      <c r="ALK237" s="1"/>
      <c r="ALL237" s="1"/>
      <c r="ALM237" s="1"/>
      <c r="ALN237" s="1"/>
      <c r="ALO237" s="1"/>
      <c r="ALP237" s="1"/>
      <c r="ALQ237" s="1"/>
      <c r="ALR237" s="1"/>
      <c r="ALS237" s="1"/>
      <c r="ALT237" s="1"/>
      <c r="ALU237" s="1"/>
      <c r="ALV237" s="1"/>
      <c r="ALW237" s="1"/>
      <c r="ALX237" s="1"/>
      <c r="ALY237" s="1"/>
      <c r="ALZ237" s="1"/>
      <c r="AMA237" s="1"/>
      <c r="AMB237" s="1"/>
      <c r="AMC237" s="1"/>
      <c r="AMD237" s="1"/>
      <c r="AME237" s="1"/>
      <c r="AMF237" s="1"/>
      <c r="AMG237" s="1"/>
      <c r="AMH237" s="1"/>
      <c r="AMI237" s="1"/>
      <c r="AMJ237" s="1"/>
    </row>
    <row r="238" spans="1:1025" customHeight="1" ht="12.8">
      <c r="A238" s="1"/>
      <c r="B238" s="4" t="s">
        <v>171</v>
      </c>
      <c r="C238" s="21" t="s">
        <v>172</v>
      </c>
      <c r="D238" s="21"/>
      <c r="E238" s="21"/>
      <c r="F238" s="12" t="s">
        <v>3</v>
      </c>
      <c r="G238" s="7">
        <v>100</v>
      </c>
      <c r="H238" s="7">
        <v>106</v>
      </c>
      <c r="I238" s="7">
        <v>95</v>
      </c>
      <c r="J238" s="7">
        <v>108</v>
      </c>
      <c r="K238" s="13"/>
      <c r="L238" s="32"/>
      <c r="M238" s="3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  <c r="XQ238" s="1"/>
      <c r="XR238" s="1"/>
      <c r="XS238" s="1"/>
      <c r="XT238" s="1"/>
      <c r="XU238" s="1"/>
      <c r="XV238" s="1"/>
      <c r="XW238" s="1"/>
      <c r="XX238" s="1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  <c r="AAR238" s="1"/>
      <c r="AAS238" s="1"/>
      <c r="AAT238" s="1"/>
      <c r="AAU238" s="1"/>
      <c r="AAV238" s="1"/>
      <c r="AAW238" s="1"/>
      <c r="AAX238" s="1"/>
      <c r="AAY238" s="1"/>
      <c r="AAZ238" s="1"/>
      <c r="ABA238" s="1"/>
      <c r="ABB238" s="1"/>
      <c r="ABC238" s="1"/>
      <c r="ABD238" s="1"/>
      <c r="ABE238" s="1"/>
      <c r="ABF238" s="1"/>
      <c r="ABG238" s="1"/>
      <c r="ABH238" s="1"/>
      <c r="ABI238" s="1"/>
      <c r="ABJ238" s="1"/>
      <c r="ABK238" s="1"/>
      <c r="ABL238" s="1"/>
      <c r="ABM238" s="1"/>
      <c r="ABN238" s="1"/>
      <c r="ABO238" s="1"/>
      <c r="ABP238" s="1"/>
      <c r="ABQ238" s="1"/>
      <c r="ABR238" s="1"/>
      <c r="ABS238" s="1"/>
      <c r="ABT238" s="1"/>
      <c r="ABU238" s="1"/>
      <c r="ABV238" s="1"/>
      <c r="ABW238" s="1"/>
      <c r="ABX238" s="1"/>
      <c r="ABY238" s="1"/>
      <c r="ABZ238" s="1"/>
      <c r="ACA238" s="1"/>
      <c r="ACB238" s="1"/>
      <c r="ACC238" s="1"/>
      <c r="ACD238" s="1"/>
      <c r="ACE238" s="1"/>
      <c r="ACF238" s="1"/>
      <c r="ACG238" s="1"/>
      <c r="ACH238" s="1"/>
      <c r="ACI238" s="1"/>
      <c r="ACJ238" s="1"/>
      <c r="ACK238" s="1"/>
      <c r="ACL238" s="1"/>
      <c r="ACM238" s="1"/>
      <c r="ACN238" s="1"/>
      <c r="ACO238" s="1"/>
      <c r="ACP238" s="1"/>
      <c r="ACQ238" s="1"/>
      <c r="ACR238" s="1"/>
      <c r="ACS238" s="1"/>
      <c r="ACT238" s="1"/>
      <c r="ACU238" s="1"/>
      <c r="ACV238" s="1"/>
      <c r="ACW238" s="1"/>
      <c r="ACX238" s="1"/>
      <c r="ACY238" s="1"/>
      <c r="ACZ238" s="1"/>
      <c r="ADA238" s="1"/>
      <c r="ADB238" s="1"/>
      <c r="ADC238" s="1"/>
      <c r="ADD238" s="1"/>
      <c r="ADE238" s="1"/>
      <c r="ADF238" s="1"/>
      <c r="ADG238" s="1"/>
      <c r="ADH238" s="1"/>
      <c r="ADI238" s="1"/>
      <c r="ADJ238" s="1"/>
      <c r="ADK238" s="1"/>
      <c r="ADL238" s="1"/>
      <c r="ADM238" s="1"/>
      <c r="ADN238" s="1"/>
      <c r="ADO238" s="1"/>
      <c r="ADP238" s="1"/>
      <c r="ADQ238" s="1"/>
      <c r="ADR238" s="1"/>
      <c r="ADS238" s="1"/>
      <c r="ADT238" s="1"/>
      <c r="ADU238" s="1"/>
      <c r="ADV238" s="1"/>
      <c r="ADW238" s="1"/>
      <c r="ADX238" s="1"/>
      <c r="ADY238" s="1"/>
      <c r="ADZ238" s="1"/>
      <c r="AEA238" s="1"/>
      <c r="AEB238" s="1"/>
      <c r="AEC238" s="1"/>
      <c r="AED238" s="1"/>
      <c r="AEE238" s="1"/>
      <c r="AEF238" s="1"/>
      <c r="AEG238" s="1"/>
      <c r="AEH238" s="1"/>
      <c r="AEI238" s="1"/>
      <c r="AEJ238" s="1"/>
      <c r="AEK238" s="1"/>
      <c r="AEL238" s="1"/>
      <c r="AEM238" s="1"/>
      <c r="AEN238" s="1"/>
      <c r="AEO238" s="1"/>
      <c r="AEP238" s="1"/>
      <c r="AEQ238" s="1"/>
      <c r="AER238" s="1"/>
      <c r="AES238" s="1"/>
      <c r="AET238" s="1"/>
      <c r="AEU238" s="1"/>
      <c r="AEV238" s="1"/>
      <c r="AEW238" s="1"/>
      <c r="AEX238" s="1"/>
      <c r="AEY238" s="1"/>
      <c r="AEZ238" s="1"/>
      <c r="AFA238" s="1"/>
      <c r="AFB238" s="1"/>
      <c r="AFC238" s="1"/>
      <c r="AFD238" s="1"/>
      <c r="AFE238" s="1"/>
      <c r="AFF238" s="1"/>
      <c r="AFG238" s="1"/>
      <c r="AFH238" s="1"/>
      <c r="AFI238" s="1"/>
      <c r="AFJ238" s="1"/>
      <c r="AFK238" s="1"/>
      <c r="AFL238" s="1"/>
      <c r="AFM238" s="1"/>
      <c r="AFN238" s="1"/>
      <c r="AFO238" s="1"/>
      <c r="AFP238" s="1"/>
      <c r="AFQ238" s="1"/>
      <c r="AFR238" s="1"/>
      <c r="AFS238" s="1"/>
      <c r="AFT238" s="1"/>
      <c r="AFU238" s="1"/>
      <c r="AFV238" s="1"/>
      <c r="AFW238" s="1"/>
      <c r="AFX238" s="1"/>
      <c r="AFY238" s="1"/>
      <c r="AFZ238" s="1"/>
      <c r="AGA238" s="1"/>
      <c r="AGB238" s="1"/>
      <c r="AGC238" s="1"/>
      <c r="AGD238" s="1"/>
      <c r="AGE238" s="1"/>
      <c r="AGF238" s="1"/>
      <c r="AGG238" s="1"/>
      <c r="AGH238" s="1"/>
      <c r="AGI238" s="1"/>
      <c r="AGJ238" s="1"/>
      <c r="AGK238" s="1"/>
      <c r="AGL238" s="1"/>
      <c r="AGM238" s="1"/>
      <c r="AGN238" s="1"/>
      <c r="AGO238" s="1"/>
      <c r="AGP238" s="1"/>
      <c r="AGQ238" s="1"/>
      <c r="AGR238" s="1"/>
      <c r="AGS238" s="1"/>
      <c r="AGT238" s="1"/>
      <c r="AGU238" s="1"/>
      <c r="AGV238" s="1"/>
      <c r="AGW238" s="1"/>
      <c r="AGX238" s="1"/>
      <c r="AGY238" s="1"/>
      <c r="AGZ238" s="1"/>
      <c r="AHA238" s="1"/>
      <c r="AHB238" s="1"/>
      <c r="AHC238" s="1"/>
      <c r="AHD238" s="1"/>
      <c r="AHE238" s="1"/>
      <c r="AHF238" s="1"/>
      <c r="AHG238" s="1"/>
      <c r="AHH238" s="1"/>
      <c r="AHI238" s="1"/>
      <c r="AHJ238" s="1"/>
      <c r="AHK238" s="1"/>
      <c r="AHL238" s="1"/>
      <c r="AHM238" s="1"/>
      <c r="AHN238" s="1"/>
      <c r="AHO238" s="1"/>
      <c r="AHP238" s="1"/>
      <c r="AHQ238" s="1"/>
      <c r="AHR238" s="1"/>
      <c r="AHS238" s="1"/>
      <c r="AHT238" s="1"/>
      <c r="AHU238" s="1"/>
      <c r="AHV238" s="1"/>
      <c r="AHW238" s="1"/>
      <c r="AHX238" s="1"/>
      <c r="AHY238" s="1"/>
      <c r="AHZ238" s="1"/>
      <c r="AIA238" s="1"/>
      <c r="AIB238" s="1"/>
      <c r="AIC238" s="1"/>
      <c r="AID238" s="1"/>
      <c r="AIE238" s="1"/>
      <c r="AIF238" s="1"/>
      <c r="AIG238" s="1"/>
      <c r="AIH238" s="1"/>
      <c r="AII238" s="1"/>
      <c r="AIJ238" s="1"/>
      <c r="AIK238" s="1"/>
      <c r="AIL238" s="1"/>
      <c r="AIM238" s="1"/>
      <c r="AIN238" s="1"/>
      <c r="AIO238" s="1"/>
      <c r="AIP238" s="1"/>
      <c r="AIQ238" s="1"/>
      <c r="AIR238" s="1"/>
      <c r="AIS238" s="1"/>
      <c r="AIT238" s="1"/>
      <c r="AIU238" s="1"/>
      <c r="AIV238" s="1"/>
      <c r="AIW238" s="1"/>
      <c r="AIX238" s="1"/>
      <c r="AIY238" s="1"/>
      <c r="AIZ238" s="1"/>
      <c r="AJA238" s="1"/>
      <c r="AJB238" s="1"/>
      <c r="AJC238" s="1"/>
      <c r="AJD238" s="1"/>
      <c r="AJE238" s="1"/>
      <c r="AJF238" s="1"/>
      <c r="AJG238" s="1"/>
      <c r="AJH238" s="1"/>
      <c r="AJI238" s="1"/>
      <c r="AJJ238" s="1"/>
      <c r="AJK238" s="1"/>
      <c r="AJL238" s="1"/>
      <c r="AJM238" s="1"/>
      <c r="AJN238" s="1"/>
      <c r="AJO238" s="1"/>
      <c r="AJP238" s="1"/>
      <c r="AJQ238" s="1"/>
      <c r="AJR238" s="1"/>
      <c r="AJS238" s="1"/>
      <c r="AJT238" s="1"/>
      <c r="AJU238" s="1"/>
      <c r="AJV238" s="1"/>
      <c r="AJW238" s="1"/>
      <c r="AJX238" s="1"/>
      <c r="AJY238" s="1"/>
      <c r="AJZ238" s="1"/>
      <c r="AKA238" s="1"/>
      <c r="AKB238" s="1"/>
      <c r="AKC238" s="1"/>
      <c r="AKD238" s="1"/>
      <c r="AKE238" s="1"/>
      <c r="AKF238" s="1"/>
      <c r="AKG238" s="1"/>
      <c r="AKH238" s="1"/>
      <c r="AKI238" s="1"/>
      <c r="AKJ238" s="1"/>
      <c r="AKK238" s="1"/>
      <c r="AKL238" s="1"/>
      <c r="AKM238" s="1"/>
      <c r="AKN238" s="1"/>
      <c r="AKO238" s="1"/>
      <c r="AKP238" s="1"/>
      <c r="AKQ238" s="1"/>
      <c r="AKR238" s="1"/>
      <c r="AKS238" s="1"/>
      <c r="AKT238" s="1"/>
      <c r="AKU238" s="1"/>
      <c r="AKV238" s="1"/>
      <c r="AKW238" s="1"/>
      <c r="AKX238" s="1"/>
      <c r="AKY238" s="1"/>
      <c r="AKZ238" s="1"/>
      <c r="ALA238" s="1"/>
      <c r="ALB238" s="1"/>
      <c r="ALC238" s="1"/>
      <c r="ALD238" s="1"/>
      <c r="ALE238" s="1"/>
      <c r="ALF238" s="1"/>
      <c r="ALG238" s="1"/>
      <c r="ALH238" s="1"/>
      <c r="ALI238" s="1"/>
      <c r="ALJ238" s="1"/>
      <c r="ALK238" s="1"/>
      <c r="ALL238" s="1"/>
      <c r="ALM238" s="1"/>
      <c r="ALN238" s="1"/>
      <c r="ALO238" s="1"/>
      <c r="ALP238" s="1"/>
      <c r="ALQ238" s="1"/>
      <c r="ALR238" s="1"/>
      <c r="ALS238" s="1"/>
      <c r="ALT238" s="1"/>
      <c r="ALU238" s="1"/>
      <c r="ALV238" s="1"/>
      <c r="ALW238" s="1"/>
      <c r="ALX238" s="1"/>
      <c r="ALY238" s="1"/>
      <c r="ALZ238" s="1"/>
      <c r="AMA238" s="1"/>
      <c r="AMB238" s="1"/>
      <c r="AMC238" s="1"/>
      <c r="AMD238" s="1"/>
      <c r="AME238" s="1"/>
      <c r="AMF238" s="1"/>
      <c r="AMG238" s="1"/>
      <c r="AMH238" s="1"/>
      <c r="AMI238" s="1"/>
      <c r="AMJ238" s="1"/>
    </row>
    <row r="239" spans="1:1025" customHeight="1" ht="12.8">
      <c r="A239" s="1"/>
      <c r="B239" s="4"/>
      <c r="C239" s="21" t="s">
        <v>173</v>
      </c>
      <c r="D239" s="21"/>
      <c r="E239" s="21"/>
      <c r="F239" s="12" t="s">
        <v>3</v>
      </c>
      <c r="G239" s="7">
        <v>101</v>
      </c>
      <c r="H239" s="7">
        <v>107</v>
      </c>
      <c r="I239" s="7">
        <v>96</v>
      </c>
      <c r="J239" s="7">
        <v>109</v>
      </c>
      <c r="K239" s="13"/>
      <c r="L239" s="32"/>
      <c r="M239" s="3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  <c r="XQ239" s="1"/>
      <c r="XR239" s="1"/>
      <c r="XS239" s="1"/>
      <c r="XT239" s="1"/>
      <c r="XU239" s="1"/>
      <c r="XV239" s="1"/>
      <c r="XW239" s="1"/>
      <c r="XX239" s="1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  <c r="AAR239" s="1"/>
      <c r="AAS239" s="1"/>
      <c r="AAT239" s="1"/>
      <c r="AAU239" s="1"/>
      <c r="AAV239" s="1"/>
      <c r="AAW239" s="1"/>
      <c r="AAX239" s="1"/>
      <c r="AAY239" s="1"/>
      <c r="AAZ239" s="1"/>
      <c r="ABA239" s="1"/>
      <c r="ABB239" s="1"/>
      <c r="ABC239" s="1"/>
      <c r="ABD239" s="1"/>
      <c r="ABE239" s="1"/>
      <c r="ABF239" s="1"/>
      <c r="ABG239" s="1"/>
      <c r="ABH239" s="1"/>
      <c r="ABI239" s="1"/>
      <c r="ABJ239" s="1"/>
      <c r="ABK239" s="1"/>
      <c r="ABL239" s="1"/>
      <c r="ABM239" s="1"/>
      <c r="ABN239" s="1"/>
      <c r="ABO239" s="1"/>
      <c r="ABP239" s="1"/>
      <c r="ABQ239" s="1"/>
      <c r="ABR239" s="1"/>
      <c r="ABS239" s="1"/>
      <c r="ABT239" s="1"/>
      <c r="ABU239" s="1"/>
      <c r="ABV239" s="1"/>
      <c r="ABW239" s="1"/>
      <c r="ABX239" s="1"/>
      <c r="ABY239" s="1"/>
      <c r="ABZ239" s="1"/>
      <c r="ACA239" s="1"/>
      <c r="ACB239" s="1"/>
      <c r="ACC239" s="1"/>
      <c r="ACD239" s="1"/>
      <c r="ACE239" s="1"/>
      <c r="ACF239" s="1"/>
      <c r="ACG239" s="1"/>
      <c r="ACH239" s="1"/>
      <c r="ACI239" s="1"/>
      <c r="ACJ239" s="1"/>
      <c r="ACK239" s="1"/>
      <c r="ACL239" s="1"/>
      <c r="ACM239" s="1"/>
      <c r="ACN239" s="1"/>
      <c r="ACO239" s="1"/>
      <c r="ACP239" s="1"/>
      <c r="ACQ239" s="1"/>
      <c r="ACR239" s="1"/>
      <c r="ACS239" s="1"/>
      <c r="ACT239" s="1"/>
      <c r="ACU239" s="1"/>
      <c r="ACV239" s="1"/>
      <c r="ACW239" s="1"/>
      <c r="ACX239" s="1"/>
      <c r="ACY239" s="1"/>
      <c r="ACZ239" s="1"/>
      <c r="ADA239" s="1"/>
      <c r="ADB239" s="1"/>
      <c r="ADC239" s="1"/>
      <c r="ADD239" s="1"/>
      <c r="ADE239" s="1"/>
      <c r="ADF239" s="1"/>
      <c r="ADG239" s="1"/>
      <c r="ADH239" s="1"/>
      <c r="ADI239" s="1"/>
      <c r="ADJ239" s="1"/>
      <c r="ADK239" s="1"/>
      <c r="ADL239" s="1"/>
      <c r="ADM239" s="1"/>
      <c r="ADN239" s="1"/>
      <c r="ADO239" s="1"/>
      <c r="ADP239" s="1"/>
      <c r="ADQ239" s="1"/>
      <c r="ADR239" s="1"/>
      <c r="ADS239" s="1"/>
      <c r="ADT239" s="1"/>
      <c r="ADU239" s="1"/>
      <c r="ADV239" s="1"/>
      <c r="ADW239" s="1"/>
      <c r="ADX239" s="1"/>
      <c r="ADY239" s="1"/>
      <c r="ADZ239" s="1"/>
      <c r="AEA239" s="1"/>
      <c r="AEB239" s="1"/>
      <c r="AEC239" s="1"/>
      <c r="AED239" s="1"/>
      <c r="AEE239" s="1"/>
      <c r="AEF239" s="1"/>
      <c r="AEG239" s="1"/>
      <c r="AEH239" s="1"/>
      <c r="AEI239" s="1"/>
      <c r="AEJ239" s="1"/>
      <c r="AEK239" s="1"/>
      <c r="AEL239" s="1"/>
      <c r="AEM239" s="1"/>
      <c r="AEN239" s="1"/>
      <c r="AEO239" s="1"/>
      <c r="AEP239" s="1"/>
      <c r="AEQ239" s="1"/>
      <c r="AER239" s="1"/>
      <c r="AES239" s="1"/>
      <c r="AET239" s="1"/>
      <c r="AEU239" s="1"/>
      <c r="AEV239" s="1"/>
      <c r="AEW239" s="1"/>
      <c r="AEX239" s="1"/>
      <c r="AEY239" s="1"/>
      <c r="AEZ239" s="1"/>
      <c r="AFA239" s="1"/>
      <c r="AFB239" s="1"/>
      <c r="AFC239" s="1"/>
      <c r="AFD239" s="1"/>
      <c r="AFE239" s="1"/>
      <c r="AFF239" s="1"/>
      <c r="AFG239" s="1"/>
      <c r="AFH239" s="1"/>
      <c r="AFI239" s="1"/>
      <c r="AFJ239" s="1"/>
      <c r="AFK239" s="1"/>
      <c r="AFL239" s="1"/>
      <c r="AFM239" s="1"/>
      <c r="AFN239" s="1"/>
      <c r="AFO239" s="1"/>
      <c r="AFP239" s="1"/>
      <c r="AFQ239" s="1"/>
      <c r="AFR239" s="1"/>
      <c r="AFS239" s="1"/>
      <c r="AFT239" s="1"/>
      <c r="AFU239" s="1"/>
      <c r="AFV239" s="1"/>
      <c r="AFW239" s="1"/>
      <c r="AFX239" s="1"/>
      <c r="AFY239" s="1"/>
      <c r="AFZ239" s="1"/>
      <c r="AGA239" s="1"/>
      <c r="AGB239" s="1"/>
      <c r="AGC239" s="1"/>
      <c r="AGD239" s="1"/>
      <c r="AGE239" s="1"/>
      <c r="AGF239" s="1"/>
      <c r="AGG239" s="1"/>
      <c r="AGH239" s="1"/>
      <c r="AGI239" s="1"/>
      <c r="AGJ239" s="1"/>
      <c r="AGK239" s="1"/>
      <c r="AGL239" s="1"/>
      <c r="AGM239" s="1"/>
      <c r="AGN239" s="1"/>
      <c r="AGO239" s="1"/>
      <c r="AGP239" s="1"/>
      <c r="AGQ239" s="1"/>
      <c r="AGR239" s="1"/>
      <c r="AGS239" s="1"/>
      <c r="AGT239" s="1"/>
      <c r="AGU239" s="1"/>
      <c r="AGV239" s="1"/>
      <c r="AGW239" s="1"/>
      <c r="AGX239" s="1"/>
      <c r="AGY239" s="1"/>
      <c r="AGZ239" s="1"/>
      <c r="AHA239" s="1"/>
      <c r="AHB239" s="1"/>
      <c r="AHC239" s="1"/>
      <c r="AHD239" s="1"/>
      <c r="AHE239" s="1"/>
      <c r="AHF239" s="1"/>
      <c r="AHG239" s="1"/>
      <c r="AHH239" s="1"/>
      <c r="AHI239" s="1"/>
      <c r="AHJ239" s="1"/>
      <c r="AHK239" s="1"/>
      <c r="AHL239" s="1"/>
      <c r="AHM239" s="1"/>
      <c r="AHN239" s="1"/>
      <c r="AHO239" s="1"/>
      <c r="AHP239" s="1"/>
      <c r="AHQ239" s="1"/>
      <c r="AHR239" s="1"/>
      <c r="AHS239" s="1"/>
      <c r="AHT239" s="1"/>
      <c r="AHU239" s="1"/>
      <c r="AHV239" s="1"/>
      <c r="AHW239" s="1"/>
      <c r="AHX239" s="1"/>
      <c r="AHY239" s="1"/>
      <c r="AHZ239" s="1"/>
      <c r="AIA239" s="1"/>
      <c r="AIB239" s="1"/>
      <c r="AIC239" s="1"/>
      <c r="AID239" s="1"/>
      <c r="AIE239" s="1"/>
      <c r="AIF239" s="1"/>
      <c r="AIG239" s="1"/>
      <c r="AIH239" s="1"/>
      <c r="AII239" s="1"/>
      <c r="AIJ239" s="1"/>
      <c r="AIK239" s="1"/>
      <c r="AIL239" s="1"/>
      <c r="AIM239" s="1"/>
      <c r="AIN239" s="1"/>
      <c r="AIO239" s="1"/>
      <c r="AIP239" s="1"/>
      <c r="AIQ239" s="1"/>
      <c r="AIR239" s="1"/>
      <c r="AIS239" s="1"/>
      <c r="AIT239" s="1"/>
      <c r="AIU239" s="1"/>
      <c r="AIV239" s="1"/>
      <c r="AIW239" s="1"/>
      <c r="AIX239" s="1"/>
      <c r="AIY239" s="1"/>
      <c r="AIZ239" s="1"/>
      <c r="AJA239" s="1"/>
      <c r="AJB239" s="1"/>
      <c r="AJC239" s="1"/>
      <c r="AJD239" s="1"/>
      <c r="AJE239" s="1"/>
      <c r="AJF239" s="1"/>
      <c r="AJG239" s="1"/>
      <c r="AJH239" s="1"/>
      <c r="AJI239" s="1"/>
      <c r="AJJ239" s="1"/>
      <c r="AJK239" s="1"/>
      <c r="AJL239" s="1"/>
      <c r="AJM239" s="1"/>
      <c r="AJN239" s="1"/>
      <c r="AJO239" s="1"/>
      <c r="AJP239" s="1"/>
      <c r="AJQ239" s="1"/>
      <c r="AJR239" s="1"/>
      <c r="AJS239" s="1"/>
      <c r="AJT239" s="1"/>
      <c r="AJU239" s="1"/>
      <c r="AJV239" s="1"/>
      <c r="AJW239" s="1"/>
      <c r="AJX239" s="1"/>
      <c r="AJY239" s="1"/>
      <c r="AJZ239" s="1"/>
      <c r="AKA239" s="1"/>
      <c r="AKB239" s="1"/>
      <c r="AKC239" s="1"/>
      <c r="AKD239" s="1"/>
      <c r="AKE239" s="1"/>
      <c r="AKF239" s="1"/>
      <c r="AKG239" s="1"/>
      <c r="AKH239" s="1"/>
      <c r="AKI239" s="1"/>
      <c r="AKJ239" s="1"/>
      <c r="AKK239" s="1"/>
      <c r="AKL239" s="1"/>
      <c r="AKM239" s="1"/>
      <c r="AKN239" s="1"/>
      <c r="AKO239" s="1"/>
      <c r="AKP239" s="1"/>
      <c r="AKQ239" s="1"/>
      <c r="AKR239" s="1"/>
      <c r="AKS239" s="1"/>
      <c r="AKT239" s="1"/>
      <c r="AKU239" s="1"/>
      <c r="AKV239" s="1"/>
      <c r="AKW239" s="1"/>
      <c r="AKX239" s="1"/>
      <c r="AKY239" s="1"/>
      <c r="AKZ239" s="1"/>
      <c r="ALA239" s="1"/>
      <c r="ALB239" s="1"/>
      <c r="ALC239" s="1"/>
      <c r="ALD239" s="1"/>
      <c r="ALE239" s="1"/>
      <c r="ALF239" s="1"/>
      <c r="ALG239" s="1"/>
      <c r="ALH239" s="1"/>
      <c r="ALI239" s="1"/>
      <c r="ALJ239" s="1"/>
      <c r="ALK239" s="1"/>
      <c r="ALL239" s="1"/>
      <c r="ALM239" s="1"/>
      <c r="ALN239" s="1"/>
      <c r="ALO239" s="1"/>
      <c r="ALP239" s="1"/>
      <c r="ALQ239" s="1"/>
      <c r="ALR239" s="1"/>
      <c r="ALS239" s="1"/>
      <c r="ALT239" s="1"/>
      <c r="ALU239" s="1"/>
      <c r="ALV239" s="1"/>
      <c r="ALW239" s="1"/>
      <c r="ALX239" s="1"/>
      <c r="ALY239" s="1"/>
      <c r="ALZ239" s="1"/>
      <c r="AMA239" s="1"/>
      <c r="AMB239" s="1"/>
      <c r="AMC239" s="1"/>
      <c r="AMD239" s="1"/>
      <c r="AME239" s="1"/>
      <c r="AMF239" s="1"/>
      <c r="AMG239" s="1"/>
      <c r="AMH239" s="1"/>
      <c r="AMI239" s="1"/>
      <c r="AMJ239" s="1"/>
    </row>
    <row r="240" spans="1:1025" customHeight="1" ht="12.8">
      <c r="A240" s="1"/>
      <c r="B240" s="4"/>
      <c r="C240" s="21" t="s">
        <v>144</v>
      </c>
      <c r="D240" s="21"/>
      <c r="E240" s="21"/>
      <c r="F240" s="12" t="s">
        <v>3</v>
      </c>
      <c r="G240" s="7">
        <v>102</v>
      </c>
      <c r="H240" s="7">
        <v>108</v>
      </c>
      <c r="I240" s="7">
        <v>97</v>
      </c>
      <c r="J240" s="7">
        <v>110</v>
      </c>
      <c r="K240" s="13"/>
      <c r="L240" s="32"/>
      <c r="M240" s="3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  <c r="XQ240" s="1"/>
      <c r="XR240" s="1"/>
      <c r="XS240" s="1"/>
      <c r="XT240" s="1"/>
      <c r="XU240" s="1"/>
      <c r="XV240" s="1"/>
      <c r="XW240" s="1"/>
      <c r="XX240" s="1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  <c r="AAR240" s="1"/>
      <c r="AAS240" s="1"/>
      <c r="AAT240" s="1"/>
      <c r="AAU240" s="1"/>
      <c r="AAV240" s="1"/>
      <c r="AAW240" s="1"/>
      <c r="AAX240" s="1"/>
      <c r="AAY240" s="1"/>
      <c r="AAZ240" s="1"/>
      <c r="ABA240" s="1"/>
      <c r="ABB240" s="1"/>
      <c r="ABC240" s="1"/>
      <c r="ABD240" s="1"/>
      <c r="ABE240" s="1"/>
      <c r="ABF240" s="1"/>
      <c r="ABG240" s="1"/>
      <c r="ABH240" s="1"/>
      <c r="ABI240" s="1"/>
      <c r="ABJ240" s="1"/>
      <c r="ABK240" s="1"/>
      <c r="ABL240" s="1"/>
      <c r="ABM240" s="1"/>
      <c r="ABN240" s="1"/>
      <c r="ABO240" s="1"/>
      <c r="ABP240" s="1"/>
      <c r="ABQ240" s="1"/>
      <c r="ABR240" s="1"/>
      <c r="ABS240" s="1"/>
      <c r="ABT240" s="1"/>
      <c r="ABU240" s="1"/>
      <c r="ABV240" s="1"/>
      <c r="ABW240" s="1"/>
      <c r="ABX240" s="1"/>
      <c r="ABY240" s="1"/>
      <c r="ABZ240" s="1"/>
      <c r="ACA240" s="1"/>
      <c r="ACB240" s="1"/>
      <c r="ACC240" s="1"/>
      <c r="ACD240" s="1"/>
      <c r="ACE240" s="1"/>
      <c r="ACF240" s="1"/>
      <c r="ACG240" s="1"/>
      <c r="ACH240" s="1"/>
      <c r="ACI240" s="1"/>
      <c r="ACJ240" s="1"/>
      <c r="ACK240" s="1"/>
      <c r="ACL240" s="1"/>
      <c r="ACM240" s="1"/>
      <c r="ACN240" s="1"/>
      <c r="ACO240" s="1"/>
      <c r="ACP240" s="1"/>
      <c r="ACQ240" s="1"/>
      <c r="ACR240" s="1"/>
      <c r="ACS240" s="1"/>
      <c r="ACT240" s="1"/>
      <c r="ACU240" s="1"/>
      <c r="ACV240" s="1"/>
      <c r="ACW240" s="1"/>
      <c r="ACX240" s="1"/>
      <c r="ACY240" s="1"/>
      <c r="ACZ240" s="1"/>
      <c r="ADA240" s="1"/>
      <c r="ADB240" s="1"/>
      <c r="ADC240" s="1"/>
      <c r="ADD240" s="1"/>
      <c r="ADE240" s="1"/>
      <c r="ADF240" s="1"/>
      <c r="ADG240" s="1"/>
      <c r="ADH240" s="1"/>
      <c r="ADI240" s="1"/>
      <c r="ADJ240" s="1"/>
      <c r="ADK240" s="1"/>
      <c r="ADL240" s="1"/>
      <c r="ADM240" s="1"/>
      <c r="ADN240" s="1"/>
      <c r="ADO240" s="1"/>
      <c r="ADP240" s="1"/>
      <c r="ADQ240" s="1"/>
      <c r="ADR240" s="1"/>
      <c r="ADS240" s="1"/>
      <c r="ADT240" s="1"/>
      <c r="ADU240" s="1"/>
      <c r="ADV240" s="1"/>
      <c r="ADW240" s="1"/>
      <c r="ADX240" s="1"/>
      <c r="ADY240" s="1"/>
      <c r="ADZ240" s="1"/>
      <c r="AEA240" s="1"/>
      <c r="AEB240" s="1"/>
      <c r="AEC240" s="1"/>
      <c r="AED240" s="1"/>
      <c r="AEE240" s="1"/>
      <c r="AEF240" s="1"/>
      <c r="AEG240" s="1"/>
      <c r="AEH240" s="1"/>
      <c r="AEI240" s="1"/>
      <c r="AEJ240" s="1"/>
      <c r="AEK240" s="1"/>
      <c r="AEL240" s="1"/>
      <c r="AEM240" s="1"/>
      <c r="AEN240" s="1"/>
      <c r="AEO240" s="1"/>
      <c r="AEP240" s="1"/>
      <c r="AEQ240" s="1"/>
      <c r="AER240" s="1"/>
      <c r="AES240" s="1"/>
      <c r="AET240" s="1"/>
      <c r="AEU240" s="1"/>
      <c r="AEV240" s="1"/>
      <c r="AEW240" s="1"/>
      <c r="AEX240" s="1"/>
      <c r="AEY240" s="1"/>
      <c r="AEZ240" s="1"/>
      <c r="AFA240" s="1"/>
      <c r="AFB240" s="1"/>
      <c r="AFC240" s="1"/>
      <c r="AFD240" s="1"/>
      <c r="AFE240" s="1"/>
      <c r="AFF240" s="1"/>
      <c r="AFG240" s="1"/>
      <c r="AFH240" s="1"/>
      <c r="AFI240" s="1"/>
      <c r="AFJ240" s="1"/>
      <c r="AFK240" s="1"/>
      <c r="AFL240" s="1"/>
      <c r="AFM240" s="1"/>
      <c r="AFN240" s="1"/>
      <c r="AFO240" s="1"/>
      <c r="AFP240" s="1"/>
      <c r="AFQ240" s="1"/>
      <c r="AFR240" s="1"/>
      <c r="AFS240" s="1"/>
      <c r="AFT240" s="1"/>
      <c r="AFU240" s="1"/>
      <c r="AFV240" s="1"/>
      <c r="AFW240" s="1"/>
      <c r="AFX240" s="1"/>
      <c r="AFY240" s="1"/>
      <c r="AFZ240" s="1"/>
      <c r="AGA240" s="1"/>
      <c r="AGB240" s="1"/>
      <c r="AGC240" s="1"/>
      <c r="AGD240" s="1"/>
      <c r="AGE240" s="1"/>
      <c r="AGF240" s="1"/>
      <c r="AGG240" s="1"/>
      <c r="AGH240" s="1"/>
      <c r="AGI240" s="1"/>
      <c r="AGJ240" s="1"/>
      <c r="AGK240" s="1"/>
      <c r="AGL240" s="1"/>
      <c r="AGM240" s="1"/>
      <c r="AGN240" s="1"/>
      <c r="AGO240" s="1"/>
      <c r="AGP240" s="1"/>
      <c r="AGQ240" s="1"/>
      <c r="AGR240" s="1"/>
      <c r="AGS240" s="1"/>
      <c r="AGT240" s="1"/>
      <c r="AGU240" s="1"/>
      <c r="AGV240" s="1"/>
      <c r="AGW240" s="1"/>
      <c r="AGX240" s="1"/>
      <c r="AGY240" s="1"/>
      <c r="AGZ240" s="1"/>
      <c r="AHA240" s="1"/>
      <c r="AHB240" s="1"/>
      <c r="AHC240" s="1"/>
      <c r="AHD240" s="1"/>
      <c r="AHE240" s="1"/>
      <c r="AHF240" s="1"/>
      <c r="AHG240" s="1"/>
      <c r="AHH240" s="1"/>
      <c r="AHI240" s="1"/>
      <c r="AHJ240" s="1"/>
      <c r="AHK240" s="1"/>
      <c r="AHL240" s="1"/>
      <c r="AHM240" s="1"/>
      <c r="AHN240" s="1"/>
      <c r="AHO240" s="1"/>
      <c r="AHP240" s="1"/>
      <c r="AHQ240" s="1"/>
      <c r="AHR240" s="1"/>
      <c r="AHS240" s="1"/>
      <c r="AHT240" s="1"/>
      <c r="AHU240" s="1"/>
      <c r="AHV240" s="1"/>
      <c r="AHW240" s="1"/>
      <c r="AHX240" s="1"/>
      <c r="AHY240" s="1"/>
      <c r="AHZ240" s="1"/>
      <c r="AIA240" s="1"/>
      <c r="AIB240" s="1"/>
      <c r="AIC240" s="1"/>
      <c r="AID240" s="1"/>
      <c r="AIE240" s="1"/>
      <c r="AIF240" s="1"/>
      <c r="AIG240" s="1"/>
      <c r="AIH240" s="1"/>
      <c r="AII240" s="1"/>
      <c r="AIJ240" s="1"/>
      <c r="AIK240" s="1"/>
      <c r="AIL240" s="1"/>
      <c r="AIM240" s="1"/>
      <c r="AIN240" s="1"/>
      <c r="AIO240" s="1"/>
      <c r="AIP240" s="1"/>
      <c r="AIQ240" s="1"/>
      <c r="AIR240" s="1"/>
      <c r="AIS240" s="1"/>
      <c r="AIT240" s="1"/>
      <c r="AIU240" s="1"/>
      <c r="AIV240" s="1"/>
      <c r="AIW240" s="1"/>
      <c r="AIX240" s="1"/>
      <c r="AIY240" s="1"/>
      <c r="AIZ240" s="1"/>
      <c r="AJA240" s="1"/>
      <c r="AJB240" s="1"/>
      <c r="AJC240" s="1"/>
      <c r="AJD240" s="1"/>
      <c r="AJE240" s="1"/>
      <c r="AJF240" s="1"/>
      <c r="AJG240" s="1"/>
      <c r="AJH240" s="1"/>
      <c r="AJI240" s="1"/>
      <c r="AJJ240" s="1"/>
      <c r="AJK240" s="1"/>
      <c r="AJL240" s="1"/>
      <c r="AJM240" s="1"/>
      <c r="AJN240" s="1"/>
      <c r="AJO240" s="1"/>
      <c r="AJP240" s="1"/>
      <c r="AJQ240" s="1"/>
      <c r="AJR240" s="1"/>
      <c r="AJS240" s="1"/>
      <c r="AJT240" s="1"/>
      <c r="AJU240" s="1"/>
      <c r="AJV240" s="1"/>
      <c r="AJW240" s="1"/>
      <c r="AJX240" s="1"/>
      <c r="AJY240" s="1"/>
      <c r="AJZ240" s="1"/>
      <c r="AKA240" s="1"/>
      <c r="AKB240" s="1"/>
      <c r="AKC240" s="1"/>
      <c r="AKD240" s="1"/>
      <c r="AKE240" s="1"/>
      <c r="AKF240" s="1"/>
      <c r="AKG240" s="1"/>
      <c r="AKH240" s="1"/>
      <c r="AKI240" s="1"/>
      <c r="AKJ240" s="1"/>
      <c r="AKK240" s="1"/>
      <c r="AKL240" s="1"/>
      <c r="AKM240" s="1"/>
      <c r="AKN240" s="1"/>
      <c r="AKO240" s="1"/>
      <c r="AKP240" s="1"/>
      <c r="AKQ240" s="1"/>
      <c r="AKR240" s="1"/>
      <c r="AKS240" s="1"/>
      <c r="AKT240" s="1"/>
      <c r="AKU240" s="1"/>
      <c r="AKV240" s="1"/>
      <c r="AKW240" s="1"/>
      <c r="AKX240" s="1"/>
      <c r="AKY240" s="1"/>
      <c r="AKZ240" s="1"/>
      <c r="ALA240" s="1"/>
      <c r="ALB240" s="1"/>
      <c r="ALC240" s="1"/>
      <c r="ALD240" s="1"/>
      <c r="ALE240" s="1"/>
      <c r="ALF240" s="1"/>
      <c r="ALG240" s="1"/>
      <c r="ALH240" s="1"/>
      <c r="ALI240" s="1"/>
      <c r="ALJ240" s="1"/>
      <c r="ALK240" s="1"/>
      <c r="ALL240" s="1"/>
      <c r="ALM240" s="1"/>
      <c r="ALN240" s="1"/>
      <c r="ALO240" s="1"/>
      <c r="ALP240" s="1"/>
      <c r="ALQ240" s="1"/>
      <c r="ALR240" s="1"/>
      <c r="ALS240" s="1"/>
      <c r="ALT240" s="1"/>
      <c r="ALU240" s="1"/>
      <c r="ALV240" s="1"/>
      <c r="ALW240" s="1"/>
      <c r="ALX240" s="1"/>
      <c r="ALY240" s="1"/>
      <c r="ALZ240" s="1"/>
      <c r="AMA240" s="1"/>
      <c r="AMB240" s="1"/>
      <c r="AMC240" s="1"/>
      <c r="AMD240" s="1"/>
      <c r="AME240" s="1"/>
      <c r="AMF240" s="1"/>
      <c r="AMG240" s="1"/>
      <c r="AMH240" s="1"/>
      <c r="AMI240" s="1"/>
      <c r="AMJ240" s="1"/>
    </row>
    <row r="241" spans="1:1025" customHeight="1" ht="12.75">
      <c r="A241" s="1"/>
      <c r="B241" s="36" t="s">
        <v>174</v>
      </c>
      <c r="C241" s="30" t="s">
        <v>175</v>
      </c>
      <c r="D241" s="30"/>
      <c r="E241" s="30"/>
      <c r="F241" s="12" t="s">
        <v>3</v>
      </c>
      <c r="G241" s="7">
        <v>103</v>
      </c>
      <c r="H241" s="7">
        <v>109</v>
      </c>
      <c r="I241" s="7">
        <v>98</v>
      </c>
      <c r="J241" s="7">
        <v>111</v>
      </c>
      <c r="K241" s="1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  <c r="XQ241" s="1"/>
      <c r="XR241" s="1"/>
      <c r="XS241" s="1"/>
      <c r="XT241" s="1"/>
      <c r="XU241" s="1"/>
      <c r="XV241" s="1"/>
      <c r="XW241" s="1"/>
      <c r="XX241" s="1"/>
      <c r="XY241" s="1"/>
      <c r="XZ241" s="1"/>
      <c r="YA241" s="1"/>
      <c r="YB241" s="1"/>
      <c r="YC241" s="1"/>
      <c r="YD241" s="1"/>
      <c r="YE241" s="1"/>
      <c r="YF241" s="1"/>
      <c r="YG241" s="1"/>
      <c r="YH241" s="1"/>
      <c r="YI241" s="1"/>
      <c r="YJ241" s="1"/>
      <c r="YK241" s="1"/>
      <c r="YL241" s="1"/>
      <c r="YM241" s="1"/>
      <c r="YN241" s="1"/>
      <c r="YO241" s="1"/>
      <c r="YP241" s="1"/>
      <c r="YQ241" s="1"/>
      <c r="YR241" s="1"/>
      <c r="YS241" s="1"/>
      <c r="YT241" s="1"/>
      <c r="YU241" s="1"/>
      <c r="YV241" s="1"/>
      <c r="YW241" s="1"/>
      <c r="YX241" s="1"/>
      <c r="YY241" s="1"/>
      <c r="YZ241" s="1"/>
      <c r="ZA241" s="1"/>
      <c r="ZB241" s="1"/>
      <c r="ZC241" s="1"/>
      <c r="ZD241" s="1"/>
      <c r="ZE241" s="1"/>
      <c r="ZF241" s="1"/>
      <c r="ZG241" s="1"/>
      <c r="ZH241" s="1"/>
      <c r="ZI241" s="1"/>
      <c r="ZJ241" s="1"/>
      <c r="ZK241" s="1"/>
      <c r="ZL241" s="1"/>
      <c r="ZM241" s="1"/>
      <c r="ZN241" s="1"/>
      <c r="ZO241" s="1"/>
      <c r="ZP241" s="1"/>
      <c r="ZQ241" s="1"/>
      <c r="ZR241" s="1"/>
      <c r="ZS241" s="1"/>
      <c r="ZT241" s="1"/>
      <c r="ZU241" s="1"/>
      <c r="ZV241" s="1"/>
      <c r="ZW241" s="1"/>
      <c r="ZX241" s="1"/>
      <c r="ZY241" s="1"/>
      <c r="ZZ241" s="1"/>
      <c r="AAA241" s="1"/>
      <c r="AAB241" s="1"/>
      <c r="AAC241" s="1"/>
      <c r="AAD241" s="1"/>
      <c r="AAE241" s="1"/>
      <c r="AAF241" s="1"/>
      <c r="AAG241" s="1"/>
      <c r="AAH241" s="1"/>
      <c r="AAI241" s="1"/>
      <c r="AAJ241" s="1"/>
      <c r="AAK241" s="1"/>
      <c r="AAL241" s="1"/>
      <c r="AAM241" s="1"/>
      <c r="AAN241" s="1"/>
      <c r="AAO241" s="1"/>
      <c r="AAP241" s="1"/>
      <c r="AAQ241" s="1"/>
      <c r="AAR241" s="1"/>
      <c r="AAS241" s="1"/>
      <c r="AAT241" s="1"/>
      <c r="AAU241" s="1"/>
      <c r="AAV241" s="1"/>
      <c r="AAW241" s="1"/>
      <c r="AAX241" s="1"/>
      <c r="AAY241" s="1"/>
      <c r="AAZ241" s="1"/>
      <c r="ABA241" s="1"/>
      <c r="ABB241" s="1"/>
      <c r="ABC241" s="1"/>
      <c r="ABD241" s="1"/>
      <c r="ABE241" s="1"/>
      <c r="ABF241" s="1"/>
      <c r="ABG241" s="1"/>
      <c r="ABH241" s="1"/>
      <c r="ABI241" s="1"/>
      <c r="ABJ241" s="1"/>
      <c r="ABK241" s="1"/>
      <c r="ABL241" s="1"/>
      <c r="ABM241" s="1"/>
      <c r="ABN241" s="1"/>
      <c r="ABO241" s="1"/>
      <c r="ABP241" s="1"/>
      <c r="ABQ241" s="1"/>
      <c r="ABR241" s="1"/>
      <c r="ABS241" s="1"/>
      <c r="ABT241" s="1"/>
      <c r="ABU241" s="1"/>
      <c r="ABV241" s="1"/>
      <c r="ABW241" s="1"/>
      <c r="ABX241" s="1"/>
      <c r="ABY241" s="1"/>
      <c r="ABZ241" s="1"/>
      <c r="ACA241" s="1"/>
      <c r="ACB241" s="1"/>
      <c r="ACC241" s="1"/>
      <c r="ACD241" s="1"/>
      <c r="ACE241" s="1"/>
      <c r="ACF241" s="1"/>
      <c r="ACG241" s="1"/>
      <c r="ACH241" s="1"/>
      <c r="ACI241" s="1"/>
      <c r="ACJ241" s="1"/>
      <c r="ACK241" s="1"/>
      <c r="ACL241" s="1"/>
      <c r="ACM241" s="1"/>
      <c r="ACN241" s="1"/>
      <c r="ACO241" s="1"/>
      <c r="ACP241" s="1"/>
      <c r="ACQ241" s="1"/>
      <c r="ACR241" s="1"/>
      <c r="ACS241" s="1"/>
      <c r="ACT241" s="1"/>
      <c r="ACU241" s="1"/>
      <c r="ACV241" s="1"/>
      <c r="ACW241" s="1"/>
      <c r="ACX241" s="1"/>
      <c r="ACY241" s="1"/>
      <c r="ACZ241" s="1"/>
      <c r="ADA241" s="1"/>
      <c r="ADB241" s="1"/>
      <c r="ADC241" s="1"/>
      <c r="ADD241" s="1"/>
      <c r="ADE241" s="1"/>
      <c r="ADF241" s="1"/>
      <c r="ADG241" s="1"/>
      <c r="ADH241" s="1"/>
      <c r="ADI241" s="1"/>
      <c r="ADJ241" s="1"/>
      <c r="ADK241" s="1"/>
      <c r="ADL241" s="1"/>
      <c r="ADM241" s="1"/>
      <c r="ADN241" s="1"/>
      <c r="ADO241" s="1"/>
      <c r="ADP241" s="1"/>
      <c r="ADQ241" s="1"/>
      <c r="ADR241" s="1"/>
      <c r="ADS241" s="1"/>
      <c r="ADT241" s="1"/>
      <c r="ADU241" s="1"/>
      <c r="ADV241" s="1"/>
      <c r="ADW241" s="1"/>
      <c r="ADX241" s="1"/>
      <c r="ADY241" s="1"/>
      <c r="ADZ241" s="1"/>
      <c r="AEA241" s="1"/>
      <c r="AEB241" s="1"/>
      <c r="AEC241" s="1"/>
      <c r="AED241" s="1"/>
      <c r="AEE241" s="1"/>
      <c r="AEF241" s="1"/>
      <c r="AEG241" s="1"/>
      <c r="AEH241" s="1"/>
      <c r="AEI241" s="1"/>
      <c r="AEJ241" s="1"/>
      <c r="AEK241" s="1"/>
      <c r="AEL241" s="1"/>
      <c r="AEM241" s="1"/>
      <c r="AEN241" s="1"/>
      <c r="AEO241" s="1"/>
      <c r="AEP241" s="1"/>
      <c r="AEQ241" s="1"/>
      <c r="AER241" s="1"/>
      <c r="AES241" s="1"/>
      <c r="AET241" s="1"/>
      <c r="AEU241" s="1"/>
      <c r="AEV241" s="1"/>
      <c r="AEW241" s="1"/>
      <c r="AEX241" s="1"/>
      <c r="AEY241" s="1"/>
      <c r="AEZ241" s="1"/>
      <c r="AFA241" s="1"/>
      <c r="AFB241" s="1"/>
      <c r="AFC241" s="1"/>
      <c r="AFD241" s="1"/>
      <c r="AFE241" s="1"/>
      <c r="AFF241" s="1"/>
      <c r="AFG241" s="1"/>
      <c r="AFH241" s="1"/>
      <c r="AFI241" s="1"/>
      <c r="AFJ241" s="1"/>
      <c r="AFK241" s="1"/>
      <c r="AFL241" s="1"/>
      <c r="AFM241" s="1"/>
      <c r="AFN241" s="1"/>
      <c r="AFO241" s="1"/>
      <c r="AFP241" s="1"/>
      <c r="AFQ241" s="1"/>
      <c r="AFR241" s="1"/>
      <c r="AFS241" s="1"/>
      <c r="AFT241" s="1"/>
      <c r="AFU241" s="1"/>
      <c r="AFV241" s="1"/>
      <c r="AFW241" s="1"/>
      <c r="AFX241" s="1"/>
      <c r="AFY241" s="1"/>
      <c r="AFZ241" s="1"/>
      <c r="AGA241" s="1"/>
      <c r="AGB241" s="1"/>
      <c r="AGC241" s="1"/>
      <c r="AGD241" s="1"/>
      <c r="AGE241" s="1"/>
      <c r="AGF241" s="1"/>
      <c r="AGG241" s="1"/>
      <c r="AGH241" s="1"/>
      <c r="AGI241" s="1"/>
      <c r="AGJ241" s="1"/>
      <c r="AGK241" s="1"/>
      <c r="AGL241" s="1"/>
      <c r="AGM241" s="1"/>
      <c r="AGN241" s="1"/>
      <c r="AGO241" s="1"/>
      <c r="AGP241" s="1"/>
      <c r="AGQ241" s="1"/>
      <c r="AGR241" s="1"/>
      <c r="AGS241" s="1"/>
      <c r="AGT241" s="1"/>
      <c r="AGU241" s="1"/>
      <c r="AGV241" s="1"/>
      <c r="AGW241" s="1"/>
      <c r="AGX241" s="1"/>
      <c r="AGY241" s="1"/>
      <c r="AGZ241" s="1"/>
      <c r="AHA241" s="1"/>
      <c r="AHB241" s="1"/>
      <c r="AHC241" s="1"/>
      <c r="AHD241" s="1"/>
      <c r="AHE241" s="1"/>
      <c r="AHF241" s="1"/>
      <c r="AHG241" s="1"/>
      <c r="AHH241" s="1"/>
      <c r="AHI241" s="1"/>
      <c r="AHJ241" s="1"/>
      <c r="AHK241" s="1"/>
      <c r="AHL241" s="1"/>
      <c r="AHM241" s="1"/>
      <c r="AHN241" s="1"/>
      <c r="AHO241" s="1"/>
      <c r="AHP241" s="1"/>
      <c r="AHQ241" s="1"/>
      <c r="AHR241" s="1"/>
      <c r="AHS241" s="1"/>
      <c r="AHT241" s="1"/>
      <c r="AHU241" s="1"/>
      <c r="AHV241" s="1"/>
      <c r="AHW241" s="1"/>
      <c r="AHX241" s="1"/>
      <c r="AHY241" s="1"/>
      <c r="AHZ241" s="1"/>
      <c r="AIA241" s="1"/>
      <c r="AIB241" s="1"/>
      <c r="AIC241" s="1"/>
      <c r="AID241" s="1"/>
      <c r="AIE241" s="1"/>
      <c r="AIF241" s="1"/>
      <c r="AIG241" s="1"/>
      <c r="AIH241" s="1"/>
      <c r="AII241" s="1"/>
      <c r="AIJ241" s="1"/>
      <c r="AIK241" s="1"/>
      <c r="AIL241" s="1"/>
      <c r="AIM241" s="1"/>
      <c r="AIN241" s="1"/>
      <c r="AIO241" s="1"/>
      <c r="AIP241" s="1"/>
      <c r="AIQ241" s="1"/>
      <c r="AIR241" s="1"/>
      <c r="AIS241" s="1"/>
      <c r="AIT241" s="1"/>
      <c r="AIU241" s="1"/>
      <c r="AIV241" s="1"/>
      <c r="AIW241" s="1"/>
      <c r="AIX241" s="1"/>
      <c r="AIY241" s="1"/>
      <c r="AIZ241" s="1"/>
      <c r="AJA241" s="1"/>
      <c r="AJB241" s="1"/>
      <c r="AJC241" s="1"/>
      <c r="AJD241" s="1"/>
      <c r="AJE241" s="1"/>
      <c r="AJF241" s="1"/>
      <c r="AJG241" s="1"/>
      <c r="AJH241" s="1"/>
      <c r="AJI241" s="1"/>
      <c r="AJJ241" s="1"/>
      <c r="AJK241" s="1"/>
      <c r="AJL241" s="1"/>
      <c r="AJM241" s="1"/>
      <c r="AJN241" s="1"/>
      <c r="AJO241" s="1"/>
      <c r="AJP241" s="1"/>
      <c r="AJQ241" s="1"/>
      <c r="AJR241" s="1"/>
      <c r="AJS241" s="1"/>
      <c r="AJT241" s="1"/>
      <c r="AJU241" s="1"/>
      <c r="AJV241" s="1"/>
      <c r="AJW241" s="1"/>
      <c r="AJX241" s="1"/>
      <c r="AJY241" s="1"/>
      <c r="AJZ241" s="1"/>
      <c r="AKA241" s="1"/>
      <c r="AKB241" s="1"/>
      <c r="AKC241" s="1"/>
      <c r="AKD241" s="1"/>
      <c r="AKE241" s="1"/>
      <c r="AKF241" s="1"/>
      <c r="AKG241" s="1"/>
      <c r="AKH241" s="1"/>
      <c r="AKI241" s="1"/>
      <c r="AKJ241" s="1"/>
      <c r="AKK241" s="1"/>
      <c r="AKL241" s="1"/>
      <c r="AKM241" s="1"/>
      <c r="AKN241" s="1"/>
      <c r="AKO241" s="1"/>
      <c r="AKP241" s="1"/>
      <c r="AKQ241" s="1"/>
      <c r="AKR241" s="1"/>
      <c r="AKS241" s="1"/>
      <c r="AKT241" s="1"/>
      <c r="AKU241" s="1"/>
      <c r="AKV241" s="1"/>
      <c r="AKW241" s="1"/>
      <c r="AKX241" s="1"/>
      <c r="AKY241" s="1"/>
      <c r="AKZ241" s="1"/>
      <c r="ALA241" s="1"/>
      <c r="ALB241" s="1"/>
      <c r="ALC241" s="1"/>
      <c r="ALD241" s="1"/>
      <c r="ALE241" s="1"/>
      <c r="ALF241" s="1"/>
      <c r="ALG241" s="1"/>
      <c r="ALH241" s="1"/>
      <c r="ALI241" s="1"/>
      <c r="ALJ241" s="1"/>
      <c r="ALK241" s="1"/>
      <c r="ALL241" s="1"/>
      <c r="ALM241" s="1"/>
      <c r="ALN241" s="1"/>
      <c r="ALO241" s="1"/>
      <c r="ALP241" s="1"/>
      <c r="ALQ241" s="1"/>
      <c r="ALR241" s="1"/>
      <c r="ALS241" s="1"/>
      <c r="ALT241" s="1"/>
      <c r="ALU241" s="1"/>
      <c r="ALV241" s="1"/>
      <c r="ALW241" s="1"/>
      <c r="ALX241" s="1"/>
      <c r="ALY241" s="1"/>
      <c r="ALZ241" s="1"/>
      <c r="AMA241" s="1"/>
      <c r="AMB241" s="1"/>
      <c r="AMC241" s="1"/>
      <c r="AMD241" s="1"/>
      <c r="AME241" s="1"/>
      <c r="AMF241" s="1"/>
      <c r="AMG241" s="1"/>
      <c r="AMH241" s="1"/>
      <c r="AMI241" s="1"/>
      <c r="AMJ241" s="1"/>
    </row>
    <row r="242" spans="1:1025" customHeight="1" ht="12.8">
      <c r="A242" s="1"/>
      <c r="B242" s="36"/>
      <c r="C242" s="30" t="s">
        <v>176</v>
      </c>
      <c r="D242" s="30"/>
      <c r="E242" s="30"/>
      <c r="F242" s="12" t="s">
        <v>3</v>
      </c>
      <c r="G242" s="7">
        <v>104</v>
      </c>
      <c r="H242" s="7">
        <v>110</v>
      </c>
      <c r="I242" s="7">
        <v>99</v>
      </c>
      <c r="J242" s="7">
        <v>112</v>
      </c>
      <c r="K242" s="1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  <c r="XQ242" s="1"/>
      <c r="XR242" s="1"/>
      <c r="XS242" s="1"/>
      <c r="XT242" s="1"/>
      <c r="XU242" s="1"/>
      <c r="XV242" s="1"/>
      <c r="XW242" s="1"/>
      <c r="XX242" s="1"/>
      <c r="XY242" s="1"/>
      <c r="XZ242" s="1"/>
      <c r="YA242" s="1"/>
      <c r="YB242" s="1"/>
      <c r="YC242" s="1"/>
      <c r="YD242" s="1"/>
      <c r="YE242" s="1"/>
      <c r="YF242" s="1"/>
      <c r="YG242" s="1"/>
      <c r="YH242" s="1"/>
      <c r="YI242" s="1"/>
      <c r="YJ242" s="1"/>
      <c r="YK242" s="1"/>
      <c r="YL242" s="1"/>
      <c r="YM242" s="1"/>
      <c r="YN242" s="1"/>
      <c r="YO242" s="1"/>
      <c r="YP242" s="1"/>
      <c r="YQ242" s="1"/>
      <c r="YR242" s="1"/>
      <c r="YS242" s="1"/>
      <c r="YT242" s="1"/>
      <c r="YU242" s="1"/>
      <c r="YV242" s="1"/>
      <c r="YW242" s="1"/>
      <c r="YX242" s="1"/>
      <c r="YY242" s="1"/>
      <c r="YZ242" s="1"/>
      <c r="ZA242" s="1"/>
      <c r="ZB242" s="1"/>
      <c r="ZC242" s="1"/>
      <c r="ZD242" s="1"/>
      <c r="ZE242" s="1"/>
      <c r="ZF242" s="1"/>
      <c r="ZG242" s="1"/>
      <c r="ZH242" s="1"/>
      <c r="ZI242" s="1"/>
      <c r="ZJ242" s="1"/>
      <c r="ZK242" s="1"/>
      <c r="ZL242" s="1"/>
      <c r="ZM242" s="1"/>
      <c r="ZN242" s="1"/>
      <c r="ZO242" s="1"/>
      <c r="ZP242" s="1"/>
      <c r="ZQ242" s="1"/>
      <c r="ZR242" s="1"/>
      <c r="ZS242" s="1"/>
      <c r="ZT242" s="1"/>
      <c r="ZU242" s="1"/>
      <c r="ZV242" s="1"/>
      <c r="ZW242" s="1"/>
      <c r="ZX242" s="1"/>
      <c r="ZY242" s="1"/>
      <c r="ZZ242" s="1"/>
      <c r="AAA242" s="1"/>
      <c r="AAB242" s="1"/>
      <c r="AAC242" s="1"/>
      <c r="AAD242" s="1"/>
      <c r="AAE242" s="1"/>
      <c r="AAF242" s="1"/>
      <c r="AAG242" s="1"/>
      <c r="AAH242" s="1"/>
      <c r="AAI242" s="1"/>
      <c r="AAJ242" s="1"/>
      <c r="AAK242" s="1"/>
      <c r="AAL242" s="1"/>
      <c r="AAM242" s="1"/>
      <c r="AAN242" s="1"/>
      <c r="AAO242" s="1"/>
      <c r="AAP242" s="1"/>
      <c r="AAQ242" s="1"/>
      <c r="AAR242" s="1"/>
      <c r="AAS242" s="1"/>
      <c r="AAT242" s="1"/>
      <c r="AAU242" s="1"/>
      <c r="AAV242" s="1"/>
      <c r="AAW242" s="1"/>
      <c r="AAX242" s="1"/>
      <c r="AAY242" s="1"/>
      <c r="AAZ242" s="1"/>
      <c r="ABA242" s="1"/>
      <c r="ABB242" s="1"/>
      <c r="ABC242" s="1"/>
      <c r="ABD242" s="1"/>
      <c r="ABE242" s="1"/>
      <c r="ABF242" s="1"/>
      <c r="ABG242" s="1"/>
      <c r="ABH242" s="1"/>
      <c r="ABI242" s="1"/>
      <c r="ABJ242" s="1"/>
      <c r="ABK242" s="1"/>
      <c r="ABL242" s="1"/>
      <c r="ABM242" s="1"/>
      <c r="ABN242" s="1"/>
      <c r="ABO242" s="1"/>
      <c r="ABP242" s="1"/>
      <c r="ABQ242" s="1"/>
      <c r="ABR242" s="1"/>
      <c r="ABS242" s="1"/>
      <c r="ABT242" s="1"/>
      <c r="ABU242" s="1"/>
      <c r="ABV242" s="1"/>
      <c r="ABW242" s="1"/>
      <c r="ABX242" s="1"/>
      <c r="ABY242" s="1"/>
      <c r="ABZ242" s="1"/>
      <c r="ACA242" s="1"/>
      <c r="ACB242" s="1"/>
      <c r="ACC242" s="1"/>
      <c r="ACD242" s="1"/>
      <c r="ACE242" s="1"/>
      <c r="ACF242" s="1"/>
      <c r="ACG242" s="1"/>
      <c r="ACH242" s="1"/>
      <c r="ACI242" s="1"/>
      <c r="ACJ242" s="1"/>
      <c r="ACK242" s="1"/>
      <c r="ACL242" s="1"/>
      <c r="ACM242" s="1"/>
      <c r="ACN242" s="1"/>
      <c r="ACO242" s="1"/>
      <c r="ACP242" s="1"/>
      <c r="ACQ242" s="1"/>
      <c r="ACR242" s="1"/>
      <c r="ACS242" s="1"/>
      <c r="ACT242" s="1"/>
      <c r="ACU242" s="1"/>
      <c r="ACV242" s="1"/>
      <c r="ACW242" s="1"/>
      <c r="ACX242" s="1"/>
      <c r="ACY242" s="1"/>
      <c r="ACZ242" s="1"/>
      <c r="ADA242" s="1"/>
      <c r="ADB242" s="1"/>
      <c r="ADC242" s="1"/>
      <c r="ADD242" s="1"/>
      <c r="ADE242" s="1"/>
      <c r="ADF242" s="1"/>
      <c r="ADG242" s="1"/>
      <c r="ADH242" s="1"/>
      <c r="ADI242" s="1"/>
      <c r="ADJ242" s="1"/>
      <c r="ADK242" s="1"/>
      <c r="ADL242" s="1"/>
      <c r="ADM242" s="1"/>
      <c r="ADN242" s="1"/>
      <c r="ADO242" s="1"/>
      <c r="ADP242" s="1"/>
      <c r="ADQ242" s="1"/>
      <c r="ADR242" s="1"/>
      <c r="ADS242" s="1"/>
      <c r="ADT242" s="1"/>
      <c r="ADU242" s="1"/>
      <c r="ADV242" s="1"/>
      <c r="ADW242" s="1"/>
      <c r="ADX242" s="1"/>
      <c r="ADY242" s="1"/>
      <c r="ADZ242" s="1"/>
      <c r="AEA242" s="1"/>
      <c r="AEB242" s="1"/>
      <c r="AEC242" s="1"/>
      <c r="AED242" s="1"/>
      <c r="AEE242" s="1"/>
      <c r="AEF242" s="1"/>
      <c r="AEG242" s="1"/>
      <c r="AEH242" s="1"/>
      <c r="AEI242" s="1"/>
      <c r="AEJ242" s="1"/>
      <c r="AEK242" s="1"/>
      <c r="AEL242" s="1"/>
      <c r="AEM242" s="1"/>
      <c r="AEN242" s="1"/>
      <c r="AEO242" s="1"/>
      <c r="AEP242" s="1"/>
      <c r="AEQ242" s="1"/>
      <c r="AER242" s="1"/>
      <c r="AES242" s="1"/>
      <c r="AET242" s="1"/>
      <c r="AEU242" s="1"/>
      <c r="AEV242" s="1"/>
      <c r="AEW242" s="1"/>
      <c r="AEX242" s="1"/>
      <c r="AEY242" s="1"/>
      <c r="AEZ242" s="1"/>
      <c r="AFA242" s="1"/>
      <c r="AFB242" s="1"/>
      <c r="AFC242" s="1"/>
      <c r="AFD242" s="1"/>
      <c r="AFE242" s="1"/>
      <c r="AFF242" s="1"/>
      <c r="AFG242" s="1"/>
      <c r="AFH242" s="1"/>
      <c r="AFI242" s="1"/>
      <c r="AFJ242" s="1"/>
      <c r="AFK242" s="1"/>
      <c r="AFL242" s="1"/>
      <c r="AFM242" s="1"/>
      <c r="AFN242" s="1"/>
      <c r="AFO242" s="1"/>
      <c r="AFP242" s="1"/>
      <c r="AFQ242" s="1"/>
      <c r="AFR242" s="1"/>
      <c r="AFS242" s="1"/>
      <c r="AFT242" s="1"/>
      <c r="AFU242" s="1"/>
      <c r="AFV242" s="1"/>
      <c r="AFW242" s="1"/>
      <c r="AFX242" s="1"/>
      <c r="AFY242" s="1"/>
      <c r="AFZ242" s="1"/>
      <c r="AGA242" s="1"/>
      <c r="AGB242" s="1"/>
      <c r="AGC242" s="1"/>
      <c r="AGD242" s="1"/>
      <c r="AGE242" s="1"/>
      <c r="AGF242" s="1"/>
      <c r="AGG242" s="1"/>
      <c r="AGH242" s="1"/>
      <c r="AGI242" s="1"/>
      <c r="AGJ242" s="1"/>
      <c r="AGK242" s="1"/>
      <c r="AGL242" s="1"/>
      <c r="AGM242" s="1"/>
      <c r="AGN242" s="1"/>
      <c r="AGO242" s="1"/>
      <c r="AGP242" s="1"/>
      <c r="AGQ242" s="1"/>
      <c r="AGR242" s="1"/>
      <c r="AGS242" s="1"/>
      <c r="AGT242" s="1"/>
      <c r="AGU242" s="1"/>
      <c r="AGV242" s="1"/>
      <c r="AGW242" s="1"/>
      <c r="AGX242" s="1"/>
      <c r="AGY242" s="1"/>
      <c r="AGZ242" s="1"/>
      <c r="AHA242" s="1"/>
      <c r="AHB242" s="1"/>
      <c r="AHC242" s="1"/>
      <c r="AHD242" s="1"/>
      <c r="AHE242" s="1"/>
      <c r="AHF242" s="1"/>
      <c r="AHG242" s="1"/>
      <c r="AHH242" s="1"/>
      <c r="AHI242" s="1"/>
      <c r="AHJ242" s="1"/>
      <c r="AHK242" s="1"/>
      <c r="AHL242" s="1"/>
      <c r="AHM242" s="1"/>
      <c r="AHN242" s="1"/>
      <c r="AHO242" s="1"/>
      <c r="AHP242" s="1"/>
      <c r="AHQ242" s="1"/>
      <c r="AHR242" s="1"/>
      <c r="AHS242" s="1"/>
      <c r="AHT242" s="1"/>
      <c r="AHU242" s="1"/>
      <c r="AHV242" s="1"/>
      <c r="AHW242" s="1"/>
      <c r="AHX242" s="1"/>
      <c r="AHY242" s="1"/>
      <c r="AHZ242" s="1"/>
      <c r="AIA242" s="1"/>
      <c r="AIB242" s="1"/>
      <c r="AIC242" s="1"/>
      <c r="AID242" s="1"/>
      <c r="AIE242" s="1"/>
      <c r="AIF242" s="1"/>
      <c r="AIG242" s="1"/>
      <c r="AIH242" s="1"/>
      <c r="AII242" s="1"/>
      <c r="AIJ242" s="1"/>
      <c r="AIK242" s="1"/>
      <c r="AIL242" s="1"/>
      <c r="AIM242" s="1"/>
      <c r="AIN242" s="1"/>
      <c r="AIO242" s="1"/>
      <c r="AIP242" s="1"/>
      <c r="AIQ242" s="1"/>
      <c r="AIR242" s="1"/>
      <c r="AIS242" s="1"/>
      <c r="AIT242" s="1"/>
      <c r="AIU242" s="1"/>
      <c r="AIV242" s="1"/>
      <c r="AIW242" s="1"/>
      <c r="AIX242" s="1"/>
      <c r="AIY242" s="1"/>
      <c r="AIZ242" s="1"/>
      <c r="AJA242" s="1"/>
      <c r="AJB242" s="1"/>
      <c r="AJC242" s="1"/>
      <c r="AJD242" s="1"/>
      <c r="AJE242" s="1"/>
      <c r="AJF242" s="1"/>
      <c r="AJG242" s="1"/>
      <c r="AJH242" s="1"/>
      <c r="AJI242" s="1"/>
      <c r="AJJ242" s="1"/>
      <c r="AJK242" s="1"/>
      <c r="AJL242" s="1"/>
      <c r="AJM242" s="1"/>
      <c r="AJN242" s="1"/>
      <c r="AJO242" s="1"/>
      <c r="AJP242" s="1"/>
      <c r="AJQ242" s="1"/>
      <c r="AJR242" s="1"/>
      <c r="AJS242" s="1"/>
      <c r="AJT242" s="1"/>
      <c r="AJU242" s="1"/>
      <c r="AJV242" s="1"/>
      <c r="AJW242" s="1"/>
      <c r="AJX242" s="1"/>
      <c r="AJY242" s="1"/>
      <c r="AJZ242" s="1"/>
      <c r="AKA242" s="1"/>
      <c r="AKB242" s="1"/>
      <c r="AKC242" s="1"/>
      <c r="AKD242" s="1"/>
      <c r="AKE242" s="1"/>
      <c r="AKF242" s="1"/>
      <c r="AKG242" s="1"/>
      <c r="AKH242" s="1"/>
      <c r="AKI242" s="1"/>
      <c r="AKJ242" s="1"/>
      <c r="AKK242" s="1"/>
      <c r="AKL242" s="1"/>
      <c r="AKM242" s="1"/>
      <c r="AKN242" s="1"/>
      <c r="AKO242" s="1"/>
      <c r="AKP242" s="1"/>
      <c r="AKQ242" s="1"/>
      <c r="AKR242" s="1"/>
      <c r="AKS242" s="1"/>
      <c r="AKT242" s="1"/>
      <c r="AKU242" s="1"/>
      <c r="AKV242" s="1"/>
      <c r="AKW242" s="1"/>
      <c r="AKX242" s="1"/>
      <c r="AKY242" s="1"/>
      <c r="AKZ242" s="1"/>
      <c r="ALA242" s="1"/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1"/>
      <c r="AMG242" s="1"/>
      <c r="AMH242" s="1"/>
      <c r="AMI242" s="1"/>
      <c r="AMJ242" s="1"/>
    </row>
    <row r="243" spans="1:1025" customHeight="1" ht="12.75">
      <c r="A243" s="1"/>
      <c r="B243" s="36"/>
      <c r="C243" s="15" t="s">
        <v>177</v>
      </c>
      <c r="D243" s="15"/>
      <c r="E243" s="15"/>
      <c r="F243" s="12" t="s">
        <v>3</v>
      </c>
      <c r="G243" s="7">
        <v>105</v>
      </c>
      <c r="H243" s="7">
        <v>111</v>
      </c>
      <c r="I243" s="7">
        <v>100</v>
      </c>
      <c r="J243" s="7">
        <v>113</v>
      </c>
      <c r="K243" s="1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  <c r="XQ243" s="1"/>
      <c r="XR243" s="1"/>
      <c r="XS243" s="1"/>
      <c r="XT243" s="1"/>
      <c r="XU243" s="1"/>
      <c r="XV243" s="1"/>
      <c r="XW243" s="1"/>
      <c r="XX243" s="1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  <c r="AAR243" s="1"/>
      <c r="AAS243" s="1"/>
      <c r="AAT243" s="1"/>
      <c r="AAU243" s="1"/>
      <c r="AAV243" s="1"/>
      <c r="AAW243" s="1"/>
      <c r="AAX243" s="1"/>
      <c r="AAY243" s="1"/>
      <c r="AAZ243" s="1"/>
      <c r="ABA243" s="1"/>
      <c r="ABB243" s="1"/>
      <c r="ABC243" s="1"/>
      <c r="ABD243" s="1"/>
      <c r="ABE243" s="1"/>
      <c r="ABF243" s="1"/>
      <c r="ABG243" s="1"/>
      <c r="ABH243" s="1"/>
      <c r="ABI243" s="1"/>
      <c r="ABJ243" s="1"/>
      <c r="ABK243" s="1"/>
      <c r="ABL243" s="1"/>
      <c r="ABM243" s="1"/>
      <c r="ABN243" s="1"/>
      <c r="ABO243" s="1"/>
      <c r="ABP243" s="1"/>
      <c r="ABQ243" s="1"/>
      <c r="ABR243" s="1"/>
      <c r="ABS243" s="1"/>
      <c r="ABT243" s="1"/>
      <c r="ABU243" s="1"/>
      <c r="ABV243" s="1"/>
      <c r="ABW243" s="1"/>
      <c r="ABX243" s="1"/>
      <c r="ABY243" s="1"/>
      <c r="ABZ243" s="1"/>
      <c r="ACA243" s="1"/>
      <c r="ACB243" s="1"/>
      <c r="ACC243" s="1"/>
      <c r="ACD243" s="1"/>
      <c r="ACE243" s="1"/>
      <c r="ACF243" s="1"/>
      <c r="ACG243" s="1"/>
      <c r="ACH243" s="1"/>
      <c r="ACI243" s="1"/>
      <c r="ACJ243" s="1"/>
      <c r="ACK243" s="1"/>
      <c r="ACL243" s="1"/>
      <c r="ACM243" s="1"/>
      <c r="ACN243" s="1"/>
      <c r="ACO243" s="1"/>
      <c r="ACP243" s="1"/>
      <c r="ACQ243" s="1"/>
      <c r="ACR243" s="1"/>
      <c r="ACS243" s="1"/>
      <c r="ACT243" s="1"/>
      <c r="ACU243" s="1"/>
      <c r="ACV243" s="1"/>
      <c r="ACW243" s="1"/>
      <c r="ACX243" s="1"/>
      <c r="ACY243" s="1"/>
      <c r="ACZ243" s="1"/>
      <c r="ADA243" s="1"/>
      <c r="ADB243" s="1"/>
      <c r="ADC243" s="1"/>
      <c r="ADD243" s="1"/>
      <c r="ADE243" s="1"/>
      <c r="ADF243" s="1"/>
      <c r="ADG243" s="1"/>
      <c r="ADH243" s="1"/>
      <c r="ADI243" s="1"/>
      <c r="ADJ243" s="1"/>
      <c r="ADK243" s="1"/>
      <c r="ADL243" s="1"/>
      <c r="ADM243" s="1"/>
      <c r="ADN243" s="1"/>
      <c r="ADO243" s="1"/>
      <c r="ADP243" s="1"/>
      <c r="ADQ243" s="1"/>
      <c r="ADR243" s="1"/>
      <c r="ADS243" s="1"/>
      <c r="ADT243" s="1"/>
      <c r="ADU243" s="1"/>
      <c r="ADV243" s="1"/>
      <c r="ADW243" s="1"/>
      <c r="ADX243" s="1"/>
      <c r="ADY243" s="1"/>
      <c r="ADZ243" s="1"/>
      <c r="AEA243" s="1"/>
      <c r="AEB243" s="1"/>
      <c r="AEC243" s="1"/>
      <c r="AED243" s="1"/>
      <c r="AEE243" s="1"/>
      <c r="AEF243" s="1"/>
      <c r="AEG243" s="1"/>
      <c r="AEH243" s="1"/>
      <c r="AEI243" s="1"/>
      <c r="AEJ243" s="1"/>
      <c r="AEK243" s="1"/>
      <c r="AEL243" s="1"/>
      <c r="AEM243" s="1"/>
      <c r="AEN243" s="1"/>
      <c r="AEO243" s="1"/>
      <c r="AEP243" s="1"/>
      <c r="AEQ243" s="1"/>
      <c r="AER243" s="1"/>
      <c r="AES243" s="1"/>
      <c r="AET243" s="1"/>
      <c r="AEU243" s="1"/>
      <c r="AEV243" s="1"/>
      <c r="AEW243" s="1"/>
      <c r="AEX243" s="1"/>
      <c r="AEY243" s="1"/>
      <c r="AEZ243" s="1"/>
      <c r="AFA243" s="1"/>
      <c r="AFB243" s="1"/>
      <c r="AFC243" s="1"/>
      <c r="AFD243" s="1"/>
      <c r="AFE243" s="1"/>
      <c r="AFF243" s="1"/>
      <c r="AFG243" s="1"/>
      <c r="AFH243" s="1"/>
      <c r="AFI243" s="1"/>
      <c r="AFJ243" s="1"/>
      <c r="AFK243" s="1"/>
      <c r="AFL243" s="1"/>
      <c r="AFM243" s="1"/>
      <c r="AFN243" s="1"/>
      <c r="AFO243" s="1"/>
      <c r="AFP243" s="1"/>
      <c r="AFQ243" s="1"/>
      <c r="AFR243" s="1"/>
      <c r="AFS243" s="1"/>
      <c r="AFT243" s="1"/>
      <c r="AFU243" s="1"/>
      <c r="AFV243" s="1"/>
      <c r="AFW243" s="1"/>
      <c r="AFX243" s="1"/>
      <c r="AFY243" s="1"/>
      <c r="AFZ243" s="1"/>
      <c r="AGA243" s="1"/>
      <c r="AGB243" s="1"/>
      <c r="AGC243" s="1"/>
      <c r="AGD243" s="1"/>
      <c r="AGE243" s="1"/>
      <c r="AGF243" s="1"/>
      <c r="AGG243" s="1"/>
      <c r="AGH243" s="1"/>
      <c r="AGI243" s="1"/>
      <c r="AGJ243" s="1"/>
      <c r="AGK243" s="1"/>
      <c r="AGL243" s="1"/>
      <c r="AGM243" s="1"/>
      <c r="AGN243" s="1"/>
      <c r="AGO243" s="1"/>
      <c r="AGP243" s="1"/>
      <c r="AGQ243" s="1"/>
      <c r="AGR243" s="1"/>
      <c r="AGS243" s="1"/>
      <c r="AGT243" s="1"/>
      <c r="AGU243" s="1"/>
      <c r="AGV243" s="1"/>
      <c r="AGW243" s="1"/>
      <c r="AGX243" s="1"/>
      <c r="AGY243" s="1"/>
      <c r="AGZ243" s="1"/>
      <c r="AHA243" s="1"/>
      <c r="AHB243" s="1"/>
      <c r="AHC243" s="1"/>
      <c r="AHD243" s="1"/>
      <c r="AHE243" s="1"/>
      <c r="AHF243" s="1"/>
      <c r="AHG243" s="1"/>
      <c r="AHH243" s="1"/>
      <c r="AHI243" s="1"/>
      <c r="AHJ243" s="1"/>
      <c r="AHK243" s="1"/>
      <c r="AHL243" s="1"/>
      <c r="AHM243" s="1"/>
      <c r="AHN243" s="1"/>
      <c r="AHO243" s="1"/>
      <c r="AHP243" s="1"/>
      <c r="AHQ243" s="1"/>
      <c r="AHR243" s="1"/>
      <c r="AHS243" s="1"/>
      <c r="AHT243" s="1"/>
      <c r="AHU243" s="1"/>
      <c r="AHV243" s="1"/>
      <c r="AHW243" s="1"/>
      <c r="AHX243" s="1"/>
      <c r="AHY243" s="1"/>
      <c r="AHZ243" s="1"/>
      <c r="AIA243" s="1"/>
      <c r="AIB243" s="1"/>
      <c r="AIC243" s="1"/>
      <c r="AID243" s="1"/>
      <c r="AIE243" s="1"/>
      <c r="AIF243" s="1"/>
      <c r="AIG243" s="1"/>
      <c r="AIH243" s="1"/>
      <c r="AII243" s="1"/>
      <c r="AIJ243" s="1"/>
      <c r="AIK243" s="1"/>
      <c r="AIL243" s="1"/>
      <c r="AIM243" s="1"/>
      <c r="AIN243" s="1"/>
      <c r="AIO243" s="1"/>
      <c r="AIP243" s="1"/>
      <c r="AIQ243" s="1"/>
      <c r="AIR243" s="1"/>
      <c r="AIS243" s="1"/>
      <c r="AIT243" s="1"/>
      <c r="AIU243" s="1"/>
      <c r="AIV243" s="1"/>
      <c r="AIW243" s="1"/>
      <c r="AIX243" s="1"/>
      <c r="AIY243" s="1"/>
      <c r="AIZ243" s="1"/>
      <c r="AJA243" s="1"/>
      <c r="AJB243" s="1"/>
      <c r="AJC243" s="1"/>
      <c r="AJD243" s="1"/>
      <c r="AJE243" s="1"/>
      <c r="AJF243" s="1"/>
      <c r="AJG243" s="1"/>
      <c r="AJH243" s="1"/>
      <c r="AJI243" s="1"/>
      <c r="AJJ243" s="1"/>
      <c r="AJK243" s="1"/>
      <c r="AJL243" s="1"/>
      <c r="AJM243" s="1"/>
      <c r="AJN243" s="1"/>
      <c r="AJO243" s="1"/>
      <c r="AJP243" s="1"/>
      <c r="AJQ243" s="1"/>
      <c r="AJR243" s="1"/>
      <c r="AJS243" s="1"/>
      <c r="AJT243" s="1"/>
      <c r="AJU243" s="1"/>
      <c r="AJV243" s="1"/>
      <c r="AJW243" s="1"/>
      <c r="AJX243" s="1"/>
      <c r="AJY243" s="1"/>
      <c r="AJZ243" s="1"/>
      <c r="AKA243" s="1"/>
      <c r="AKB243" s="1"/>
      <c r="AKC243" s="1"/>
      <c r="AKD243" s="1"/>
      <c r="AKE243" s="1"/>
      <c r="AKF243" s="1"/>
      <c r="AKG243" s="1"/>
      <c r="AKH243" s="1"/>
      <c r="AKI243" s="1"/>
      <c r="AKJ243" s="1"/>
      <c r="AKK243" s="1"/>
      <c r="AKL243" s="1"/>
      <c r="AKM243" s="1"/>
      <c r="AKN243" s="1"/>
      <c r="AKO243" s="1"/>
      <c r="AKP243" s="1"/>
      <c r="AKQ243" s="1"/>
      <c r="AKR243" s="1"/>
      <c r="AKS243" s="1"/>
      <c r="AKT243" s="1"/>
      <c r="AKU243" s="1"/>
      <c r="AKV243" s="1"/>
      <c r="AKW243" s="1"/>
      <c r="AKX243" s="1"/>
      <c r="AKY243" s="1"/>
      <c r="AKZ243" s="1"/>
      <c r="ALA243" s="1"/>
      <c r="ALB243" s="1"/>
      <c r="ALC243" s="1"/>
      <c r="ALD243" s="1"/>
      <c r="ALE243" s="1"/>
      <c r="ALF243" s="1"/>
      <c r="ALG243" s="1"/>
      <c r="ALH243" s="1"/>
      <c r="ALI243" s="1"/>
      <c r="ALJ243" s="1"/>
      <c r="ALK243" s="1"/>
      <c r="ALL243" s="1"/>
      <c r="ALM243" s="1"/>
      <c r="ALN243" s="1"/>
      <c r="ALO243" s="1"/>
      <c r="ALP243" s="1"/>
      <c r="ALQ243" s="1"/>
      <c r="ALR243" s="1"/>
      <c r="ALS243" s="1"/>
      <c r="ALT243" s="1"/>
      <c r="ALU243" s="1"/>
      <c r="ALV243" s="1"/>
      <c r="ALW243" s="1"/>
      <c r="ALX243" s="1"/>
      <c r="ALY243" s="1"/>
      <c r="ALZ243" s="1"/>
      <c r="AMA243" s="1"/>
      <c r="AMB243" s="1"/>
      <c r="AMC243" s="1"/>
      <c r="AMD243" s="1"/>
      <c r="AME243" s="1"/>
      <c r="AMF243" s="1"/>
      <c r="AMG243" s="1"/>
      <c r="AMH243" s="1"/>
      <c r="AMI243" s="1"/>
      <c r="AMJ243" s="1"/>
    </row>
    <row r="244" spans="1:1025" customHeight="1" ht="12.75">
      <c r="A244" s="1"/>
      <c r="B244" s="36"/>
      <c r="C244" s="15" t="s">
        <v>178</v>
      </c>
      <c r="D244" s="15"/>
      <c r="E244" s="15"/>
      <c r="F244" s="12" t="s">
        <v>3</v>
      </c>
      <c r="G244" s="7">
        <v>106</v>
      </c>
      <c r="H244" s="7">
        <v>112</v>
      </c>
      <c r="I244" s="7">
        <v>101</v>
      </c>
      <c r="J244" s="7">
        <v>114</v>
      </c>
      <c r="K244" s="1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  <c r="XQ244" s="1"/>
      <c r="XR244" s="1"/>
      <c r="XS244" s="1"/>
      <c r="XT244" s="1"/>
      <c r="XU244" s="1"/>
      <c r="XV244" s="1"/>
      <c r="XW244" s="1"/>
      <c r="XX244" s="1"/>
      <c r="XY244" s="1"/>
      <c r="XZ244" s="1"/>
      <c r="YA244" s="1"/>
      <c r="YB244" s="1"/>
      <c r="YC244" s="1"/>
      <c r="YD244" s="1"/>
      <c r="YE244" s="1"/>
      <c r="YF244" s="1"/>
      <c r="YG244" s="1"/>
      <c r="YH244" s="1"/>
      <c r="YI244" s="1"/>
      <c r="YJ244" s="1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  <c r="ZD244" s="1"/>
      <c r="ZE244" s="1"/>
      <c r="ZF244" s="1"/>
      <c r="ZG244" s="1"/>
      <c r="ZH244" s="1"/>
      <c r="ZI244" s="1"/>
      <c r="ZJ244" s="1"/>
      <c r="ZK244" s="1"/>
      <c r="ZL244" s="1"/>
      <c r="ZM244" s="1"/>
      <c r="ZN244" s="1"/>
      <c r="ZO244" s="1"/>
      <c r="ZP244" s="1"/>
      <c r="ZQ244" s="1"/>
      <c r="ZR244" s="1"/>
      <c r="ZS244" s="1"/>
      <c r="ZT244" s="1"/>
      <c r="ZU244" s="1"/>
      <c r="ZV244" s="1"/>
      <c r="ZW244" s="1"/>
      <c r="ZX244" s="1"/>
      <c r="ZY244" s="1"/>
      <c r="ZZ244" s="1"/>
      <c r="AAA244" s="1"/>
      <c r="AAB244" s="1"/>
      <c r="AAC244" s="1"/>
      <c r="AAD244" s="1"/>
      <c r="AAE244" s="1"/>
      <c r="AAF244" s="1"/>
      <c r="AAG244" s="1"/>
      <c r="AAH244" s="1"/>
      <c r="AAI244" s="1"/>
      <c r="AAJ244" s="1"/>
      <c r="AAK244" s="1"/>
      <c r="AAL244" s="1"/>
      <c r="AAM244" s="1"/>
      <c r="AAN244" s="1"/>
      <c r="AAO244" s="1"/>
      <c r="AAP244" s="1"/>
      <c r="AAQ244" s="1"/>
      <c r="AAR244" s="1"/>
      <c r="AAS244" s="1"/>
      <c r="AAT244" s="1"/>
      <c r="AAU244" s="1"/>
      <c r="AAV244" s="1"/>
      <c r="AAW244" s="1"/>
      <c r="AAX244" s="1"/>
      <c r="AAY244" s="1"/>
      <c r="AAZ244" s="1"/>
      <c r="ABA244" s="1"/>
      <c r="ABB244" s="1"/>
      <c r="ABC244" s="1"/>
      <c r="ABD244" s="1"/>
      <c r="ABE244" s="1"/>
      <c r="ABF244" s="1"/>
      <c r="ABG244" s="1"/>
      <c r="ABH244" s="1"/>
      <c r="ABI244" s="1"/>
      <c r="ABJ244" s="1"/>
      <c r="ABK244" s="1"/>
      <c r="ABL244" s="1"/>
      <c r="ABM244" s="1"/>
      <c r="ABN244" s="1"/>
      <c r="ABO244" s="1"/>
      <c r="ABP244" s="1"/>
      <c r="ABQ244" s="1"/>
      <c r="ABR244" s="1"/>
      <c r="ABS244" s="1"/>
      <c r="ABT244" s="1"/>
      <c r="ABU244" s="1"/>
      <c r="ABV244" s="1"/>
      <c r="ABW244" s="1"/>
      <c r="ABX244" s="1"/>
      <c r="ABY244" s="1"/>
      <c r="ABZ244" s="1"/>
      <c r="ACA244" s="1"/>
      <c r="ACB244" s="1"/>
      <c r="ACC244" s="1"/>
      <c r="ACD244" s="1"/>
      <c r="ACE244" s="1"/>
      <c r="ACF244" s="1"/>
      <c r="ACG244" s="1"/>
      <c r="ACH244" s="1"/>
      <c r="ACI244" s="1"/>
      <c r="ACJ244" s="1"/>
      <c r="ACK244" s="1"/>
      <c r="ACL244" s="1"/>
      <c r="ACM244" s="1"/>
      <c r="ACN244" s="1"/>
      <c r="ACO244" s="1"/>
      <c r="ACP244" s="1"/>
      <c r="ACQ244" s="1"/>
      <c r="ACR244" s="1"/>
      <c r="ACS244" s="1"/>
      <c r="ACT244" s="1"/>
      <c r="ACU244" s="1"/>
      <c r="ACV244" s="1"/>
      <c r="ACW244" s="1"/>
      <c r="ACX244" s="1"/>
      <c r="ACY244" s="1"/>
      <c r="ACZ244" s="1"/>
      <c r="ADA244" s="1"/>
      <c r="ADB244" s="1"/>
      <c r="ADC244" s="1"/>
      <c r="ADD244" s="1"/>
      <c r="ADE244" s="1"/>
      <c r="ADF244" s="1"/>
      <c r="ADG244" s="1"/>
      <c r="ADH244" s="1"/>
      <c r="ADI244" s="1"/>
      <c r="ADJ244" s="1"/>
      <c r="ADK244" s="1"/>
      <c r="ADL244" s="1"/>
      <c r="ADM244" s="1"/>
      <c r="ADN244" s="1"/>
      <c r="ADO244" s="1"/>
      <c r="ADP244" s="1"/>
      <c r="ADQ244" s="1"/>
      <c r="ADR244" s="1"/>
      <c r="ADS244" s="1"/>
      <c r="ADT244" s="1"/>
      <c r="ADU244" s="1"/>
      <c r="ADV244" s="1"/>
      <c r="ADW244" s="1"/>
      <c r="ADX244" s="1"/>
      <c r="ADY244" s="1"/>
      <c r="ADZ244" s="1"/>
      <c r="AEA244" s="1"/>
      <c r="AEB244" s="1"/>
      <c r="AEC244" s="1"/>
      <c r="AED244" s="1"/>
      <c r="AEE244" s="1"/>
      <c r="AEF244" s="1"/>
      <c r="AEG244" s="1"/>
      <c r="AEH244" s="1"/>
      <c r="AEI244" s="1"/>
      <c r="AEJ244" s="1"/>
      <c r="AEK244" s="1"/>
      <c r="AEL244" s="1"/>
      <c r="AEM244" s="1"/>
      <c r="AEN244" s="1"/>
      <c r="AEO244" s="1"/>
      <c r="AEP244" s="1"/>
      <c r="AEQ244" s="1"/>
      <c r="AER244" s="1"/>
      <c r="AES244" s="1"/>
      <c r="AET244" s="1"/>
      <c r="AEU244" s="1"/>
      <c r="AEV244" s="1"/>
      <c r="AEW244" s="1"/>
      <c r="AEX244" s="1"/>
      <c r="AEY244" s="1"/>
      <c r="AEZ244" s="1"/>
      <c r="AFA244" s="1"/>
      <c r="AFB244" s="1"/>
      <c r="AFC244" s="1"/>
      <c r="AFD244" s="1"/>
      <c r="AFE244" s="1"/>
      <c r="AFF244" s="1"/>
      <c r="AFG244" s="1"/>
      <c r="AFH244" s="1"/>
      <c r="AFI244" s="1"/>
      <c r="AFJ244" s="1"/>
      <c r="AFK244" s="1"/>
      <c r="AFL244" s="1"/>
      <c r="AFM244" s="1"/>
      <c r="AFN244" s="1"/>
      <c r="AFO244" s="1"/>
      <c r="AFP244" s="1"/>
      <c r="AFQ244" s="1"/>
      <c r="AFR244" s="1"/>
      <c r="AFS244" s="1"/>
      <c r="AFT244" s="1"/>
      <c r="AFU244" s="1"/>
      <c r="AFV244" s="1"/>
      <c r="AFW244" s="1"/>
      <c r="AFX244" s="1"/>
      <c r="AFY244" s="1"/>
      <c r="AFZ244" s="1"/>
      <c r="AGA244" s="1"/>
      <c r="AGB244" s="1"/>
      <c r="AGC244" s="1"/>
      <c r="AGD244" s="1"/>
      <c r="AGE244" s="1"/>
      <c r="AGF244" s="1"/>
      <c r="AGG244" s="1"/>
      <c r="AGH244" s="1"/>
      <c r="AGI244" s="1"/>
      <c r="AGJ244" s="1"/>
      <c r="AGK244" s="1"/>
      <c r="AGL244" s="1"/>
      <c r="AGM244" s="1"/>
      <c r="AGN244" s="1"/>
      <c r="AGO244" s="1"/>
      <c r="AGP244" s="1"/>
      <c r="AGQ244" s="1"/>
      <c r="AGR244" s="1"/>
      <c r="AGS244" s="1"/>
      <c r="AGT244" s="1"/>
      <c r="AGU244" s="1"/>
      <c r="AGV244" s="1"/>
      <c r="AGW244" s="1"/>
      <c r="AGX244" s="1"/>
      <c r="AGY244" s="1"/>
      <c r="AGZ244" s="1"/>
      <c r="AHA244" s="1"/>
      <c r="AHB244" s="1"/>
      <c r="AHC244" s="1"/>
      <c r="AHD244" s="1"/>
      <c r="AHE244" s="1"/>
      <c r="AHF244" s="1"/>
      <c r="AHG244" s="1"/>
      <c r="AHH244" s="1"/>
      <c r="AHI244" s="1"/>
      <c r="AHJ244" s="1"/>
      <c r="AHK244" s="1"/>
      <c r="AHL244" s="1"/>
      <c r="AHM244" s="1"/>
      <c r="AHN244" s="1"/>
      <c r="AHO244" s="1"/>
      <c r="AHP244" s="1"/>
      <c r="AHQ244" s="1"/>
      <c r="AHR244" s="1"/>
      <c r="AHS244" s="1"/>
      <c r="AHT244" s="1"/>
      <c r="AHU244" s="1"/>
      <c r="AHV244" s="1"/>
      <c r="AHW244" s="1"/>
      <c r="AHX244" s="1"/>
      <c r="AHY244" s="1"/>
      <c r="AHZ244" s="1"/>
      <c r="AIA244" s="1"/>
      <c r="AIB244" s="1"/>
      <c r="AIC244" s="1"/>
      <c r="AID244" s="1"/>
      <c r="AIE244" s="1"/>
      <c r="AIF244" s="1"/>
      <c r="AIG244" s="1"/>
      <c r="AIH244" s="1"/>
      <c r="AII244" s="1"/>
      <c r="AIJ244" s="1"/>
      <c r="AIK244" s="1"/>
      <c r="AIL244" s="1"/>
      <c r="AIM244" s="1"/>
      <c r="AIN244" s="1"/>
      <c r="AIO244" s="1"/>
      <c r="AIP244" s="1"/>
      <c r="AIQ244" s="1"/>
      <c r="AIR244" s="1"/>
      <c r="AIS244" s="1"/>
      <c r="AIT244" s="1"/>
      <c r="AIU244" s="1"/>
      <c r="AIV244" s="1"/>
      <c r="AIW244" s="1"/>
      <c r="AIX244" s="1"/>
      <c r="AIY244" s="1"/>
      <c r="AIZ244" s="1"/>
      <c r="AJA244" s="1"/>
      <c r="AJB244" s="1"/>
      <c r="AJC244" s="1"/>
      <c r="AJD244" s="1"/>
      <c r="AJE244" s="1"/>
      <c r="AJF244" s="1"/>
      <c r="AJG244" s="1"/>
      <c r="AJH244" s="1"/>
      <c r="AJI244" s="1"/>
      <c r="AJJ244" s="1"/>
      <c r="AJK244" s="1"/>
      <c r="AJL244" s="1"/>
      <c r="AJM244" s="1"/>
      <c r="AJN244" s="1"/>
      <c r="AJO244" s="1"/>
      <c r="AJP244" s="1"/>
      <c r="AJQ244" s="1"/>
      <c r="AJR244" s="1"/>
      <c r="AJS244" s="1"/>
      <c r="AJT244" s="1"/>
      <c r="AJU244" s="1"/>
      <c r="AJV244" s="1"/>
      <c r="AJW244" s="1"/>
      <c r="AJX244" s="1"/>
      <c r="AJY244" s="1"/>
      <c r="AJZ244" s="1"/>
      <c r="AKA244" s="1"/>
      <c r="AKB244" s="1"/>
      <c r="AKC244" s="1"/>
      <c r="AKD244" s="1"/>
      <c r="AKE244" s="1"/>
      <c r="AKF244" s="1"/>
      <c r="AKG244" s="1"/>
      <c r="AKH244" s="1"/>
      <c r="AKI244" s="1"/>
      <c r="AKJ244" s="1"/>
      <c r="AKK244" s="1"/>
      <c r="AKL244" s="1"/>
      <c r="AKM244" s="1"/>
      <c r="AKN244" s="1"/>
      <c r="AKO244" s="1"/>
      <c r="AKP244" s="1"/>
      <c r="AKQ244" s="1"/>
      <c r="AKR244" s="1"/>
      <c r="AKS244" s="1"/>
      <c r="AKT244" s="1"/>
      <c r="AKU244" s="1"/>
      <c r="AKV244" s="1"/>
      <c r="AKW244" s="1"/>
      <c r="AKX244" s="1"/>
      <c r="AKY244" s="1"/>
      <c r="AKZ244" s="1"/>
      <c r="ALA244" s="1"/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1"/>
      <c r="AMJ244" s="1"/>
    </row>
    <row r="245" spans="1:1025" customHeight="1" ht="12.8">
      <c r="A245" s="1"/>
      <c r="B245" s="36"/>
      <c r="C245" s="30" t="s">
        <v>179</v>
      </c>
      <c r="D245" s="30"/>
      <c r="E245" s="30"/>
      <c r="F245" s="12" t="s">
        <v>3</v>
      </c>
      <c r="G245" s="7">
        <v>107</v>
      </c>
      <c r="H245" s="7">
        <v>113</v>
      </c>
      <c r="I245" s="7">
        <v>102</v>
      </c>
      <c r="J245" s="7">
        <v>115</v>
      </c>
      <c r="K245" s="37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  <c r="XQ245" s="1"/>
      <c r="XR245" s="1"/>
      <c r="XS245" s="1"/>
      <c r="XT245" s="1"/>
      <c r="XU245" s="1"/>
      <c r="XV245" s="1"/>
      <c r="XW245" s="1"/>
      <c r="XX245" s="1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  <c r="AAR245" s="1"/>
      <c r="AAS245" s="1"/>
      <c r="AAT245" s="1"/>
      <c r="AAU245" s="1"/>
      <c r="AAV245" s="1"/>
      <c r="AAW245" s="1"/>
      <c r="AAX245" s="1"/>
      <c r="AAY245" s="1"/>
      <c r="AAZ245" s="1"/>
      <c r="ABA245" s="1"/>
      <c r="ABB245" s="1"/>
      <c r="ABC245" s="1"/>
      <c r="ABD245" s="1"/>
      <c r="ABE245" s="1"/>
      <c r="ABF245" s="1"/>
      <c r="ABG245" s="1"/>
      <c r="ABH245" s="1"/>
      <c r="ABI245" s="1"/>
      <c r="ABJ245" s="1"/>
      <c r="ABK245" s="1"/>
      <c r="ABL245" s="1"/>
      <c r="ABM245" s="1"/>
      <c r="ABN245" s="1"/>
      <c r="ABO245" s="1"/>
      <c r="ABP245" s="1"/>
      <c r="ABQ245" s="1"/>
      <c r="ABR245" s="1"/>
      <c r="ABS245" s="1"/>
      <c r="ABT245" s="1"/>
      <c r="ABU245" s="1"/>
      <c r="ABV245" s="1"/>
      <c r="ABW245" s="1"/>
      <c r="ABX245" s="1"/>
      <c r="ABY245" s="1"/>
      <c r="ABZ245" s="1"/>
      <c r="ACA245" s="1"/>
      <c r="ACB245" s="1"/>
      <c r="ACC245" s="1"/>
      <c r="ACD245" s="1"/>
      <c r="ACE245" s="1"/>
      <c r="ACF245" s="1"/>
      <c r="ACG245" s="1"/>
      <c r="ACH245" s="1"/>
      <c r="ACI245" s="1"/>
      <c r="ACJ245" s="1"/>
      <c r="ACK245" s="1"/>
      <c r="ACL245" s="1"/>
      <c r="ACM245" s="1"/>
      <c r="ACN245" s="1"/>
      <c r="ACO245" s="1"/>
      <c r="ACP245" s="1"/>
      <c r="ACQ245" s="1"/>
      <c r="ACR245" s="1"/>
      <c r="ACS245" s="1"/>
      <c r="ACT245" s="1"/>
      <c r="ACU245" s="1"/>
      <c r="ACV245" s="1"/>
      <c r="ACW245" s="1"/>
      <c r="ACX245" s="1"/>
      <c r="ACY245" s="1"/>
      <c r="ACZ245" s="1"/>
      <c r="ADA245" s="1"/>
      <c r="ADB245" s="1"/>
      <c r="ADC245" s="1"/>
      <c r="ADD245" s="1"/>
      <c r="ADE245" s="1"/>
      <c r="ADF245" s="1"/>
      <c r="ADG245" s="1"/>
      <c r="ADH245" s="1"/>
      <c r="ADI245" s="1"/>
      <c r="ADJ245" s="1"/>
      <c r="ADK245" s="1"/>
      <c r="ADL245" s="1"/>
      <c r="ADM245" s="1"/>
      <c r="ADN245" s="1"/>
      <c r="ADO245" s="1"/>
      <c r="ADP245" s="1"/>
      <c r="ADQ245" s="1"/>
      <c r="ADR245" s="1"/>
      <c r="ADS245" s="1"/>
      <c r="ADT245" s="1"/>
      <c r="ADU245" s="1"/>
      <c r="ADV245" s="1"/>
      <c r="ADW245" s="1"/>
      <c r="ADX245" s="1"/>
      <c r="ADY245" s="1"/>
      <c r="ADZ245" s="1"/>
      <c r="AEA245" s="1"/>
      <c r="AEB245" s="1"/>
      <c r="AEC245" s="1"/>
      <c r="AED245" s="1"/>
      <c r="AEE245" s="1"/>
      <c r="AEF245" s="1"/>
      <c r="AEG245" s="1"/>
      <c r="AEH245" s="1"/>
      <c r="AEI245" s="1"/>
      <c r="AEJ245" s="1"/>
      <c r="AEK245" s="1"/>
      <c r="AEL245" s="1"/>
      <c r="AEM245" s="1"/>
      <c r="AEN245" s="1"/>
      <c r="AEO245" s="1"/>
      <c r="AEP245" s="1"/>
      <c r="AEQ245" s="1"/>
      <c r="AER245" s="1"/>
      <c r="AES245" s="1"/>
      <c r="AET245" s="1"/>
      <c r="AEU245" s="1"/>
      <c r="AEV245" s="1"/>
      <c r="AEW245" s="1"/>
      <c r="AEX245" s="1"/>
      <c r="AEY245" s="1"/>
      <c r="AEZ245" s="1"/>
      <c r="AFA245" s="1"/>
      <c r="AFB245" s="1"/>
      <c r="AFC245" s="1"/>
      <c r="AFD245" s="1"/>
      <c r="AFE245" s="1"/>
      <c r="AFF245" s="1"/>
      <c r="AFG245" s="1"/>
      <c r="AFH245" s="1"/>
      <c r="AFI245" s="1"/>
      <c r="AFJ245" s="1"/>
      <c r="AFK245" s="1"/>
      <c r="AFL245" s="1"/>
      <c r="AFM245" s="1"/>
      <c r="AFN245" s="1"/>
      <c r="AFO245" s="1"/>
      <c r="AFP245" s="1"/>
      <c r="AFQ245" s="1"/>
      <c r="AFR245" s="1"/>
      <c r="AFS245" s="1"/>
      <c r="AFT245" s="1"/>
      <c r="AFU245" s="1"/>
      <c r="AFV245" s="1"/>
      <c r="AFW245" s="1"/>
      <c r="AFX245" s="1"/>
      <c r="AFY245" s="1"/>
      <c r="AFZ245" s="1"/>
      <c r="AGA245" s="1"/>
      <c r="AGB245" s="1"/>
      <c r="AGC245" s="1"/>
      <c r="AGD245" s="1"/>
      <c r="AGE245" s="1"/>
      <c r="AGF245" s="1"/>
      <c r="AGG245" s="1"/>
      <c r="AGH245" s="1"/>
      <c r="AGI245" s="1"/>
      <c r="AGJ245" s="1"/>
      <c r="AGK245" s="1"/>
      <c r="AGL245" s="1"/>
      <c r="AGM245" s="1"/>
      <c r="AGN245" s="1"/>
      <c r="AGO245" s="1"/>
      <c r="AGP245" s="1"/>
      <c r="AGQ245" s="1"/>
      <c r="AGR245" s="1"/>
      <c r="AGS245" s="1"/>
      <c r="AGT245" s="1"/>
      <c r="AGU245" s="1"/>
      <c r="AGV245" s="1"/>
      <c r="AGW245" s="1"/>
      <c r="AGX245" s="1"/>
      <c r="AGY245" s="1"/>
      <c r="AGZ245" s="1"/>
      <c r="AHA245" s="1"/>
      <c r="AHB245" s="1"/>
      <c r="AHC245" s="1"/>
      <c r="AHD245" s="1"/>
      <c r="AHE245" s="1"/>
      <c r="AHF245" s="1"/>
      <c r="AHG245" s="1"/>
      <c r="AHH245" s="1"/>
      <c r="AHI245" s="1"/>
      <c r="AHJ245" s="1"/>
      <c r="AHK245" s="1"/>
      <c r="AHL245" s="1"/>
      <c r="AHM245" s="1"/>
      <c r="AHN245" s="1"/>
      <c r="AHO245" s="1"/>
      <c r="AHP245" s="1"/>
      <c r="AHQ245" s="1"/>
      <c r="AHR245" s="1"/>
      <c r="AHS245" s="1"/>
      <c r="AHT245" s="1"/>
      <c r="AHU245" s="1"/>
      <c r="AHV245" s="1"/>
      <c r="AHW245" s="1"/>
      <c r="AHX245" s="1"/>
      <c r="AHY245" s="1"/>
      <c r="AHZ245" s="1"/>
      <c r="AIA245" s="1"/>
      <c r="AIB245" s="1"/>
      <c r="AIC245" s="1"/>
      <c r="AID245" s="1"/>
      <c r="AIE245" s="1"/>
      <c r="AIF245" s="1"/>
      <c r="AIG245" s="1"/>
      <c r="AIH245" s="1"/>
      <c r="AII245" s="1"/>
      <c r="AIJ245" s="1"/>
      <c r="AIK245" s="1"/>
      <c r="AIL245" s="1"/>
      <c r="AIM245" s="1"/>
      <c r="AIN245" s="1"/>
      <c r="AIO245" s="1"/>
      <c r="AIP245" s="1"/>
      <c r="AIQ245" s="1"/>
      <c r="AIR245" s="1"/>
      <c r="AIS245" s="1"/>
      <c r="AIT245" s="1"/>
      <c r="AIU245" s="1"/>
      <c r="AIV245" s="1"/>
      <c r="AIW245" s="1"/>
      <c r="AIX245" s="1"/>
      <c r="AIY245" s="1"/>
      <c r="AIZ245" s="1"/>
      <c r="AJA245" s="1"/>
      <c r="AJB245" s="1"/>
      <c r="AJC245" s="1"/>
      <c r="AJD245" s="1"/>
      <c r="AJE245" s="1"/>
      <c r="AJF245" s="1"/>
      <c r="AJG245" s="1"/>
      <c r="AJH245" s="1"/>
      <c r="AJI245" s="1"/>
      <c r="AJJ245" s="1"/>
      <c r="AJK245" s="1"/>
      <c r="AJL245" s="1"/>
      <c r="AJM245" s="1"/>
      <c r="AJN245" s="1"/>
      <c r="AJO245" s="1"/>
      <c r="AJP245" s="1"/>
      <c r="AJQ245" s="1"/>
      <c r="AJR245" s="1"/>
      <c r="AJS245" s="1"/>
      <c r="AJT245" s="1"/>
      <c r="AJU245" s="1"/>
      <c r="AJV245" s="1"/>
      <c r="AJW245" s="1"/>
      <c r="AJX245" s="1"/>
      <c r="AJY245" s="1"/>
      <c r="AJZ245" s="1"/>
      <c r="AKA245" s="1"/>
      <c r="AKB245" s="1"/>
      <c r="AKC245" s="1"/>
      <c r="AKD245" s="1"/>
      <c r="AKE245" s="1"/>
      <c r="AKF245" s="1"/>
      <c r="AKG245" s="1"/>
      <c r="AKH245" s="1"/>
      <c r="AKI245" s="1"/>
      <c r="AKJ245" s="1"/>
      <c r="AKK245" s="1"/>
      <c r="AKL245" s="1"/>
      <c r="AKM245" s="1"/>
      <c r="AKN245" s="1"/>
      <c r="AKO245" s="1"/>
      <c r="AKP245" s="1"/>
      <c r="AKQ245" s="1"/>
      <c r="AKR245" s="1"/>
      <c r="AKS245" s="1"/>
      <c r="AKT245" s="1"/>
      <c r="AKU245" s="1"/>
      <c r="AKV245" s="1"/>
      <c r="AKW245" s="1"/>
      <c r="AKX245" s="1"/>
      <c r="AKY245" s="1"/>
      <c r="AKZ245" s="1"/>
      <c r="ALA245" s="1"/>
      <c r="ALB245" s="1"/>
      <c r="ALC245" s="1"/>
      <c r="ALD245" s="1"/>
      <c r="ALE245" s="1"/>
      <c r="ALF245" s="1"/>
      <c r="ALG245" s="1"/>
      <c r="ALH245" s="1"/>
      <c r="ALI245" s="1"/>
      <c r="ALJ245" s="1"/>
      <c r="ALK245" s="1"/>
      <c r="ALL245" s="1"/>
      <c r="ALM245" s="1"/>
      <c r="ALN245" s="1"/>
      <c r="ALO245" s="1"/>
      <c r="ALP245" s="1"/>
      <c r="ALQ245" s="1"/>
      <c r="ALR245" s="1"/>
      <c r="ALS245" s="1"/>
      <c r="ALT245" s="1"/>
      <c r="ALU245" s="1"/>
      <c r="ALV245" s="1"/>
      <c r="ALW245" s="1"/>
      <c r="ALX245" s="1"/>
      <c r="ALY245" s="1"/>
      <c r="ALZ245" s="1"/>
      <c r="AMA245" s="1"/>
      <c r="AMB245" s="1"/>
      <c r="AMC245" s="1"/>
      <c r="AMD245" s="1"/>
      <c r="AME245" s="1"/>
      <c r="AMF245" s="1"/>
      <c r="AMG245" s="1"/>
      <c r="AMH245" s="1"/>
      <c r="AMI245" s="1"/>
      <c r="AMJ245" s="1"/>
    </row>
    <row r="246" spans="1:1025" customHeight="1" ht="12.8">
      <c r="A246" s="1"/>
      <c r="B246" s="36"/>
      <c r="C246" s="30" t="s">
        <v>180</v>
      </c>
      <c r="D246" s="30"/>
      <c r="E246" s="30"/>
      <c r="F246" s="12" t="s">
        <v>12</v>
      </c>
      <c r="G246" s="7">
        <v>108</v>
      </c>
      <c r="H246" s="7">
        <v>114</v>
      </c>
      <c r="I246" s="7">
        <v>103</v>
      </c>
      <c r="J246" s="7">
        <v>116</v>
      </c>
      <c r="K246" s="37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  <c r="XQ246" s="1"/>
      <c r="XR246" s="1"/>
      <c r="XS246" s="1"/>
      <c r="XT246" s="1"/>
      <c r="XU246" s="1"/>
      <c r="XV246" s="1"/>
      <c r="XW246" s="1"/>
      <c r="XX246" s="1"/>
      <c r="XY246" s="1"/>
      <c r="XZ246" s="1"/>
      <c r="YA246" s="1"/>
      <c r="YB246" s="1"/>
      <c r="YC246" s="1"/>
      <c r="YD246" s="1"/>
      <c r="YE246" s="1"/>
      <c r="YF246" s="1"/>
      <c r="YG246" s="1"/>
      <c r="YH246" s="1"/>
      <c r="YI246" s="1"/>
      <c r="YJ246" s="1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  <c r="ZD246" s="1"/>
      <c r="ZE246" s="1"/>
      <c r="ZF246" s="1"/>
      <c r="ZG246" s="1"/>
      <c r="ZH246" s="1"/>
      <c r="ZI246" s="1"/>
      <c r="ZJ246" s="1"/>
      <c r="ZK246" s="1"/>
      <c r="ZL246" s="1"/>
      <c r="ZM246" s="1"/>
      <c r="ZN246" s="1"/>
      <c r="ZO246" s="1"/>
      <c r="ZP246" s="1"/>
      <c r="ZQ246" s="1"/>
      <c r="ZR246" s="1"/>
      <c r="ZS246" s="1"/>
      <c r="ZT246" s="1"/>
      <c r="ZU246" s="1"/>
      <c r="ZV246" s="1"/>
      <c r="ZW246" s="1"/>
      <c r="ZX246" s="1"/>
      <c r="ZY246" s="1"/>
      <c r="ZZ246" s="1"/>
      <c r="AAA246" s="1"/>
      <c r="AAB246" s="1"/>
      <c r="AAC246" s="1"/>
      <c r="AAD246" s="1"/>
      <c r="AAE246" s="1"/>
      <c r="AAF246" s="1"/>
      <c r="AAG246" s="1"/>
      <c r="AAH246" s="1"/>
      <c r="AAI246" s="1"/>
      <c r="AAJ246" s="1"/>
      <c r="AAK246" s="1"/>
      <c r="AAL246" s="1"/>
      <c r="AAM246" s="1"/>
      <c r="AAN246" s="1"/>
      <c r="AAO246" s="1"/>
      <c r="AAP246" s="1"/>
      <c r="AAQ246" s="1"/>
      <c r="AAR246" s="1"/>
      <c r="AAS246" s="1"/>
      <c r="AAT246" s="1"/>
      <c r="AAU246" s="1"/>
      <c r="AAV246" s="1"/>
      <c r="AAW246" s="1"/>
      <c r="AAX246" s="1"/>
      <c r="AAY246" s="1"/>
      <c r="AAZ246" s="1"/>
      <c r="ABA246" s="1"/>
      <c r="ABB246" s="1"/>
      <c r="ABC246" s="1"/>
      <c r="ABD246" s="1"/>
      <c r="ABE246" s="1"/>
      <c r="ABF246" s="1"/>
      <c r="ABG246" s="1"/>
      <c r="ABH246" s="1"/>
      <c r="ABI246" s="1"/>
      <c r="ABJ246" s="1"/>
      <c r="ABK246" s="1"/>
      <c r="ABL246" s="1"/>
      <c r="ABM246" s="1"/>
      <c r="ABN246" s="1"/>
      <c r="ABO246" s="1"/>
      <c r="ABP246" s="1"/>
      <c r="ABQ246" s="1"/>
      <c r="ABR246" s="1"/>
      <c r="ABS246" s="1"/>
      <c r="ABT246" s="1"/>
      <c r="ABU246" s="1"/>
      <c r="ABV246" s="1"/>
      <c r="ABW246" s="1"/>
      <c r="ABX246" s="1"/>
      <c r="ABY246" s="1"/>
      <c r="ABZ246" s="1"/>
      <c r="ACA246" s="1"/>
      <c r="ACB246" s="1"/>
      <c r="ACC246" s="1"/>
      <c r="ACD246" s="1"/>
      <c r="ACE246" s="1"/>
      <c r="ACF246" s="1"/>
      <c r="ACG246" s="1"/>
      <c r="ACH246" s="1"/>
      <c r="ACI246" s="1"/>
      <c r="ACJ246" s="1"/>
      <c r="ACK246" s="1"/>
      <c r="ACL246" s="1"/>
      <c r="ACM246" s="1"/>
      <c r="ACN246" s="1"/>
      <c r="ACO246" s="1"/>
      <c r="ACP246" s="1"/>
      <c r="ACQ246" s="1"/>
      <c r="ACR246" s="1"/>
      <c r="ACS246" s="1"/>
      <c r="ACT246" s="1"/>
      <c r="ACU246" s="1"/>
      <c r="ACV246" s="1"/>
      <c r="ACW246" s="1"/>
      <c r="ACX246" s="1"/>
      <c r="ACY246" s="1"/>
      <c r="ACZ246" s="1"/>
      <c r="ADA246" s="1"/>
      <c r="ADB246" s="1"/>
      <c r="ADC246" s="1"/>
      <c r="ADD246" s="1"/>
      <c r="ADE246" s="1"/>
      <c r="ADF246" s="1"/>
      <c r="ADG246" s="1"/>
      <c r="ADH246" s="1"/>
      <c r="ADI246" s="1"/>
      <c r="ADJ246" s="1"/>
      <c r="ADK246" s="1"/>
      <c r="ADL246" s="1"/>
      <c r="ADM246" s="1"/>
      <c r="ADN246" s="1"/>
      <c r="ADO246" s="1"/>
      <c r="ADP246" s="1"/>
      <c r="ADQ246" s="1"/>
      <c r="ADR246" s="1"/>
      <c r="ADS246" s="1"/>
      <c r="ADT246" s="1"/>
      <c r="ADU246" s="1"/>
      <c r="ADV246" s="1"/>
      <c r="ADW246" s="1"/>
      <c r="ADX246" s="1"/>
      <c r="ADY246" s="1"/>
      <c r="ADZ246" s="1"/>
      <c r="AEA246" s="1"/>
      <c r="AEB246" s="1"/>
      <c r="AEC246" s="1"/>
      <c r="AED246" s="1"/>
      <c r="AEE246" s="1"/>
      <c r="AEF246" s="1"/>
      <c r="AEG246" s="1"/>
      <c r="AEH246" s="1"/>
      <c r="AEI246" s="1"/>
      <c r="AEJ246" s="1"/>
      <c r="AEK246" s="1"/>
      <c r="AEL246" s="1"/>
      <c r="AEM246" s="1"/>
      <c r="AEN246" s="1"/>
      <c r="AEO246" s="1"/>
      <c r="AEP246" s="1"/>
      <c r="AEQ246" s="1"/>
      <c r="AER246" s="1"/>
      <c r="AES246" s="1"/>
      <c r="AET246" s="1"/>
      <c r="AEU246" s="1"/>
      <c r="AEV246" s="1"/>
      <c r="AEW246" s="1"/>
      <c r="AEX246" s="1"/>
      <c r="AEY246" s="1"/>
      <c r="AEZ246" s="1"/>
      <c r="AFA246" s="1"/>
      <c r="AFB246" s="1"/>
      <c r="AFC246" s="1"/>
      <c r="AFD246" s="1"/>
      <c r="AFE246" s="1"/>
      <c r="AFF246" s="1"/>
      <c r="AFG246" s="1"/>
      <c r="AFH246" s="1"/>
      <c r="AFI246" s="1"/>
      <c r="AFJ246" s="1"/>
      <c r="AFK246" s="1"/>
      <c r="AFL246" s="1"/>
      <c r="AFM246" s="1"/>
      <c r="AFN246" s="1"/>
      <c r="AFO246" s="1"/>
      <c r="AFP246" s="1"/>
      <c r="AFQ246" s="1"/>
      <c r="AFR246" s="1"/>
      <c r="AFS246" s="1"/>
      <c r="AFT246" s="1"/>
      <c r="AFU246" s="1"/>
      <c r="AFV246" s="1"/>
      <c r="AFW246" s="1"/>
      <c r="AFX246" s="1"/>
      <c r="AFY246" s="1"/>
      <c r="AFZ246" s="1"/>
      <c r="AGA246" s="1"/>
      <c r="AGB246" s="1"/>
      <c r="AGC246" s="1"/>
      <c r="AGD246" s="1"/>
      <c r="AGE246" s="1"/>
      <c r="AGF246" s="1"/>
      <c r="AGG246" s="1"/>
      <c r="AGH246" s="1"/>
      <c r="AGI246" s="1"/>
      <c r="AGJ246" s="1"/>
      <c r="AGK246" s="1"/>
      <c r="AGL246" s="1"/>
      <c r="AGM246" s="1"/>
      <c r="AGN246" s="1"/>
      <c r="AGO246" s="1"/>
      <c r="AGP246" s="1"/>
      <c r="AGQ246" s="1"/>
      <c r="AGR246" s="1"/>
      <c r="AGS246" s="1"/>
      <c r="AGT246" s="1"/>
      <c r="AGU246" s="1"/>
      <c r="AGV246" s="1"/>
      <c r="AGW246" s="1"/>
      <c r="AGX246" s="1"/>
      <c r="AGY246" s="1"/>
      <c r="AGZ246" s="1"/>
      <c r="AHA246" s="1"/>
      <c r="AHB246" s="1"/>
      <c r="AHC246" s="1"/>
      <c r="AHD246" s="1"/>
      <c r="AHE246" s="1"/>
      <c r="AHF246" s="1"/>
      <c r="AHG246" s="1"/>
      <c r="AHH246" s="1"/>
      <c r="AHI246" s="1"/>
      <c r="AHJ246" s="1"/>
      <c r="AHK246" s="1"/>
      <c r="AHL246" s="1"/>
      <c r="AHM246" s="1"/>
      <c r="AHN246" s="1"/>
      <c r="AHO246" s="1"/>
      <c r="AHP246" s="1"/>
      <c r="AHQ246" s="1"/>
      <c r="AHR246" s="1"/>
      <c r="AHS246" s="1"/>
      <c r="AHT246" s="1"/>
      <c r="AHU246" s="1"/>
      <c r="AHV246" s="1"/>
      <c r="AHW246" s="1"/>
      <c r="AHX246" s="1"/>
      <c r="AHY246" s="1"/>
      <c r="AHZ246" s="1"/>
      <c r="AIA246" s="1"/>
      <c r="AIB246" s="1"/>
      <c r="AIC246" s="1"/>
      <c r="AID246" s="1"/>
      <c r="AIE246" s="1"/>
      <c r="AIF246" s="1"/>
      <c r="AIG246" s="1"/>
      <c r="AIH246" s="1"/>
      <c r="AII246" s="1"/>
      <c r="AIJ246" s="1"/>
      <c r="AIK246" s="1"/>
      <c r="AIL246" s="1"/>
      <c r="AIM246" s="1"/>
      <c r="AIN246" s="1"/>
      <c r="AIO246" s="1"/>
      <c r="AIP246" s="1"/>
      <c r="AIQ246" s="1"/>
      <c r="AIR246" s="1"/>
      <c r="AIS246" s="1"/>
      <c r="AIT246" s="1"/>
      <c r="AIU246" s="1"/>
      <c r="AIV246" s="1"/>
      <c r="AIW246" s="1"/>
      <c r="AIX246" s="1"/>
      <c r="AIY246" s="1"/>
      <c r="AIZ246" s="1"/>
      <c r="AJA246" s="1"/>
      <c r="AJB246" s="1"/>
      <c r="AJC246" s="1"/>
      <c r="AJD246" s="1"/>
      <c r="AJE246" s="1"/>
      <c r="AJF246" s="1"/>
      <c r="AJG246" s="1"/>
      <c r="AJH246" s="1"/>
      <c r="AJI246" s="1"/>
      <c r="AJJ246" s="1"/>
      <c r="AJK246" s="1"/>
      <c r="AJL246" s="1"/>
      <c r="AJM246" s="1"/>
      <c r="AJN246" s="1"/>
      <c r="AJO246" s="1"/>
      <c r="AJP246" s="1"/>
      <c r="AJQ246" s="1"/>
      <c r="AJR246" s="1"/>
      <c r="AJS246" s="1"/>
      <c r="AJT246" s="1"/>
      <c r="AJU246" s="1"/>
      <c r="AJV246" s="1"/>
      <c r="AJW246" s="1"/>
      <c r="AJX246" s="1"/>
      <c r="AJY246" s="1"/>
      <c r="AJZ246" s="1"/>
      <c r="AKA246" s="1"/>
      <c r="AKB246" s="1"/>
      <c r="AKC246" s="1"/>
      <c r="AKD246" s="1"/>
      <c r="AKE246" s="1"/>
      <c r="AKF246" s="1"/>
      <c r="AKG246" s="1"/>
      <c r="AKH246" s="1"/>
      <c r="AKI246" s="1"/>
      <c r="AKJ246" s="1"/>
      <c r="AKK246" s="1"/>
      <c r="AKL246" s="1"/>
      <c r="AKM246" s="1"/>
      <c r="AKN246" s="1"/>
      <c r="AKO246" s="1"/>
      <c r="AKP246" s="1"/>
      <c r="AKQ246" s="1"/>
      <c r="AKR246" s="1"/>
      <c r="AKS246" s="1"/>
      <c r="AKT246" s="1"/>
      <c r="AKU246" s="1"/>
      <c r="AKV246" s="1"/>
      <c r="AKW246" s="1"/>
      <c r="AKX246" s="1"/>
      <c r="AKY246" s="1"/>
      <c r="AKZ246" s="1"/>
      <c r="ALA246" s="1"/>
      <c r="ALB246" s="1"/>
      <c r="ALC246" s="1"/>
      <c r="ALD246" s="1"/>
      <c r="ALE246" s="1"/>
      <c r="ALF246" s="1"/>
      <c r="ALG246" s="1"/>
      <c r="ALH246" s="1"/>
      <c r="ALI246" s="1"/>
      <c r="ALJ246" s="1"/>
      <c r="ALK246" s="1"/>
      <c r="ALL246" s="1"/>
      <c r="ALM246" s="1"/>
      <c r="ALN246" s="1"/>
      <c r="ALO246" s="1"/>
      <c r="ALP246" s="1"/>
      <c r="ALQ246" s="1"/>
      <c r="ALR246" s="1"/>
      <c r="ALS246" s="1"/>
      <c r="ALT246" s="1"/>
      <c r="ALU246" s="1"/>
      <c r="ALV246" s="1"/>
      <c r="ALW246" s="1"/>
      <c r="ALX246" s="1"/>
      <c r="ALY246" s="1"/>
      <c r="ALZ246" s="1"/>
      <c r="AMA246" s="1"/>
      <c r="AMB246" s="1"/>
      <c r="AMC246" s="1"/>
      <c r="AMD246" s="1"/>
      <c r="AME246" s="1"/>
      <c r="AMF246" s="1"/>
      <c r="AMG246" s="1"/>
      <c r="AMH246" s="1"/>
      <c r="AMI246" s="1"/>
      <c r="AMJ246" s="1"/>
    </row>
    <row r="247" spans="1:1025" customHeight="1" ht="12.8">
      <c r="A247" s="1"/>
      <c r="B247" s="36"/>
      <c r="C247" s="30" t="s">
        <v>181</v>
      </c>
      <c r="D247" s="30"/>
      <c r="E247" s="30"/>
      <c r="F247" s="12" t="s">
        <v>182</v>
      </c>
      <c r="G247" s="7">
        <v>109</v>
      </c>
      <c r="H247" s="7">
        <v>115</v>
      </c>
      <c r="I247" s="7">
        <v>104</v>
      </c>
      <c r="J247" s="7">
        <v>117</v>
      </c>
      <c r="K247" s="37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  <c r="XQ247" s="1"/>
      <c r="XR247" s="1"/>
      <c r="XS247" s="1"/>
      <c r="XT247" s="1"/>
      <c r="XU247" s="1"/>
      <c r="XV247" s="1"/>
      <c r="XW247" s="1"/>
      <c r="XX247" s="1"/>
      <c r="XY247" s="1"/>
      <c r="XZ247" s="1"/>
      <c r="YA247" s="1"/>
      <c r="YB247" s="1"/>
      <c r="YC247" s="1"/>
      <c r="YD247" s="1"/>
      <c r="YE247" s="1"/>
      <c r="YF247" s="1"/>
      <c r="YG247" s="1"/>
      <c r="YH247" s="1"/>
      <c r="YI247" s="1"/>
      <c r="YJ247" s="1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  <c r="ZD247" s="1"/>
      <c r="ZE247" s="1"/>
      <c r="ZF247" s="1"/>
      <c r="ZG247" s="1"/>
      <c r="ZH247" s="1"/>
      <c r="ZI247" s="1"/>
      <c r="ZJ247" s="1"/>
      <c r="ZK247" s="1"/>
      <c r="ZL247" s="1"/>
      <c r="ZM247" s="1"/>
      <c r="ZN247" s="1"/>
      <c r="ZO247" s="1"/>
      <c r="ZP247" s="1"/>
      <c r="ZQ247" s="1"/>
      <c r="ZR247" s="1"/>
      <c r="ZS247" s="1"/>
      <c r="ZT247" s="1"/>
      <c r="ZU247" s="1"/>
      <c r="ZV247" s="1"/>
      <c r="ZW247" s="1"/>
      <c r="ZX247" s="1"/>
      <c r="ZY247" s="1"/>
      <c r="ZZ247" s="1"/>
      <c r="AAA247" s="1"/>
      <c r="AAB247" s="1"/>
      <c r="AAC247" s="1"/>
      <c r="AAD247" s="1"/>
      <c r="AAE247" s="1"/>
      <c r="AAF247" s="1"/>
      <c r="AAG247" s="1"/>
      <c r="AAH247" s="1"/>
      <c r="AAI247" s="1"/>
      <c r="AAJ247" s="1"/>
      <c r="AAK247" s="1"/>
      <c r="AAL247" s="1"/>
      <c r="AAM247" s="1"/>
      <c r="AAN247" s="1"/>
      <c r="AAO247" s="1"/>
      <c r="AAP247" s="1"/>
      <c r="AAQ247" s="1"/>
      <c r="AAR247" s="1"/>
      <c r="AAS247" s="1"/>
      <c r="AAT247" s="1"/>
      <c r="AAU247" s="1"/>
      <c r="AAV247" s="1"/>
      <c r="AAW247" s="1"/>
      <c r="AAX247" s="1"/>
      <c r="AAY247" s="1"/>
      <c r="AAZ247" s="1"/>
      <c r="ABA247" s="1"/>
      <c r="ABB247" s="1"/>
      <c r="ABC247" s="1"/>
      <c r="ABD247" s="1"/>
      <c r="ABE247" s="1"/>
      <c r="ABF247" s="1"/>
      <c r="ABG247" s="1"/>
      <c r="ABH247" s="1"/>
      <c r="ABI247" s="1"/>
      <c r="ABJ247" s="1"/>
      <c r="ABK247" s="1"/>
      <c r="ABL247" s="1"/>
      <c r="ABM247" s="1"/>
      <c r="ABN247" s="1"/>
      <c r="ABO247" s="1"/>
      <c r="ABP247" s="1"/>
      <c r="ABQ247" s="1"/>
      <c r="ABR247" s="1"/>
      <c r="ABS247" s="1"/>
      <c r="ABT247" s="1"/>
      <c r="ABU247" s="1"/>
      <c r="ABV247" s="1"/>
      <c r="ABW247" s="1"/>
      <c r="ABX247" s="1"/>
      <c r="ABY247" s="1"/>
      <c r="ABZ247" s="1"/>
      <c r="ACA247" s="1"/>
      <c r="ACB247" s="1"/>
      <c r="ACC247" s="1"/>
      <c r="ACD247" s="1"/>
      <c r="ACE247" s="1"/>
      <c r="ACF247" s="1"/>
      <c r="ACG247" s="1"/>
      <c r="ACH247" s="1"/>
      <c r="ACI247" s="1"/>
      <c r="ACJ247" s="1"/>
      <c r="ACK247" s="1"/>
      <c r="ACL247" s="1"/>
      <c r="ACM247" s="1"/>
      <c r="ACN247" s="1"/>
      <c r="ACO247" s="1"/>
      <c r="ACP247" s="1"/>
      <c r="ACQ247" s="1"/>
      <c r="ACR247" s="1"/>
      <c r="ACS247" s="1"/>
      <c r="ACT247" s="1"/>
      <c r="ACU247" s="1"/>
      <c r="ACV247" s="1"/>
      <c r="ACW247" s="1"/>
      <c r="ACX247" s="1"/>
      <c r="ACY247" s="1"/>
      <c r="ACZ247" s="1"/>
      <c r="ADA247" s="1"/>
      <c r="ADB247" s="1"/>
      <c r="ADC247" s="1"/>
      <c r="ADD247" s="1"/>
      <c r="ADE247" s="1"/>
      <c r="ADF247" s="1"/>
      <c r="ADG247" s="1"/>
      <c r="ADH247" s="1"/>
      <c r="ADI247" s="1"/>
      <c r="ADJ247" s="1"/>
      <c r="ADK247" s="1"/>
      <c r="ADL247" s="1"/>
      <c r="ADM247" s="1"/>
      <c r="ADN247" s="1"/>
      <c r="ADO247" s="1"/>
      <c r="ADP247" s="1"/>
      <c r="ADQ247" s="1"/>
      <c r="ADR247" s="1"/>
      <c r="ADS247" s="1"/>
      <c r="ADT247" s="1"/>
      <c r="ADU247" s="1"/>
      <c r="ADV247" s="1"/>
      <c r="ADW247" s="1"/>
      <c r="ADX247" s="1"/>
      <c r="ADY247" s="1"/>
      <c r="ADZ247" s="1"/>
      <c r="AEA247" s="1"/>
      <c r="AEB247" s="1"/>
      <c r="AEC247" s="1"/>
      <c r="AED247" s="1"/>
      <c r="AEE247" s="1"/>
      <c r="AEF247" s="1"/>
      <c r="AEG247" s="1"/>
      <c r="AEH247" s="1"/>
      <c r="AEI247" s="1"/>
      <c r="AEJ247" s="1"/>
      <c r="AEK247" s="1"/>
      <c r="AEL247" s="1"/>
      <c r="AEM247" s="1"/>
      <c r="AEN247" s="1"/>
      <c r="AEO247" s="1"/>
      <c r="AEP247" s="1"/>
      <c r="AEQ247" s="1"/>
      <c r="AER247" s="1"/>
      <c r="AES247" s="1"/>
      <c r="AET247" s="1"/>
      <c r="AEU247" s="1"/>
      <c r="AEV247" s="1"/>
      <c r="AEW247" s="1"/>
      <c r="AEX247" s="1"/>
      <c r="AEY247" s="1"/>
      <c r="AEZ247" s="1"/>
      <c r="AFA247" s="1"/>
      <c r="AFB247" s="1"/>
      <c r="AFC247" s="1"/>
      <c r="AFD247" s="1"/>
      <c r="AFE247" s="1"/>
      <c r="AFF247" s="1"/>
      <c r="AFG247" s="1"/>
      <c r="AFH247" s="1"/>
      <c r="AFI247" s="1"/>
      <c r="AFJ247" s="1"/>
      <c r="AFK247" s="1"/>
      <c r="AFL247" s="1"/>
      <c r="AFM247" s="1"/>
      <c r="AFN247" s="1"/>
      <c r="AFO247" s="1"/>
      <c r="AFP247" s="1"/>
      <c r="AFQ247" s="1"/>
      <c r="AFR247" s="1"/>
      <c r="AFS247" s="1"/>
      <c r="AFT247" s="1"/>
      <c r="AFU247" s="1"/>
      <c r="AFV247" s="1"/>
      <c r="AFW247" s="1"/>
      <c r="AFX247" s="1"/>
      <c r="AFY247" s="1"/>
      <c r="AFZ247" s="1"/>
      <c r="AGA247" s="1"/>
      <c r="AGB247" s="1"/>
      <c r="AGC247" s="1"/>
      <c r="AGD247" s="1"/>
      <c r="AGE247" s="1"/>
      <c r="AGF247" s="1"/>
      <c r="AGG247" s="1"/>
      <c r="AGH247" s="1"/>
      <c r="AGI247" s="1"/>
      <c r="AGJ247" s="1"/>
      <c r="AGK247" s="1"/>
      <c r="AGL247" s="1"/>
      <c r="AGM247" s="1"/>
      <c r="AGN247" s="1"/>
      <c r="AGO247" s="1"/>
      <c r="AGP247" s="1"/>
      <c r="AGQ247" s="1"/>
      <c r="AGR247" s="1"/>
      <c r="AGS247" s="1"/>
      <c r="AGT247" s="1"/>
      <c r="AGU247" s="1"/>
      <c r="AGV247" s="1"/>
      <c r="AGW247" s="1"/>
      <c r="AGX247" s="1"/>
      <c r="AGY247" s="1"/>
      <c r="AGZ247" s="1"/>
      <c r="AHA247" s="1"/>
      <c r="AHB247" s="1"/>
      <c r="AHC247" s="1"/>
      <c r="AHD247" s="1"/>
      <c r="AHE247" s="1"/>
      <c r="AHF247" s="1"/>
      <c r="AHG247" s="1"/>
      <c r="AHH247" s="1"/>
      <c r="AHI247" s="1"/>
      <c r="AHJ247" s="1"/>
      <c r="AHK247" s="1"/>
      <c r="AHL247" s="1"/>
      <c r="AHM247" s="1"/>
      <c r="AHN247" s="1"/>
      <c r="AHO247" s="1"/>
      <c r="AHP247" s="1"/>
      <c r="AHQ247" s="1"/>
      <c r="AHR247" s="1"/>
      <c r="AHS247" s="1"/>
      <c r="AHT247" s="1"/>
      <c r="AHU247" s="1"/>
      <c r="AHV247" s="1"/>
      <c r="AHW247" s="1"/>
      <c r="AHX247" s="1"/>
      <c r="AHY247" s="1"/>
      <c r="AHZ247" s="1"/>
      <c r="AIA247" s="1"/>
      <c r="AIB247" s="1"/>
      <c r="AIC247" s="1"/>
      <c r="AID247" s="1"/>
      <c r="AIE247" s="1"/>
      <c r="AIF247" s="1"/>
      <c r="AIG247" s="1"/>
      <c r="AIH247" s="1"/>
      <c r="AII247" s="1"/>
      <c r="AIJ247" s="1"/>
      <c r="AIK247" s="1"/>
      <c r="AIL247" s="1"/>
      <c r="AIM247" s="1"/>
      <c r="AIN247" s="1"/>
      <c r="AIO247" s="1"/>
      <c r="AIP247" s="1"/>
      <c r="AIQ247" s="1"/>
      <c r="AIR247" s="1"/>
      <c r="AIS247" s="1"/>
      <c r="AIT247" s="1"/>
      <c r="AIU247" s="1"/>
      <c r="AIV247" s="1"/>
      <c r="AIW247" s="1"/>
      <c r="AIX247" s="1"/>
      <c r="AIY247" s="1"/>
      <c r="AIZ247" s="1"/>
      <c r="AJA247" s="1"/>
      <c r="AJB247" s="1"/>
      <c r="AJC247" s="1"/>
      <c r="AJD247" s="1"/>
      <c r="AJE247" s="1"/>
      <c r="AJF247" s="1"/>
      <c r="AJG247" s="1"/>
      <c r="AJH247" s="1"/>
      <c r="AJI247" s="1"/>
      <c r="AJJ247" s="1"/>
      <c r="AJK247" s="1"/>
      <c r="AJL247" s="1"/>
      <c r="AJM247" s="1"/>
      <c r="AJN247" s="1"/>
      <c r="AJO247" s="1"/>
      <c r="AJP247" s="1"/>
      <c r="AJQ247" s="1"/>
      <c r="AJR247" s="1"/>
      <c r="AJS247" s="1"/>
      <c r="AJT247" s="1"/>
      <c r="AJU247" s="1"/>
      <c r="AJV247" s="1"/>
      <c r="AJW247" s="1"/>
      <c r="AJX247" s="1"/>
      <c r="AJY247" s="1"/>
      <c r="AJZ247" s="1"/>
      <c r="AKA247" s="1"/>
      <c r="AKB247" s="1"/>
      <c r="AKC247" s="1"/>
      <c r="AKD247" s="1"/>
      <c r="AKE247" s="1"/>
      <c r="AKF247" s="1"/>
      <c r="AKG247" s="1"/>
      <c r="AKH247" s="1"/>
      <c r="AKI247" s="1"/>
      <c r="AKJ247" s="1"/>
      <c r="AKK247" s="1"/>
      <c r="AKL247" s="1"/>
      <c r="AKM247" s="1"/>
      <c r="AKN247" s="1"/>
      <c r="AKO247" s="1"/>
      <c r="AKP247" s="1"/>
      <c r="AKQ247" s="1"/>
      <c r="AKR247" s="1"/>
      <c r="AKS247" s="1"/>
      <c r="AKT247" s="1"/>
      <c r="AKU247" s="1"/>
      <c r="AKV247" s="1"/>
      <c r="AKW247" s="1"/>
      <c r="AKX247" s="1"/>
      <c r="AKY247" s="1"/>
      <c r="AKZ247" s="1"/>
      <c r="ALA247" s="1"/>
      <c r="ALB247" s="1"/>
      <c r="ALC247" s="1"/>
      <c r="ALD247" s="1"/>
      <c r="ALE247" s="1"/>
      <c r="ALF247" s="1"/>
      <c r="ALG247" s="1"/>
      <c r="ALH247" s="1"/>
      <c r="ALI247" s="1"/>
      <c r="ALJ247" s="1"/>
      <c r="ALK247" s="1"/>
      <c r="ALL247" s="1"/>
      <c r="ALM247" s="1"/>
      <c r="ALN247" s="1"/>
      <c r="ALO247" s="1"/>
      <c r="ALP247" s="1"/>
      <c r="ALQ247" s="1"/>
      <c r="ALR247" s="1"/>
      <c r="ALS247" s="1"/>
      <c r="ALT247" s="1"/>
      <c r="ALU247" s="1"/>
      <c r="ALV247" s="1"/>
      <c r="ALW247" s="1"/>
      <c r="ALX247" s="1"/>
      <c r="ALY247" s="1"/>
      <c r="ALZ247" s="1"/>
      <c r="AMA247" s="1"/>
      <c r="AMB247" s="1"/>
      <c r="AMC247" s="1"/>
      <c r="AMD247" s="1"/>
      <c r="AME247" s="1"/>
      <c r="AMF247" s="1"/>
      <c r="AMG247" s="1"/>
      <c r="AMH247" s="1"/>
      <c r="AMI247" s="1"/>
      <c r="AMJ247" s="1"/>
    </row>
    <row r="248" spans="1:1025" customHeight="1" ht="12.8">
      <c r="A248" s="1"/>
      <c r="B248" s="36"/>
      <c r="C248" s="30" t="s">
        <v>183</v>
      </c>
      <c r="D248" s="30"/>
      <c r="E248" s="30"/>
      <c r="F248" s="12" t="s">
        <v>3</v>
      </c>
      <c r="G248" s="7">
        <v>110</v>
      </c>
      <c r="H248" s="7">
        <v>116</v>
      </c>
      <c r="I248" s="7">
        <v>105</v>
      </c>
      <c r="J248" s="7">
        <v>118</v>
      </c>
      <c r="K248" s="37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  <c r="AEN248" s="1"/>
      <c r="AEO248" s="1"/>
      <c r="AEP248" s="1"/>
      <c r="AEQ248" s="1"/>
      <c r="AER248" s="1"/>
      <c r="AES248" s="1"/>
      <c r="AET248" s="1"/>
      <c r="AEU248" s="1"/>
      <c r="AEV248" s="1"/>
      <c r="AEW248" s="1"/>
      <c r="AEX248" s="1"/>
      <c r="AEY248" s="1"/>
      <c r="AEZ248" s="1"/>
      <c r="AFA248" s="1"/>
      <c r="AFB248" s="1"/>
      <c r="AFC248" s="1"/>
      <c r="AFD248" s="1"/>
      <c r="AFE248" s="1"/>
      <c r="AFF248" s="1"/>
      <c r="AFG248" s="1"/>
      <c r="AFH248" s="1"/>
      <c r="AFI248" s="1"/>
      <c r="AFJ248" s="1"/>
      <c r="AFK248" s="1"/>
      <c r="AFL248" s="1"/>
      <c r="AFM248" s="1"/>
      <c r="AFN248" s="1"/>
      <c r="AFO248" s="1"/>
      <c r="AFP248" s="1"/>
      <c r="AFQ248" s="1"/>
      <c r="AFR248" s="1"/>
      <c r="AFS248" s="1"/>
      <c r="AFT248" s="1"/>
      <c r="AFU248" s="1"/>
      <c r="AFV248" s="1"/>
      <c r="AFW248" s="1"/>
      <c r="AFX248" s="1"/>
      <c r="AFY248" s="1"/>
      <c r="AFZ248" s="1"/>
      <c r="AGA248" s="1"/>
      <c r="AGB248" s="1"/>
      <c r="AGC248" s="1"/>
      <c r="AGD248" s="1"/>
      <c r="AGE248" s="1"/>
      <c r="AGF248" s="1"/>
      <c r="AGG248" s="1"/>
      <c r="AGH248" s="1"/>
      <c r="AGI248" s="1"/>
      <c r="AGJ248" s="1"/>
      <c r="AGK248" s="1"/>
      <c r="AGL248" s="1"/>
      <c r="AGM248" s="1"/>
      <c r="AGN248" s="1"/>
      <c r="AGO248" s="1"/>
      <c r="AGP248" s="1"/>
      <c r="AGQ248" s="1"/>
      <c r="AGR248" s="1"/>
      <c r="AGS248" s="1"/>
      <c r="AGT248" s="1"/>
      <c r="AGU248" s="1"/>
      <c r="AGV248" s="1"/>
      <c r="AGW248" s="1"/>
      <c r="AGX248" s="1"/>
      <c r="AGY248" s="1"/>
      <c r="AGZ248" s="1"/>
      <c r="AHA248" s="1"/>
      <c r="AHB248" s="1"/>
      <c r="AHC248" s="1"/>
      <c r="AHD248" s="1"/>
      <c r="AHE248" s="1"/>
      <c r="AHF248" s="1"/>
      <c r="AHG248" s="1"/>
      <c r="AHH248" s="1"/>
      <c r="AHI248" s="1"/>
      <c r="AHJ248" s="1"/>
      <c r="AHK248" s="1"/>
      <c r="AHL248" s="1"/>
      <c r="AHM248" s="1"/>
      <c r="AHN248" s="1"/>
      <c r="AHO248" s="1"/>
      <c r="AHP248" s="1"/>
      <c r="AHQ248" s="1"/>
      <c r="AHR248" s="1"/>
      <c r="AHS248" s="1"/>
      <c r="AHT248" s="1"/>
      <c r="AHU248" s="1"/>
      <c r="AHV248" s="1"/>
      <c r="AHW248" s="1"/>
      <c r="AHX248" s="1"/>
      <c r="AHY248" s="1"/>
      <c r="AHZ248" s="1"/>
      <c r="AIA248" s="1"/>
      <c r="AIB248" s="1"/>
      <c r="AIC248" s="1"/>
      <c r="AID248" s="1"/>
      <c r="AIE248" s="1"/>
      <c r="AIF248" s="1"/>
      <c r="AIG248" s="1"/>
      <c r="AIH248" s="1"/>
      <c r="AII248" s="1"/>
      <c r="AIJ248" s="1"/>
      <c r="AIK248" s="1"/>
      <c r="AIL248" s="1"/>
      <c r="AIM248" s="1"/>
      <c r="AIN248" s="1"/>
      <c r="AIO248" s="1"/>
      <c r="AIP248" s="1"/>
      <c r="AIQ248" s="1"/>
      <c r="AIR248" s="1"/>
      <c r="AIS248" s="1"/>
      <c r="AIT248" s="1"/>
      <c r="AIU248" s="1"/>
      <c r="AIV248" s="1"/>
      <c r="AIW248" s="1"/>
      <c r="AIX248" s="1"/>
      <c r="AIY248" s="1"/>
      <c r="AIZ248" s="1"/>
      <c r="AJA248" s="1"/>
      <c r="AJB248" s="1"/>
      <c r="AJC248" s="1"/>
      <c r="AJD248" s="1"/>
      <c r="AJE248" s="1"/>
      <c r="AJF248" s="1"/>
      <c r="AJG248" s="1"/>
      <c r="AJH248" s="1"/>
      <c r="AJI248" s="1"/>
      <c r="AJJ248" s="1"/>
      <c r="AJK248" s="1"/>
      <c r="AJL248" s="1"/>
      <c r="AJM248" s="1"/>
      <c r="AJN248" s="1"/>
      <c r="AJO248" s="1"/>
      <c r="AJP248" s="1"/>
      <c r="AJQ248" s="1"/>
      <c r="AJR248" s="1"/>
      <c r="AJS248" s="1"/>
      <c r="AJT248" s="1"/>
      <c r="AJU248" s="1"/>
      <c r="AJV248" s="1"/>
      <c r="AJW248" s="1"/>
      <c r="AJX248" s="1"/>
      <c r="AJY248" s="1"/>
      <c r="AJZ248" s="1"/>
      <c r="AKA248" s="1"/>
      <c r="AKB248" s="1"/>
      <c r="AKC248" s="1"/>
      <c r="AKD248" s="1"/>
      <c r="AKE248" s="1"/>
      <c r="AKF248" s="1"/>
      <c r="AKG248" s="1"/>
      <c r="AKH248" s="1"/>
      <c r="AKI248" s="1"/>
      <c r="AKJ248" s="1"/>
      <c r="AKK248" s="1"/>
      <c r="AKL248" s="1"/>
      <c r="AKM248" s="1"/>
      <c r="AKN248" s="1"/>
      <c r="AKO248" s="1"/>
      <c r="AKP248" s="1"/>
      <c r="AKQ248" s="1"/>
      <c r="AKR248" s="1"/>
      <c r="AKS248" s="1"/>
      <c r="AKT248" s="1"/>
      <c r="AKU248" s="1"/>
      <c r="AKV248" s="1"/>
      <c r="AKW248" s="1"/>
      <c r="AKX248" s="1"/>
      <c r="AKY248" s="1"/>
      <c r="AKZ248" s="1"/>
      <c r="ALA248" s="1"/>
      <c r="ALB248" s="1"/>
      <c r="ALC248" s="1"/>
      <c r="ALD248" s="1"/>
      <c r="ALE248" s="1"/>
      <c r="ALF248" s="1"/>
      <c r="ALG248" s="1"/>
      <c r="ALH248" s="1"/>
      <c r="ALI248" s="1"/>
      <c r="ALJ248" s="1"/>
      <c r="ALK248" s="1"/>
      <c r="ALL248" s="1"/>
      <c r="ALM248" s="1"/>
      <c r="ALN248" s="1"/>
      <c r="ALO248" s="1"/>
      <c r="ALP248" s="1"/>
      <c r="ALQ248" s="1"/>
      <c r="ALR248" s="1"/>
      <c r="ALS248" s="1"/>
      <c r="ALT248" s="1"/>
      <c r="ALU248" s="1"/>
      <c r="ALV248" s="1"/>
      <c r="ALW248" s="1"/>
      <c r="ALX248" s="1"/>
      <c r="ALY248" s="1"/>
      <c r="ALZ248" s="1"/>
      <c r="AMA248" s="1"/>
      <c r="AMB248" s="1"/>
      <c r="AMC248" s="1"/>
      <c r="AMD248" s="1"/>
      <c r="AME248" s="1"/>
      <c r="AMF248" s="1"/>
      <c r="AMG248" s="1"/>
      <c r="AMH248" s="1"/>
      <c r="AMI248" s="1"/>
      <c r="AMJ248" s="1"/>
    </row>
    <row r="249" spans="1:1025" customHeight="1" ht="12.8">
      <c r="A249" s="1"/>
      <c r="B249" s="36"/>
      <c r="C249" s="30" t="s">
        <v>184</v>
      </c>
      <c r="D249" s="30"/>
      <c r="E249" s="30"/>
      <c r="F249" s="12" t="s">
        <v>12</v>
      </c>
      <c r="G249" s="7">
        <v>111</v>
      </c>
      <c r="H249" s="7">
        <v>117</v>
      </c>
      <c r="I249" s="7">
        <v>106</v>
      </c>
      <c r="J249" s="7">
        <v>119</v>
      </c>
      <c r="K249" s="37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  <c r="XQ249" s="1"/>
      <c r="XR249" s="1"/>
      <c r="XS249" s="1"/>
      <c r="XT249" s="1"/>
      <c r="XU249" s="1"/>
      <c r="XV249" s="1"/>
      <c r="XW249" s="1"/>
      <c r="XX249" s="1"/>
      <c r="XY249" s="1"/>
      <c r="XZ249" s="1"/>
      <c r="YA249" s="1"/>
      <c r="YB249" s="1"/>
      <c r="YC249" s="1"/>
      <c r="YD249" s="1"/>
      <c r="YE249" s="1"/>
      <c r="YF249" s="1"/>
      <c r="YG249" s="1"/>
      <c r="YH249" s="1"/>
      <c r="YI249" s="1"/>
      <c r="YJ249" s="1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  <c r="ZD249" s="1"/>
      <c r="ZE249" s="1"/>
      <c r="ZF249" s="1"/>
      <c r="ZG249" s="1"/>
      <c r="ZH249" s="1"/>
      <c r="ZI249" s="1"/>
      <c r="ZJ249" s="1"/>
      <c r="ZK249" s="1"/>
      <c r="ZL249" s="1"/>
      <c r="ZM249" s="1"/>
      <c r="ZN249" s="1"/>
      <c r="ZO249" s="1"/>
      <c r="ZP249" s="1"/>
      <c r="ZQ249" s="1"/>
      <c r="ZR249" s="1"/>
      <c r="ZS249" s="1"/>
      <c r="ZT249" s="1"/>
      <c r="ZU249" s="1"/>
      <c r="ZV249" s="1"/>
      <c r="ZW249" s="1"/>
      <c r="ZX249" s="1"/>
      <c r="ZY249" s="1"/>
      <c r="ZZ249" s="1"/>
      <c r="AAA249" s="1"/>
      <c r="AAB249" s="1"/>
      <c r="AAC249" s="1"/>
      <c r="AAD249" s="1"/>
      <c r="AAE249" s="1"/>
      <c r="AAF249" s="1"/>
      <c r="AAG249" s="1"/>
      <c r="AAH249" s="1"/>
      <c r="AAI249" s="1"/>
      <c r="AAJ249" s="1"/>
      <c r="AAK249" s="1"/>
      <c r="AAL249" s="1"/>
      <c r="AAM249" s="1"/>
      <c r="AAN249" s="1"/>
      <c r="AAO249" s="1"/>
      <c r="AAP249" s="1"/>
      <c r="AAQ249" s="1"/>
      <c r="AAR249" s="1"/>
      <c r="AAS249" s="1"/>
      <c r="AAT249" s="1"/>
      <c r="AAU249" s="1"/>
      <c r="AAV249" s="1"/>
      <c r="AAW249" s="1"/>
      <c r="AAX249" s="1"/>
      <c r="AAY249" s="1"/>
      <c r="AAZ249" s="1"/>
      <c r="ABA249" s="1"/>
      <c r="ABB249" s="1"/>
      <c r="ABC249" s="1"/>
      <c r="ABD249" s="1"/>
      <c r="ABE249" s="1"/>
      <c r="ABF249" s="1"/>
      <c r="ABG249" s="1"/>
      <c r="ABH249" s="1"/>
      <c r="ABI249" s="1"/>
      <c r="ABJ249" s="1"/>
      <c r="ABK249" s="1"/>
      <c r="ABL249" s="1"/>
      <c r="ABM249" s="1"/>
      <c r="ABN249" s="1"/>
      <c r="ABO249" s="1"/>
      <c r="ABP249" s="1"/>
      <c r="ABQ249" s="1"/>
      <c r="ABR249" s="1"/>
      <c r="ABS249" s="1"/>
      <c r="ABT249" s="1"/>
      <c r="ABU249" s="1"/>
      <c r="ABV249" s="1"/>
      <c r="ABW249" s="1"/>
      <c r="ABX249" s="1"/>
      <c r="ABY249" s="1"/>
      <c r="ABZ249" s="1"/>
      <c r="ACA249" s="1"/>
      <c r="ACB249" s="1"/>
      <c r="ACC249" s="1"/>
      <c r="ACD249" s="1"/>
      <c r="ACE249" s="1"/>
      <c r="ACF249" s="1"/>
      <c r="ACG249" s="1"/>
      <c r="ACH249" s="1"/>
      <c r="ACI249" s="1"/>
      <c r="ACJ249" s="1"/>
      <c r="ACK249" s="1"/>
      <c r="ACL249" s="1"/>
      <c r="ACM249" s="1"/>
      <c r="ACN249" s="1"/>
      <c r="ACO249" s="1"/>
      <c r="ACP249" s="1"/>
      <c r="ACQ249" s="1"/>
      <c r="ACR249" s="1"/>
      <c r="ACS249" s="1"/>
      <c r="ACT249" s="1"/>
      <c r="ACU249" s="1"/>
      <c r="ACV249" s="1"/>
      <c r="ACW249" s="1"/>
      <c r="ACX249" s="1"/>
      <c r="ACY249" s="1"/>
      <c r="ACZ249" s="1"/>
      <c r="ADA249" s="1"/>
      <c r="ADB249" s="1"/>
      <c r="ADC249" s="1"/>
      <c r="ADD249" s="1"/>
      <c r="ADE249" s="1"/>
      <c r="ADF249" s="1"/>
      <c r="ADG249" s="1"/>
      <c r="ADH249" s="1"/>
      <c r="ADI249" s="1"/>
      <c r="ADJ249" s="1"/>
      <c r="ADK249" s="1"/>
      <c r="ADL249" s="1"/>
      <c r="ADM249" s="1"/>
      <c r="ADN249" s="1"/>
      <c r="ADO249" s="1"/>
      <c r="ADP249" s="1"/>
      <c r="ADQ249" s="1"/>
      <c r="ADR249" s="1"/>
      <c r="ADS249" s="1"/>
      <c r="ADT249" s="1"/>
      <c r="ADU249" s="1"/>
      <c r="ADV249" s="1"/>
      <c r="ADW249" s="1"/>
      <c r="ADX249" s="1"/>
      <c r="ADY249" s="1"/>
      <c r="ADZ249" s="1"/>
      <c r="AEA249" s="1"/>
      <c r="AEB249" s="1"/>
      <c r="AEC249" s="1"/>
      <c r="AED249" s="1"/>
      <c r="AEE249" s="1"/>
      <c r="AEF249" s="1"/>
      <c r="AEG249" s="1"/>
      <c r="AEH249" s="1"/>
      <c r="AEI249" s="1"/>
      <c r="AEJ249" s="1"/>
      <c r="AEK249" s="1"/>
      <c r="AEL249" s="1"/>
      <c r="AEM249" s="1"/>
      <c r="AEN249" s="1"/>
      <c r="AEO249" s="1"/>
      <c r="AEP249" s="1"/>
      <c r="AEQ249" s="1"/>
      <c r="AER249" s="1"/>
      <c r="AES249" s="1"/>
      <c r="AET249" s="1"/>
      <c r="AEU249" s="1"/>
      <c r="AEV249" s="1"/>
      <c r="AEW249" s="1"/>
      <c r="AEX249" s="1"/>
      <c r="AEY249" s="1"/>
      <c r="AEZ249" s="1"/>
      <c r="AFA249" s="1"/>
      <c r="AFB249" s="1"/>
      <c r="AFC249" s="1"/>
      <c r="AFD249" s="1"/>
      <c r="AFE249" s="1"/>
      <c r="AFF249" s="1"/>
      <c r="AFG249" s="1"/>
      <c r="AFH249" s="1"/>
      <c r="AFI249" s="1"/>
      <c r="AFJ249" s="1"/>
      <c r="AFK249" s="1"/>
      <c r="AFL249" s="1"/>
      <c r="AFM249" s="1"/>
      <c r="AFN249" s="1"/>
      <c r="AFO249" s="1"/>
      <c r="AFP249" s="1"/>
      <c r="AFQ249" s="1"/>
      <c r="AFR249" s="1"/>
      <c r="AFS249" s="1"/>
      <c r="AFT249" s="1"/>
      <c r="AFU249" s="1"/>
      <c r="AFV249" s="1"/>
      <c r="AFW249" s="1"/>
      <c r="AFX249" s="1"/>
      <c r="AFY249" s="1"/>
      <c r="AFZ249" s="1"/>
      <c r="AGA249" s="1"/>
      <c r="AGB249" s="1"/>
      <c r="AGC249" s="1"/>
      <c r="AGD249" s="1"/>
      <c r="AGE249" s="1"/>
      <c r="AGF249" s="1"/>
      <c r="AGG249" s="1"/>
      <c r="AGH249" s="1"/>
      <c r="AGI249" s="1"/>
      <c r="AGJ249" s="1"/>
      <c r="AGK249" s="1"/>
      <c r="AGL249" s="1"/>
      <c r="AGM249" s="1"/>
      <c r="AGN249" s="1"/>
      <c r="AGO249" s="1"/>
      <c r="AGP249" s="1"/>
      <c r="AGQ249" s="1"/>
      <c r="AGR249" s="1"/>
      <c r="AGS249" s="1"/>
      <c r="AGT249" s="1"/>
      <c r="AGU249" s="1"/>
      <c r="AGV249" s="1"/>
      <c r="AGW249" s="1"/>
      <c r="AGX249" s="1"/>
      <c r="AGY249" s="1"/>
      <c r="AGZ249" s="1"/>
      <c r="AHA249" s="1"/>
      <c r="AHB249" s="1"/>
      <c r="AHC249" s="1"/>
      <c r="AHD249" s="1"/>
      <c r="AHE249" s="1"/>
      <c r="AHF249" s="1"/>
      <c r="AHG249" s="1"/>
      <c r="AHH249" s="1"/>
      <c r="AHI249" s="1"/>
      <c r="AHJ249" s="1"/>
      <c r="AHK249" s="1"/>
      <c r="AHL249" s="1"/>
      <c r="AHM249" s="1"/>
      <c r="AHN249" s="1"/>
      <c r="AHO249" s="1"/>
      <c r="AHP249" s="1"/>
      <c r="AHQ249" s="1"/>
      <c r="AHR249" s="1"/>
      <c r="AHS249" s="1"/>
      <c r="AHT249" s="1"/>
      <c r="AHU249" s="1"/>
      <c r="AHV249" s="1"/>
      <c r="AHW249" s="1"/>
      <c r="AHX249" s="1"/>
      <c r="AHY249" s="1"/>
      <c r="AHZ249" s="1"/>
      <c r="AIA249" s="1"/>
      <c r="AIB249" s="1"/>
      <c r="AIC249" s="1"/>
      <c r="AID249" s="1"/>
      <c r="AIE249" s="1"/>
      <c r="AIF249" s="1"/>
      <c r="AIG249" s="1"/>
      <c r="AIH249" s="1"/>
      <c r="AII249" s="1"/>
      <c r="AIJ249" s="1"/>
      <c r="AIK249" s="1"/>
      <c r="AIL249" s="1"/>
      <c r="AIM249" s="1"/>
      <c r="AIN249" s="1"/>
      <c r="AIO249" s="1"/>
      <c r="AIP249" s="1"/>
      <c r="AIQ249" s="1"/>
      <c r="AIR249" s="1"/>
      <c r="AIS249" s="1"/>
      <c r="AIT249" s="1"/>
      <c r="AIU249" s="1"/>
      <c r="AIV249" s="1"/>
      <c r="AIW249" s="1"/>
      <c r="AIX249" s="1"/>
      <c r="AIY249" s="1"/>
      <c r="AIZ249" s="1"/>
      <c r="AJA249" s="1"/>
      <c r="AJB249" s="1"/>
      <c r="AJC249" s="1"/>
      <c r="AJD249" s="1"/>
      <c r="AJE249" s="1"/>
      <c r="AJF249" s="1"/>
      <c r="AJG249" s="1"/>
      <c r="AJH249" s="1"/>
      <c r="AJI249" s="1"/>
      <c r="AJJ249" s="1"/>
      <c r="AJK249" s="1"/>
      <c r="AJL249" s="1"/>
      <c r="AJM249" s="1"/>
      <c r="AJN249" s="1"/>
      <c r="AJO249" s="1"/>
      <c r="AJP249" s="1"/>
      <c r="AJQ249" s="1"/>
      <c r="AJR249" s="1"/>
      <c r="AJS249" s="1"/>
      <c r="AJT249" s="1"/>
      <c r="AJU249" s="1"/>
      <c r="AJV249" s="1"/>
      <c r="AJW249" s="1"/>
      <c r="AJX249" s="1"/>
      <c r="AJY249" s="1"/>
      <c r="AJZ249" s="1"/>
      <c r="AKA249" s="1"/>
      <c r="AKB249" s="1"/>
      <c r="AKC249" s="1"/>
      <c r="AKD249" s="1"/>
      <c r="AKE249" s="1"/>
      <c r="AKF249" s="1"/>
      <c r="AKG249" s="1"/>
      <c r="AKH249" s="1"/>
      <c r="AKI249" s="1"/>
      <c r="AKJ249" s="1"/>
      <c r="AKK249" s="1"/>
      <c r="AKL249" s="1"/>
      <c r="AKM249" s="1"/>
      <c r="AKN249" s="1"/>
      <c r="AKO249" s="1"/>
      <c r="AKP249" s="1"/>
      <c r="AKQ249" s="1"/>
      <c r="AKR249" s="1"/>
      <c r="AKS249" s="1"/>
      <c r="AKT249" s="1"/>
      <c r="AKU249" s="1"/>
      <c r="AKV249" s="1"/>
      <c r="AKW249" s="1"/>
      <c r="AKX249" s="1"/>
      <c r="AKY249" s="1"/>
      <c r="AKZ249" s="1"/>
      <c r="ALA249" s="1"/>
      <c r="ALB249" s="1"/>
      <c r="ALC249" s="1"/>
      <c r="ALD249" s="1"/>
      <c r="ALE249" s="1"/>
      <c r="ALF249" s="1"/>
      <c r="ALG249" s="1"/>
      <c r="ALH249" s="1"/>
      <c r="ALI249" s="1"/>
      <c r="ALJ249" s="1"/>
      <c r="ALK249" s="1"/>
      <c r="ALL249" s="1"/>
      <c r="ALM249" s="1"/>
      <c r="ALN249" s="1"/>
      <c r="ALO249" s="1"/>
      <c r="ALP249" s="1"/>
      <c r="ALQ249" s="1"/>
      <c r="ALR249" s="1"/>
      <c r="ALS249" s="1"/>
      <c r="ALT249" s="1"/>
      <c r="ALU249" s="1"/>
      <c r="ALV249" s="1"/>
      <c r="ALW249" s="1"/>
      <c r="ALX249" s="1"/>
      <c r="ALY249" s="1"/>
      <c r="ALZ249" s="1"/>
      <c r="AMA249" s="1"/>
      <c r="AMB249" s="1"/>
      <c r="AMC249" s="1"/>
      <c r="AMD249" s="1"/>
      <c r="AME249" s="1"/>
      <c r="AMF249" s="1"/>
      <c r="AMG249" s="1"/>
      <c r="AMH249" s="1"/>
      <c r="AMI249" s="1"/>
      <c r="AMJ249" s="1"/>
    </row>
    <row r="250" spans="1:1025" customHeight="1" ht="12.75">
      <c r="A250" s="1"/>
      <c r="B250" s="36" t="s">
        <v>185</v>
      </c>
      <c r="C250" s="14" t="s">
        <v>186</v>
      </c>
      <c r="D250" s="30" t="s">
        <v>59</v>
      </c>
      <c r="E250" s="30"/>
      <c r="F250" s="12" t="s">
        <v>3</v>
      </c>
      <c r="G250" s="7">
        <v>112</v>
      </c>
      <c r="H250" s="7">
        <v>118</v>
      </c>
      <c r="I250" s="7">
        <v>107</v>
      </c>
      <c r="J250" s="7">
        <v>120</v>
      </c>
      <c r="K250" s="1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  <c r="XQ250" s="1"/>
      <c r="XR250" s="1"/>
      <c r="XS250" s="1"/>
      <c r="XT250" s="1"/>
      <c r="XU250" s="1"/>
      <c r="XV250" s="1"/>
      <c r="XW250" s="1"/>
      <c r="XX250" s="1"/>
      <c r="XY250" s="1"/>
      <c r="XZ250" s="1"/>
      <c r="YA250" s="1"/>
      <c r="YB250" s="1"/>
      <c r="YC250" s="1"/>
      <c r="YD250" s="1"/>
      <c r="YE250" s="1"/>
      <c r="YF250" s="1"/>
      <c r="YG250" s="1"/>
      <c r="YH250" s="1"/>
      <c r="YI250" s="1"/>
      <c r="YJ250" s="1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  <c r="ZD250" s="1"/>
      <c r="ZE250" s="1"/>
      <c r="ZF250" s="1"/>
      <c r="ZG250" s="1"/>
      <c r="ZH250" s="1"/>
      <c r="ZI250" s="1"/>
      <c r="ZJ250" s="1"/>
      <c r="ZK250" s="1"/>
      <c r="ZL250" s="1"/>
      <c r="ZM250" s="1"/>
      <c r="ZN250" s="1"/>
      <c r="ZO250" s="1"/>
      <c r="ZP250" s="1"/>
      <c r="ZQ250" s="1"/>
      <c r="ZR250" s="1"/>
      <c r="ZS250" s="1"/>
      <c r="ZT250" s="1"/>
      <c r="ZU250" s="1"/>
      <c r="ZV250" s="1"/>
      <c r="ZW250" s="1"/>
      <c r="ZX250" s="1"/>
      <c r="ZY250" s="1"/>
      <c r="ZZ250" s="1"/>
      <c r="AAA250" s="1"/>
      <c r="AAB250" s="1"/>
      <c r="AAC250" s="1"/>
      <c r="AAD250" s="1"/>
      <c r="AAE250" s="1"/>
      <c r="AAF250" s="1"/>
      <c r="AAG250" s="1"/>
      <c r="AAH250" s="1"/>
      <c r="AAI250" s="1"/>
      <c r="AAJ250" s="1"/>
      <c r="AAK250" s="1"/>
      <c r="AAL250" s="1"/>
      <c r="AAM250" s="1"/>
      <c r="AAN250" s="1"/>
      <c r="AAO250" s="1"/>
      <c r="AAP250" s="1"/>
      <c r="AAQ250" s="1"/>
      <c r="AAR250" s="1"/>
      <c r="AAS250" s="1"/>
      <c r="AAT250" s="1"/>
      <c r="AAU250" s="1"/>
      <c r="AAV250" s="1"/>
      <c r="AAW250" s="1"/>
      <c r="AAX250" s="1"/>
      <c r="AAY250" s="1"/>
      <c r="AAZ250" s="1"/>
      <c r="ABA250" s="1"/>
      <c r="ABB250" s="1"/>
      <c r="ABC250" s="1"/>
      <c r="ABD250" s="1"/>
      <c r="ABE250" s="1"/>
      <c r="ABF250" s="1"/>
      <c r="ABG250" s="1"/>
      <c r="ABH250" s="1"/>
      <c r="ABI250" s="1"/>
      <c r="ABJ250" s="1"/>
      <c r="ABK250" s="1"/>
      <c r="ABL250" s="1"/>
      <c r="ABM250" s="1"/>
      <c r="ABN250" s="1"/>
      <c r="ABO250" s="1"/>
      <c r="ABP250" s="1"/>
      <c r="ABQ250" s="1"/>
      <c r="ABR250" s="1"/>
      <c r="ABS250" s="1"/>
      <c r="ABT250" s="1"/>
      <c r="ABU250" s="1"/>
      <c r="ABV250" s="1"/>
      <c r="ABW250" s="1"/>
      <c r="ABX250" s="1"/>
      <c r="ABY250" s="1"/>
      <c r="ABZ250" s="1"/>
      <c r="ACA250" s="1"/>
      <c r="ACB250" s="1"/>
      <c r="ACC250" s="1"/>
      <c r="ACD250" s="1"/>
      <c r="ACE250" s="1"/>
      <c r="ACF250" s="1"/>
      <c r="ACG250" s="1"/>
      <c r="ACH250" s="1"/>
      <c r="ACI250" s="1"/>
      <c r="ACJ250" s="1"/>
      <c r="ACK250" s="1"/>
      <c r="ACL250" s="1"/>
      <c r="ACM250" s="1"/>
      <c r="ACN250" s="1"/>
      <c r="ACO250" s="1"/>
      <c r="ACP250" s="1"/>
      <c r="ACQ250" s="1"/>
      <c r="ACR250" s="1"/>
      <c r="ACS250" s="1"/>
      <c r="ACT250" s="1"/>
      <c r="ACU250" s="1"/>
      <c r="ACV250" s="1"/>
      <c r="ACW250" s="1"/>
      <c r="ACX250" s="1"/>
      <c r="ACY250" s="1"/>
      <c r="ACZ250" s="1"/>
      <c r="ADA250" s="1"/>
      <c r="ADB250" s="1"/>
      <c r="ADC250" s="1"/>
      <c r="ADD250" s="1"/>
      <c r="ADE250" s="1"/>
      <c r="ADF250" s="1"/>
      <c r="ADG250" s="1"/>
      <c r="ADH250" s="1"/>
      <c r="ADI250" s="1"/>
      <c r="ADJ250" s="1"/>
      <c r="ADK250" s="1"/>
      <c r="ADL250" s="1"/>
      <c r="ADM250" s="1"/>
      <c r="ADN250" s="1"/>
      <c r="ADO250" s="1"/>
      <c r="ADP250" s="1"/>
      <c r="ADQ250" s="1"/>
      <c r="ADR250" s="1"/>
      <c r="ADS250" s="1"/>
      <c r="ADT250" s="1"/>
      <c r="ADU250" s="1"/>
      <c r="ADV250" s="1"/>
      <c r="ADW250" s="1"/>
      <c r="ADX250" s="1"/>
      <c r="ADY250" s="1"/>
      <c r="ADZ250" s="1"/>
      <c r="AEA250" s="1"/>
      <c r="AEB250" s="1"/>
      <c r="AEC250" s="1"/>
      <c r="AED250" s="1"/>
      <c r="AEE250" s="1"/>
      <c r="AEF250" s="1"/>
      <c r="AEG250" s="1"/>
      <c r="AEH250" s="1"/>
      <c r="AEI250" s="1"/>
      <c r="AEJ250" s="1"/>
      <c r="AEK250" s="1"/>
      <c r="AEL250" s="1"/>
      <c r="AEM250" s="1"/>
      <c r="AEN250" s="1"/>
      <c r="AEO250" s="1"/>
      <c r="AEP250" s="1"/>
      <c r="AEQ250" s="1"/>
      <c r="AER250" s="1"/>
      <c r="AES250" s="1"/>
      <c r="AET250" s="1"/>
      <c r="AEU250" s="1"/>
      <c r="AEV250" s="1"/>
      <c r="AEW250" s="1"/>
      <c r="AEX250" s="1"/>
      <c r="AEY250" s="1"/>
      <c r="AEZ250" s="1"/>
      <c r="AFA250" s="1"/>
      <c r="AFB250" s="1"/>
      <c r="AFC250" s="1"/>
      <c r="AFD250" s="1"/>
      <c r="AFE250" s="1"/>
      <c r="AFF250" s="1"/>
      <c r="AFG250" s="1"/>
      <c r="AFH250" s="1"/>
      <c r="AFI250" s="1"/>
      <c r="AFJ250" s="1"/>
      <c r="AFK250" s="1"/>
      <c r="AFL250" s="1"/>
      <c r="AFM250" s="1"/>
      <c r="AFN250" s="1"/>
      <c r="AFO250" s="1"/>
      <c r="AFP250" s="1"/>
      <c r="AFQ250" s="1"/>
      <c r="AFR250" s="1"/>
      <c r="AFS250" s="1"/>
      <c r="AFT250" s="1"/>
      <c r="AFU250" s="1"/>
      <c r="AFV250" s="1"/>
      <c r="AFW250" s="1"/>
      <c r="AFX250" s="1"/>
      <c r="AFY250" s="1"/>
      <c r="AFZ250" s="1"/>
      <c r="AGA250" s="1"/>
      <c r="AGB250" s="1"/>
      <c r="AGC250" s="1"/>
      <c r="AGD250" s="1"/>
      <c r="AGE250" s="1"/>
      <c r="AGF250" s="1"/>
      <c r="AGG250" s="1"/>
      <c r="AGH250" s="1"/>
      <c r="AGI250" s="1"/>
      <c r="AGJ250" s="1"/>
      <c r="AGK250" s="1"/>
      <c r="AGL250" s="1"/>
      <c r="AGM250" s="1"/>
      <c r="AGN250" s="1"/>
      <c r="AGO250" s="1"/>
      <c r="AGP250" s="1"/>
      <c r="AGQ250" s="1"/>
      <c r="AGR250" s="1"/>
      <c r="AGS250" s="1"/>
      <c r="AGT250" s="1"/>
      <c r="AGU250" s="1"/>
      <c r="AGV250" s="1"/>
      <c r="AGW250" s="1"/>
      <c r="AGX250" s="1"/>
      <c r="AGY250" s="1"/>
      <c r="AGZ250" s="1"/>
      <c r="AHA250" s="1"/>
      <c r="AHB250" s="1"/>
      <c r="AHC250" s="1"/>
      <c r="AHD250" s="1"/>
      <c r="AHE250" s="1"/>
      <c r="AHF250" s="1"/>
      <c r="AHG250" s="1"/>
      <c r="AHH250" s="1"/>
      <c r="AHI250" s="1"/>
      <c r="AHJ250" s="1"/>
      <c r="AHK250" s="1"/>
      <c r="AHL250" s="1"/>
      <c r="AHM250" s="1"/>
      <c r="AHN250" s="1"/>
      <c r="AHO250" s="1"/>
      <c r="AHP250" s="1"/>
      <c r="AHQ250" s="1"/>
      <c r="AHR250" s="1"/>
      <c r="AHS250" s="1"/>
      <c r="AHT250" s="1"/>
      <c r="AHU250" s="1"/>
      <c r="AHV250" s="1"/>
      <c r="AHW250" s="1"/>
      <c r="AHX250" s="1"/>
      <c r="AHY250" s="1"/>
      <c r="AHZ250" s="1"/>
      <c r="AIA250" s="1"/>
      <c r="AIB250" s="1"/>
      <c r="AIC250" s="1"/>
      <c r="AID250" s="1"/>
      <c r="AIE250" s="1"/>
      <c r="AIF250" s="1"/>
      <c r="AIG250" s="1"/>
      <c r="AIH250" s="1"/>
      <c r="AII250" s="1"/>
      <c r="AIJ250" s="1"/>
      <c r="AIK250" s="1"/>
      <c r="AIL250" s="1"/>
      <c r="AIM250" s="1"/>
      <c r="AIN250" s="1"/>
      <c r="AIO250" s="1"/>
      <c r="AIP250" s="1"/>
      <c r="AIQ250" s="1"/>
      <c r="AIR250" s="1"/>
      <c r="AIS250" s="1"/>
      <c r="AIT250" s="1"/>
      <c r="AIU250" s="1"/>
      <c r="AIV250" s="1"/>
      <c r="AIW250" s="1"/>
      <c r="AIX250" s="1"/>
      <c r="AIY250" s="1"/>
      <c r="AIZ250" s="1"/>
      <c r="AJA250" s="1"/>
      <c r="AJB250" s="1"/>
      <c r="AJC250" s="1"/>
      <c r="AJD250" s="1"/>
      <c r="AJE250" s="1"/>
      <c r="AJF250" s="1"/>
      <c r="AJG250" s="1"/>
      <c r="AJH250" s="1"/>
      <c r="AJI250" s="1"/>
      <c r="AJJ250" s="1"/>
      <c r="AJK250" s="1"/>
      <c r="AJL250" s="1"/>
      <c r="AJM250" s="1"/>
      <c r="AJN250" s="1"/>
      <c r="AJO250" s="1"/>
      <c r="AJP250" s="1"/>
      <c r="AJQ250" s="1"/>
      <c r="AJR250" s="1"/>
      <c r="AJS250" s="1"/>
      <c r="AJT250" s="1"/>
      <c r="AJU250" s="1"/>
      <c r="AJV250" s="1"/>
      <c r="AJW250" s="1"/>
      <c r="AJX250" s="1"/>
      <c r="AJY250" s="1"/>
      <c r="AJZ250" s="1"/>
      <c r="AKA250" s="1"/>
      <c r="AKB250" s="1"/>
      <c r="AKC250" s="1"/>
      <c r="AKD250" s="1"/>
      <c r="AKE250" s="1"/>
      <c r="AKF250" s="1"/>
      <c r="AKG250" s="1"/>
      <c r="AKH250" s="1"/>
      <c r="AKI250" s="1"/>
      <c r="AKJ250" s="1"/>
      <c r="AKK250" s="1"/>
      <c r="AKL250" s="1"/>
      <c r="AKM250" s="1"/>
      <c r="AKN250" s="1"/>
      <c r="AKO250" s="1"/>
      <c r="AKP250" s="1"/>
      <c r="AKQ250" s="1"/>
      <c r="AKR250" s="1"/>
      <c r="AKS250" s="1"/>
      <c r="AKT250" s="1"/>
      <c r="AKU250" s="1"/>
      <c r="AKV250" s="1"/>
      <c r="AKW250" s="1"/>
      <c r="AKX250" s="1"/>
      <c r="AKY250" s="1"/>
      <c r="AKZ250" s="1"/>
      <c r="ALA250" s="1"/>
      <c r="ALB250" s="1"/>
      <c r="ALC250" s="1"/>
      <c r="ALD250" s="1"/>
      <c r="ALE250" s="1"/>
      <c r="ALF250" s="1"/>
      <c r="ALG250" s="1"/>
      <c r="ALH250" s="1"/>
      <c r="ALI250" s="1"/>
      <c r="ALJ250" s="1"/>
      <c r="ALK250" s="1"/>
      <c r="ALL250" s="1"/>
      <c r="ALM250" s="1"/>
      <c r="ALN250" s="1"/>
      <c r="ALO250" s="1"/>
      <c r="ALP250" s="1"/>
      <c r="ALQ250" s="1"/>
      <c r="ALR250" s="1"/>
      <c r="ALS250" s="1"/>
      <c r="ALT250" s="1"/>
      <c r="ALU250" s="1"/>
      <c r="ALV250" s="1"/>
      <c r="ALW250" s="1"/>
      <c r="ALX250" s="1"/>
      <c r="ALY250" s="1"/>
      <c r="ALZ250" s="1"/>
      <c r="AMA250" s="1"/>
      <c r="AMB250" s="1"/>
      <c r="AMC250" s="1"/>
      <c r="AMD250" s="1"/>
      <c r="AME250" s="1"/>
      <c r="AMF250" s="1"/>
      <c r="AMG250" s="1"/>
      <c r="AMH250" s="1"/>
      <c r="AMI250" s="1"/>
      <c r="AMJ250" s="1"/>
    </row>
    <row r="251" spans="1:1025" customHeight="1" ht="12.8">
      <c r="A251" s="1"/>
      <c r="B251" s="36"/>
      <c r="C251" s="14"/>
      <c r="D251" s="30" t="s">
        <v>79</v>
      </c>
      <c r="E251" s="30"/>
      <c r="F251" s="12" t="s">
        <v>3</v>
      </c>
      <c r="G251" s="7">
        <v>97</v>
      </c>
      <c r="H251" s="7">
        <v>103</v>
      </c>
      <c r="I251" s="7">
        <v>92</v>
      </c>
      <c r="J251" s="7">
        <v>105</v>
      </c>
      <c r="K251" s="1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  <c r="US251" s="1"/>
      <c r="UT251" s="1"/>
      <c r="UU251" s="1"/>
      <c r="UV251" s="1"/>
      <c r="UW251" s="1"/>
      <c r="UX251" s="1"/>
      <c r="UY251" s="1"/>
      <c r="UZ251" s="1"/>
      <c r="VA251" s="1"/>
      <c r="VB251" s="1"/>
      <c r="VC251" s="1"/>
      <c r="VD251" s="1"/>
      <c r="VE251" s="1"/>
      <c r="VF251" s="1"/>
      <c r="VG251" s="1"/>
      <c r="VH251" s="1"/>
      <c r="VI251" s="1"/>
      <c r="VJ251" s="1"/>
      <c r="VK251" s="1"/>
      <c r="VL251" s="1"/>
      <c r="VM251" s="1"/>
      <c r="VN251" s="1"/>
      <c r="VO251" s="1"/>
      <c r="VP251" s="1"/>
      <c r="VQ251" s="1"/>
      <c r="VR251" s="1"/>
      <c r="VS251" s="1"/>
      <c r="VT251" s="1"/>
      <c r="VU251" s="1"/>
      <c r="VV251" s="1"/>
      <c r="VW251" s="1"/>
      <c r="VX251" s="1"/>
      <c r="VY251" s="1"/>
      <c r="VZ251" s="1"/>
      <c r="WA251" s="1"/>
      <c r="WB251" s="1"/>
      <c r="WC251" s="1"/>
      <c r="WD251" s="1"/>
      <c r="WE251" s="1"/>
      <c r="WF251" s="1"/>
      <c r="WG251" s="1"/>
      <c r="WH251" s="1"/>
      <c r="WI251" s="1"/>
      <c r="WJ251" s="1"/>
      <c r="WK251" s="1"/>
      <c r="WL251" s="1"/>
      <c r="WM251" s="1"/>
      <c r="WN251" s="1"/>
      <c r="WO251" s="1"/>
      <c r="WP251" s="1"/>
      <c r="WQ251" s="1"/>
      <c r="WR251" s="1"/>
      <c r="WS251" s="1"/>
      <c r="WT251" s="1"/>
      <c r="WU251" s="1"/>
      <c r="WV251" s="1"/>
      <c r="WW251" s="1"/>
      <c r="WX251" s="1"/>
      <c r="WY251" s="1"/>
      <c r="WZ251" s="1"/>
      <c r="XA251" s="1"/>
      <c r="XB251" s="1"/>
      <c r="XC251" s="1"/>
      <c r="XD251" s="1"/>
      <c r="XE251" s="1"/>
      <c r="XF251" s="1"/>
      <c r="XG251" s="1"/>
      <c r="XH251" s="1"/>
      <c r="XI251" s="1"/>
      <c r="XJ251" s="1"/>
      <c r="XK251" s="1"/>
      <c r="XL251" s="1"/>
      <c r="XM251" s="1"/>
      <c r="XN251" s="1"/>
      <c r="XO251" s="1"/>
      <c r="XP251" s="1"/>
      <c r="XQ251" s="1"/>
      <c r="XR251" s="1"/>
      <c r="XS251" s="1"/>
      <c r="XT251" s="1"/>
      <c r="XU251" s="1"/>
      <c r="XV251" s="1"/>
      <c r="XW251" s="1"/>
      <c r="XX251" s="1"/>
      <c r="XY251" s="1"/>
      <c r="XZ251" s="1"/>
      <c r="YA251" s="1"/>
      <c r="YB251" s="1"/>
      <c r="YC251" s="1"/>
      <c r="YD251" s="1"/>
      <c r="YE251" s="1"/>
      <c r="YF251" s="1"/>
      <c r="YG251" s="1"/>
      <c r="YH251" s="1"/>
      <c r="YI251" s="1"/>
      <c r="YJ251" s="1"/>
      <c r="YK251" s="1"/>
      <c r="YL251" s="1"/>
      <c r="YM251" s="1"/>
      <c r="YN251" s="1"/>
      <c r="YO251" s="1"/>
      <c r="YP251" s="1"/>
      <c r="YQ251" s="1"/>
      <c r="YR251" s="1"/>
      <c r="YS251" s="1"/>
      <c r="YT251" s="1"/>
      <c r="YU251" s="1"/>
      <c r="YV251" s="1"/>
      <c r="YW251" s="1"/>
      <c r="YX251" s="1"/>
      <c r="YY251" s="1"/>
      <c r="YZ251" s="1"/>
      <c r="ZA251" s="1"/>
      <c r="ZB251" s="1"/>
      <c r="ZC251" s="1"/>
      <c r="ZD251" s="1"/>
      <c r="ZE251" s="1"/>
      <c r="ZF251" s="1"/>
      <c r="ZG251" s="1"/>
      <c r="ZH251" s="1"/>
      <c r="ZI251" s="1"/>
      <c r="ZJ251" s="1"/>
      <c r="ZK251" s="1"/>
      <c r="ZL251" s="1"/>
      <c r="ZM251" s="1"/>
      <c r="ZN251" s="1"/>
      <c r="ZO251" s="1"/>
      <c r="ZP251" s="1"/>
      <c r="ZQ251" s="1"/>
      <c r="ZR251" s="1"/>
      <c r="ZS251" s="1"/>
      <c r="ZT251" s="1"/>
      <c r="ZU251" s="1"/>
      <c r="ZV251" s="1"/>
      <c r="ZW251" s="1"/>
      <c r="ZX251" s="1"/>
      <c r="ZY251" s="1"/>
      <c r="ZZ251" s="1"/>
      <c r="AAA251" s="1"/>
      <c r="AAB251" s="1"/>
      <c r="AAC251" s="1"/>
      <c r="AAD251" s="1"/>
      <c r="AAE251" s="1"/>
      <c r="AAF251" s="1"/>
      <c r="AAG251" s="1"/>
      <c r="AAH251" s="1"/>
      <c r="AAI251" s="1"/>
      <c r="AAJ251" s="1"/>
      <c r="AAK251" s="1"/>
      <c r="AAL251" s="1"/>
      <c r="AAM251" s="1"/>
      <c r="AAN251" s="1"/>
      <c r="AAO251" s="1"/>
      <c r="AAP251" s="1"/>
      <c r="AAQ251" s="1"/>
      <c r="AAR251" s="1"/>
      <c r="AAS251" s="1"/>
      <c r="AAT251" s="1"/>
      <c r="AAU251" s="1"/>
      <c r="AAV251" s="1"/>
      <c r="AAW251" s="1"/>
      <c r="AAX251" s="1"/>
      <c r="AAY251" s="1"/>
      <c r="AAZ251" s="1"/>
      <c r="ABA251" s="1"/>
      <c r="ABB251" s="1"/>
      <c r="ABC251" s="1"/>
      <c r="ABD251" s="1"/>
      <c r="ABE251" s="1"/>
      <c r="ABF251" s="1"/>
      <c r="ABG251" s="1"/>
      <c r="ABH251" s="1"/>
      <c r="ABI251" s="1"/>
      <c r="ABJ251" s="1"/>
      <c r="ABK251" s="1"/>
      <c r="ABL251" s="1"/>
      <c r="ABM251" s="1"/>
      <c r="ABN251" s="1"/>
      <c r="ABO251" s="1"/>
      <c r="ABP251" s="1"/>
      <c r="ABQ251" s="1"/>
      <c r="ABR251" s="1"/>
      <c r="ABS251" s="1"/>
      <c r="ABT251" s="1"/>
      <c r="ABU251" s="1"/>
      <c r="ABV251" s="1"/>
      <c r="ABW251" s="1"/>
      <c r="ABX251" s="1"/>
      <c r="ABY251" s="1"/>
      <c r="ABZ251" s="1"/>
      <c r="ACA251" s="1"/>
      <c r="ACB251" s="1"/>
      <c r="ACC251" s="1"/>
      <c r="ACD251" s="1"/>
      <c r="ACE251" s="1"/>
      <c r="ACF251" s="1"/>
      <c r="ACG251" s="1"/>
      <c r="ACH251" s="1"/>
      <c r="ACI251" s="1"/>
      <c r="ACJ251" s="1"/>
      <c r="ACK251" s="1"/>
      <c r="ACL251" s="1"/>
      <c r="ACM251" s="1"/>
      <c r="ACN251" s="1"/>
      <c r="ACO251" s="1"/>
      <c r="ACP251" s="1"/>
      <c r="ACQ251" s="1"/>
      <c r="ACR251" s="1"/>
      <c r="ACS251" s="1"/>
      <c r="ACT251" s="1"/>
      <c r="ACU251" s="1"/>
      <c r="ACV251" s="1"/>
      <c r="ACW251" s="1"/>
      <c r="ACX251" s="1"/>
      <c r="ACY251" s="1"/>
      <c r="ACZ251" s="1"/>
      <c r="ADA251" s="1"/>
      <c r="ADB251" s="1"/>
      <c r="ADC251" s="1"/>
      <c r="ADD251" s="1"/>
      <c r="ADE251" s="1"/>
      <c r="ADF251" s="1"/>
      <c r="ADG251" s="1"/>
      <c r="ADH251" s="1"/>
      <c r="ADI251" s="1"/>
      <c r="ADJ251" s="1"/>
      <c r="ADK251" s="1"/>
      <c r="ADL251" s="1"/>
      <c r="ADM251" s="1"/>
      <c r="ADN251" s="1"/>
      <c r="ADO251" s="1"/>
      <c r="ADP251" s="1"/>
      <c r="ADQ251" s="1"/>
      <c r="ADR251" s="1"/>
      <c r="ADS251" s="1"/>
      <c r="ADT251" s="1"/>
      <c r="ADU251" s="1"/>
      <c r="ADV251" s="1"/>
      <c r="ADW251" s="1"/>
      <c r="ADX251" s="1"/>
      <c r="ADY251" s="1"/>
      <c r="ADZ251" s="1"/>
      <c r="AEA251" s="1"/>
      <c r="AEB251" s="1"/>
      <c r="AEC251" s="1"/>
      <c r="AED251" s="1"/>
      <c r="AEE251" s="1"/>
      <c r="AEF251" s="1"/>
      <c r="AEG251" s="1"/>
      <c r="AEH251" s="1"/>
      <c r="AEI251" s="1"/>
      <c r="AEJ251" s="1"/>
      <c r="AEK251" s="1"/>
      <c r="AEL251" s="1"/>
      <c r="AEM251" s="1"/>
      <c r="AEN251" s="1"/>
      <c r="AEO251" s="1"/>
      <c r="AEP251" s="1"/>
      <c r="AEQ251" s="1"/>
      <c r="AER251" s="1"/>
      <c r="AES251" s="1"/>
      <c r="AET251" s="1"/>
      <c r="AEU251" s="1"/>
      <c r="AEV251" s="1"/>
      <c r="AEW251" s="1"/>
      <c r="AEX251" s="1"/>
      <c r="AEY251" s="1"/>
      <c r="AEZ251" s="1"/>
      <c r="AFA251" s="1"/>
      <c r="AFB251" s="1"/>
      <c r="AFC251" s="1"/>
      <c r="AFD251" s="1"/>
      <c r="AFE251" s="1"/>
      <c r="AFF251" s="1"/>
      <c r="AFG251" s="1"/>
      <c r="AFH251" s="1"/>
      <c r="AFI251" s="1"/>
      <c r="AFJ251" s="1"/>
      <c r="AFK251" s="1"/>
      <c r="AFL251" s="1"/>
      <c r="AFM251" s="1"/>
      <c r="AFN251" s="1"/>
      <c r="AFO251" s="1"/>
      <c r="AFP251" s="1"/>
      <c r="AFQ251" s="1"/>
      <c r="AFR251" s="1"/>
      <c r="AFS251" s="1"/>
      <c r="AFT251" s="1"/>
      <c r="AFU251" s="1"/>
      <c r="AFV251" s="1"/>
      <c r="AFW251" s="1"/>
      <c r="AFX251" s="1"/>
      <c r="AFY251" s="1"/>
      <c r="AFZ251" s="1"/>
      <c r="AGA251" s="1"/>
      <c r="AGB251" s="1"/>
      <c r="AGC251" s="1"/>
      <c r="AGD251" s="1"/>
      <c r="AGE251" s="1"/>
      <c r="AGF251" s="1"/>
      <c r="AGG251" s="1"/>
      <c r="AGH251" s="1"/>
      <c r="AGI251" s="1"/>
      <c r="AGJ251" s="1"/>
      <c r="AGK251" s="1"/>
      <c r="AGL251" s="1"/>
      <c r="AGM251" s="1"/>
      <c r="AGN251" s="1"/>
      <c r="AGO251" s="1"/>
      <c r="AGP251" s="1"/>
      <c r="AGQ251" s="1"/>
      <c r="AGR251" s="1"/>
      <c r="AGS251" s="1"/>
      <c r="AGT251" s="1"/>
      <c r="AGU251" s="1"/>
      <c r="AGV251" s="1"/>
      <c r="AGW251" s="1"/>
      <c r="AGX251" s="1"/>
      <c r="AGY251" s="1"/>
      <c r="AGZ251" s="1"/>
      <c r="AHA251" s="1"/>
      <c r="AHB251" s="1"/>
      <c r="AHC251" s="1"/>
      <c r="AHD251" s="1"/>
      <c r="AHE251" s="1"/>
      <c r="AHF251" s="1"/>
      <c r="AHG251" s="1"/>
      <c r="AHH251" s="1"/>
      <c r="AHI251" s="1"/>
      <c r="AHJ251" s="1"/>
      <c r="AHK251" s="1"/>
      <c r="AHL251" s="1"/>
      <c r="AHM251" s="1"/>
      <c r="AHN251" s="1"/>
      <c r="AHO251" s="1"/>
      <c r="AHP251" s="1"/>
      <c r="AHQ251" s="1"/>
      <c r="AHR251" s="1"/>
      <c r="AHS251" s="1"/>
      <c r="AHT251" s="1"/>
      <c r="AHU251" s="1"/>
      <c r="AHV251" s="1"/>
      <c r="AHW251" s="1"/>
      <c r="AHX251" s="1"/>
      <c r="AHY251" s="1"/>
      <c r="AHZ251" s="1"/>
      <c r="AIA251" s="1"/>
      <c r="AIB251" s="1"/>
      <c r="AIC251" s="1"/>
      <c r="AID251" s="1"/>
      <c r="AIE251" s="1"/>
      <c r="AIF251" s="1"/>
      <c r="AIG251" s="1"/>
      <c r="AIH251" s="1"/>
      <c r="AII251" s="1"/>
      <c r="AIJ251" s="1"/>
      <c r="AIK251" s="1"/>
      <c r="AIL251" s="1"/>
      <c r="AIM251" s="1"/>
      <c r="AIN251" s="1"/>
      <c r="AIO251" s="1"/>
      <c r="AIP251" s="1"/>
      <c r="AIQ251" s="1"/>
      <c r="AIR251" s="1"/>
      <c r="AIS251" s="1"/>
      <c r="AIT251" s="1"/>
      <c r="AIU251" s="1"/>
      <c r="AIV251" s="1"/>
      <c r="AIW251" s="1"/>
      <c r="AIX251" s="1"/>
      <c r="AIY251" s="1"/>
      <c r="AIZ251" s="1"/>
      <c r="AJA251" s="1"/>
      <c r="AJB251" s="1"/>
      <c r="AJC251" s="1"/>
      <c r="AJD251" s="1"/>
      <c r="AJE251" s="1"/>
      <c r="AJF251" s="1"/>
      <c r="AJG251" s="1"/>
      <c r="AJH251" s="1"/>
      <c r="AJI251" s="1"/>
      <c r="AJJ251" s="1"/>
      <c r="AJK251" s="1"/>
      <c r="AJL251" s="1"/>
      <c r="AJM251" s="1"/>
      <c r="AJN251" s="1"/>
      <c r="AJO251" s="1"/>
      <c r="AJP251" s="1"/>
      <c r="AJQ251" s="1"/>
      <c r="AJR251" s="1"/>
      <c r="AJS251" s="1"/>
      <c r="AJT251" s="1"/>
      <c r="AJU251" s="1"/>
      <c r="AJV251" s="1"/>
      <c r="AJW251" s="1"/>
      <c r="AJX251" s="1"/>
      <c r="AJY251" s="1"/>
      <c r="AJZ251" s="1"/>
      <c r="AKA251" s="1"/>
      <c r="AKB251" s="1"/>
      <c r="AKC251" s="1"/>
      <c r="AKD251" s="1"/>
      <c r="AKE251" s="1"/>
      <c r="AKF251" s="1"/>
      <c r="AKG251" s="1"/>
      <c r="AKH251" s="1"/>
      <c r="AKI251" s="1"/>
      <c r="AKJ251" s="1"/>
      <c r="AKK251" s="1"/>
      <c r="AKL251" s="1"/>
      <c r="AKM251" s="1"/>
      <c r="AKN251" s="1"/>
      <c r="AKO251" s="1"/>
      <c r="AKP251" s="1"/>
      <c r="AKQ251" s="1"/>
      <c r="AKR251" s="1"/>
      <c r="AKS251" s="1"/>
      <c r="AKT251" s="1"/>
      <c r="AKU251" s="1"/>
      <c r="AKV251" s="1"/>
      <c r="AKW251" s="1"/>
      <c r="AKX251" s="1"/>
      <c r="AKY251" s="1"/>
      <c r="AKZ251" s="1"/>
      <c r="ALA251" s="1"/>
      <c r="ALB251" s="1"/>
      <c r="ALC251" s="1"/>
      <c r="ALD251" s="1"/>
      <c r="ALE251" s="1"/>
      <c r="ALF251" s="1"/>
      <c r="ALG251" s="1"/>
      <c r="ALH251" s="1"/>
      <c r="ALI251" s="1"/>
      <c r="ALJ251" s="1"/>
      <c r="ALK251" s="1"/>
      <c r="ALL251" s="1"/>
      <c r="ALM251" s="1"/>
      <c r="ALN251" s="1"/>
      <c r="ALO251" s="1"/>
      <c r="ALP251" s="1"/>
      <c r="ALQ251" s="1"/>
      <c r="ALR251" s="1"/>
      <c r="ALS251" s="1"/>
      <c r="ALT251" s="1"/>
      <c r="ALU251" s="1"/>
      <c r="ALV251" s="1"/>
      <c r="ALW251" s="1"/>
      <c r="ALX251" s="1"/>
      <c r="ALY251" s="1"/>
      <c r="ALZ251" s="1"/>
      <c r="AMA251" s="1"/>
      <c r="AMB251" s="1"/>
      <c r="AMC251" s="1"/>
      <c r="AMD251" s="1"/>
      <c r="AME251" s="1"/>
      <c r="AMF251" s="1"/>
      <c r="AMG251" s="1"/>
      <c r="AMH251" s="1"/>
      <c r="AMI251" s="1"/>
      <c r="AMJ251" s="1"/>
    </row>
    <row r="252" spans="1:1025" customHeight="1" ht="12.8" s="32" customFormat="1">
      <c r="B252" s="36"/>
      <c r="C252" s="14"/>
      <c r="D252" s="30" t="s">
        <v>31</v>
      </c>
      <c r="E252" s="30"/>
      <c r="F252" s="12" t="s">
        <v>3</v>
      </c>
      <c r="G252" s="7">
        <v>98</v>
      </c>
      <c r="H252" s="7">
        <v>104</v>
      </c>
      <c r="I252" s="7">
        <v>93</v>
      </c>
      <c r="J252" s="7">
        <v>106</v>
      </c>
      <c r="K252" s="13"/>
    </row>
    <row r="253" spans="1:1025" customHeight="1" ht="12.75">
      <c r="A253" s="32"/>
      <c r="B253" s="36"/>
      <c r="C253" s="15" t="s">
        <v>187</v>
      </c>
      <c r="D253" s="15"/>
      <c r="E253" s="15"/>
      <c r="F253" s="12" t="s">
        <v>182</v>
      </c>
      <c r="G253" s="7">
        <v>99</v>
      </c>
      <c r="H253" s="7">
        <v>105</v>
      </c>
      <c r="I253" s="7">
        <v>94</v>
      </c>
      <c r="J253" s="7">
        <v>107</v>
      </c>
      <c r="K253" s="13"/>
    </row>
    <row r="254" spans="1:1025" customHeight="1" ht="12.75">
      <c r="A254" s="32"/>
      <c r="B254" s="36"/>
      <c r="C254" s="15" t="s">
        <v>188</v>
      </c>
      <c r="D254" s="15"/>
      <c r="E254" s="15"/>
      <c r="F254" s="12" t="s">
        <v>182</v>
      </c>
      <c r="G254" s="7">
        <v>100</v>
      </c>
      <c r="H254" s="7">
        <v>106</v>
      </c>
      <c r="I254" s="7">
        <v>95</v>
      </c>
      <c r="J254" s="7">
        <v>108</v>
      </c>
      <c r="K254" s="13"/>
    </row>
    <row r="255" spans="1:1025" customHeight="1" ht="12.75">
      <c r="A255" s="32"/>
      <c r="B255" s="36"/>
      <c r="C255" s="15" t="s">
        <v>189</v>
      </c>
      <c r="D255" s="15"/>
      <c r="E255" s="15"/>
      <c r="F255" s="12" t="s">
        <v>182</v>
      </c>
      <c r="G255" s="7">
        <v>109</v>
      </c>
      <c r="H255" s="7">
        <v>115</v>
      </c>
      <c r="I255" s="7">
        <v>104</v>
      </c>
      <c r="J255" s="7">
        <v>117</v>
      </c>
      <c r="K255" s="13"/>
    </row>
    <row r="256" spans="1:1025" customHeight="1" ht="12.75">
      <c r="A256" s="32"/>
      <c r="B256" s="36"/>
      <c r="C256" s="15" t="s">
        <v>190</v>
      </c>
      <c r="D256" s="15"/>
      <c r="E256" s="15"/>
      <c r="F256" s="12" t="s">
        <v>182</v>
      </c>
      <c r="G256" s="7">
        <v>110</v>
      </c>
      <c r="H256" s="7">
        <v>116</v>
      </c>
      <c r="I256" s="7">
        <v>105</v>
      </c>
      <c r="J256" s="7">
        <v>118</v>
      </c>
      <c r="K256" s="13"/>
    </row>
    <row r="257" spans="1:1025" customHeight="1" ht="12.8">
      <c r="A257" s="32"/>
      <c r="B257" s="36"/>
      <c r="C257" s="30" t="s">
        <v>31</v>
      </c>
      <c r="D257" s="30"/>
      <c r="E257" s="30"/>
      <c r="F257" s="12" t="s">
        <v>182</v>
      </c>
      <c r="G257" s="7">
        <v>111</v>
      </c>
      <c r="H257" s="7">
        <v>117</v>
      </c>
      <c r="I257" s="7">
        <v>106</v>
      </c>
      <c r="J257" s="7">
        <v>119</v>
      </c>
      <c r="K257" s="13"/>
    </row>
    <row r="258" spans="1:1025" customHeight="1" ht="20.25">
      <c r="A258" s="32"/>
      <c r="B258" s="35" t="s">
        <v>191</v>
      </c>
      <c r="C258" s="35"/>
      <c r="D258" s="35"/>
      <c r="E258" s="35"/>
      <c r="F258" s="35"/>
      <c r="G258" s="18">
        <f>SUM(G235:G257)</f>
        <v>2396</v>
      </c>
      <c r="H258" s="18">
        <f>SUM(H235:H257)</f>
        <v>2534</v>
      </c>
      <c r="I258" s="18">
        <f>SUM(I235:I257)</f>
        <v>2281</v>
      </c>
      <c r="J258" s="18">
        <f>SUM(J235:J257)</f>
        <v>2580</v>
      </c>
      <c r="K258" s="18">
        <f>SUM(K235:K257)</f>
        <v>0</v>
      </c>
    </row>
    <row r="259" spans="1:1025" customHeight="1" ht="12.75">
      <c r="A259" s="32"/>
      <c r="B259" s="1"/>
      <c r="C259" s="1"/>
      <c r="D259" s="1"/>
      <c r="E259" s="1"/>
      <c r="F259" s="2"/>
      <c r="G259" s="1"/>
      <c r="H259" s="1"/>
      <c r="I259" s="1"/>
      <c r="J259" s="1"/>
      <c r="K259" s="1"/>
    </row>
    <row r="260" spans="1:1025" customHeight="1" ht="12.75">
      <c r="B260" s="1"/>
      <c r="C260" s="1"/>
      <c r="D260" s="1"/>
      <c r="E260" s="1"/>
      <c r="F260" s="2"/>
      <c r="G260" s="1"/>
      <c r="H260" s="1"/>
      <c r="I260" s="1"/>
      <c r="J260" s="1"/>
      <c r="K260" s="1"/>
    </row>
    <row r="261" spans="1:1025" customHeight="1" ht="20.25">
      <c r="B261" s="35" t="s">
        <v>192</v>
      </c>
      <c r="C261" s="35"/>
      <c r="D261" s="35"/>
      <c r="E261" s="35"/>
      <c r="F261" s="35"/>
      <c r="G261" s="25">
        <f>G229+G258</f>
        <v>11178</v>
      </c>
      <c r="H261" s="25">
        <f>H229+H258</f>
        <v>11772</v>
      </c>
      <c r="I261" s="25">
        <f>I229+I258</f>
        <v>10683</v>
      </c>
      <c r="J261" s="25">
        <f>J229+J258</f>
        <v>11970</v>
      </c>
      <c r="K261" s="25">
        <f>K229+K258</f>
        <v>0</v>
      </c>
    </row>
    <row r="262" spans="1:1025" customHeight="1" ht="12.75">
      <c r="G262" s="38">
        <f>G140-G261</f>
        <v>-1891</v>
      </c>
      <c r="H262" s="38">
        <f>H140-H261</f>
        <v>-1729</v>
      </c>
      <c r="I262" s="38">
        <f>I140-I261</f>
        <v>-2026</v>
      </c>
      <c r="J262" s="38">
        <f>J140-J261</f>
        <v>-1675</v>
      </c>
      <c r="K262" s="38">
        <f>K140-K261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F4"/>
    <mergeCell ref="G4:K4"/>
    <mergeCell ref="B5:E5"/>
    <mergeCell ref="B6:B7"/>
    <mergeCell ref="B8:B21"/>
    <mergeCell ref="C8:C12"/>
    <mergeCell ref="D8:D9"/>
    <mergeCell ref="D10:D11"/>
    <mergeCell ref="D12:E12"/>
    <mergeCell ref="C13:C21"/>
    <mergeCell ref="D13:D14"/>
    <mergeCell ref="D15:D16"/>
    <mergeCell ref="D17:D18"/>
    <mergeCell ref="D19:D20"/>
    <mergeCell ref="D21:E21"/>
    <mergeCell ref="B22:B24"/>
    <mergeCell ref="C22:E22"/>
    <mergeCell ref="C23:E23"/>
    <mergeCell ref="C24:E24"/>
    <mergeCell ref="B25:E25"/>
    <mergeCell ref="B26:E26"/>
    <mergeCell ref="B27:B30"/>
    <mergeCell ref="C27:E27"/>
    <mergeCell ref="C28:E28"/>
    <mergeCell ref="C29:E29"/>
    <mergeCell ref="C30:E30"/>
    <mergeCell ref="B31:B39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B40:B41"/>
    <mergeCell ref="C40:E40"/>
    <mergeCell ref="C41:E41"/>
    <mergeCell ref="B42:B47"/>
    <mergeCell ref="C42:C44"/>
    <mergeCell ref="D42:E42"/>
    <mergeCell ref="D43:E43"/>
    <mergeCell ref="D44:E44"/>
    <mergeCell ref="C45:C47"/>
    <mergeCell ref="D45:E45"/>
    <mergeCell ref="D46:E46"/>
    <mergeCell ref="D47:E47"/>
    <mergeCell ref="B48:B51"/>
    <mergeCell ref="C48:E48"/>
    <mergeCell ref="C49:E49"/>
    <mergeCell ref="C50:E50"/>
    <mergeCell ref="C51:E51"/>
    <mergeCell ref="B52:E52"/>
    <mergeCell ref="B53:E53"/>
    <mergeCell ref="B56:F56"/>
    <mergeCell ref="G56:K56"/>
    <mergeCell ref="B57:B81"/>
    <mergeCell ref="C57:C58"/>
    <mergeCell ref="D57:E57"/>
    <mergeCell ref="D58:E58"/>
    <mergeCell ref="C59:C60"/>
    <mergeCell ref="D59:E59"/>
    <mergeCell ref="D60:E60"/>
    <mergeCell ref="C61:C62"/>
    <mergeCell ref="D61:E61"/>
    <mergeCell ref="D62:E62"/>
    <mergeCell ref="C63:C64"/>
    <mergeCell ref="D63:E63"/>
    <mergeCell ref="D64:E64"/>
    <mergeCell ref="C65:C66"/>
    <mergeCell ref="D65:E65"/>
    <mergeCell ref="D66:E66"/>
    <mergeCell ref="C67:E67"/>
    <mergeCell ref="C68:E68"/>
    <mergeCell ref="C69:E69"/>
    <mergeCell ref="C70:E70"/>
    <mergeCell ref="C71:C77"/>
    <mergeCell ref="D71:E71"/>
    <mergeCell ref="D72:E72"/>
    <mergeCell ref="D73:E73"/>
    <mergeCell ref="D74:E74"/>
    <mergeCell ref="D75:E75"/>
    <mergeCell ref="D76:E76"/>
    <mergeCell ref="D77:E77"/>
    <mergeCell ref="C78:E78"/>
    <mergeCell ref="C79:C80"/>
    <mergeCell ref="D79:E79"/>
    <mergeCell ref="D80:E80"/>
    <mergeCell ref="C81:E81"/>
    <mergeCell ref="B82:B88"/>
    <mergeCell ref="C82:E82"/>
    <mergeCell ref="C83:E83"/>
    <mergeCell ref="C84:E84"/>
    <mergeCell ref="C85:E85"/>
    <mergeCell ref="C86:E86"/>
    <mergeCell ref="C87:E87"/>
    <mergeCell ref="C88:E88"/>
    <mergeCell ref="B89:B94"/>
    <mergeCell ref="C89:C90"/>
    <mergeCell ref="D89:E89"/>
    <mergeCell ref="D90:E90"/>
    <mergeCell ref="C91:C92"/>
    <mergeCell ref="D91:E91"/>
    <mergeCell ref="D92:E92"/>
    <mergeCell ref="C93:E93"/>
    <mergeCell ref="C94:E94"/>
    <mergeCell ref="B95:B102"/>
    <mergeCell ref="C95:C98"/>
    <mergeCell ref="D95:E95"/>
    <mergeCell ref="D96:E96"/>
    <mergeCell ref="D97:E97"/>
    <mergeCell ref="D98:E98"/>
    <mergeCell ref="C99:C102"/>
    <mergeCell ref="D99:E99"/>
    <mergeCell ref="D100:E100"/>
    <mergeCell ref="D101:E101"/>
    <mergeCell ref="D102:E102"/>
    <mergeCell ref="B103:B106"/>
    <mergeCell ref="C103:E103"/>
    <mergeCell ref="C104:E104"/>
    <mergeCell ref="C105:E105"/>
    <mergeCell ref="C106:E106"/>
    <mergeCell ref="B107:B114"/>
    <mergeCell ref="C107:C108"/>
    <mergeCell ref="D107:E107"/>
    <mergeCell ref="D108:E108"/>
    <mergeCell ref="C109:C110"/>
    <mergeCell ref="D109:E109"/>
    <mergeCell ref="D110:E110"/>
    <mergeCell ref="C111:C112"/>
    <mergeCell ref="D111:E111"/>
    <mergeCell ref="D112:E112"/>
    <mergeCell ref="C113:E113"/>
    <mergeCell ref="C114:E114"/>
    <mergeCell ref="B115:B126"/>
    <mergeCell ref="C115:C119"/>
    <mergeCell ref="D115:D116"/>
    <mergeCell ref="D117:D118"/>
    <mergeCell ref="D119:E119"/>
    <mergeCell ref="C120:C126"/>
    <mergeCell ref="D120:D121"/>
    <mergeCell ref="D122:D123"/>
    <mergeCell ref="D124:D125"/>
    <mergeCell ref="D126:E126"/>
    <mergeCell ref="B127:B129"/>
    <mergeCell ref="C127:E127"/>
    <mergeCell ref="C128:E128"/>
    <mergeCell ref="C129:E129"/>
    <mergeCell ref="B130:E130"/>
    <mergeCell ref="B131:B135"/>
    <mergeCell ref="C131:E131"/>
    <mergeCell ref="C132:E132"/>
    <mergeCell ref="C133:C135"/>
    <mergeCell ref="D133:E133"/>
    <mergeCell ref="D134:E134"/>
    <mergeCell ref="D135:E135"/>
    <mergeCell ref="B136:E136"/>
    <mergeCell ref="B137:E137"/>
    <mergeCell ref="B140:F140"/>
    <mergeCell ref="B144:F144"/>
    <mergeCell ref="B145:F145"/>
    <mergeCell ref="G145:K145"/>
    <mergeCell ref="B146:B157"/>
    <mergeCell ref="C146:C149"/>
    <mergeCell ref="D146:D147"/>
    <mergeCell ref="D148:D149"/>
    <mergeCell ref="C150:C157"/>
    <mergeCell ref="D150:D151"/>
    <mergeCell ref="D152:D153"/>
    <mergeCell ref="D154:D155"/>
    <mergeCell ref="D156:D157"/>
    <mergeCell ref="B158:B161"/>
    <mergeCell ref="C158:C159"/>
    <mergeCell ref="D158:E158"/>
    <mergeCell ref="D159:E159"/>
    <mergeCell ref="C160:C161"/>
    <mergeCell ref="D160:E160"/>
    <mergeCell ref="D161:E161"/>
    <mergeCell ref="B162:E162"/>
    <mergeCell ref="B163:E163"/>
    <mergeCell ref="B164:B165"/>
    <mergeCell ref="C164:E164"/>
    <mergeCell ref="C165:E165"/>
    <mergeCell ref="B166:E166"/>
    <mergeCell ref="B167:E167"/>
    <mergeCell ref="B168:E168"/>
    <mergeCell ref="B169:B172"/>
    <mergeCell ref="C169:E169"/>
    <mergeCell ref="C170:E170"/>
    <mergeCell ref="C171:E171"/>
    <mergeCell ref="C172:E172"/>
    <mergeCell ref="B173:B180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B181:B183"/>
    <mergeCell ref="C181:E181"/>
    <mergeCell ref="C182:E182"/>
    <mergeCell ref="C183:E183"/>
    <mergeCell ref="B184:B185"/>
    <mergeCell ref="C184:E184"/>
    <mergeCell ref="C185:E185"/>
    <mergeCell ref="B186:E186"/>
    <mergeCell ref="B189:F189"/>
    <mergeCell ref="G189:K189"/>
    <mergeCell ref="B190:B199"/>
    <mergeCell ref="C190:C193"/>
    <mergeCell ref="D190:D191"/>
    <mergeCell ref="D192:D193"/>
    <mergeCell ref="C194:C199"/>
    <mergeCell ref="D194:D195"/>
    <mergeCell ref="D196:D197"/>
    <mergeCell ref="D198:D199"/>
    <mergeCell ref="B200:B203"/>
    <mergeCell ref="C200:C201"/>
    <mergeCell ref="D200:E200"/>
    <mergeCell ref="D201:E201"/>
    <mergeCell ref="C202:C203"/>
    <mergeCell ref="D202:E202"/>
    <mergeCell ref="D203:E203"/>
    <mergeCell ref="B204:E204"/>
    <mergeCell ref="B205:E205"/>
    <mergeCell ref="B206:B207"/>
    <mergeCell ref="C206:E206"/>
    <mergeCell ref="C207:E207"/>
    <mergeCell ref="B208:E208"/>
    <mergeCell ref="B209:E209"/>
    <mergeCell ref="B210:B212"/>
    <mergeCell ref="C210:E210"/>
    <mergeCell ref="C211:E211"/>
    <mergeCell ref="C212:E212"/>
    <mergeCell ref="B213:B220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B221:B223"/>
    <mergeCell ref="C221:E221"/>
    <mergeCell ref="C222:E222"/>
    <mergeCell ref="C223:E223"/>
    <mergeCell ref="B224:B225"/>
    <mergeCell ref="C224:E224"/>
    <mergeCell ref="C225:E225"/>
    <mergeCell ref="B226:E226"/>
    <mergeCell ref="B229:F229"/>
    <mergeCell ref="B233:E233"/>
    <mergeCell ref="B234:F234"/>
    <mergeCell ref="B235:E235"/>
    <mergeCell ref="B236:E236"/>
    <mergeCell ref="B237:E237"/>
    <mergeCell ref="B238:B240"/>
    <mergeCell ref="C238:E238"/>
    <mergeCell ref="C239:E239"/>
    <mergeCell ref="C240:E240"/>
    <mergeCell ref="B241:B249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B250:B257"/>
    <mergeCell ref="C250:C252"/>
    <mergeCell ref="D250:E250"/>
    <mergeCell ref="D251:E251"/>
    <mergeCell ref="D252:E252"/>
    <mergeCell ref="C253:E253"/>
    <mergeCell ref="C254:E254"/>
    <mergeCell ref="C255:E255"/>
    <mergeCell ref="C256:E256"/>
    <mergeCell ref="C257:E257"/>
    <mergeCell ref="B258:F258"/>
    <mergeCell ref="B261:F261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2"/>
  <sheetViews>
    <sheetView tabSelected="0" workbookViewId="0" zoomScale="75" zoomScaleNormal="75" showGridLines="true" showRowColHeaders="1">
      <selection activeCell="I29" sqref="I29"/>
    </sheetView>
  </sheetViews>
  <sheetFormatPr defaultRowHeight="14.4" outlineLevelRow="0" outlineLevelCol="0"/>
  <cols>
    <col min="1" max="1" width="4.7244897959184" customWidth="true" style="1"/>
    <col min="2" max="2" width="20.65306122449" customWidth="true" style="1"/>
    <col min="3" max="3" width="27.132653061224" customWidth="true" style="1"/>
    <col min="4" max="4" width="51.836734693878" customWidth="true" style="1"/>
    <col min="5" max="5" width="16.331632653061" customWidth="true" style="1"/>
    <col min="6" max="6" width="18.627551020408" customWidth="true" style="1"/>
    <col min="7" max="7" width="5.5357142857143" customWidth="true" style="1"/>
    <col min="8" max="8" width="14.173469387755" customWidth="true" style="1"/>
    <col min="9" max="9" width="14.173469387755" customWidth="true" style="1"/>
    <col min="10" max="10" width="14.173469387755" customWidth="true" style="1"/>
    <col min="11" max="11" width="14.173469387755" customWidth="true" style="1"/>
    <col min="12" max="12" width="14.173469387755" customWidth="true" style="1"/>
    <col min="13" max="13" width="4.7244897959184" customWidth="true" style="1"/>
    <col min="14" max="14" width="4.7244897959184" customWidth="true" style="1"/>
    <col min="15" max="15" width="0" hidden="true" customWidth="true" style="1"/>
    <col min="16" max="16" width="0" hidden="true" customWidth="true" style="1"/>
    <col min="17" max="17" width="0" hidden="true" customWidth="true" style="1"/>
    <col min="18" max="18" width="0" hidden="true" customWidth="true" style="1"/>
    <col min="19" max="19" width="0" hidden="true" customWidth="true" style="1"/>
    <col min="20" max="20" width="0" hidden="true" customWidth="true" style="1"/>
    <col min="21" max="21" width="0" hidden="true" customWidth="true" style="1"/>
    <col min="22" max="22" width="0" hidden="true" customWidth="true" style="1"/>
    <col min="23" max="23" width="0" hidden="true" customWidth="true" style="1"/>
    <col min="24" max="24" width="0" hidden="true" customWidth="true" style="1"/>
    <col min="25" max="25" width="0" hidden="true" customWidth="true" style="1"/>
    <col min="26" max="26" width="0" hidden="true" customWidth="true" style="1"/>
    <col min="27" max="27" width="0" hidden="true" customWidth="true" style="1"/>
    <col min="28" max="28" width="0" hidden="true" customWidth="true" style="1"/>
    <col min="29" max="29" width="0" hidden="true" customWidth="true" style="1"/>
    <col min="30" max="30" width="0" hidden="true" customWidth="true" style="1"/>
    <col min="31" max="31" width="0" hidden="true" customWidth="true" style="1"/>
    <col min="32" max="32" width="0" hidden="true" customWidth="true" style="1"/>
    <col min="33" max="33" width="0" hidden="true" customWidth="true" style="1"/>
    <col min="34" max="34" width="0" hidden="true" customWidth="true" style="1"/>
    <col min="35" max="35" width="0" hidden="true" customWidth="true" style="1"/>
    <col min="36" max="36" width="0" hidden="true" customWidth="true" style="1"/>
    <col min="37" max="37" width="0" hidden="true" customWidth="true" style="1"/>
    <col min="38" max="38" width="0" hidden="true" customWidth="true" style="1"/>
    <col min="39" max="39" width="0" hidden="true" customWidth="true" style="1"/>
    <col min="40" max="40" width="0" hidden="true" customWidth="true" style="1"/>
    <col min="41" max="41" width="0" hidden="true" customWidth="true" style="1"/>
    <col min="42" max="42" width="0" hidden="true" customWidth="true" style="1"/>
    <col min="43" max="43" width="0" hidden="true" customWidth="true" style="1"/>
    <col min="44" max="44" width="0" hidden="true" customWidth="true" style="1"/>
    <col min="45" max="45" width="0" hidden="true" customWidth="true" style="1"/>
    <col min="46" max="46" width="0" hidden="true" customWidth="true" style="1"/>
    <col min="47" max="47" width="0" hidden="true" customWidth="true" style="1"/>
    <col min="48" max="48" width="0" hidden="true" customWidth="true" style="1"/>
    <col min="49" max="49" width="0" hidden="true" customWidth="true" style="1"/>
    <col min="50" max="50" width="0" hidden="true" customWidth="true" style="1"/>
    <col min="51" max="51" width="0" hidden="true" customWidth="true" style="1"/>
    <col min="52" max="52" width="0" hidden="true" customWidth="true" style="1"/>
    <col min="53" max="53" width="0" hidden="true" customWidth="true" style="1"/>
    <col min="54" max="54" width="0" hidden="true" customWidth="true" style="1"/>
    <col min="55" max="55" width="0" hidden="true" customWidth="true" style="1"/>
    <col min="56" max="56" width="0" hidden="true" customWidth="true" style="1"/>
    <col min="57" max="57" width="0" hidden="true" customWidth="true" style="1"/>
    <col min="58" max="58" width="0" hidden="true" customWidth="true" style="1"/>
    <col min="59" max="59" width="0" hidden="true" customWidth="true" style="1"/>
    <col min="60" max="60" width="0" hidden="true" customWidth="true" style="1"/>
    <col min="61" max="61" width="0" hidden="true" customWidth="true" style="1"/>
    <col min="62" max="62" width="0" hidden="true" customWidth="true" style="1"/>
    <col min="63" max="63" width="0" hidden="true" customWidth="true" style="1"/>
    <col min="64" max="64" width="0" hidden="true" customWidth="true" style="1"/>
    <col min="65" max="65" width="0" hidden="true" customWidth="true" style="1"/>
    <col min="66" max="66" width="0" hidden="true" customWidth="true" style="1"/>
    <col min="67" max="67" width="0" hidden="true" customWidth="true" style="1"/>
    <col min="68" max="68" width="0" hidden="true" customWidth="true" style="1"/>
    <col min="69" max="69" width="0" hidden="true" customWidth="true" style="1"/>
    <col min="70" max="70" width="0" hidden="true" customWidth="true" style="1"/>
    <col min="71" max="71" width="0" hidden="true" customWidth="true" style="1"/>
    <col min="72" max="72" width="0" hidden="true" customWidth="true" style="1"/>
    <col min="73" max="73" width="0" hidden="true" customWidth="true" style="1"/>
    <col min="74" max="74" width="0" hidden="true" customWidth="true" style="1"/>
    <col min="75" max="75" width="0" hidden="true" customWidth="true" style="1"/>
    <col min="76" max="76" width="0" hidden="true" customWidth="true" style="1"/>
    <col min="77" max="77" width="0" hidden="true" customWidth="true" style="1"/>
    <col min="78" max="78" width="0" hidden="true" customWidth="true" style="1"/>
    <col min="79" max="79" width="0" hidden="true" customWidth="true" style="1"/>
    <col min="80" max="80" width="0" hidden="true" customWidth="true" style="1"/>
    <col min="81" max="81" width="0" hidden="true" customWidth="true" style="1"/>
    <col min="82" max="82" width="0" hidden="true" customWidth="true" style="1"/>
    <col min="83" max="83" width="0" hidden="true" customWidth="true" style="1"/>
    <col min="84" max="84" width="0" hidden="true" customWidth="true" style="1"/>
    <col min="85" max="85" width="0" hidden="true" customWidth="true" style="1"/>
    <col min="86" max="86" width="0" hidden="true" customWidth="true" style="1"/>
    <col min="87" max="87" width="0" hidden="true" customWidth="true" style="1"/>
    <col min="88" max="88" width="0" hidden="true" customWidth="true" style="1"/>
    <col min="89" max="89" width="0" hidden="true" customWidth="true" style="1"/>
    <col min="90" max="90" width="0" hidden="true" customWidth="true" style="1"/>
    <col min="91" max="91" width="0" hidden="true" customWidth="true" style="1"/>
    <col min="92" max="92" width="0" hidden="true" customWidth="true" style="1"/>
    <col min="93" max="93" width="0" hidden="true" customWidth="true" style="1"/>
    <col min="94" max="94" width="0" hidden="true" customWidth="true" style="1"/>
    <col min="95" max="95" width="0" hidden="true" customWidth="true" style="1"/>
    <col min="96" max="96" width="0" hidden="true" customWidth="true" style="1"/>
    <col min="97" max="97" width="0" hidden="true" customWidth="true" style="1"/>
    <col min="98" max="98" width="0" hidden="true" customWidth="true" style="1"/>
    <col min="99" max="99" width="0" hidden="true" customWidth="true" style="1"/>
    <col min="100" max="100" width="0" hidden="true" customWidth="true" style="1"/>
    <col min="101" max="101" width="0" hidden="true" customWidth="true" style="1"/>
    <col min="102" max="102" width="0" hidden="true" customWidth="true" style="1"/>
    <col min="103" max="103" width="0" hidden="true" customWidth="true" style="1"/>
    <col min="104" max="104" width="0" hidden="true" customWidth="true" style="1"/>
    <col min="105" max="105" width="0" hidden="true" customWidth="true" style="1"/>
    <col min="106" max="106" width="0" hidden="true" customWidth="true" style="1"/>
    <col min="107" max="107" width="0" hidden="true" customWidth="true" style="1"/>
    <col min="108" max="108" width="0" hidden="true" customWidth="true" style="1"/>
    <col min="109" max="109" width="0" hidden="true" customWidth="true" style="1"/>
    <col min="110" max="110" width="0" hidden="true" customWidth="true" style="1"/>
    <col min="111" max="111" width="0" hidden="true" customWidth="true" style="1"/>
    <col min="112" max="112" width="0" hidden="true" customWidth="true" style="1"/>
    <col min="113" max="113" width="0" hidden="true" customWidth="true" style="1"/>
    <col min="114" max="114" width="0" hidden="true" customWidth="true" style="1"/>
    <col min="115" max="115" width="0" hidden="true" customWidth="true" style="1"/>
    <col min="116" max="116" width="0" hidden="true" customWidth="true" style="1"/>
    <col min="117" max="117" width="0" hidden="true" customWidth="true" style="1"/>
    <col min="118" max="118" width="0" hidden="true" customWidth="true" style="1"/>
    <col min="119" max="119" width="0" hidden="true" customWidth="true" style="1"/>
    <col min="120" max="120" width="0" hidden="true" customWidth="true" style="1"/>
    <col min="121" max="121" width="0" hidden="true" customWidth="true" style="1"/>
    <col min="122" max="122" width="0" hidden="true" customWidth="true" style="1"/>
    <col min="123" max="123" width="0" hidden="true" customWidth="true" style="1"/>
    <col min="124" max="124" width="0" hidden="true" customWidth="true" style="1"/>
    <col min="125" max="125" width="0" hidden="true" customWidth="true" style="1"/>
    <col min="126" max="126" width="0" hidden="true" customWidth="true" style="1"/>
    <col min="127" max="127" width="0" hidden="true" customWidth="true" style="1"/>
    <col min="128" max="128" width="0" hidden="true" customWidth="true" style="1"/>
    <col min="129" max="129" width="0" hidden="true" customWidth="true" style="1"/>
    <col min="130" max="130" width="0" hidden="true" customWidth="true" style="1"/>
    <col min="131" max="131" width="0" hidden="true" customWidth="true" style="1"/>
    <col min="132" max="132" width="0" hidden="true" customWidth="true" style="1"/>
    <col min="133" max="133" width="0" hidden="true" customWidth="true" style="1"/>
    <col min="134" max="134" width="0" hidden="true" customWidth="true" style="1"/>
    <col min="135" max="135" width="0" hidden="true" customWidth="true" style="1"/>
    <col min="136" max="136" width="0" hidden="true" customWidth="true" style="1"/>
    <col min="137" max="137" width="0" hidden="true" customWidth="true" style="1"/>
    <col min="138" max="138" width="0" hidden="true" customWidth="true" style="1"/>
    <col min="139" max="139" width="0" hidden="true" customWidth="true" style="1"/>
    <col min="140" max="140" width="0" hidden="true" customWidth="true" style="1"/>
    <col min="141" max="141" width="0" hidden="true" customWidth="true" style="1"/>
    <col min="142" max="142" width="0" hidden="true" customWidth="true" style="1"/>
    <col min="143" max="143" width="0" hidden="true" customWidth="true" style="1"/>
    <col min="144" max="144" width="0" hidden="true" customWidth="true" style="1"/>
    <col min="145" max="145" width="0" hidden="true" customWidth="true" style="1"/>
    <col min="146" max="146" width="0" hidden="true" customWidth="true" style="1"/>
    <col min="147" max="147" width="0" hidden="true" customWidth="true" style="1"/>
    <col min="148" max="148" width="0" hidden="true" customWidth="true" style="1"/>
    <col min="149" max="149" width="0" hidden="true" customWidth="true" style="1"/>
    <col min="150" max="150" width="0" hidden="true" customWidth="true" style="1"/>
    <col min="151" max="151" width="0" hidden="true" customWidth="true" style="1"/>
    <col min="152" max="152" width="0" hidden="true" customWidth="true" style="1"/>
    <col min="153" max="153" width="0" hidden="true" customWidth="true" style="1"/>
    <col min="154" max="154" width="0" hidden="true" customWidth="true" style="1"/>
    <col min="155" max="155" width="0" hidden="true" customWidth="true" style="1"/>
    <col min="156" max="156" width="0" hidden="true" customWidth="true" style="1"/>
    <col min="157" max="157" width="0" hidden="true" customWidth="true" style="1"/>
    <col min="158" max="158" width="0" hidden="true" customWidth="true" style="1"/>
    <col min="159" max="159" width="0" hidden="true" customWidth="true" style="1"/>
    <col min="160" max="160" width="0" hidden="true" customWidth="true" style="1"/>
    <col min="161" max="161" width="0" hidden="true" customWidth="true" style="1"/>
    <col min="162" max="162" width="0" hidden="true" customWidth="true" style="1"/>
    <col min="163" max="163" width="0" hidden="true" customWidth="true" style="1"/>
    <col min="164" max="164" width="0" hidden="true" customWidth="true" style="1"/>
    <col min="165" max="165" width="0" hidden="true" customWidth="true" style="1"/>
    <col min="166" max="166" width="0" hidden="true" customWidth="true" style="1"/>
    <col min="167" max="167" width="0" hidden="true" customWidth="true" style="1"/>
    <col min="168" max="168" width="0" hidden="true" customWidth="true" style="1"/>
    <col min="169" max="169" width="0" hidden="true" customWidth="true" style="1"/>
    <col min="170" max="170" width="0" hidden="true" customWidth="true" style="1"/>
    <col min="171" max="171" width="0" hidden="true" customWidth="true" style="1"/>
    <col min="172" max="172" width="0" hidden="true" customWidth="true" style="1"/>
    <col min="173" max="173" width="0" hidden="true" customWidth="true" style="1"/>
    <col min="174" max="174" width="0" hidden="true" customWidth="true" style="1"/>
    <col min="175" max="175" width="0" hidden="true" customWidth="true" style="1"/>
    <col min="176" max="176" width="0" hidden="true" customWidth="true" style="1"/>
    <col min="177" max="177" width="0" hidden="true" customWidth="true" style="1"/>
    <col min="178" max="178" width="0" hidden="true" customWidth="true" style="1"/>
    <col min="179" max="179" width="0" hidden="true" customWidth="true" style="1"/>
    <col min="180" max="180" width="0" hidden="true" customWidth="true" style="1"/>
    <col min="181" max="181" width="0" hidden="true" customWidth="true" style="1"/>
    <col min="182" max="182" width="0" hidden="true" customWidth="true" style="1"/>
    <col min="183" max="183" width="0" hidden="true" customWidth="true" style="1"/>
    <col min="184" max="184" width="0" hidden="true" customWidth="true" style="1"/>
    <col min="185" max="185" width="0" hidden="true" customWidth="true" style="1"/>
    <col min="186" max="186" width="0" hidden="true" customWidth="true" style="1"/>
    <col min="187" max="187" width="0" hidden="true" customWidth="true" style="1"/>
    <col min="188" max="188" width="0" hidden="true" customWidth="true" style="1"/>
    <col min="189" max="189" width="0" hidden="true" customWidth="true" style="1"/>
    <col min="190" max="190" width="0" hidden="true" customWidth="true" style="1"/>
    <col min="191" max="191" width="0" hidden="true" customWidth="true" style="1"/>
    <col min="192" max="192" width="0" hidden="true" customWidth="true" style="1"/>
    <col min="193" max="193" width="0" hidden="true" customWidth="true" style="1"/>
    <col min="194" max="194" width="0" hidden="true" customWidth="true" style="1"/>
    <col min="195" max="195" width="0" hidden="true" customWidth="true" style="1"/>
    <col min="196" max="196" width="0" hidden="true" customWidth="true" style="1"/>
    <col min="197" max="197" width="0" hidden="true" customWidth="true" style="1"/>
    <col min="198" max="198" width="0" hidden="true" customWidth="true" style="1"/>
    <col min="199" max="199" width="0" hidden="true" customWidth="true" style="1"/>
    <col min="200" max="200" width="0" hidden="true" customWidth="true" style="1"/>
    <col min="201" max="201" width="0" hidden="true" customWidth="true" style="1"/>
    <col min="202" max="202" width="0" hidden="true" customWidth="true" style="1"/>
    <col min="203" max="203" width="0" hidden="true" customWidth="true" style="1"/>
    <col min="204" max="204" width="0" hidden="true" customWidth="true" style="1"/>
    <col min="205" max="205" width="0" hidden="true" customWidth="true" style="1"/>
    <col min="206" max="206" width="0" hidden="true" customWidth="true" style="1"/>
    <col min="207" max="207" width="0" hidden="true" customWidth="true" style="1"/>
    <col min="208" max="208" width="0" hidden="true" customWidth="true" style="1"/>
    <col min="209" max="209" width="0" hidden="true" customWidth="true" style="1"/>
    <col min="210" max="210" width="0" hidden="true" customWidth="true" style="1"/>
    <col min="211" max="211" width="0" hidden="true" customWidth="true" style="1"/>
    <col min="212" max="212" width="0" hidden="true" customWidth="true" style="1"/>
    <col min="213" max="213" width="0" hidden="true" customWidth="true" style="1"/>
    <col min="214" max="214" width="0" hidden="true" customWidth="true" style="1"/>
    <col min="215" max="215" width="0" hidden="true" customWidth="true" style="1"/>
    <col min="216" max="216" width="0" hidden="true" customWidth="true" style="1"/>
    <col min="217" max="217" width="0" hidden="true" customWidth="true" style="1"/>
    <col min="218" max="218" width="0" hidden="true" customWidth="true" style="1"/>
    <col min="219" max="219" width="0" hidden="true" customWidth="true" style="1"/>
    <col min="220" max="220" width="0" hidden="true" customWidth="true" style="1"/>
    <col min="221" max="221" width="0" hidden="true" customWidth="true" style="1"/>
    <col min="222" max="222" width="0" hidden="true" customWidth="true" style="1"/>
    <col min="223" max="223" width="0" hidden="true" customWidth="true" style="1"/>
    <col min="224" max="224" width="0" hidden="true" customWidth="true" style="1"/>
    <col min="225" max="225" width="0" hidden="true" customWidth="true" style="1"/>
    <col min="226" max="226" width="0" hidden="true" customWidth="true" style="1"/>
    <col min="227" max="227" width="0" hidden="true" customWidth="true" style="1"/>
    <col min="228" max="228" width="0" hidden="true" customWidth="true" style="1"/>
    <col min="229" max="229" width="0" hidden="true" customWidth="true" style="1"/>
    <col min="230" max="230" width="0" hidden="true" customWidth="true" style="1"/>
    <col min="231" max="231" width="0" hidden="true" customWidth="true" style="1"/>
    <col min="232" max="232" width="0" hidden="true" customWidth="true" style="1"/>
    <col min="233" max="233" width="0" hidden="true" customWidth="true" style="1"/>
    <col min="234" max="234" width="0" hidden="true" customWidth="true" style="1"/>
    <col min="235" max="235" width="0" hidden="true" customWidth="true" style="1"/>
    <col min="236" max="236" width="0" hidden="true" customWidth="true" style="1"/>
    <col min="237" max="237" width="0" hidden="true" customWidth="true" style="1"/>
    <col min="238" max="238" width="0" hidden="true" customWidth="true" style="1"/>
    <col min="239" max="239" width="0" hidden="true" customWidth="true" style="1"/>
    <col min="240" max="240" width="0" hidden="true" customWidth="true" style="1"/>
    <col min="241" max="241" width="0" hidden="true" customWidth="true" style="1"/>
    <col min="242" max="242" width="0" hidden="true" customWidth="true" style="1"/>
    <col min="243" max="243" width="0" hidden="true" customWidth="true" style="1"/>
    <col min="244" max="244" width="0" hidden="true" customWidth="true" style="1"/>
    <col min="245" max="245" width="0" hidden="true" customWidth="true" style="1"/>
    <col min="246" max="246" width="0" hidden="true" customWidth="true" style="1"/>
    <col min="247" max="247" width="0" hidden="true" customWidth="true" style="1"/>
    <col min="248" max="248" width="0" hidden="true" customWidth="true" style="1"/>
    <col min="249" max="249" width="0" hidden="true" customWidth="true" style="1"/>
    <col min="250" max="250" width="0" hidden="true" customWidth="true" style="1"/>
    <col min="251" max="251" width="0" hidden="true" customWidth="true" style="1"/>
    <col min="252" max="252" width="0" hidden="true" customWidth="true" style="1"/>
    <col min="253" max="253" width="0" hidden="true" customWidth="true" style="1"/>
    <col min="254" max="254" width="0" hidden="true" customWidth="true" style="1"/>
    <col min="255" max="255" width="0" hidden="true" customWidth="true" style="1"/>
    <col min="256" max="256" width="0" hidden="true" customWidth="true" style="1"/>
    <col min="257" max="257" width="0" hidden="true" customWidth="true" style="1"/>
    <col min="258" max="258" width="0" hidden="true" customWidth="true" style="1"/>
    <col min="259" max="259" width="0" hidden="true" customWidth="true" style="1"/>
    <col min="260" max="260" width="0" hidden="true" customWidth="true" style="1"/>
    <col min="261" max="261" width="0" hidden="true" customWidth="true" style="1"/>
    <col min="262" max="262" width="0" hidden="true" customWidth="true" style="1"/>
    <col min="263" max="263" width="0" hidden="true" customWidth="true" style="1"/>
    <col min="264" max="264" width="0" hidden="true" customWidth="true" style="1"/>
    <col min="265" max="265" width="0" hidden="true" customWidth="true" style="1"/>
    <col min="266" max="266" width="0" hidden="true" customWidth="true" style="1"/>
    <col min="267" max="267" width="0" hidden="true" customWidth="true" style="1"/>
    <col min="268" max="268" width="0" hidden="true" customWidth="true" style="1"/>
    <col min="269" max="269" width="0" hidden="true" customWidth="true" style="1"/>
    <col min="270" max="270" width="0" hidden="true" customWidth="true" style="1"/>
    <col min="271" max="271" width="0" hidden="true" customWidth="true" style="1"/>
    <col min="272" max="272" width="0" hidden="true" customWidth="true" style="1"/>
    <col min="273" max="273" width="0" hidden="true" customWidth="true" style="1"/>
    <col min="274" max="274" width="0" hidden="true" customWidth="true" style="1"/>
    <col min="275" max="275" width="0" hidden="true" customWidth="true" style="1"/>
    <col min="276" max="276" width="0" hidden="true" customWidth="true" style="1"/>
    <col min="277" max="277" width="0" hidden="true" customWidth="true" style="1"/>
    <col min="278" max="278" width="0" hidden="true" customWidth="true" style="1"/>
    <col min="279" max="279" width="0" hidden="true" customWidth="true" style="1"/>
    <col min="280" max="280" width="0" hidden="true" customWidth="true" style="1"/>
    <col min="281" max="281" width="0" hidden="true" customWidth="true" style="1"/>
    <col min="282" max="282" width="0" hidden="true" customWidth="true" style="1"/>
    <col min="283" max="283" width="0" hidden="true" customWidth="true" style="1"/>
    <col min="284" max="284" width="0" hidden="true" customWidth="true" style="1"/>
    <col min="285" max="285" width="0" hidden="true" customWidth="true" style="1"/>
    <col min="286" max="286" width="0" hidden="true" customWidth="true" style="1"/>
    <col min="287" max="287" width="0" hidden="true" customWidth="true" style="1"/>
    <col min="288" max="288" width="0" hidden="true" customWidth="true" style="1"/>
    <col min="289" max="289" width="0" hidden="true" customWidth="true" style="1"/>
    <col min="290" max="290" width="0" hidden="true" customWidth="true" style="1"/>
    <col min="291" max="291" width="0" hidden="true" customWidth="true" style="1"/>
    <col min="292" max="292" width="0" hidden="true" customWidth="true" style="1"/>
    <col min="293" max="293" width="0" hidden="true" customWidth="true" style="1"/>
    <col min="294" max="294" width="0" hidden="true" customWidth="true" style="1"/>
    <col min="295" max="295" width="0" hidden="true" customWidth="true" style="1"/>
    <col min="296" max="296" width="0" hidden="true" customWidth="true" style="1"/>
    <col min="297" max="297" width="0" hidden="true" customWidth="true" style="1"/>
    <col min="298" max="298" width="0" hidden="true" customWidth="true" style="1"/>
    <col min="299" max="299" width="0" hidden="true" customWidth="true" style="1"/>
    <col min="300" max="300" width="0" hidden="true" customWidth="true" style="1"/>
    <col min="301" max="301" width="0" hidden="true" customWidth="true" style="1"/>
    <col min="302" max="302" width="0" hidden="true" customWidth="true" style="1"/>
    <col min="303" max="303" width="0" hidden="true" customWidth="true" style="1"/>
    <col min="304" max="304" width="0" hidden="true" customWidth="true" style="1"/>
    <col min="305" max="305" width="0" hidden="true" customWidth="true" style="1"/>
    <col min="306" max="306" width="0" hidden="true" customWidth="true" style="1"/>
    <col min="307" max="307" width="0" hidden="true" customWidth="true" style="1"/>
    <col min="308" max="308" width="0" hidden="true" customWidth="true" style="1"/>
    <col min="309" max="309" width="0" hidden="true" customWidth="true" style="1"/>
    <col min="310" max="310" width="0" hidden="true" customWidth="true" style="1"/>
    <col min="311" max="311" width="0" hidden="true" customWidth="true" style="1"/>
    <col min="312" max="312" width="0" hidden="true" customWidth="true" style="1"/>
    <col min="313" max="313" width="0" hidden="true" customWidth="true" style="1"/>
    <col min="314" max="314" width="0" hidden="true" customWidth="true" style="1"/>
    <col min="315" max="315" width="0" hidden="true" customWidth="true" style="1"/>
    <col min="316" max="316" width="0" hidden="true" customWidth="true" style="1"/>
    <col min="317" max="317" width="0" hidden="true" customWidth="true" style="1"/>
    <col min="318" max="318" width="0" hidden="true" customWidth="true" style="1"/>
    <col min="319" max="319" width="0" hidden="true" customWidth="true" style="1"/>
    <col min="320" max="320" width="0" hidden="true" customWidth="true" style="1"/>
    <col min="321" max="321" width="0" hidden="true" customWidth="true" style="1"/>
    <col min="322" max="322" width="0" hidden="true" customWidth="true" style="1"/>
    <col min="323" max="323" width="0" hidden="true" customWidth="true" style="1"/>
    <col min="324" max="324" width="0" hidden="true" customWidth="true" style="1"/>
    <col min="325" max="325" width="0" hidden="true" customWidth="true" style="1"/>
    <col min="326" max="326" width="0" hidden="true" customWidth="true" style="1"/>
    <col min="327" max="327" width="0" hidden="true" customWidth="true" style="1"/>
    <col min="328" max="328" width="0" hidden="true" customWidth="true" style="1"/>
    <col min="329" max="329" width="0" hidden="true" customWidth="true" style="1"/>
    <col min="330" max="330" width="0" hidden="true" customWidth="true" style="1"/>
    <col min="331" max="331" width="0" hidden="true" customWidth="true" style="1"/>
    <col min="332" max="332" width="0" hidden="true" customWidth="true" style="1"/>
    <col min="333" max="333" width="0" hidden="true" customWidth="true" style="1"/>
    <col min="334" max="334" width="0" hidden="true" customWidth="true" style="1"/>
    <col min="335" max="335" width="0" hidden="true" customWidth="true" style="1"/>
    <col min="336" max="336" width="0" hidden="true" customWidth="true" style="1"/>
    <col min="337" max="337" width="0" hidden="true" customWidth="true" style="1"/>
    <col min="338" max="338" width="0" hidden="true" customWidth="true" style="1"/>
    <col min="339" max="339" width="0" hidden="true" customWidth="true" style="1"/>
    <col min="340" max="340" width="0" hidden="true" customWidth="true" style="1"/>
    <col min="341" max="341" width="0" hidden="true" customWidth="true" style="1"/>
    <col min="342" max="342" width="0" hidden="true" customWidth="true" style="1"/>
    <col min="343" max="343" width="0" hidden="true" customWidth="true" style="1"/>
    <col min="344" max="344" width="0" hidden="true" customWidth="true" style="1"/>
    <col min="345" max="345" width="0" hidden="true" customWidth="true" style="1"/>
    <col min="346" max="346" width="0" hidden="true" customWidth="true" style="1"/>
    <col min="347" max="347" width="0" hidden="true" customWidth="true" style="1"/>
    <col min="348" max="348" width="0" hidden="true" customWidth="true" style="1"/>
    <col min="349" max="349" width="0" hidden="true" customWidth="true" style="1"/>
    <col min="350" max="350" width="0" hidden="true" customWidth="true" style="1"/>
    <col min="351" max="351" width="0" hidden="true" customWidth="true" style="1"/>
    <col min="352" max="352" width="0" hidden="true" customWidth="true" style="1"/>
    <col min="353" max="353" width="0" hidden="true" customWidth="true" style="1"/>
    <col min="354" max="354" width="0" hidden="true" customWidth="true" style="1"/>
    <col min="355" max="355" width="0" hidden="true" customWidth="true" style="1"/>
    <col min="356" max="356" width="0" hidden="true" customWidth="true" style="1"/>
    <col min="357" max="357" width="0" hidden="true" customWidth="true" style="1"/>
    <col min="358" max="358" width="0" hidden="true" customWidth="true" style="1"/>
    <col min="359" max="359" width="0" hidden="true" customWidth="true" style="1"/>
    <col min="360" max="360" width="0" hidden="true" customWidth="true" style="1"/>
    <col min="361" max="361" width="0" hidden="true" customWidth="true" style="1"/>
    <col min="362" max="362" width="0" hidden="true" customWidth="true" style="1"/>
    <col min="363" max="363" width="0" hidden="true" customWidth="true" style="1"/>
    <col min="364" max="364" width="0" hidden="true" customWidth="true" style="1"/>
    <col min="365" max="365" width="0" hidden="true" customWidth="true" style="1"/>
    <col min="366" max="366" width="0" hidden="true" customWidth="true" style="1"/>
    <col min="367" max="367" width="0" hidden="true" customWidth="true" style="1"/>
    <col min="368" max="368" width="0" hidden="true" customWidth="true" style="1"/>
    <col min="369" max="369" width="0" hidden="true" customWidth="true" style="1"/>
    <col min="370" max="370" width="0" hidden="true" customWidth="true" style="1"/>
    <col min="371" max="371" width="0" hidden="true" customWidth="true" style="1"/>
    <col min="372" max="372" width="0" hidden="true" customWidth="true" style="1"/>
    <col min="373" max="373" width="0" hidden="true" customWidth="true" style="1"/>
    <col min="374" max="374" width="0" hidden="true" customWidth="true" style="1"/>
    <col min="375" max="375" width="0" hidden="true" customWidth="true" style="1"/>
    <col min="376" max="376" width="0" hidden="true" customWidth="true" style="1"/>
    <col min="377" max="377" width="0" hidden="true" customWidth="true" style="1"/>
    <col min="378" max="378" width="0" hidden="true" customWidth="true" style="1"/>
    <col min="379" max="379" width="0" hidden="true" customWidth="true" style="1"/>
    <col min="380" max="380" width="0" hidden="true" customWidth="true" style="1"/>
    <col min="381" max="381" width="0" hidden="true" customWidth="true" style="1"/>
    <col min="382" max="382" width="0" hidden="true" customWidth="true" style="1"/>
    <col min="383" max="383" width="0" hidden="true" customWidth="true" style="1"/>
    <col min="384" max="384" width="0" hidden="true" customWidth="true" style="1"/>
    <col min="385" max="385" width="0" hidden="true" customWidth="true" style="1"/>
    <col min="386" max="386" width="0" hidden="true" customWidth="true" style="1"/>
    <col min="387" max="387" width="0" hidden="true" customWidth="true" style="1"/>
    <col min="388" max="388" width="0" hidden="true" customWidth="true" style="1"/>
    <col min="389" max="389" width="0" hidden="true" customWidth="true" style="1"/>
    <col min="390" max="390" width="0" hidden="true" customWidth="true" style="1"/>
    <col min="391" max="391" width="0" hidden="true" customWidth="true" style="1"/>
    <col min="392" max="392" width="0" hidden="true" customWidth="true" style="1"/>
    <col min="393" max="393" width="0" hidden="true" customWidth="true" style="1"/>
    <col min="394" max="394" width="0" hidden="true" customWidth="true" style="1"/>
    <col min="395" max="395" width="0" hidden="true" customWidth="true" style="1"/>
    <col min="396" max="396" width="0" hidden="true" customWidth="true" style="1"/>
    <col min="397" max="397" width="0" hidden="true" customWidth="true" style="1"/>
    <col min="398" max="398" width="0" hidden="true" customWidth="true" style="1"/>
    <col min="399" max="399" width="0" hidden="true" customWidth="true" style="1"/>
    <col min="400" max="400" width="0" hidden="true" customWidth="true" style="1"/>
    <col min="401" max="401" width="0" hidden="true" customWidth="true" style="1"/>
    <col min="402" max="402" width="0" hidden="true" customWidth="true" style="1"/>
    <col min="403" max="403" width="0" hidden="true" customWidth="true" style="1"/>
    <col min="404" max="404" width="0" hidden="true" customWidth="true" style="1"/>
    <col min="405" max="405" width="0" hidden="true" customWidth="true" style="1"/>
    <col min="406" max="406" width="0" hidden="true" customWidth="true" style="1"/>
    <col min="407" max="407" width="0" hidden="true" customWidth="true" style="1"/>
    <col min="408" max="408" width="0" hidden="true" customWidth="true" style="1"/>
    <col min="409" max="409" width="0" hidden="true" customWidth="true" style="1"/>
    <col min="410" max="410" width="0" hidden="true" customWidth="true" style="1"/>
    <col min="411" max="411" width="0" hidden="true" customWidth="true" style="1"/>
    <col min="412" max="412" width="0" hidden="true" customWidth="true" style="1"/>
    <col min="413" max="413" width="0" hidden="true" customWidth="true" style="1"/>
    <col min="414" max="414" width="0" hidden="true" customWidth="true" style="1"/>
    <col min="415" max="415" width="0" hidden="true" customWidth="true" style="1"/>
    <col min="416" max="416" width="0" hidden="true" customWidth="true" style="1"/>
    <col min="417" max="417" width="0" hidden="true" customWidth="true" style="1"/>
    <col min="418" max="418" width="0" hidden="true" customWidth="true" style="1"/>
    <col min="419" max="419" width="0" hidden="true" customWidth="true" style="1"/>
    <col min="420" max="420" width="0" hidden="true" customWidth="true" style="1"/>
    <col min="421" max="421" width="0" hidden="true" customWidth="true" style="1"/>
    <col min="422" max="422" width="0" hidden="true" customWidth="true" style="1"/>
    <col min="423" max="423" width="0" hidden="true" customWidth="true" style="1"/>
    <col min="424" max="424" width="0" hidden="true" customWidth="true" style="1"/>
    <col min="425" max="425" width="0" hidden="true" customWidth="true" style="1"/>
    <col min="426" max="426" width="0" hidden="true" customWidth="true" style="1"/>
    <col min="427" max="427" width="0" hidden="true" customWidth="true" style="1"/>
    <col min="428" max="428" width="0" hidden="true" customWidth="true" style="1"/>
    <col min="429" max="429" width="0" hidden="true" customWidth="true" style="1"/>
    <col min="430" max="430" width="0" hidden="true" customWidth="true" style="1"/>
    <col min="431" max="431" width="0" hidden="true" customWidth="true" style="1"/>
    <col min="432" max="432" width="0" hidden="true" customWidth="true" style="1"/>
    <col min="433" max="433" width="0" hidden="true" customWidth="true" style="1"/>
    <col min="434" max="434" width="0" hidden="true" customWidth="true" style="1"/>
    <col min="435" max="435" width="0" hidden="true" customWidth="true" style="1"/>
    <col min="436" max="436" width="0" hidden="true" customWidth="true" style="1"/>
    <col min="437" max="437" width="0" hidden="true" customWidth="true" style="1"/>
    <col min="438" max="438" width="0" hidden="true" customWidth="true" style="1"/>
    <col min="439" max="439" width="0" hidden="true" customWidth="true" style="1"/>
    <col min="440" max="440" width="0" hidden="true" customWidth="true" style="1"/>
    <col min="441" max="441" width="0" hidden="true" customWidth="true" style="1"/>
    <col min="442" max="442" width="0" hidden="true" customWidth="true" style="1"/>
    <col min="443" max="443" width="0" hidden="true" customWidth="true" style="1"/>
    <col min="444" max="444" width="0" hidden="true" customWidth="true" style="1"/>
    <col min="445" max="445" width="0" hidden="true" customWidth="true" style="1"/>
    <col min="446" max="446" width="0" hidden="true" customWidth="true" style="1"/>
    <col min="447" max="447" width="0" hidden="true" customWidth="true" style="1"/>
    <col min="448" max="448" width="0" hidden="true" customWidth="true" style="1"/>
    <col min="449" max="449" width="0" hidden="true" customWidth="true" style="1"/>
    <col min="450" max="450" width="0" hidden="true" customWidth="true" style="1"/>
    <col min="451" max="451" width="0" hidden="true" customWidth="true" style="1"/>
    <col min="452" max="452" width="0" hidden="true" customWidth="true" style="1"/>
    <col min="453" max="453" width="0" hidden="true" customWidth="true" style="1"/>
    <col min="454" max="454" width="0" hidden="true" customWidth="true" style="1"/>
    <col min="455" max="455" width="0" hidden="true" customWidth="true" style="1"/>
    <col min="456" max="456" width="0" hidden="true" customWidth="true" style="1"/>
    <col min="457" max="457" width="0" hidden="true" customWidth="true" style="1"/>
    <col min="458" max="458" width="0" hidden="true" customWidth="true" style="1"/>
    <col min="459" max="459" width="0" hidden="true" customWidth="true" style="1"/>
    <col min="460" max="460" width="0" hidden="true" customWidth="true" style="1"/>
    <col min="461" max="461" width="0" hidden="true" customWidth="true" style="1"/>
    <col min="462" max="462" width="0" hidden="true" customWidth="true" style="1"/>
    <col min="463" max="463" width="0" hidden="true" customWidth="true" style="1"/>
    <col min="464" max="464" width="0" hidden="true" customWidth="true" style="1"/>
    <col min="465" max="465" width="0" hidden="true" customWidth="true" style="1"/>
    <col min="466" max="466" width="0" hidden="true" customWidth="true" style="1"/>
    <col min="467" max="467" width="0" hidden="true" customWidth="true" style="1"/>
    <col min="468" max="468" width="0" hidden="true" customWidth="true" style="1"/>
    <col min="469" max="469" width="0" hidden="true" customWidth="true" style="1"/>
    <col min="470" max="470" width="0" hidden="true" customWidth="true" style="1"/>
    <col min="471" max="471" width="0" hidden="true" customWidth="true" style="1"/>
    <col min="472" max="472" width="0" hidden="true" customWidth="true" style="1"/>
    <col min="473" max="473" width="0" hidden="true" customWidth="true" style="1"/>
    <col min="474" max="474" width="0" hidden="true" customWidth="true" style="1"/>
    <col min="475" max="475" width="0" hidden="true" customWidth="true" style="1"/>
    <col min="476" max="476" width="0" hidden="true" customWidth="true" style="1"/>
    <col min="477" max="477" width="0" hidden="true" customWidth="true" style="1"/>
    <col min="478" max="478" width="0" hidden="true" customWidth="true" style="1"/>
    <col min="479" max="479" width="0" hidden="true" customWidth="true" style="1"/>
    <col min="480" max="480" width="0" hidden="true" customWidth="true" style="1"/>
    <col min="481" max="481" width="0" hidden="true" customWidth="true" style="1"/>
    <col min="482" max="482" width="0" hidden="true" customWidth="true" style="1"/>
    <col min="483" max="483" width="0" hidden="true" customWidth="true" style="1"/>
    <col min="484" max="484" width="0" hidden="true" customWidth="true" style="1"/>
    <col min="485" max="485" width="0" hidden="true" customWidth="true" style="1"/>
    <col min="486" max="486" width="0" hidden="true" customWidth="true" style="1"/>
    <col min="487" max="487" width="0" hidden="true" customWidth="true" style="1"/>
    <col min="488" max="488" width="0" hidden="true" customWidth="true" style="1"/>
    <col min="489" max="489" width="0" hidden="true" customWidth="true" style="1"/>
    <col min="490" max="490" width="0" hidden="true" customWidth="true" style="1"/>
    <col min="491" max="491" width="0" hidden="true" customWidth="true" style="1"/>
    <col min="492" max="492" width="0" hidden="true" customWidth="true" style="1"/>
    <col min="493" max="493" width="0" hidden="true" customWidth="true" style="1"/>
    <col min="494" max="494" width="0" hidden="true" customWidth="true" style="1"/>
    <col min="495" max="495" width="0" hidden="true" customWidth="true" style="1"/>
    <col min="496" max="496" width="0" hidden="true" customWidth="true" style="1"/>
    <col min="497" max="497" width="0" hidden="true" customWidth="true" style="1"/>
    <col min="498" max="498" width="0" hidden="true" customWidth="true" style="1"/>
    <col min="499" max="499" width="0" hidden="true" customWidth="true" style="1"/>
    <col min="500" max="500" width="0" hidden="true" customWidth="true" style="1"/>
    <col min="501" max="501" width="0" hidden="true" customWidth="true" style="1"/>
    <col min="502" max="502" width="0" hidden="true" customWidth="true" style="1"/>
    <col min="503" max="503" width="0" hidden="true" customWidth="true" style="1"/>
    <col min="504" max="504" width="0" hidden="true" customWidth="true" style="1"/>
    <col min="505" max="505" width="0" hidden="true" customWidth="true" style="1"/>
    <col min="506" max="506" width="0" hidden="true" customWidth="true" style="1"/>
    <col min="507" max="507" width="0" hidden="true" customWidth="true" style="1"/>
    <col min="508" max="508" width="0" hidden="true" customWidth="true" style="1"/>
    <col min="509" max="509" width="0" hidden="true" customWidth="true" style="1"/>
    <col min="510" max="510" width="0" hidden="true" customWidth="true" style="1"/>
    <col min="511" max="511" width="0" hidden="true" customWidth="true" style="1"/>
    <col min="512" max="512" width="0" hidden="true" customWidth="true" style="1"/>
    <col min="513" max="513" width="0" hidden="true" customWidth="true" style="1"/>
    <col min="514" max="514" width="0" hidden="true" customWidth="true" style="1"/>
    <col min="515" max="515" width="0" hidden="true" customWidth="true" style="1"/>
    <col min="516" max="516" width="0" hidden="true" customWidth="true" style="1"/>
    <col min="517" max="517" width="0" hidden="true" customWidth="true" style="1"/>
    <col min="518" max="518" width="0" hidden="true" customWidth="true" style="1"/>
    <col min="519" max="519" width="0" hidden="true" customWidth="true" style="1"/>
    <col min="520" max="520" width="0" hidden="true" customWidth="true" style="1"/>
    <col min="521" max="521" width="0" hidden="true" customWidth="true" style="1"/>
    <col min="522" max="522" width="0" hidden="true" customWidth="true" style="1"/>
    <col min="523" max="523" width="0" hidden="true" customWidth="true" style="1"/>
    <col min="524" max="524" width="0" hidden="true" customWidth="true" style="1"/>
    <col min="525" max="525" width="0" hidden="true" customWidth="true" style="1"/>
    <col min="526" max="526" width="0" hidden="true" customWidth="true" style="1"/>
    <col min="527" max="527" width="0" hidden="true" customWidth="true" style="1"/>
    <col min="528" max="528" width="0" hidden="true" customWidth="true" style="1"/>
    <col min="529" max="529" width="0" hidden="true" customWidth="true" style="1"/>
    <col min="530" max="530" width="0" hidden="true" customWidth="true" style="1"/>
    <col min="531" max="531" width="0" hidden="true" customWidth="true" style="1"/>
    <col min="532" max="532" width="0" hidden="true" customWidth="true" style="1"/>
    <col min="533" max="533" width="0" hidden="true" customWidth="true" style="1"/>
    <col min="534" max="534" width="0" hidden="true" customWidth="true" style="1"/>
    <col min="535" max="535" width="0" hidden="true" customWidth="true" style="1"/>
    <col min="536" max="536" width="0" hidden="true" customWidth="true" style="1"/>
    <col min="537" max="537" width="0" hidden="true" customWidth="true" style="1"/>
    <col min="538" max="538" width="0" hidden="true" customWidth="true" style="1"/>
    <col min="539" max="539" width="0" hidden="true" customWidth="true" style="1"/>
    <col min="540" max="540" width="0" hidden="true" customWidth="true" style="1"/>
    <col min="541" max="541" width="0" hidden="true" customWidth="true" style="1"/>
    <col min="542" max="542" width="0" hidden="true" customWidth="true" style="1"/>
    <col min="543" max="543" width="0" hidden="true" customWidth="true" style="1"/>
    <col min="544" max="544" width="0" hidden="true" customWidth="true" style="1"/>
    <col min="545" max="545" width="0" hidden="true" customWidth="true" style="1"/>
    <col min="546" max="546" width="0" hidden="true" customWidth="true" style="1"/>
    <col min="547" max="547" width="0" hidden="true" customWidth="true" style="1"/>
    <col min="548" max="548" width="0" hidden="true" customWidth="true" style="1"/>
    <col min="549" max="549" width="0" hidden="true" customWidth="true" style="1"/>
    <col min="550" max="550" width="0" hidden="true" customWidth="true" style="1"/>
    <col min="551" max="551" width="0" hidden="true" customWidth="true" style="1"/>
    <col min="552" max="552" width="0" hidden="true" customWidth="true" style="1"/>
    <col min="553" max="553" width="0" hidden="true" customWidth="true" style="1"/>
    <col min="554" max="554" width="0" hidden="true" customWidth="true" style="1"/>
    <col min="555" max="555" width="0" hidden="true" customWidth="true" style="1"/>
    <col min="556" max="556" width="0" hidden="true" customWidth="true" style="1"/>
    <col min="557" max="557" width="0" hidden="true" customWidth="true" style="1"/>
    <col min="558" max="558" width="0" hidden="true" customWidth="true" style="1"/>
    <col min="559" max="559" width="0" hidden="true" customWidth="true" style="1"/>
    <col min="560" max="560" width="0" hidden="true" customWidth="true" style="1"/>
    <col min="561" max="561" width="0" hidden="true" customWidth="true" style="1"/>
    <col min="562" max="562" width="0" hidden="true" customWidth="true" style="1"/>
    <col min="563" max="563" width="0" hidden="true" customWidth="true" style="1"/>
    <col min="564" max="564" width="0" hidden="true" customWidth="true" style="1"/>
    <col min="565" max="565" width="0" hidden="true" customWidth="true" style="1"/>
    <col min="566" max="566" width="0" hidden="true" customWidth="true" style="1"/>
    <col min="567" max="567" width="0" hidden="true" customWidth="true" style="1"/>
    <col min="568" max="568" width="0" hidden="true" customWidth="true" style="1"/>
    <col min="569" max="569" width="0" hidden="true" customWidth="true" style="1"/>
    <col min="570" max="570" width="0" hidden="true" customWidth="true" style="1"/>
    <col min="571" max="571" width="0" hidden="true" customWidth="true" style="1"/>
    <col min="572" max="572" width="0" hidden="true" customWidth="true" style="1"/>
    <col min="573" max="573" width="0" hidden="true" customWidth="true" style="1"/>
    <col min="574" max="574" width="0" hidden="true" customWidth="true" style="1"/>
    <col min="575" max="575" width="0" hidden="true" customWidth="true" style="1"/>
    <col min="576" max="576" width="0" hidden="true" customWidth="true" style="1"/>
    <col min="577" max="577" width="0" hidden="true" customWidth="true" style="1"/>
    <col min="578" max="578" width="0" hidden="true" customWidth="true" style="1"/>
    <col min="579" max="579" width="0" hidden="true" customWidth="true" style="1"/>
    <col min="580" max="580" width="0" hidden="true" customWidth="true" style="1"/>
    <col min="581" max="581" width="0" hidden="true" customWidth="true" style="1"/>
    <col min="582" max="582" width="0" hidden="true" customWidth="true" style="1"/>
    <col min="583" max="583" width="0" hidden="true" customWidth="true" style="1"/>
    <col min="584" max="584" width="0" hidden="true" customWidth="true" style="1"/>
    <col min="585" max="585" width="0" hidden="true" customWidth="true" style="1"/>
    <col min="586" max="586" width="0" hidden="true" customWidth="true" style="1"/>
    <col min="587" max="587" width="0" hidden="true" customWidth="true" style="1"/>
    <col min="588" max="588" width="0" hidden="true" customWidth="true" style="1"/>
    <col min="589" max="589" width="0" hidden="true" customWidth="true" style="1"/>
    <col min="590" max="590" width="0" hidden="true" customWidth="true" style="1"/>
    <col min="591" max="591" width="0" hidden="true" customWidth="true" style="1"/>
    <col min="592" max="592" width="0" hidden="true" customWidth="true" style="1"/>
    <col min="593" max="593" width="0" hidden="true" customWidth="true" style="1"/>
    <col min="594" max="594" width="0" hidden="true" customWidth="true" style="1"/>
    <col min="595" max="595" width="0" hidden="true" customWidth="true" style="1"/>
    <col min="596" max="596" width="0" hidden="true" customWidth="true" style="1"/>
    <col min="597" max="597" width="0" hidden="true" customWidth="true" style="1"/>
    <col min="598" max="598" width="0" hidden="true" customWidth="true" style="1"/>
    <col min="599" max="599" width="0" hidden="true" customWidth="true" style="1"/>
    <col min="600" max="600" width="0" hidden="true" customWidth="true" style="1"/>
    <col min="601" max="601" width="0" hidden="true" customWidth="true" style="1"/>
    <col min="602" max="602" width="0" hidden="true" customWidth="true" style="1"/>
    <col min="603" max="603" width="0" hidden="true" customWidth="true" style="1"/>
    <col min="604" max="604" width="0" hidden="true" customWidth="true" style="1"/>
    <col min="605" max="605" width="0" hidden="true" customWidth="true" style="1"/>
    <col min="606" max="606" width="0" hidden="true" customWidth="true" style="1"/>
    <col min="607" max="607" width="0" hidden="true" customWidth="true" style="1"/>
    <col min="608" max="608" width="0" hidden="true" customWidth="true" style="1"/>
    <col min="609" max="609" width="0" hidden="true" customWidth="true" style="1"/>
    <col min="610" max="610" width="0" hidden="true" customWidth="true" style="1"/>
    <col min="611" max="611" width="0" hidden="true" customWidth="true" style="1"/>
    <col min="612" max="612" width="0" hidden="true" customWidth="true" style="1"/>
    <col min="613" max="613" width="0" hidden="true" customWidth="true" style="1"/>
    <col min="614" max="614" width="0" hidden="true" customWidth="true" style="1"/>
    <col min="615" max="615" width="0" hidden="true" customWidth="true" style="1"/>
    <col min="616" max="616" width="0" hidden="true" customWidth="true" style="1"/>
    <col min="617" max="617" width="0" hidden="true" customWidth="true" style="1"/>
    <col min="618" max="618" width="0" hidden="true" customWidth="true" style="1"/>
    <col min="619" max="619" width="0" hidden="true" customWidth="true" style="1"/>
    <col min="620" max="620" width="0" hidden="true" customWidth="true" style="1"/>
    <col min="621" max="621" width="0" hidden="true" customWidth="true" style="1"/>
    <col min="622" max="622" width="0" hidden="true" customWidth="true" style="1"/>
    <col min="623" max="623" width="0" hidden="true" customWidth="true" style="1"/>
    <col min="624" max="624" width="0" hidden="true" customWidth="true" style="1"/>
    <col min="625" max="625" width="0" hidden="true" customWidth="true" style="1"/>
    <col min="626" max="626" width="0" hidden="true" customWidth="true" style="1"/>
    <col min="627" max="627" width="0" hidden="true" customWidth="true" style="1"/>
    <col min="628" max="628" width="0" hidden="true" customWidth="true" style="1"/>
    <col min="629" max="629" width="0" hidden="true" customWidth="true" style="1"/>
    <col min="630" max="630" width="0" hidden="true" customWidth="true" style="1"/>
    <col min="631" max="631" width="0" hidden="true" customWidth="true" style="1"/>
    <col min="632" max="632" width="0" hidden="true" customWidth="true" style="1"/>
    <col min="633" max="633" width="0" hidden="true" customWidth="true" style="1"/>
    <col min="634" max="634" width="0" hidden="true" customWidth="true" style="1"/>
    <col min="635" max="635" width="0" hidden="true" customWidth="true" style="1"/>
    <col min="636" max="636" width="0" hidden="true" customWidth="true" style="1"/>
    <col min="637" max="637" width="0" hidden="true" customWidth="true" style="1"/>
    <col min="638" max="638" width="0" hidden="true" customWidth="true" style="1"/>
    <col min="639" max="639" width="0" hidden="true" customWidth="true" style="1"/>
    <col min="640" max="640" width="0" hidden="true" customWidth="true" style="1"/>
    <col min="641" max="641" width="0" hidden="true" customWidth="true" style="1"/>
    <col min="642" max="642" width="0" hidden="true" customWidth="true" style="1"/>
    <col min="643" max="643" width="0" hidden="true" customWidth="true" style="1"/>
    <col min="644" max="644" width="0" hidden="true" customWidth="true" style="1"/>
    <col min="645" max="645" width="0" hidden="true" customWidth="true" style="1"/>
    <col min="646" max="646" width="0" hidden="true" customWidth="true" style="1"/>
    <col min="647" max="647" width="0" hidden="true" customWidth="true" style="1"/>
    <col min="648" max="648" width="0" hidden="true" customWidth="true" style="1"/>
    <col min="649" max="649" width="0" hidden="true" customWidth="true" style="1"/>
    <col min="650" max="650" width="0" hidden="true" customWidth="true" style="1"/>
    <col min="651" max="651" width="0" hidden="true" customWidth="true" style="1"/>
    <col min="652" max="652" width="0" hidden="true" customWidth="true" style="1"/>
    <col min="653" max="653" width="0" hidden="true" customWidth="true" style="1"/>
    <col min="654" max="654" width="0" hidden="true" customWidth="true" style="1"/>
    <col min="655" max="655" width="0" hidden="true" customWidth="true" style="1"/>
    <col min="656" max="656" width="0" hidden="true" customWidth="true" style="1"/>
    <col min="657" max="657" width="0" hidden="true" customWidth="true" style="1"/>
    <col min="658" max="658" width="0" hidden="true" customWidth="true" style="1"/>
    <col min="659" max="659" width="0" hidden="true" customWidth="true" style="1"/>
    <col min="660" max="660" width="0" hidden="true" customWidth="true" style="1"/>
    <col min="661" max="661" width="0" hidden="true" customWidth="true" style="1"/>
    <col min="662" max="662" width="0" hidden="true" customWidth="true" style="1"/>
    <col min="663" max="663" width="0" hidden="true" customWidth="true" style="1"/>
    <col min="664" max="664" width="0" hidden="true" customWidth="true" style="1"/>
    <col min="665" max="665" width="0" hidden="true" customWidth="true" style="1"/>
    <col min="666" max="666" width="0" hidden="true" customWidth="true" style="1"/>
    <col min="667" max="667" width="0" hidden="true" customWidth="true" style="1"/>
    <col min="668" max="668" width="0" hidden="true" customWidth="true" style="1"/>
    <col min="669" max="669" width="0" hidden="true" customWidth="true" style="1"/>
    <col min="670" max="670" width="0" hidden="true" customWidth="true" style="1"/>
    <col min="671" max="671" width="0" hidden="true" customWidth="true" style="1"/>
    <col min="672" max="672" width="0" hidden="true" customWidth="true" style="1"/>
    <col min="673" max="673" width="0" hidden="true" customWidth="true" style="1"/>
    <col min="674" max="674" width="0" hidden="true" customWidth="true" style="1"/>
    <col min="675" max="675" width="0" hidden="true" customWidth="true" style="1"/>
    <col min="676" max="676" width="0" hidden="true" customWidth="true" style="1"/>
    <col min="677" max="677" width="0" hidden="true" customWidth="true" style="1"/>
    <col min="678" max="678" width="0" hidden="true" customWidth="true" style="1"/>
    <col min="679" max="679" width="0" hidden="true" customWidth="true" style="1"/>
    <col min="680" max="680" width="0" hidden="true" customWidth="true" style="1"/>
    <col min="681" max="681" width="0" hidden="true" customWidth="true" style="1"/>
    <col min="682" max="682" width="0" hidden="true" customWidth="true" style="1"/>
    <col min="683" max="683" width="0" hidden="true" customWidth="true" style="1"/>
    <col min="684" max="684" width="0" hidden="true" customWidth="true" style="1"/>
    <col min="685" max="685" width="0" hidden="true" customWidth="true" style="1"/>
    <col min="686" max="686" width="0" hidden="true" customWidth="true" style="1"/>
    <col min="687" max="687" width="0" hidden="true" customWidth="true" style="1"/>
    <col min="688" max="688" width="0" hidden="true" customWidth="true" style="1"/>
    <col min="689" max="689" width="0" hidden="true" customWidth="true" style="1"/>
    <col min="690" max="690" width="0" hidden="true" customWidth="true" style="1"/>
    <col min="691" max="691" width="0" hidden="true" customWidth="true" style="1"/>
    <col min="692" max="692" width="0" hidden="true" customWidth="true" style="1"/>
    <col min="693" max="693" width="0" hidden="true" customWidth="true" style="1"/>
    <col min="694" max="694" width="0" hidden="true" customWidth="true" style="1"/>
    <col min="695" max="695" width="0" hidden="true" customWidth="true" style="1"/>
    <col min="696" max="696" width="0" hidden="true" customWidth="true" style="1"/>
    <col min="697" max="697" width="0" hidden="true" customWidth="true" style="1"/>
    <col min="698" max="698" width="0" hidden="true" customWidth="true" style="1"/>
    <col min="699" max="699" width="0" hidden="true" customWidth="true" style="1"/>
    <col min="700" max="700" width="0" hidden="true" customWidth="true" style="1"/>
    <col min="701" max="701" width="0" hidden="true" customWidth="true" style="1"/>
    <col min="702" max="702" width="0" hidden="true" customWidth="true" style="1"/>
    <col min="703" max="703" width="0" hidden="true" customWidth="true" style="1"/>
    <col min="704" max="704" width="0" hidden="true" customWidth="true" style="1"/>
    <col min="705" max="705" width="0" hidden="true" customWidth="true" style="1"/>
    <col min="706" max="706" width="0" hidden="true" customWidth="true" style="1"/>
    <col min="707" max="707" width="0" hidden="true" customWidth="true" style="1"/>
    <col min="708" max="708" width="0" hidden="true" customWidth="true" style="1"/>
    <col min="709" max="709" width="0" hidden="true" customWidth="true" style="1"/>
    <col min="710" max="710" width="0" hidden="true" customWidth="true" style="1"/>
    <col min="711" max="711" width="0" hidden="true" customWidth="true" style="1"/>
    <col min="712" max="712" width="0" hidden="true" customWidth="true" style="1"/>
    <col min="713" max="713" width="0" hidden="true" customWidth="true" style="1"/>
    <col min="714" max="714" width="0" hidden="true" customWidth="true" style="1"/>
    <col min="715" max="715" width="0" hidden="true" customWidth="true" style="1"/>
    <col min="716" max="716" width="0" hidden="true" customWidth="true" style="1"/>
    <col min="717" max="717" width="0" hidden="true" customWidth="true" style="1"/>
    <col min="718" max="718" width="0" hidden="true" customWidth="true" style="1"/>
    <col min="719" max="719" width="0" hidden="true" customWidth="true" style="1"/>
    <col min="720" max="720" width="0" hidden="true" customWidth="true" style="1"/>
    <col min="721" max="721" width="0" hidden="true" customWidth="true" style="1"/>
    <col min="722" max="722" width="0" hidden="true" customWidth="true" style="1"/>
    <col min="723" max="723" width="0" hidden="true" customWidth="true" style="1"/>
    <col min="724" max="724" width="0" hidden="true" customWidth="true" style="1"/>
    <col min="725" max="725" width="0" hidden="true" customWidth="true" style="1"/>
    <col min="726" max="726" width="0" hidden="true" customWidth="true" style="1"/>
    <col min="727" max="727" width="0" hidden="true" customWidth="true" style="1"/>
    <col min="728" max="728" width="0" hidden="true" customWidth="true" style="1"/>
    <col min="729" max="729" width="0" hidden="true" customWidth="true" style="1"/>
    <col min="730" max="730" width="0" hidden="true" customWidth="true" style="1"/>
    <col min="731" max="731" width="0" hidden="true" customWidth="true" style="1"/>
    <col min="732" max="732" width="0" hidden="true" customWidth="true" style="1"/>
    <col min="733" max="733" width="0" hidden="true" customWidth="true" style="1"/>
    <col min="734" max="734" width="0" hidden="true" customWidth="true" style="1"/>
    <col min="735" max="735" width="0" hidden="true" customWidth="true" style="1"/>
    <col min="736" max="736" width="0" hidden="true" customWidth="true" style="1"/>
    <col min="737" max="737" width="0" hidden="true" customWidth="true" style="1"/>
    <col min="738" max="738" width="0" hidden="true" customWidth="true" style="1"/>
    <col min="739" max="739" width="0" hidden="true" customWidth="true" style="1"/>
    <col min="740" max="740" width="0" hidden="true" customWidth="true" style="1"/>
    <col min="741" max="741" width="0" hidden="true" customWidth="true" style="1"/>
    <col min="742" max="742" width="0" hidden="true" customWidth="true" style="1"/>
    <col min="743" max="743" width="0" hidden="true" customWidth="true" style="1"/>
    <col min="744" max="744" width="0" hidden="true" customWidth="true" style="1"/>
    <col min="745" max="745" width="0" hidden="true" customWidth="true" style="1"/>
    <col min="746" max="746" width="0" hidden="true" customWidth="true" style="1"/>
    <col min="747" max="747" width="0" hidden="true" customWidth="true" style="1"/>
    <col min="748" max="748" width="0" hidden="true" customWidth="true" style="1"/>
    <col min="749" max="749" width="0" hidden="true" customWidth="true" style="1"/>
    <col min="750" max="750" width="0" hidden="true" customWidth="true" style="1"/>
    <col min="751" max="751" width="0" hidden="true" customWidth="true" style="1"/>
    <col min="752" max="752" width="0" hidden="true" customWidth="true" style="1"/>
    <col min="753" max="753" width="0" hidden="true" customWidth="true" style="1"/>
    <col min="754" max="754" width="0" hidden="true" customWidth="true" style="1"/>
    <col min="755" max="755" width="0" hidden="true" customWidth="true" style="1"/>
    <col min="756" max="756" width="0" hidden="true" customWidth="true" style="1"/>
    <col min="757" max="757" width="0" hidden="true" customWidth="true" style="1"/>
    <col min="758" max="758" width="0" hidden="true" customWidth="true" style="1"/>
    <col min="759" max="759" width="0" hidden="true" customWidth="true" style="1"/>
    <col min="760" max="760" width="0" hidden="true" customWidth="true" style="1"/>
    <col min="761" max="761" width="0" hidden="true" customWidth="true" style="1"/>
    <col min="762" max="762" width="0" hidden="true" customWidth="true" style="1"/>
    <col min="763" max="763" width="0" hidden="true" customWidth="true" style="1"/>
    <col min="764" max="764" width="0" hidden="true" customWidth="true" style="1"/>
    <col min="765" max="765" width="0" hidden="true" customWidth="true" style="1"/>
    <col min="766" max="766" width="0" hidden="true" customWidth="true" style="1"/>
    <col min="767" max="767" width="0" hidden="true" customWidth="true" style="1"/>
    <col min="768" max="768" width="0" hidden="true" customWidth="true" style="1"/>
    <col min="769" max="769" width="0" hidden="true" customWidth="true" style="1"/>
    <col min="770" max="770" width="0" hidden="true" customWidth="true" style="1"/>
    <col min="771" max="771" width="0" hidden="true" customWidth="true" style="1"/>
    <col min="772" max="772" width="0" hidden="true" customWidth="true" style="1"/>
    <col min="773" max="773" width="0" hidden="true" customWidth="true" style="1"/>
    <col min="774" max="774" width="0" hidden="true" customWidth="true" style="1"/>
    <col min="775" max="775" width="0" hidden="true" customWidth="true" style="1"/>
    <col min="776" max="776" width="0" hidden="true" customWidth="true" style="1"/>
    <col min="777" max="777" width="0" hidden="true" customWidth="true" style="1"/>
    <col min="778" max="778" width="0" hidden="true" customWidth="true" style="1"/>
    <col min="779" max="779" width="0" hidden="true" customWidth="true" style="1"/>
    <col min="780" max="780" width="0" hidden="true" customWidth="true" style="1"/>
    <col min="781" max="781" width="0" hidden="true" customWidth="true" style="1"/>
    <col min="782" max="782" width="0" hidden="true" customWidth="true" style="1"/>
    <col min="783" max="783" width="0" hidden="true" customWidth="true" style="1"/>
    <col min="784" max="784" width="0" hidden="true" customWidth="true" style="1"/>
    <col min="785" max="785" width="0" hidden="true" customWidth="true" style="1"/>
    <col min="786" max="786" width="0" hidden="true" customWidth="true" style="1"/>
    <col min="787" max="787" width="0" hidden="true" customWidth="true" style="1"/>
    <col min="788" max="788" width="0" hidden="true" customWidth="true" style="1"/>
    <col min="789" max="789" width="0" hidden="true" customWidth="true" style="1"/>
    <col min="790" max="790" width="0" hidden="true" customWidth="true" style="1"/>
    <col min="791" max="791" width="0" hidden="true" customWidth="true" style="1"/>
    <col min="792" max="792" width="0" hidden="true" customWidth="true" style="1"/>
    <col min="793" max="793" width="0" hidden="true" customWidth="true" style="1"/>
    <col min="794" max="794" width="0" hidden="true" customWidth="true" style="1"/>
    <col min="795" max="795" width="0" hidden="true" customWidth="true" style="1"/>
    <col min="796" max="796" width="0" hidden="true" customWidth="true" style="1"/>
    <col min="797" max="797" width="0" hidden="true" customWidth="true" style="1"/>
    <col min="798" max="798" width="0" hidden="true" customWidth="true" style="1"/>
    <col min="799" max="799" width="0" hidden="true" customWidth="true" style="1"/>
    <col min="800" max="800" width="0" hidden="true" customWidth="true" style="1"/>
    <col min="801" max="801" width="0" hidden="true" customWidth="true" style="1"/>
    <col min="802" max="802" width="0" hidden="true" customWidth="true" style="1"/>
    <col min="803" max="803" width="0" hidden="true" customWidth="true" style="1"/>
    <col min="804" max="804" width="0" hidden="true" customWidth="true" style="1"/>
    <col min="805" max="805" width="0" hidden="true" customWidth="true" style="1"/>
    <col min="806" max="806" width="0" hidden="true" customWidth="true" style="1"/>
    <col min="807" max="807" width="0" hidden="true" customWidth="true" style="1"/>
    <col min="808" max="808" width="0" hidden="true" customWidth="true" style="1"/>
    <col min="809" max="809" width="0" hidden="true" customWidth="true" style="1"/>
    <col min="810" max="810" width="0" hidden="true" customWidth="true" style="1"/>
    <col min="811" max="811" width="0" hidden="true" customWidth="true" style="1"/>
    <col min="812" max="812" width="0" hidden="true" customWidth="true" style="1"/>
    <col min="813" max="813" width="0" hidden="true" customWidth="true" style="1"/>
    <col min="814" max="814" width="0" hidden="true" customWidth="true" style="1"/>
    <col min="815" max="815" width="0" hidden="true" customWidth="true" style="1"/>
    <col min="816" max="816" width="0" hidden="true" customWidth="true" style="1"/>
    <col min="817" max="817" width="0" hidden="true" customWidth="true" style="1"/>
    <col min="818" max="818" width="0" hidden="true" customWidth="true" style="1"/>
    <col min="819" max="819" width="0" hidden="true" customWidth="true" style="1"/>
    <col min="820" max="820" width="0" hidden="true" customWidth="true" style="1"/>
    <col min="821" max="821" width="0" hidden="true" customWidth="true" style="1"/>
    <col min="822" max="822" width="0" hidden="true" customWidth="true" style="1"/>
    <col min="823" max="823" width="0" hidden="true" customWidth="true" style="1"/>
    <col min="824" max="824" width="0" hidden="true" customWidth="true" style="1"/>
    <col min="825" max="825" width="0" hidden="true" customWidth="true" style="1"/>
    <col min="826" max="826" width="0" hidden="true" customWidth="true" style="1"/>
    <col min="827" max="827" width="0" hidden="true" customWidth="true" style="1"/>
    <col min="828" max="828" width="0" hidden="true" customWidth="true" style="1"/>
    <col min="829" max="829" width="0" hidden="true" customWidth="true" style="1"/>
    <col min="830" max="830" width="0" hidden="true" customWidth="true" style="1"/>
    <col min="831" max="831" width="0" hidden="true" customWidth="true" style="1"/>
    <col min="832" max="832" width="0" hidden="true" customWidth="true" style="1"/>
    <col min="833" max="833" width="0" hidden="true" customWidth="true" style="1"/>
    <col min="834" max="834" width="0" hidden="true" customWidth="true" style="1"/>
    <col min="835" max="835" width="0" hidden="true" customWidth="true" style="1"/>
    <col min="836" max="836" width="0" hidden="true" customWidth="true" style="1"/>
    <col min="837" max="837" width="0" hidden="true" customWidth="true" style="1"/>
    <col min="838" max="838" width="0" hidden="true" customWidth="true" style="1"/>
    <col min="839" max="839" width="0" hidden="true" customWidth="true" style="1"/>
    <col min="840" max="840" width="0" hidden="true" customWidth="true" style="1"/>
    <col min="841" max="841" width="0" hidden="true" customWidth="true" style="1"/>
    <col min="842" max="842" width="0" hidden="true" customWidth="true" style="1"/>
    <col min="843" max="843" width="0" hidden="true" customWidth="true" style="1"/>
    <col min="844" max="844" width="0" hidden="true" customWidth="true" style="1"/>
    <col min="845" max="845" width="0" hidden="true" customWidth="true" style="1"/>
    <col min="846" max="846" width="0" hidden="true" customWidth="true" style="1"/>
    <col min="847" max="847" width="0" hidden="true" customWidth="true" style="1"/>
    <col min="848" max="848" width="0" hidden="true" customWidth="true" style="1"/>
    <col min="849" max="849" width="0" hidden="true" customWidth="true" style="1"/>
    <col min="850" max="850" width="0" hidden="true" customWidth="true" style="1"/>
    <col min="851" max="851" width="0" hidden="true" customWidth="true" style="1"/>
    <col min="852" max="852" width="0" hidden="true" customWidth="true" style="1"/>
    <col min="853" max="853" width="0" hidden="true" customWidth="true" style="1"/>
    <col min="854" max="854" width="0" hidden="true" customWidth="true" style="1"/>
    <col min="855" max="855" width="0" hidden="true" customWidth="true" style="1"/>
    <col min="856" max="856" width="0" hidden="true" customWidth="true" style="1"/>
    <col min="857" max="857" width="0" hidden="true" customWidth="true" style="1"/>
    <col min="858" max="858" width="0" hidden="true" customWidth="true" style="1"/>
    <col min="859" max="859" width="0" hidden="true" customWidth="true" style="1"/>
    <col min="860" max="860" width="0" hidden="true" customWidth="true" style="1"/>
    <col min="861" max="861" width="0" hidden="true" customWidth="true" style="1"/>
    <col min="862" max="862" width="0" hidden="true" customWidth="true" style="1"/>
    <col min="863" max="863" width="0" hidden="true" customWidth="true" style="1"/>
    <col min="864" max="864" width="0" hidden="true" customWidth="true" style="1"/>
    <col min="865" max="865" width="0" hidden="true" customWidth="true" style="1"/>
    <col min="866" max="866" width="0" hidden="true" customWidth="true" style="1"/>
    <col min="867" max="867" width="0" hidden="true" customWidth="true" style="1"/>
    <col min="868" max="868" width="0" hidden="true" customWidth="true" style="1"/>
    <col min="869" max="869" width="0" hidden="true" customWidth="true" style="1"/>
    <col min="870" max="870" width="0" hidden="true" customWidth="true" style="1"/>
    <col min="871" max="871" width="0" hidden="true" customWidth="true" style="1"/>
    <col min="872" max="872" width="0" hidden="true" customWidth="true" style="1"/>
    <col min="873" max="873" width="0" hidden="true" customWidth="true" style="1"/>
    <col min="874" max="874" width="0" hidden="true" customWidth="true" style="1"/>
    <col min="875" max="875" width="0" hidden="true" customWidth="true" style="1"/>
    <col min="876" max="876" width="0" hidden="true" customWidth="true" style="1"/>
    <col min="877" max="877" width="0" hidden="true" customWidth="true" style="1"/>
    <col min="878" max="878" width="0" hidden="true" customWidth="true" style="1"/>
    <col min="879" max="879" width="0" hidden="true" customWidth="true" style="1"/>
    <col min="880" max="880" width="0" hidden="true" customWidth="true" style="1"/>
    <col min="881" max="881" width="0" hidden="true" customWidth="true" style="1"/>
    <col min="882" max="882" width="0" hidden="true" customWidth="true" style="1"/>
    <col min="883" max="883" width="0" hidden="true" customWidth="true" style="1"/>
    <col min="884" max="884" width="0" hidden="true" customWidth="true" style="1"/>
    <col min="885" max="885" width="0" hidden="true" customWidth="true" style="1"/>
    <col min="886" max="886" width="0" hidden="true" customWidth="true" style="1"/>
    <col min="887" max="887" width="0" hidden="true" customWidth="true" style="1"/>
    <col min="888" max="888" width="0" hidden="true" customWidth="true" style="1"/>
    <col min="889" max="889" width="0" hidden="true" customWidth="true" style="1"/>
    <col min="890" max="890" width="0" hidden="true" customWidth="true" style="1"/>
    <col min="891" max="891" width="0" hidden="true" customWidth="true" style="1"/>
    <col min="892" max="892" width="0" hidden="true" customWidth="true" style="1"/>
    <col min="893" max="893" width="0" hidden="true" customWidth="true" style="1"/>
    <col min="894" max="894" width="0" hidden="true" customWidth="true" style="1"/>
    <col min="895" max="895" width="0" hidden="true" customWidth="true" style="1"/>
    <col min="896" max="896" width="0" hidden="true" customWidth="true" style="1"/>
    <col min="897" max="897" width="0" hidden="true" customWidth="true" style="1"/>
    <col min="898" max="898" width="0" hidden="true" customWidth="true" style="1"/>
    <col min="899" max="899" width="0" hidden="true" customWidth="true" style="1"/>
    <col min="900" max="900" width="0" hidden="true" customWidth="true" style="1"/>
    <col min="901" max="901" width="0" hidden="true" customWidth="true" style="1"/>
    <col min="902" max="902" width="0" hidden="true" customWidth="true" style="1"/>
    <col min="903" max="903" width="0" hidden="true" customWidth="true" style="1"/>
    <col min="904" max="904" width="0" hidden="true" customWidth="true" style="1"/>
    <col min="905" max="905" width="0" hidden="true" customWidth="true" style="1"/>
    <col min="906" max="906" width="0" hidden="true" customWidth="true" style="1"/>
    <col min="907" max="907" width="0" hidden="true" customWidth="true" style="1"/>
    <col min="908" max="908" width="0" hidden="true" customWidth="true" style="1"/>
    <col min="909" max="909" width="0" hidden="true" customWidth="true" style="1"/>
    <col min="910" max="910" width="0" hidden="true" customWidth="true" style="1"/>
    <col min="911" max="911" width="0" hidden="true" customWidth="true" style="1"/>
    <col min="912" max="912" width="0" hidden="true" customWidth="true" style="1"/>
    <col min="913" max="913" width="0" hidden="true" customWidth="true" style="1"/>
    <col min="914" max="914" width="0" hidden="true" customWidth="true" style="1"/>
    <col min="915" max="915" width="0" hidden="true" customWidth="true" style="1"/>
    <col min="916" max="916" width="0" hidden="true" customWidth="true" style="1"/>
    <col min="917" max="917" width="0" hidden="true" customWidth="true" style="1"/>
    <col min="918" max="918" width="0" hidden="true" customWidth="true" style="1"/>
    <col min="919" max="919" width="0" hidden="true" customWidth="true" style="1"/>
    <col min="920" max="920" width="0" hidden="true" customWidth="true" style="1"/>
    <col min="921" max="921" width="0" hidden="true" customWidth="true" style="1"/>
    <col min="922" max="922" width="0" hidden="true" customWidth="true" style="1"/>
    <col min="923" max="923" width="0" hidden="true" customWidth="true" style="1"/>
    <col min="924" max="924" width="0" hidden="true" customWidth="true" style="1"/>
    <col min="925" max="925" width="0" hidden="true" customWidth="true" style="1"/>
    <col min="926" max="926" width="0" hidden="true" customWidth="true" style="1"/>
    <col min="927" max="927" width="0" hidden="true" customWidth="true" style="1"/>
    <col min="928" max="928" width="0" hidden="true" customWidth="true" style="1"/>
    <col min="929" max="929" width="0" hidden="true" customWidth="true" style="1"/>
    <col min="930" max="930" width="0" hidden="true" customWidth="true" style="1"/>
    <col min="931" max="931" width="0" hidden="true" customWidth="true" style="1"/>
    <col min="932" max="932" width="0" hidden="true" customWidth="true" style="1"/>
    <col min="933" max="933" width="0" hidden="true" customWidth="true" style="1"/>
    <col min="934" max="934" width="0" hidden="true" customWidth="true" style="1"/>
    <col min="935" max="935" width="0" hidden="true" customWidth="true" style="1"/>
    <col min="936" max="936" width="0" hidden="true" customWidth="true" style="1"/>
    <col min="937" max="937" width="0" hidden="true" customWidth="true" style="1"/>
    <col min="938" max="938" width="0" hidden="true" customWidth="true" style="1"/>
    <col min="939" max="939" width="0" hidden="true" customWidth="true" style="1"/>
    <col min="940" max="940" width="0" hidden="true" customWidth="true" style="1"/>
    <col min="941" max="941" width="0" hidden="true" customWidth="true" style="1"/>
    <col min="942" max="942" width="0" hidden="true" customWidth="true" style="1"/>
    <col min="943" max="943" width="0" hidden="true" customWidth="true" style="1"/>
    <col min="944" max="944" width="0" hidden="true" customWidth="true" style="1"/>
    <col min="945" max="945" width="0" hidden="true" customWidth="true" style="1"/>
    <col min="946" max="946" width="0" hidden="true" customWidth="true" style="1"/>
    <col min="947" max="947" width="0" hidden="true" customWidth="true" style="1"/>
    <col min="948" max="948" width="0" hidden="true" customWidth="true" style="1"/>
    <col min="949" max="949" width="0" hidden="true" customWidth="true" style="1"/>
    <col min="950" max="950" width="0" hidden="true" customWidth="true" style="1"/>
    <col min="951" max="951" width="0" hidden="true" customWidth="true" style="1"/>
    <col min="952" max="952" width="0" hidden="true" customWidth="true" style="1"/>
    <col min="953" max="953" width="0" hidden="true" customWidth="true" style="1"/>
    <col min="954" max="954" width="0" hidden="true" customWidth="true" style="1"/>
    <col min="955" max="955" width="0" hidden="true" customWidth="true" style="1"/>
    <col min="956" max="956" width="0" hidden="true" customWidth="true" style="1"/>
    <col min="957" max="957" width="0" hidden="true" customWidth="true" style="1"/>
    <col min="958" max="958" width="0" hidden="true" customWidth="true" style="1"/>
    <col min="959" max="959" width="0" hidden="true" customWidth="true" style="1"/>
    <col min="960" max="960" width="0" hidden="true" customWidth="true" style="1"/>
    <col min="961" max="961" width="0" hidden="true" customWidth="true" style="1"/>
    <col min="962" max="962" width="0" hidden="true" customWidth="true" style="1"/>
    <col min="963" max="963" width="0" hidden="true" customWidth="true" style="1"/>
    <col min="964" max="964" width="0" hidden="true" customWidth="true" style="1"/>
    <col min="965" max="965" width="0" hidden="true" customWidth="true" style="1"/>
    <col min="966" max="966" width="0" hidden="true" customWidth="true" style="1"/>
    <col min="967" max="967" width="0" hidden="true" customWidth="true" style="1"/>
    <col min="968" max="968" width="0" hidden="true" customWidth="true" style="1"/>
    <col min="969" max="969" width="0" hidden="true" customWidth="true" style="1"/>
    <col min="970" max="970" width="0" hidden="true" customWidth="true" style="1"/>
    <col min="971" max="971" width="0" hidden="true" customWidth="true" style="1"/>
    <col min="972" max="972" width="0" hidden="true" customWidth="true" style="1"/>
    <col min="973" max="973" width="0" hidden="true" customWidth="true" style="1"/>
    <col min="974" max="974" width="0" hidden="true" customWidth="true" style="1"/>
    <col min="975" max="975" width="0" hidden="true" customWidth="true" style="1"/>
    <col min="976" max="976" width="0" hidden="true" customWidth="true" style="1"/>
    <col min="977" max="977" width="0" hidden="true" customWidth="true" style="1"/>
    <col min="978" max="978" width="0" hidden="true" customWidth="true" style="1"/>
    <col min="979" max="979" width="0" hidden="true" customWidth="true" style="1"/>
    <col min="980" max="980" width="0" hidden="true" customWidth="true" style="1"/>
    <col min="981" max="981" width="0" hidden="true" customWidth="true" style="1"/>
    <col min="982" max="982" width="0" hidden="true" customWidth="true" style="1"/>
    <col min="983" max="983" width="0" hidden="true" customWidth="true" style="1"/>
    <col min="984" max="984" width="0" hidden="true" customWidth="true" style="1"/>
    <col min="985" max="985" width="0" hidden="true" customWidth="true" style="1"/>
    <col min="986" max="986" width="0" hidden="true" customWidth="true" style="1"/>
    <col min="987" max="987" width="0" hidden="true" customWidth="true" style="1"/>
    <col min="988" max="988" width="0" hidden="true" customWidth="true" style="1"/>
    <col min="989" max="989" width="0" hidden="true" customWidth="true" style="1"/>
    <col min="990" max="990" width="0" hidden="true" customWidth="true" style="1"/>
    <col min="991" max="991" width="0" hidden="true" customWidth="true" style="1"/>
    <col min="992" max="992" width="0" hidden="true" customWidth="true" style="1"/>
    <col min="993" max="993" width="0" hidden="true" customWidth="true" style="1"/>
    <col min="994" max="994" width="0" hidden="true" customWidth="true" style="1"/>
    <col min="995" max="995" width="0" hidden="true" customWidth="true" style="1"/>
    <col min="996" max="996" width="0" hidden="true" customWidth="true" style="1"/>
    <col min="997" max="997" width="0" hidden="true" customWidth="true" style="1"/>
    <col min="998" max="998" width="0" hidden="true" customWidth="true" style="1"/>
    <col min="999" max="999" width="0" hidden="true" customWidth="true" style="1"/>
    <col min="1000" max="1000" width="0" hidden="true" customWidth="true" style="1"/>
    <col min="1001" max="1001" width="0" hidden="true" customWidth="true" style="1"/>
    <col min="1002" max="1002" width="0" hidden="true" customWidth="true" style="1"/>
    <col min="1003" max="1003" width="0" hidden="true" customWidth="true" style="1"/>
    <col min="1004" max="1004" width="0" hidden="true" customWidth="true" style="1"/>
    <col min="1005" max="1005" width="0" hidden="true" customWidth="true" style="1"/>
    <col min="1006" max="1006" width="0" hidden="true" customWidth="true" style="1"/>
    <col min="1007" max="1007" width="0" hidden="true" customWidth="true" style="1"/>
    <col min="1008" max="1008" width="0" hidden="true" customWidth="true" style="1"/>
    <col min="1009" max="1009" width="0" hidden="true" customWidth="true" style="1"/>
    <col min="1010" max="1010" width="0" hidden="true" customWidth="true" style="1"/>
    <col min="1011" max="1011" width="0" hidden="true" customWidth="true" style="1"/>
    <col min="1012" max="1012" width="0" hidden="true" customWidth="true" style="1"/>
    <col min="1013" max="1013" width="0" hidden="true" customWidth="true" style="1"/>
    <col min="1014" max="1014" width="0" hidden="true" customWidth="true" style="1"/>
    <col min="1015" max="1015" width="0" hidden="true" customWidth="true" style="1"/>
    <col min="1016" max="1016" width="0" hidden="true" customWidth="true" style="1"/>
    <col min="1017" max="1017" width="0" hidden="true" customWidth="true" style="1"/>
    <col min="1018" max="1018" width="0" hidden="true" customWidth="true" style="1"/>
    <col min="1019" max="1019" width="0" hidden="true" customWidth="true" style="1"/>
    <col min="1020" max="1020" width="0" hidden="true" customWidth="true" style="1"/>
    <col min="1021" max="1021" width="0" hidden="true" customWidth="true" style="1"/>
    <col min="1022" max="1022" width="0" hidden="true" customWidth="true" style="1"/>
    <col min="1023" max="1023" width="0" hidden="true" customWidth="true" style="1"/>
    <col min="1024" max="1024" width="0" hidden="true" customWidth="true" style="1"/>
    <col min="1025" max="1025" width="0" hidden="true" customWidth="true" style="1"/>
  </cols>
  <sheetData>
    <row r="1" spans="1:1025" customHeight="1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3" spans="1:1025" customHeight="1" ht="18">
      <c r="A3" s="1"/>
      <c r="B3" s="26" t="s">
        <v>193</v>
      </c>
      <c r="C3" s="26"/>
      <c r="D3" s="26"/>
      <c r="E3" s="26"/>
      <c r="F3" s="26"/>
      <c r="G3" s="39"/>
      <c r="H3" s="3">
        <v>2014</v>
      </c>
      <c r="I3" s="3">
        <v>2015</v>
      </c>
      <c r="J3" s="3">
        <v>2016</v>
      </c>
      <c r="K3" s="3">
        <v>2017</v>
      </c>
      <c r="L3" s="3">
        <v>2018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2.75">
      <c r="A4" s="1"/>
      <c r="B4" s="9" t="s">
        <v>194</v>
      </c>
      <c r="C4" s="14" t="s">
        <v>195</v>
      </c>
      <c r="D4" s="9" t="s">
        <v>9</v>
      </c>
      <c r="E4" s="40" t="s">
        <v>5</v>
      </c>
      <c r="F4" s="11"/>
      <c r="G4" s="41" t="s">
        <v>3</v>
      </c>
      <c r="H4" s="7">
        <v>109</v>
      </c>
      <c r="I4" s="7">
        <v>115</v>
      </c>
      <c r="J4" s="7">
        <v>104</v>
      </c>
      <c r="K4" s="7">
        <v>117</v>
      </c>
      <c r="L4" s="1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.8">
      <c r="A5" s="1"/>
      <c r="B5" s="9"/>
      <c r="C5" s="14"/>
      <c r="D5" s="9"/>
      <c r="E5" s="40" t="s">
        <v>196</v>
      </c>
      <c r="F5" s="11"/>
      <c r="G5" s="41" t="s">
        <v>3</v>
      </c>
      <c r="H5" s="7">
        <v>110</v>
      </c>
      <c r="I5" s="7">
        <v>116</v>
      </c>
      <c r="J5" s="7">
        <v>105</v>
      </c>
      <c r="K5" s="7">
        <v>118</v>
      </c>
      <c r="L5" s="1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2.75">
      <c r="A6" s="1"/>
      <c r="B6" s="9"/>
      <c r="C6" s="14"/>
      <c r="D6" s="9" t="s">
        <v>10</v>
      </c>
      <c r="E6" s="40" t="s">
        <v>5</v>
      </c>
      <c r="F6" s="11"/>
      <c r="G6" s="41" t="s">
        <v>3</v>
      </c>
      <c r="H6" s="7">
        <v>111</v>
      </c>
      <c r="I6" s="7">
        <v>117</v>
      </c>
      <c r="J6" s="7">
        <v>106</v>
      </c>
      <c r="K6" s="7">
        <v>119</v>
      </c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2.8">
      <c r="A7" s="1"/>
      <c r="B7" s="9"/>
      <c r="C7" s="14"/>
      <c r="D7" s="9"/>
      <c r="E7" s="40" t="s">
        <v>196</v>
      </c>
      <c r="F7" s="11"/>
      <c r="G7" s="41" t="s">
        <v>3</v>
      </c>
      <c r="H7" s="7">
        <v>112</v>
      </c>
      <c r="I7" s="7">
        <v>118</v>
      </c>
      <c r="J7" s="7">
        <v>107</v>
      </c>
      <c r="K7" s="7">
        <v>120</v>
      </c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2.75">
      <c r="A8" s="1"/>
      <c r="B8" s="9"/>
      <c r="C8" s="14" t="s">
        <v>197</v>
      </c>
      <c r="D8" s="9" t="s">
        <v>9</v>
      </c>
      <c r="E8" s="40" t="s">
        <v>5</v>
      </c>
      <c r="F8" s="42"/>
      <c r="G8" s="41" t="s">
        <v>3</v>
      </c>
      <c r="H8" s="7">
        <v>113</v>
      </c>
      <c r="I8" s="7">
        <v>119</v>
      </c>
      <c r="J8" s="7">
        <v>108</v>
      </c>
      <c r="K8" s="7">
        <v>121</v>
      </c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8">
      <c r="A9" s="1"/>
      <c r="B9" s="9"/>
      <c r="C9" s="14"/>
      <c r="D9" s="9"/>
      <c r="E9" s="40" t="s">
        <v>196</v>
      </c>
      <c r="F9" s="42"/>
      <c r="G9" s="41" t="s">
        <v>3</v>
      </c>
      <c r="H9" s="7">
        <v>114</v>
      </c>
      <c r="I9" s="7">
        <v>120</v>
      </c>
      <c r="J9" s="7">
        <v>109</v>
      </c>
      <c r="K9" s="7">
        <v>122</v>
      </c>
      <c r="L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2.75">
      <c r="A10" s="1"/>
      <c r="B10" s="9"/>
      <c r="C10" s="14"/>
      <c r="D10" s="9" t="s">
        <v>10</v>
      </c>
      <c r="E10" s="40" t="s">
        <v>5</v>
      </c>
      <c r="F10" s="42"/>
      <c r="G10" s="41" t="s">
        <v>3</v>
      </c>
      <c r="H10" s="7">
        <v>115</v>
      </c>
      <c r="I10" s="7">
        <v>121</v>
      </c>
      <c r="J10" s="7">
        <v>110</v>
      </c>
      <c r="K10" s="7">
        <v>123</v>
      </c>
      <c r="L10" s="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2.8">
      <c r="A11" s="1"/>
      <c r="B11" s="9"/>
      <c r="C11" s="14"/>
      <c r="D11" s="9"/>
      <c r="E11" s="40" t="s">
        <v>196</v>
      </c>
      <c r="F11" s="11"/>
      <c r="G11" s="41" t="s">
        <v>3</v>
      </c>
      <c r="H11" s="7">
        <v>116</v>
      </c>
      <c r="I11" s="7">
        <v>122</v>
      </c>
      <c r="J11" s="7">
        <v>111</v>
      </c>
      <c r="K11" s="7">
        <v>124</v>
      </c>
      <c r="L11" s="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2.75">
      <c r="A12" s="1"/>
      <c r="B12" s="9"/>
      <c r="C12" s="15" t="s">
        <v>198</v>
      </c>
      <c r="D12" s="15"/>
      <c r="E12" s="15"/>
      <c r="F12" s="15"/>
      <c r="G12" s="41" t="s">
        <v>3</v>
      </c>
      <c r="H12" s="7">
        <v>117</v>
      </c>
      <c r="I12" s="7">
        <v>123</v>
      </c>
      <c r="J12" s="7">
        <v>112</v>
      </c>
      <c r="K12" s="7">
        <v>125</v>
      </c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2.75">
      <c r="A13" s="1"/>
      <c r="B13" s="9"/>
      <c r="C13" s="6" t="s">
        <v>199</v>
      </c>
      <c r="D13" s="6"/>
      <c r="E13" s="6"/>
      <c r="F13" s="6"/>
      <c r="G13" s="41" t="s">
        <v>3</v>
      </c>
      <c r="H13" s="7">
        <v>118</v>
      </c>
      <c r="I13" s="7">
        <v>124</v>
      </c>
      <c r="J13" s="7">
        <v>113</v>
      </c>
      <c r="K13" s="7">
        <v>126</v>
      </c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2.75">
      <c r="A14" s="1"/>
      <c r="B14" s="9"/>
      <c r="C14" s="6" t="s">
        <v>200</v>
      </c>
      <c r="D14" s="6"/>
      <c r="E14" s="6"/>
      <c r="F14" s="6"/>
      <c r="G14" s="41" t="s">
        <v>3</v>
      </c>
      <c r="H14" s="7">
        <v>119</v>
      </c>
      <c r="I14" s="7">
        <v>125</v>
      </c>
      <c r="J14" s="7">
        <v>114</v>
      </c>
      <c r="K14" s="7">
        <v>127</v>
      </c>
      <c r="L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2.75">
      <c r="A15" s="1"/>
      <c r="B15" s="9" t="s">
        <v>201</v>
      </c>
      <c r="C15" s="9" t="s">
        <v>202</v>
      </c>
      <c r="D15" s="6" t="s">
        <v>203</v>
      </c>
      <c r="E15" s="6"/>
      <c r="F15" s="6"/>
      <c r="G15" s="41" t="s">
        <v>3</v>
      </c>
      <c r="H15" s="7">
        <v>120</v>
      </c>
      <c r="I15" s="7">
        <v>126</v>
      </c>
      <c r="J15" s="7">
        <v>115</v>
      </c>
      <c r="K15" s="7">
        <v>128</v>
      </c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2.75">
      <c r="A16" s="1"/>
      <c r="B16" s="9"/>
      <c r="C16" s="9"/>
      <c r="D16" s="6" t="s">
        <v>204</v>
      </c>
      <c r="E16" s="6"/>
      <c r="F16" s="6"/>
      <c r="G16" s="41" t="s">
        <v>3</v>
      </c>
      <c r="H16" s="7">
        <v>121</v>
      </c>
      <c r="I16" s="7">
        <v>127</v>
      </c>
      <c r="J16" s="7">
        <v>116</v>
      </c>
      <c r="K16" s="7">
        <v>129</v>
      </c>
      <c r="L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>
      <c r="A17" s="1"/>
      <c r="B17" s="9"/>
      <c r="C17" s="14" t="s">
        <v>205</v>
      </c>
      <c r="D17" s="6" t="s">
        <v>206</v>
      </c>
      <c r="E17" s="6"/>
      <c r="F17" s="6"/>
      <c r="G17" s="41" t="s">
        <v>3</v>
      </c>
      <c r="H17" s="7">
        <v>122</v>
      </c>
      <c r="I17" s="7">
        <v>128</v>
      </c>
      <c r="J17" s="7">
        <v>117</v>
      </c>
      <c r="K17" s="7">
        <v>130</v>
      </c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2.75">
      <c r="A18" s="1"/>
      <c r="B18" s="9"/>
      <c r="C18" s="14"/>
      <c r="D18" s="15" t="s">
        <v>207</v>
      </c>
      <c r="E18" s="15"/>
      <c r="F18" s="15"/>
      <c r="G18" s="41" t="s">
        <v>3</v>
      </c>
      <c r="H18" s="7">
        <v>123</v>
      </c>
      <c r="I18" s="7">
        <v>129</v>
      </c>
      <c r="J18" s="7">
        <v>118</v>
      </c>
      <c r="K18" s="7">
        <v>131</v>
      </c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2.75">
      <c r="A19" s="1"/>
      <c r="B19" s="9"/>
      <c r="C19" s="6" t="s">
        <v>208</v>
      </c>
      <c r="D19" s="6"/>
      <c r="E19" s="6"/>
      <c r="F19" s="6"/>
      <c r="G19" s="41" t="s">
        <v>3</v>
      </c>
      <c r="H19" s="7">
        <v>124</v>
      </c>
      <c r="I19" s="7">
        <v>130</v>
      </c>
      <c r="J19" s="7">
        <v>119</v>
      </c>
      <c r="K19" s="7">
        <v>132</v>
      </c>
      <c r="L19" s="1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2.75">
      <c r="A20" s="1"/>
      <c r="B20" s="9"/>
      <c r="C20" s="6" t="s">
        <v>209</v>
      </c>
      <c r="D20" s="6"/>
      <c r="E20" s="6"/>
      <c r="F20" s="6"/>
      <c r="G20" s="41" t="s">
        <v>3</v>
      </c>
      <c r="H20" s="7">
        <v>125</v>
      </c>
      <c r="I20" s="7">
        <v>131</v>
      </c>
      <c r="J20" s="7">
        <v>120</v>
      </c>
      <c r="K20" s="7">
        <v>133</v>
      </c>
      <c r="L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2.75">
      <c r="A21" s="1"/>
      <c r="B21" s="9"/>
      <c r="C21" s="6" t="s">
        <v>210</v>
      </c>
      <c r="D21" s="6"/>
      <c r="E21" s="6"/>
      <c r="F21" s="6"/>
      <c r="G21" s="41" t="s">
        <v>3</v>
      </c>
      <c r="H21" s="7">
        <v>126</v>
      </c>
      <c r="I21" s="7">
        <v>132</v>
      </c>
      <c r="J21" s="7">
        <v>121</v>
      </c>
      <c r="K21" s="7">
        <v>134</v>
      </c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2.75">
      <c r="A22" s="1"/>
      <c r="B22" s="9"/>
      <c r="C22" s="6" t="s">
        <v>211</v>
      </c>
      <c r="D22" s="6"/>
      <c r="E22" s="6"/>
      <c r="F22" s="6"/>
      <c r="G22" s="41" t="s">
        <v>3</v>
      </c>
      <c r="H22" s="7">
        <v>127</v>
      </c>
      <c r="I22" s="7">
        <v>133</v>
      </c>
      <c r="J22" s="7">
        <v>122</v>
      </c>
      <c r="K22" s="7">
        <v>135</v>
      </c>
      <c r="L22" s="1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2.75">
      <c r="A23" s="1"/>
      <c r="B23" s="9"/>
      <c r="C23" s="6" t="s">
        <v>212</v>
      </c>
      <c r="D23" s="6"/>
      <c r="E23" s="6"/>
      <c r="F23" s="6"/>
      <c r="G23" s="41" t="s">
        <v>3</v>
      </c>
      <c r="H23" s="7">
        <v>128</v>
      </c>
      <c r="I23" s="7">
        <v>134</v>
      </c>
      <c r="J23" s="7">
        <v>123</v>
      </c>
      <c r="K23" s="7">
        <v>136</v>
      </c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2.75">
      <c r="A24" s="1"/>
      <c r="B24" s="9"/>
      <c r="C24" s="6" t="s">
        <v>213</v>
      </c>
      <c r="D24" s="6"/>
      <c r="E24" s="6"/>
      <c r="F24" s="6"/>
      <c r="G24" s="41" t="s">
        <v>3</v>
      </c>
      <c r="H24" s="7">
        <v>129</v>
      </c>
      <c r="I24" s="7">
        <v>135</v>
      </c>
      <c r="J24" s="7">
        <v>124</v>
      </c>
      <c r="K24" s="7">
        <v>137</v>
      </c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2.75">
      <c r="A25" s="1"/>
      <c r="B25" s="9"/>
      <c r="C25" s="6" t="s">
        <v>214</v>
      </c>
      <c r="D25" s="6"/>
      <c r="E25" s="6"/>
      <c r="F25" s="6"/>
      <c r="G25" s="41" t="s">
        <v>3</v>
      </c>
      <c r="H25" s="7">
        <v>130</v>
      </c>
      <c r="I25" s="7">
        <v>136</v>
      </c>
      <c r="J25" s="7">
        <v>125</v>
      </c>
      <c r="K25" s="7">
        <v>138</v>
      </c>
      <c r="L25" s="1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2.75">
      <c r="A26" s="1"/>
      <c r="B26" s="9"/>
      <c r="C26" s="9" t="s">
        <v>215</v>
      </c>
      <c r="D26" s="22" t="s">
        <v>216</v>
      </c>
      <c r="E26" s="22"/>
      <c r="F26" s="22"/>
      <c r="G26" s="41" t="s">
        <v>3</v>
      </c>
      <c r="H26" s="7">
        <v>131</v>
      </c>
      <c r="I26" s="7">
        <v>137</v>
      </c>
      <c r="J26" s="7">
        <v>126</v>
      </c>
      <c r="K26" s="7">
        <v>139</v>
      </c>
      <c r="L26" s="1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2.75">
      <c r="A27" s="1"/>
      <c r="B27" s="9"/>
      <c r="C27" s="9"/>
      <c r="D27" s="22" t="s">
        <v>217</v>
      </c>
      <c r="E27" s="22"/>
      <c r="F27" s="22"/>
      <c r="G27" s="41" t="s">
        <v>3</v>
      </c>
      <c r="H27" s="7">
        <v>132</v>
      </c>
      <c r="I27" s="7">
        <v>138</v>
      </c>
      <c r="J27" s="7">
        <v>127</v>
      </c>
      <c r="K27" s="7">
        <v>140</v>
      </c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2.75">
      <c r="A28" s="1"/>
      <c r="B28" s="9"/>
      <c r="C28" s="9"/>
      <c r="D28" s="22" t="s">
        <v>218</v>
      </c>
      <c r="E28" s="22"/>
      <c r="F28" s="22"/>
      <c r="G28" s="41" t="s">
        <v>3</v>
      </c>
      <c r="H28" s="7">
        <v>133</v>
      </c>
      <c r="I28" s="7">
        <v>139</v>
      </c>
      <c r="J28" s="7">
        <v>128</v>
      </c>
      <c r="K28" s="7">
        <v>141</v>
      </c>
      <c r="L28" s="1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2.75">
      <c r="A29" s="1"/>
      <c r="B29" s="9"/>
      <c r="C29" s="9"/>
      <c r="D29" s="22" t="s">
        <v>219</v>
      </c>
      <c r="E29" s="22"/>
      <c r="F29" s="22"/>
      <c r="G29" s="41" t="s">
        <v>3</v>
      </c>
      <c r="H29" s="7">
        <v>134</v>
      </c>
      <c r="I29" s="7">
        <v>140</v>
      </c>
      <c r="J29" s="7">
        <v>129</v>
      </c>
      <c r="K29" s="7">
        <v>142</v>
      </c>
      <c r="L29" s="1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2.75">
      <c r="A30" s="1"/>
      <c r="B30" s="9"/>
      <c r="C30" s="9"/>
      <c r="D30" s="22" t="s">
        <v>220</v>
      </c>
      <c r="E30" s="22"/>
      <c r="F30" s="22"/>
      <c r="G30" s="41" t="s">
        <v>3</v>
      </c>
      <c r="H30" s="7">
        <v>135</v>
      </c>
      <c r="I30" s="7">
        <v>141</v>
      </c>
      <c r="J30" s="7">
        <v>130</v>
      </c>
      <c r="K30" s="7">
        <v>143</v>
      </c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2.75">
      <c r="A31" s="1"/>
      <c r="B31" s="9"/>
      <c r="C31" s="9"/>
      <c r="D31" s="22" t="s">
        <v>221</v>
      </c>
      <c r="E31" s="22"/>
      <c r="F31" s="22"/>
      <c r="G31" s="41" t="s">
        <v>3</v>
      </c>
      <c r="H31" s="7">
        <v>136</v>
      </c>
      <c r="I31" s="7">
        <v>142</v>
      </c>
      <c r="J31" s="7">
        <v>131</v>
      </c>
      <c r="K31" s="7">
        <v>144</v>
      </c>
      <c r="L31" s="1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.75">
      <c r="A32" s="1"/>
      <c r="B32" s="9"/>
      <c r="C32" s="9"/>
      <c r="D32" s="6" t="s">
        <v>222</v>
      </c>
      <c r="E32" s="6"/>
      <c r="F32" s="6"/>
      <c r="G32" s="41" t="s">
        <v>3</v>
      </c>
      <c r="H32" s="7">
        <v>137</v>
      </c>
      <c r="I32" s="7">
        <v>143</v>
      </c>
      <c r="J32" s="7">
        <v>132</v>
      </c>
      <c r="K32" s="7">
        <v>145</v>
      </c>
      <c r="L32" s="1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2.75">
      <c r="A33" s="1"/>
      <c r="B33" s="9"/>
      <c r="C33" s="9"/>
      <c r="D33" s="6" t="s">
        <v>223</v>
      </c>
      <c r="E33" s="6"/>
      <c r="F33" s="6"/>
      <c r="G33" s="41" t="s">
        <v>3</v>
      </c>
      <c r="H33" s="7">
        <v>138</v>
      </c>
      <c r="I33" s="7">
        <v>144</v>
      </c>
      <c r="J33" s="7">
        <v>133</v>
      </c>
      <c r="K33" s="7">
        <v>146</v>
      </c>
      <c r="L33" s="1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2.75">
      <c r="A34" s="1"/>
      <c r="B34" s="9"/>
      <c r="C34" s="9"/>
      <c r="D34" s="22" t="s">
        <v>224</v>
      </c>
      <c r="E34" s="22"/>
      <c r="F34" s="22"/>
      <c r="G34" s="41" t="s">
        <v>3</v>
      </c>
      <c r="H34" s="7">
        <v>139</v>
      </c>
      <c r="I34" s="7">
        <v>145</v>
      </c>
      <c r="J34" s="7">
        <v>134</v>
      </c>
      <c r="K34" s="7">
        <v>147</v>
      </c>
      <c r="L34" s="1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2.75">
      <c r="A35" s="1"/>
      <c r="B35" s="9"/>
      <c r="C35" s="9"/>
      <c r="D35" s="22" t="s">
        <v>144</v>
      </c>
      <c r="E35" s="22"/>
      <c r="F35" s="22"/>
      <c r="G35" s="41" t="s">
        <v>3</v>
      </c>
      <c r="H35" s="7">
        <v>140</v>
      </c>
      <c r="I35" s="7">
        <v>146</v>
      </c>
      <c r="J35" s="7">
        <v>135</v>
      </c>
      <c r="K35" s="7">
        <v>148</v>
      </c>
      <c r="L35" s="1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2.75">
      <c r="A36" s="1"/>
      <c r="B36" s="9"/>
      <c r="C36" s="9" t="s">
        <v>225</v>
      </c>
      <c r="D36" s="6" t="s">
        <v>137</v>
      </c>
      <c r="E36" s="6"/>
      <c r="F36" s="6"/>
      <c r="G36" s="41" t="s">
        <v>3</v>
      </c>
      <c r="H36" s="7">
        <v>141</v>
      </c>
      <c r="I36" s="7">
        <v>147</v>
      </c>
      <c r="J36" s="7">
        <v>136</v>
      </c>
      <c r="K36" s="7">
        <v>149</v>
      </c>
      <c r="L36" s="1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2.75">
      <c r="A37" s="1"/>
      <c r="B37" s="9"/>
      <c r="C37" s="9"/>
      <c r="D37" s="6" t="s">
        <v>226</v>
      </c>
      <c r="E37" s="6"/>
      <c r="F37" s="6"/>
      <c r="G37" s="41" t="s">
        <v>3</v>
      </c>
      <c r="H37" s="7">
        <v>142</v>
      </c>
      <c r="I37" s="7">
        <v>148</v>
      </c>
      <c r="J37" s="7">
        <v>137</v>
      </c>
      <c r="K37" s="7">
        <v>150</v>
      </c>
      <c r="L37" s="1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2.75">
      <c r="A38" s="1"/>
      <c r="B38" s="9"/>
      <c r="C38" s="9"/>
      <c r="D38" s="6" t="s">
        <v>139</v>
      </c>
      <c r="E38" s="6"/>
      <c r="F38" s="6"/>
      <c r="G38" s="41" t="s">
        <v>3</v>
      </c>
      <c r="H38" s="7">
        <v>143</v>
      </c>
      <c r="I38" s="7">
        <v>149</v>
      </c>
      <c r="J38" s="7">
        <v>138</v>
      </c>
      <c r="K38" s="7">
        <v>151</v>
      </c>
      <c r="L38" s="1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2.75">
      <c r="A39" s="1"/>
      <c r="B39" s="9"/>
      <c r="C39" s="9"/>
      <c r="D39" s="6" t="s">
        <v>140</v>
      </c>
      <c r="E39" s="6"/>
      <c r="F39" s="6"/>
      <c r="G39" s="41" t="s">
        <v>3</v>
      </c>
      <c r="H39" s="7">
        <v>144</v>
      </c>
      <c r="I39" s="7">
        <v>150</v>
      </c>
      <c r="J39" s="7">
        <v>139</v>
      </c>
      <c r="K39" s="7">
        <v>152</v>
      </c>
      <c r="L39" s="1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2.75">
      <c r="A40" s="1"/>
      <c r="B40" s="9"/>
      <c r="C40" s="9"/>
      <c r="D40" s="6" t="s">
        <v>141</v>
      </c>
      <c r="E40" s="6"/>
      <c r="F40" s="6"/>
      <c r="G40" s="41" t="s">
        <v>3</v>
      </c>
      <c r="H40" s="7">
        <v>145</v>
      </c>
      <c r="I40" s="7">
        <v>151</v>
      </c>
      <c r="J40" s="7">
        <v>140</v>
      </c>
      <c r="K40" s="7">
        <v>153</v>
      </c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2.75">
      <c r="A41" s="1"/>
      <c r="B41" s="9"/>
      <c r="C41" s="9"/>
      <c r="D41" s="6" t="s">
        <v>142</v>
      </c>
      <c r="E41" s="6"/>
      <c r="F41" s="6"/>
      <c r="G41" s="41" t="s">
        <v>3</v>
      </c>
      <c r="H41" s="7">
        <v>146</v>
      </c>
      <c r="I41" s="7">
        <v>152</v>
      </c>
      <c r="J41" s="7">
        <v>141</v>
      </c>
      <c r="K41" s="7">
        <v>154</v>
      </c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2.75">
      <c r="A42" s="1"/>
      <c r="B42" s="9"/>
      <c r="C42" s="9"/>
      <c r="D42" s="6" t="s">
        <v>143</v>
      </c>
      <c r="E42" s="6"/>
      <c r="F42" s="6"/>
      <c r="G42" s="41" t="s">
        <v>3</v>
      </c>
      <c r="H42" s="7">
        <v>147</v>
      </c>
      <c r="I42" s="7">
        <v>153</v>
      </c>
      <c r="J42" s="7">
        <v>142</v>
      </c>
      <c r="K42" s="7">
        <v>155</v>
      </c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2.75">
      <c r="A43" s="1"/>
      <c r="B43" s="9"/>
      <c r="C43" s="9"/>
      <c r="D43" s="6" t="s">
        <v>144</v>
      </c>
      <c r="E43" s="6"/>
      <c r="F43" s="6"/>
      <c r="G43" s="41" t="s">
        <v>3</v>
      </c>
      <c r="H43" s="7">
        <v>148</v>
      </c>
      <c r="I43" s="7">
        <v>154</v>
      </c>
      <c r="J43" s="7">
        <v>143</v>
      </c>
      <c r="K43" s="7">
        <v>156</v>
      </c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2.75">
      <c r="A44" s="1"/>
      <c r="B44" s="9"/>
      <c r="C44" s="9" t="s">
        <v>227</v>
      </c>
      <c r="D44" s="6" t="s">
        <v>228</v>
      </c>
      <c r="E44" s="6"/>
      <c r="F44" s="6"/>
      <c r="G44" s="41" t="s">
        <v>3</v>
      </c>
      <c r="H44" s="7">
        <v>149</v>
      </c>
      <c r="I44" s="7">
        <v>155</v>
      </c>
      <c r="J44" s="7">
        <v>144</v>
      </c>
      <c r="K44" s="7">
        <v>157</v>
      </c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2.75">
      <c r="A45" s="1"/>
      <c r="B45" s="9"/>
      <c r="C45" s="9"/>
      <c r="D45" s="6" t="s">
        <v>31</v>
      </c>
      <c r="E45" s="6"/>
      <c r="F45" s="6"/>
      <c r="G45" s="41" t="s">
        <v>3</v>
      </c>
      <c r="H45" s="7">
        <v>150</v>
      </c>
      <c r="I45" s="7">
        <v>156</v>
      </c>
      <c r="J45" s="7">
        <v>145</v>
      </c>
      <c r="K45" s="7">
        <v>158</v>
      </c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2.75">
      <c r="A46" s="1"/>
      <c r="B46" s="9"/>
      <c r="C46" s="9" t="s">
        <v>229</v>
      </c>
      <c r="D46" s="15" t="s">
        <v>230</v>
      </c>
      <c r="E46" s="15"/>
      <c r="F46" s="15"/>
      <c r="G46" s="41" t="s">
        <v>3</v>
      </c>
      <c r="H46" s="7">
        <v>151</v>
      </c>
      <c r="I46" s="7">
        <v>157</v>
      </c>
      <c r="J46" s="7">
        <v>146</v>
      </c>
      <c r="K46" s="7">
        <v>159</v>
      </c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2.75">
      <c r="A47" s="1"/>
      <c r="B47" s="9"/>
      <c r="C47" s="9"/>
      <c r="D47" s="15" t="s">
        <v>231</v>
      </c>
      <c r="E47" s="15"/>
      <c r="F47" s="15"/>
      <c r="G47" s="41" t="s">
        <v>3</v>
      </c>
      <c r="H47" s="7">
        <v>152</v>
      </c>
      <c r="I47" s="7">
        <v>158</v>
      </c>
      <c r="J47" s="7">
        <v>147</v>
      </c>
      <c r="K47" s="7">
        <v>160</v>
      </c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2.75">
      <c r="A48" s="1"/>
      <c r="B48" s="9"/>
      <c r="C48" s="9"/>
      <c r="D48" s="15" t="s">
        <v>6</v>
      </c>
      <c r="E48" s="15"/>
      <c r="F48" s="15"/>
      <c r="G48" s="41" t="s">
        <v>3</v>
      </c>
      <c r="H48" s="7">
        <v>153</v>
      </c>
      <c r="I48" s="7">
        <v>159</v>
      </c>
      <c r="J48" s="7">
        <v>148</v>
      </c>
      <c r="K48" s="7">
        <v>161</v>
      </c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2.75">
      <c r="A49" s="1"/>
      <c r="B49" s="9"/>
      <c r="C49" s="9" t="s">
        <v>232</v>
      </c>
      <c r="D49" s="15" t="s">
        <v>233</v>
      </c>
      <c r="E49" s="15"/>
      <c r="F49" s="15"/>
      <c r="G49" s="41" t="s">
        <v>3</v>
      </c>
      <c r="H49" s="7">
        <v>154</v>
      </c>
      <c r="I49" s="7">
        <v>160</v>
      </c>
      <c r="J49" s="7">
        <v>149</v>
      </c>
      <c r="K49" s="7">
        <v>162</v>
      </c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2.75">
      <c r="A50" s="1"/>
      <c r="B50" s="9"/>
      <c r="C50" s="9"/>
      <c r="D50" s="15" t="s">
        <v>31</v>
      </c>
      <c r="E50" s="15"/>
      <c r="F50" s="15"/>
      <c r="G50" s="41" t="s">
        <v>3</v>
      </c>
      <c r="H50" s="7">
        <v>155</v>
      </c>
      <c r="I50" s="7">
        <v>161</v>
      </c>
      <c r="J50" s="7">
        <v>150</v>
      </c>
      <c r="K50" s="7">
        <v>163</v>
      </c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2.75">
      <c r="A51" s="1"/>
      <c r="B51" s="9"/>
      <c r="C51" s="6" t="s">
        <v>234</v>
      </c>
      <c r="D51" s="6"/>
      <c r="E51" s="6"/>
      <c r="F51" s="6"/>
      <c r="G51" s="41" t="s">
        <v>3</v>
      </c>
      <c r="H51" s="7">
        <v>156</v>
      </c>
      <c r="I51" s="7">
        <v>162</v>
      </c>
      <c r="J51" s="7">
        <v>151</v>
      </c>
      <c r="K51" s="7">
        <v>164</v>
      </c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2.75">
      <c r="A52" s="1"/>
      <c r="B52" s="9"/>
      <c r="C52" s="6" t="s">
        <v>31</v>
      </c>
      <c r="D52" s="6"/>
      <c r="E52" s="6"/>
      <c r="F52" s="6"/>
      <c r="G52" s="41" t="s">
        <v>3</v>
      </c>
      <c r="H52" s="7">
        <v>157</v>
      </c>
      <c r="I52" s="7">
        <v>163</v>
      </c>
      <c r="J52" s="7">
        <v>152</v>
      </c>
      <c r="K52" s="7">
        <v>165</v>
      </c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2.75">
      <c r="A53" s="1"/>
      <c r="B53" s="9" t="s">
        <v>235</v>
      </c>
      <c r="C53" s="14" t="s">
        <v>236</v>
      </c>
      <c r="D53" s="9" t="s">
        <v>237</v>
      </c>
      <c r="E53" s="14" t="s">
        <v>9</v>
      </c>
      <c r="F53" s="6" t="s">
        <v>238</v>
      </c>
      <c r="G53" s="41" t="s">
        <v>3</v>
      </c>
      <c r="H53" s="7">
        <v>158</v>
      </c>
      <c r="I53" s="7">
        <v>164</v>
      </c>
      <c r="J53" s="7">
        <v>153</v>
      </c>
      <c r="K53" s="7">
        <v>166</v>
      </c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2.75">
      <c r="A54" s="1"/>
      <c r="B54" s="9"/>
      <c r="C54" s="14"/>
      <c r="D54" s="9"/>
      <c r="E54" s="14"/>
      <c r="F54" s="6" t="s">
        <v>6</v>
      </c>
      <c r="G54" s="41" t="s">
        <v>3</v>
      </c>
      <c r="H54" s="7">
        <v>159</v>
      </c>
      <c r="I54" s="7">
        <v>165</v>
      </c>
      <c r="J54" s="7">
        <v>154</v>
      </c>
      <c r="K54" s="7">
        <v>167</v>
      </c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2.75">
      <c r="A55" s="1"/>
      <c r="B55" s="9"/>
      <c r="C55" s="14"/>
      <c r="D55" s="9"/>
      <c r="E55" s="14" t="s">
        <v>124</v>
      </c>
      <c r="F55" s="6" t="s">
        <v>238</v>
      </c>
      <c r="G55" s="41" t="s">
        <v>3</v>
      </c>
      <c r="H55" s="7">
        <v>160</v>
      </c>
      <c r="I55" s="7">
        <v>166</v>
      </c>
      <c r="J55" s="7">
        <v>155</v>
      </c>
      <c r="K55" s="7">
        <v>168</v>
      </c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2.75">
      <c r="A56" s="1"/>
      <c r="B56" s="9"/>
      <c r="C56" s="14"/>
      <c r="D56" s="9"/>
      <c r="E56" s="14"/>
      <c r="F56" s="6" t="s">
        <v>6</v>
      </c>
      <c r="G56" s="41" t="s">
        <v>3</v>
      </c>
      <c r="H56" s="7">
        <v>161</v>
      </c>
      <c r="I56" s="7">
        <v>167</v>
      </c>
      <c r="J56" s="7">
        <v>156</v>
      </c>
      <c r="K56" s="7">
        <v>169</v>
      </c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2.75">
      <c r="A57" s="1"/>
      <c r="B57" s="9"/>
      <c r="C57" s="14"/>
      <c r="D57" s="9" t="s">
        <v>239</v>
      </c>
      <c r="E57" s="14" t="s">
        <v>9</v>
      </c>
      <c r="F57" s="6" t="s">
        <v>238</v>
      </c>
      <c r="G57" s="41" t="s">
        <v>3</v>
      </c>
      <c r="H57" s="7">
        <v>162</v>
      </c>
      <c r="I57" s="7">
        <v>168</v>
      </c>
      <c r="J57" s="7">
        <v>157</v>
      </c>
      <c r="K57" s="7">
        <v>170</v>
      </c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2.75">
      <c r="A58" s="1"/>
      <c r="B58" s="9"/>
      <c r="C58" s="14"/>
      <c r="D58" s="9"/>
      <c r="E58" s="14"/>
      <c r="F58" s="6" t="s">
        <v>6</v>
      </c>
      <c r="G58" s="41" t="s">
        <v>3</v>
      </c>
      <c r="H58" s="7">
        <v>163</v>
      </c>
      <c r="I58" s="7">
        <v>169</v>
      </c>
      <c r="J58" s="7">
        <v>158</v>
      </c>
      <c r="K58" s="7">
        <v>171</v>
      </c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2.75">
      <c r="A59" s="1"/>
      <c r="B59" s="9"/>
      <c r="C59" s="14"/>
      <c r="D59" s="9"/>
      <c r="E59" s="14" t="s">
        <v>124</v>
      </c>
      <c r="F59" s="6" t="s">
        <v>238</v>
      </c>
      <c r="G59" s="41" t="s">
        <v>3</v>
      </c>
      <c r="H59" s="7">
        <v>164</v>
      </c>
      <c r="I59" s="7">
        <v>170</v>
      </c>
      <c r="J59" s="7">
        <v>159</v>
      </c>
      <c r="K59" s="7">
        <v>172</v>
      </c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2.75">
      <c r="A60" s="1"/>
      <c r="B60" s="9"/>
      <c r="C60" s="14"/>
      <c r="D60" s="9"/>
      <c r="E60" s="14"/>
      <c r="F60" s="6" t="s">
        <v>6</v>
      </c>
      <c r="G60" s="41" t="s">
        <v>3</v>
      </c>
      <c r="H60" s="7">
        <v>165</v>
      </c>
      <c r="I60" s="7">
        <v>171</v>
      </c>
      <c r="J60" s="7">
        <v>160</v>
      </c>
      <c r="K60" s="7">
        <v>173</v>
      </c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5" customHeight="1" ht="12.75">
      <c r="A61" s="1"/>
      <c r="B61" s="9"/>
      <c r="C61" s="14"/>
      <c r="D61" s="9" t="s">
        <v>240</v>
      </c>
      <c r="E61" s="14" t="s">
        <v>9</v>
      </c>
      <c r="F61" s="6" t="s">
        <v>238</v>
      </c>
      <c r="G61" s="41" t="s">
        <v>3</v>
      </c>
      <c r="H61" s="7">
        <v>166</v>
      </c>
      <c r="I61" s="7">
        <v>172</v>
      </c>
      <c r="J61" s="7">
        <v>161</v>
      </c>
      <c r="K61" s="7">
        <v>174</v>
      </c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2.75">
      <c r="A62" s="1"/>
      <c r="B62" s="9"/>
      <c r="C62" s="14"/>
      <c r="D62" s="9"/>
      <c r="E62" s="14"/>
      <c r="F62" s="6" t="s">
        <v>6</v>
      </c>
      <c r="G62" s="41" t="s">
        <v>3</v>
      </c>
      <c r="H62" s="7">
        <v>167</v>
      </c>
      <c r="I62" s="7">
        <v>173</v>
      </c>
      <c r="J62" s="7">
        <v>162</v>
      </c>
      <c r="K62" s="7">
        <v>175</v>
      </c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2.75">
      <c r="A63" s="1"/>
      <c r="B63" s="9"/>
      <c r="C63" s="14"/>
      <c r="D63" s="9"/>
      <c r="E63" s="14" t="s">
        <v>124</v>
      </c>
      <c r="F63" s="6" t="s">
        <v>238</v>
      </c>
      <c r="G63" s="41" t="s">
        <v>3</v>
      </c>
      <c r="H63" s="7">
        <v>168</v>
      </c>
      <c r="I63" s="7">
        <v>174</v>
      </c>
      <c r="J63" s="7">
        <v>163</v>
      </c>
      <c r="K63" s="7">
        <v>176</v>
      </c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2.75">
      <c r="A64" s="1"/>
      <c r="B64" s="9"/>
      <c r="C64" s="14"/>
      <c r="D64" s="9"/>
      <c r="E64" s="14"/>
      <c r="F64" s="6" t="s">
        <v>6</v>
      </c>
      <c r="G64" s="41" t="s">
        <v>3</v>
      </c>
      <c r="H64" s="7">
        <v>169</v>
      </c>
      <c r="I64" s="7">
        <v>175</v>
      </c>
      <c r="J64" s="7">
        <v>164</v>
      </c>
      <c r="K64" s="7">
        <v>177</v>
      </c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2.75">
      <c r="A65" s="1"/>
      <c r="B65" s="9"/>
      <c r="C65" s="14"/>
      <c r="D65" s="9" t="s">
        <v>241</v>
      </c>
      <c r="E65" s="14" t="s">
        <v>9</v>
      </c>
      <c r="F65" s="6" t="s">
        <v>238</v>
      </c>
      <c r="G65" s="41" t="s">
        <v>3</v>
      </c>
      <c r="H65" s="7">
        <v>170</v>
      </c>
      <c r="I65" s="7">
        <v>176</v>
      </c>
      <c r="J65" s="7">
        <v>165</v>
      </c>
      <c r="K65" s="7">
        <v>178</v>
      </c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2.75">
      <c r="A66" s="1"/>
      <c r="B66" s="9"/>
      <c r="C66" s="14"/>
      <c r="D66" s="9"/>
      <c r="E66" s="14"/>
      <c r="F66" s="6" t="s">
        <v>6</v>
      </c>
      <c r="G66" s="41" t="s">
        <v>3</v>
      </c>
      <c r="H66" s="7">
        <v>171</v>
      </c>
      <c r="I66" s="7">
        <v>177</v>
      </c>
      <c r="J66" s="7">
        <v>166</v>
      </c>
      <c r="K66" s="7">
        <v>179</v>
      </c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2.75">
      <c r="A67" s="1"/>
      <c r="B67" s="9"/>
      <c r="C67" s="14"/>
      <c r="D67" s="9"/>
      <c r="E67" s="14" t="s">
        <v>124</v>
      </c>
      <c r="F67" s="6" t="s">
        <v>238</v>
      </c>
      <c r="G67" s="41" t="s">
        <v>3</v>
      </c>
      <c r="H67" s="7">
        <v>172</v>
      </c>
      <c r="I67" s="7">
        <v>178</v>
      </c>
      <c r="J67" s="7">
        <v>167</v>
      </c>
      <c r="K67" s="7">
        <v>180</v>
      </c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2.75">
      <c r="A68" s="1"/>
      <c r="B68" s="9"/>
      <c r="C68" s="14"/>
      <c r="D68" s="9"/>
      <c r="E68" s="14"/>
      <c r="F68" s="6" t="s">
        <v>6</v>
      </c>
      <c r="G68" s="41" t="s">
        <v>3</v>
      </c>
      <c r="H68" s="7">
        <v>173</v>
      </c>
      <c r="I68" s="7">
        <v>179</v>
      </c>
      <c r="J68" s="7">
        <v>168</v>
      </c>
      <c r="K68" s="7">
        <v>181</v>
      </c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2.75">
      <c r="A69" s="1"/>
      <c r="B69" s="9"/>
      <c r="C69" s="14"/>
      <c r="D69" s="6" t="s">
        <v>242</v>
      </c>
      <c r="E69" s="6"/>
      <c r="F69" s="6"/>
      <c r="G69" s="41" t="s">
        <v>3</v>
      </c>
      <c r="H69" s="7">
        <v>174</v>
      </c>
      <c r="I69" s="7">
        <v>180</v>
      </c>
      <c r="J69" s="7">
        <v>169</v>
      </c>
      <c r="K69" s="7">
        <v>182</v>
      </c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2.75">
      <c r="A70" s="1"/>
      <c r="B70" s="9"/>
      <c r="C70" s="14"/>
      <c r="D70" s="6" t="s">
        <v>31</v>
      </c>
      <c r="E70" s="6"/>
      <c r="F70" s="6"/>
      <c r="G70" s="41" t="s">
        <v>3</v>
      </c>
      <c r="H70" s="7">
        <v>175</v>
      </c>
      <c r="I70" s="7">
        <v>181</v>
      </c>
      <c r="J70" s="7">
        <v>170</v>
      </c>
      <c r="K70" s="7">
        <v>183</v>
      </c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2.75">
      <c r="A71" s="1"/>
      <c r="B71" s="9"/>
      <c r="C71" s="6" t="s">
        <v>243</v>
      </c>
      <c r="D71" s="6"/>
      <c r="E71" s="6"/>
      <c r="F71" s="6"/>
      <c r="G71" s="41" t="s">
        <v>3</v>
      </c>
      <c r="H71" s="7">
        <v>176</v>
      </c>
      <c r="I71" s="7">
        <v>182</v>
      </c>
      <c r="J71" s="7">
        <v>171</v>
      </c>
      <c r="K71" s="7">
        <v>184</v>
      </c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2.75">
      <c r="A72" s="1"/>
      <c r="B72" s="9"/>
      <c r="C72" s="6" t="s">
        <v>31</v>
      </c>
      <c r="D72" s="6"/>
      <c r="E72" s="6"/>
      <c r="F72" s="6"/>
      <c r="G72" s="41" t="s">
        <v>3</v>
      </c>
      <c r="H72" s="7">
        <v>177</v>
      </c>
      <c r="I72" s="7">
        <v>183</v>
      </c>
      <c r="J72" s="7">
        <v>172</v>
      </c>
      <c r="K72" s="7">
        <v>185</v>
      </c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2.75">
      <c r="A73" s="1"/>
      <c r="B73" s="6" t="s">
        <v>244</v>
      </c>
      <c r="C73" s="6"/>
      <c r="D73" s="6"/>
      <c r="E73" s="6"/>
      <c r="F73" s="6"/>
      <c r="G73" s="41" t="s">
        <v>3</v>
      </c>
      <c r="H73" s="7">
        <v>178</v>
      </c>
      <c r="I73" s="7">
        <v>184</v>
      </c>
      <c r="J73" s="7">
        <v>173</v>
      </c>
      <c r="K73" s="7">
        <v>186</v>
      </c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8">
      <c r="A74" s="1"/>
      <c r="B74" s="43" t="s">
        <v>245</v>
      </c>
      <c r="C74" s="43"/>
      <c r="D74" s="43"/>
      <c r="E74" s="43"/>
      <c r="F74" s="43"/>
      <c r="G74" s="44" t="s">
        <v>57</v>
      </c>
      <c r="H74" s="45">
        <f>SUM(H4:H73)</f>
        <v>10045</v>
      </c>
      <c r="I74" s="45">
        <f>SUM(I4:I73)</f>
        <v>10465</v>
      </c>
      <c r="J74" s="45">
        <f>SUM(J4:J73)</f>
        <v>9695</v>
      </c>
      <c r="K74" s="45">
        <f>SUM(K4:K73)</f>
        <v>10605</v>
      </c>
      <c r="L74" s="45">
        <f>SUM(L4:L73)</f>
        <v>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</row>
    <row r="78" spans="1:1025" customHeight="1" ht="18">
      <c r="A78" s="1"/>
      <c r="B78" s="46" t="s">
        <v>246</v>
      </c>
      <c r="C78" s="46"/>
      <c r="D78" s="46"/>
      <c r="E78" s="46"/>
      <c r="F78" s="46"/>
      <c r="G78" s="46"/>
      <c r="H78" s="3">
        <v>2014</v>
      </c>
      <c r="I78" s="3">
        <v>2015</v>
      </c>
      <c r="J78" s="3">
        <v>2016</v>
      </c>
      <c r="K78" s="3">
        <v>2017</v>
      </c>
      <c r="L78" s="3">
        <v>2018</v>
      </c>
    </row>
    <row r="79" spans="1:1025" customHeight="1" ht="12.75">
      <c r="B79" s="14" t="s">
        <v>247</v>
      </c>
      <c r="C79" s="15" t="s">
        <v>248</v>
      </c>
      <c r="D79" s="15"/>
      <c r="E79" s="15"/>
      <c r="F79" s="15"/>
      <c r="G79" s="41" t="s">
        <v>3</v>
      </c>
      <c r="H79" s="7">
        <v>109</v>
      </c>
      <c r="I79" s="7">
        <v>115</v>
      </c>
      <c r="J79" s="7">
        <v>104</v>
      </c>
      <c r="K79" s="7">
        <v>117</v>
      </c>
      <c r="L79" s="13"/>
    </row>
    <row r="80" spans="1:1025" customHeight="1" ht="12.75">
      <c r="B80" s="14"/>
      <c r="C80" s="14" t="s">
        <v>249</v>
      </c>
      <c r="D80" s="9" t="s">
        <v>9</v>
      </c>
      <c r="E80" s="40" t="s">
        <v>5</v>
      </c>
      <c r="F80" s="47"/>
      <c r="G80" s="41" t="s">
        <v>3</v>
      </c>
      <c r="H80" s="7">
        <v>110</v>
      </c>
      <c r="I80" s="7">
        <v>116</v>
      </c>
      <c r="J80" s="7">
        <v>105</v>
      </c>
      <c r="K80" s="7">
        <v>118</v>
      </c>
      <c r="L80" s="13"/>
    </row>
    <row r="81" spans="1:1025" customHeight="1" ht="12.8">
      <c r="B81" s="14"/>
      <c r="C81" s="14"/>
      <c r="D81" s="9"/>
      <c r="E81" s="40" t="s">
        <v>250</v>
      </c>
      <c r="F81" s="48"/>
      <c r="G81" s="41" t="s">
        <v>3</v>
      </c>
      <c r="H81" s="7">
        <v>111</v>
      </c>
      <c r="I81" s="7">
        <v>117</v>
      </c>
      <c r="J81" s="7">
        <v>106</v>
      </c>
      <c r="K81" s="7">
        <v>119</v>
      </c>
      <c r="L81" s="13"/>
    </row>
    <row r="82" spans="1:1025" customHeight="1" ht="12.75">
      <c r="B82" s="14"/>
      <c r="C82" s="14"/>
      <c r="D82" s="9" t="s">
        <v>10</v>
      </c>
      <c r="E82" s="40" t="s">
        <v>5</v>
      </c>
      <c r="F82" s="48"/>
      <c r="G82" s="41" t="s">
        <v>3</v>
      </c>
      <c r="H82" s="7">
        <v>112</v>
      </c>
      <c r="I82" s="7">
        <v>118</v>
      </c>
      <c r="J82" s="7">
        <v>107</v>
      </c>
      <c r="K82" s="7">
        <v>120</v>
      </c>
      <c r="L82" s="13"/>
    </row>
    <row r="83" spans="1:1025" customHeight="1" ht="12.8">
      <c r="B83" s="14"/>
      <c r="C83" s="14"/>
      <c r="D83" s="9"/>
      <c r="E83" s="40" t="s">
        <v>250</v>
      </c>
      <c r="F83" s="48"/>
      <c r="G83" s="41" t="s">
        <v>3</v>
      </c>
      <c r="H83" s="7">
        <v>113</v>
      </c>
      <c r="I83" s="7">
        <v>119</v>
      </c>
      <c r="J83" s="7">
        <v>108</v>
      </c>
      <c r="K83" s="7">
        <v>121</v>
      </c>
      <c r="L83" s="13"/>
    </row>
    <row r="84" spans="1:1025" customHeight="1" ht="12.75">
      <c r="B84" s="14"/>
      <c r="C84" s="15" t="s">
        <v>251</v>
      </c>
      <c r="D84" s="15"/>
      <c r="E84" s="15"/>
      <c r="F84" s="15"/>
      <c r="G84" s="41" t="s">
        <v>12</v>
      </c>
      <c r="H84" s="7">
        <v>114</v>
      </c>
      <c r="I84" s="7">
        <v>120</v>
      </c>
      <c r="J84" s="7">
        <v>109</v>
      </c>
      <c r="K84" s="7">
        <v>122</v>
      </c>
      <c r="L84" s="13"/>
    </row>
    <row r="85" spans="1:1025" customHeight="1" ht="12.75">
      <c r="B85" s="14"/>
      <c r="C85" s="15" t="s">
        <v>252</v>
      </c>
      <c r="D85" s="15"/>
      <c r="E85" s="15"/>
      <c r="F85" s="15"/>
      <c r="G85" s="41" t="s">
        <v>3</v>
      </c>
      <c r="H85" s="7">
        <v>115</v>
      </c>
      <c r="I85" s="7">
        <v>121</v>
      </c>
      <c r="J85" s="7">
        <v>110</v>
      </c>
      <c r="K85" s="7">
        <v>123</v>
      </c>
      <c r="L85" s="13"/>
    </row>
    <row r="86" spans="1:1025" customHeight="1" ht="12.75">
      <c r="B86" s="14"/>
      <c r="C86" s="14" t="s">
        <v>253</v>
      </c>
      <c r="D86" s="9" t="s">
        <v>9</v>
      </c>
      <c r="E86" s="40" t="s">
        <v>5</v>
      </c>
      <c r="F86" s="47"/>
      <c r="G86" s="41" t="s">
        <v>3</v>
      </c>
      <c r="H86" s="7">
        <v>116</v>
      </c>
      <c r="I86" s="7">
        <v>122</v>
      </c>
      <c r="J86" s="7">
        <v>111</v>
      </c>
      <c r="K86" s="7">
        <v>124</v>
      </c>
      <c r="L86" s="13"/>
    </row>
    <row r="87" spans="1:1025" customHeight="1" ht="12.8">
      <c r="B87" s="14"/>
      <c r="C87" s="14"/>
      <c r="D87" s="9"/>
      <c r="E87" s="40" t="s">
        <v>250</v>
      </c>
      <c r="F87" s="48"/>
      <c r="G87" s="41" t="s">
        <v>3</v>
      </c>
      <c r="H87" s="7">
        <v>117</v>
      </c>
      <c r="I87" s="7">
        <v>123</v>
      </c>
      <c r="J87" s="7">
        <v>112</v>
      </c>
      <c r="K87" s="7">
        <v>125</v>
      </c>
      <c r="L87" s="13"/>
    </row>
    <row r="88" spans="1:1025" customHeight="1" ht="12.75">
      <c r="B88" s="14"/>
      <c r="C88" s="14"/>
      <c r="D88" s="9" t="s">
        <v>10</v>
      </c>
      <c r="E88" s="40" t="s">
        <v>5</v>
      </c>
      <c r="F88" s="48"/>
      <c r="G88" s="41" t="s">
        <v>3</v>
      </c>
      <c r="H88" s="7">
        <v>118</v>
      </c>
      <c r="I88" s="7">
        <v>124</v>
      </c>
      <c r="J88" s="7">
        <v>113</v>
      </c>
      <c r="K88" s="7">
        <v>126</v>
      </c>
      <c r="L88" s="13"/>
    </row>
    <row r="89" spans="1:1025" customHeight="1" ht="12.75">
      <c r="B89" s="14"/>
      <c r="C89" s="14"/>
      <c r="D89" s="9"/>
      <c r="E89" s="40" t="s">
        <v>250</v>
      </c>
      <c r="F89" s="47"/>
      <c r="G89" s="41" t="s">
        <v>3</v>
      </c>
      <c r="H89" s="7">
        <v>119</v>
      </c>
      <c r="I89" s="7">
        <v>125</v>
      </c>
      <c r="J89" s="7">
        <v>114</v>
      </c>
      <c r="K89" s="7">
        <v>127</v>
      </c>
      <c r="L89" s="13"/>
    </row>
    <row r="90" spans="1:1025" customHeight="1" ht="12.75">
      <c r="B90" s="14"/>
      <c r="C90" s="15" t="s">
        <v>254</v>
      </c>
      <c r="D90" s="15"/>
      <c r="E90" s="15"/>
      <c r="F90" s="15"/>
      <c r="G90" s="41" t="s">
        <v>12</v>
      </c>
      <c r="H90" s="7">
        <v>120</v>
      </c>
      <c r="I90" s="7">
        <v>126</v>
      </c>
      <c r="J90" s="7">
        <v>115</v>
      </c>
      <c r="K90" s="7">
        <v>128</v>
      </c>
      <c r="L90" s="13"/>
    </row>
    <row r="91" spans="1:1025" customHeight="1" ht="12.75">
      <c r="B91" s="14"/>
      <c r="C91" s="15" t="s">
        <v>255</v>
      </c>
      <c r="D91" s="15"/>
      <c r="E91" s="15"/>
      <c r="F91" s="15"/>
      <c r="G91" s="41" t="s">
        <v>3</v>
      </c>
      <c r="H91" s="7">
        <v>121</v>
      </c>
      <c r="I91" s="7">
        <v>127</v>
      </c>
      <c r="J91" s="7">
        <v>116</v>
      </c>
      <c r="K91" s="7">
        <v>129</v>
      </c>
      <c r="L91" s="13"/>
    </row>
    <row r="92" spans="1:1025" customHeight="1" ht="12.75">
      <c r="B92" s="14"/>
      <c r="C92" s="15" t="s">
        <v>256</v>
      </c>
      <c r="D92" s="15"/>
      <c r="E92" s="15"/>
      <c r="F92" s="15"/>
      <c r="G92" s="41" t="s">
        <v>12</v>
      </c>
      <c r="H92" s="7">
        <v>122</v>
      </c>
      <c r="I92" s="7">
        <v>128</v>
      </c>
      <c r="J92" s="7">
        <v>117</v>
      </c>
      <c r="K92" s="7">
        <v>130</v>
      </c>
      <c r="L92" s="13"/>
    </row>
    <row r="93" spans="1:1025" customHeight="1" ht="12.75">
      <c r="B93" s="14"/>
      <c r="C93" s="15" t="s">
        <v>257</v>
      </c>
      <c r="D93" s="15"/>
      <c r="E93" s="15"/>
      <c r="F93" s="15"/>
      <c r="G93" s="41" t="s">
        <v>3</v>
      </c>
      <c r="H93" s="7">
        <v>123</v>
      </c>
      <c r="I93" s="7">
        <v>129</v>
      </c>
      <c r="J93" s="7">
        <v>118</v>
      </c>
      <c r="K93" s="7">
        <v>131</v>
      </c>
      <c r="L93" s="13"/>
    </row>
    <row r="94" spans="1:1025" customHeight="1" ht="12.75">
      <c r="B94" s="14"/>
      <c r="C94" s="15" t="s">
        <v>258</v>
      </c>
      <c r="D94" s="15"/>
      <c r="E94" s="15"/>
      <c r="F94" s="15"/>
      <c r="G94" s="41" t="s">
        <v>12</v>
      </c>
      <c r="H94" s="7">
        <v>124</v>
      </c>
      <c r="I94" s="7">
        <v>130</v>
      </c>
      <c r="J94" s="7">
        <v>119</v>
      </c>
      <c r="K94" s="7">
        <v>132</v>
      </c>
      <c r="L94" s="13"/>
    </row>
    <row r="95" spans="1:1025" customHeight="1" ht="12.75">
      <c r="B95" s="14"/>
      <c r="C95" s="15" t="s">
        <v>259</v>
      </c>
      <c r="D95" s="15"/>
      <c r="E95" s="15"/>
      <c r="F95" s="15"/>
      <c r="G95" s="12" t="s">
        <v>99</v>
      </c>
      <c r="H95" s="7">
        <v>125</v>
      </c>
      <c r="I95" s="7">
        <v>131</v>
      </c>
      <c r="J95" s="7">
        <v>120</v>
      </c>
      <c r="K95" s="7">
        <v>133</v>
      </c>
      <c r="L95" s="13"/>
    </row>
    <row r="96" spans="1:1025" customHeight="1" ht="12.75">
      <c r="B96" s="14" t="s">
        <v>260</v>
      </c>
      <c r="C96" s="15" t="s">
        <v>261</v>
      </c>
      <c r="D96" s="15"/>
      <c r="E96" s="15"/>
      <c r="F96" s="15"/>
      <c r="G96" s="41" t="s">
        <v>3</v>
      </c>
      <c r="H96" s="7">
        <v>126</v>
      </c>
      <c r="I96" s="7">
        <v>132</v>
      </c>
      <c r="J96" s="7">
        <v>121</v>
      </c>
      <c r="K96" s="7">
        <v>134</v>
      </c>
      <c r="L96" s="13"/>
    </row>
    <row r="97" spans="1:1025" customHeight="1" ht="12.75">
      <c r="B97" s="14"/>
      <c r="C97" s="15" t="s">
        <v>262</v>
      </c>
      <c r="D97" s="15"/>
      <c r="E97" s="15"/>
      <c r="F97" s="15"/>
      <c r="G97" s="41" t="s">
        <v>3</v>
      </c>
      <c r="H97" s="7">
        <v>127</v>
      </c>
      <c r="I97" s="7">
        <v>133</v>
      </c>
      <c r="J97" s="7">
        <v>122</v>
      </c>
      <c r="K97" s="7">
        <v>135</v>
      </c>
      <c r="L97" s="13"/>
    </row>
    <row r="98" spans="1:1025" customHeight="1" ht="12.75">
      <c r="B98" s="14"/>
      <c r="C98" s="15" t="s">
        <v>263</v>
      </c>
      <c r="D98" s="15"/>
      <c r="E98" s="15"/>
      <c r="F98" s="15"/>
      <c r="G98" s="41" t="s">
        <v>3</v>
      </c>
      <c r="H98" s="7">
        <v>128</v>
      </c>
      <c r="I98" s="7">
        <v>134</v>
      </c>
      <c r="J98" s="7">
        <v>123</v>
      </c>
      <c r="K98" s="7">
        <v>136</v>
      </c>
      <c r="L98" s="13"/>
    </row>
    <row r="99" spans="1:1025" customHeight="1" ht="12.75">
      <c r="B99" s="14"/>
      <c r="C99" s="15" t="s">
        <v>264</v>
      </c>
      <c r="D99" s="15"/>
      <c r="E99" s="15"/>
      <c r="F99" s="15"/>
      <c r="G99" s="41" t="s">
        <v>3</v>
      </c>
      <c r="H99" s="7">
        <v>129</v>
      </c>
      <c r="I99" s="7">
        <v>135</v>
      </c>
      <c r="J99" s="7">
        <v>124</v>
      </c>
      <c r="K99" s="7">
        <v>137</v>
      </c>
      <c r="L99" s="13"/>
    </row>
    <row r="100" spans="1:1025" customHeight="1" ht="12.75">
      <c r="B100" s="14"/>
      <c r="C100" s="15" t="s">
        <v>265</v>
      </c>
      <c r="D100" s="15"/>
      <c r="E100" s="15"/>
      <c r="F100" s="15"/>
      <c r="G100" s="41" t="s">
        <v>3</v>
      </c>
      <c r="H100" s="7">
        <v>130</v>
      </c>
      <c r="I100" s="7">
        <v>136</v>
      </c>
      <c r="J100" s="7">
        <v>125</v>
      </c>
      <c r="K100" s="7">
        <v>138</v>
      </c>
      <c r="L100" s="13"/>
    </row>
    <row r="101" spans="1:1025" customHeight="1" ht="12.75">
      <c r="B101" s="14"/>
      <c r="C101" s="15" t="s">
        <v>134</v>
      </c>
      <c r="D101" s="15"/>
      <c r="E101" s="15"/>
      <c r="F101" s="15"/>
      <c r="G101" s="41" t="s">
        <v>3</v>
      </c>
      <c r="H101" s="7">
        <v>131</v>
      </c>
      <c r="I101" s="7">
        <v>137</v>
      </c>
      <c r="J101" s="7">
        <v>126</v>
      </c>
      <c r="K101" s="7">
        <v>139</v>
      </c>
      <c r="L101" s="13"/>
    </row>
    <row r="102" spans="1:1025" customHeight="1" ht="12.75">
      <c r="B102" s="14"/>
      <c r="C102" s="49" t="s">
        <v>161</v>
      </c>
      <c r="D102" s="49"/>
      <c r="E102" s="49"/>
      <c r="F102" s="49"/>
      <c r="G102" s="41" t="s">
        <v>3</v>
      </c>
      <c r="H102" s="7">
        <v>132</v>
      </c>
      <c r="I102" s="7">
        <v>138</v>
      </c>
      <c r="J102" s="7">
        <v>127</v>
      </c>
      <c r="K102" s="7">
        <v>140</v>
      </c>
      <c r="L102" s="13"/>
    </row>
    <row r="103" spans="1:1025" customHeight="1" ht="12.75">
      <c r="B103" s="14"/>
      <c r="C103" s="49" t="s">
        <v>31</v>
      </c>
      <c r="D103" s="49"/>
      <c r="E103" s="49"/>
      <c r="F103" s="49"/>
      <c r="G103" s="41" t="s">
        <v>3</v>
      </c>
      <c r="H103" s="7">
        <v>133</v>
      </c>
      <c r="I103" s="7">
        <v>139</v>
      </c>
      <c r="J103" s="7">
        <v>128</v>
      </c>
      <c r="K103" s="7">
        <v>141</v>
      </c>
      <c r="L103" s="13"/>
    </row>
    <row r="104" spans="1:1025" customHeight="1" ht="12.75">
      <c r="B104" s="9" t="s">
        <v>266</v>
      </c>
      <c r="C104" s="9" t="s">
        <v>267</v>
      </c>
      <c r="D104" s="15" t="s">
        <v>268</v>
      </c>
      <c r="E104" s="15"/>
      <c r="F104" s="15"/>
      <c r="G104" s="41" t="s">
        <v>3</v>
      </c>
      <c r="H104" s="7">
        <v>134</v>
      </c>
      <c r="I104" s="7">
        <v>140</v>
      </c>
      <c r="J104" s="7">
        <v>129</v>
      </c>
      <c r="K104" s="7">
        <v>142</v>
      </c>
      <c r="L104" s="13"/>
    </row>
    <row r="105" spans="1:1025" customHeight="1" ht="12.75">
      <c r="B105" s="9"/>
      <c r="C105" s="9"/>
      <c r="D105" s="15" t="s">
        <v>269</v>
      </c>
      <c r="E105" s="15"/>
      <c r="F105" s="15"/>
      <c r="G105" s="41" t="s">
        <v>3</v>
      </c>
      <c r="H105" s="7">
        <v>135</v>
      </c>
      <c r="I105" s="7">
        <v>141</v>
      </c>
      <c r="J105" s="7">
        <v>130</v>
      </c>
      <c r="K105" s="7">
        <v>143</v>
      </c>
      <c r="L105" s="13"/>
    </row>
    <row r="106" spans="1:1025" customHeight="1" ht="12.75">
      <c r="B106" s="9"/>
      <c r="C106" s="6" t="s">
        <v>270</v>
      </c>
      <c r="D106" s="6"/>
      <c r="E106" s="6"/>
      <c r="F106" s="6"/>
      <c r="G106" s="41" t="s">
        <v>3</v>
      </c>
      <c r="H106" s="7">
        <v>136</v>
      </c>
      <c r="I106" s="7">
        <v>142</v>
      </c>
      <c r="J106" s="7">
        <v>131</v>
      </c>
      <c r="K106" s="7">
        <v>144</v>
      </c>
      <c r="L106" s="13"/>
    </row>
    <row r="107" spans="1:1025" customHeight="1" ht="12.75">
      <c r="B107" s="9"/>
      <c r="C107" s="6" t="s">
        <v>271</v>
      </c>
      <c r="D107" s="6"/>
      <c r="E107" s="6"/>
      <c r="F107" s="6"/>
      <c r="G107" s="41" t="s">
        <v>3</v>
      </c>
      <c r="H107" s="7">
        <v>137</v>
      </c>
      <c r="I107" s="7">
        <v>143</v>
      </c>
      <c r="J107" s="7">
        <v>132</v>
      </c>
      <c r="K107" s="7">
        <v>145</v>
      </c>
      <c r="L107" s="13"/>
    </row>
    <row r="108" spans="1:1025" customHeight="1" ht="12.75">
      <c r="B108" s="9"/>
      <c r="C108" s="50" t="s">
        <v>77</v>
      </c>
      <c r="D108" s="6" t="s">
        <v>59</v>
      </c>
      <c r="E108" s="6"/>
      <c r="F108" s="6"/>
      <c r="G108" s="41" t="s">
        <v>3</v>
      </c>
      <c r="H108" s="7">
        <v>138</v>
      </c>
      <c r="I108" s="7">
        <v>144</v>
      </c>
      <c r="J108" s="7">
        <v>133</v>
      </c>
      <c r="K108" s="7">
        <v>146</v>
      </c>
      <c r="L108" s="13"/>
    </row>
    <row r="109" spans="1:1025" customHeight="1" ht="12.75">
      <c r="B109" s="9"/>
      <c r="C109" s="50"/>
      <c r="D109" s="6" t="s">
        <v>86</v>
      </c>
      <c r="E109" s="6"/>
      <c r="F109" s="6"/>
      <c r="G109" s="41" t="s">
        <v>3</v>
      </c>
      <c r="H109" s="7">
        <v>139</v>
      </c>
      <c r="I109" s="7">
        <v>145</v>
      </c>
      <c r="J109" s="7">
        <v>134</v>
      </c>
      <c r="K109" s="7">
        <v>147</v>
      </c>
      <c r="L109" s="13"/>
    </row>
    <row r="110" spans="1:1025" customHeight="1" ht="12.75">
      <c r="B110" s="9"/>
      <c r="C110" s="50"/>
      <c r="D110" s="6" t="s">
        <v>91</v>
      </c>
      <c r="E110" s="6"/>
      <c r="F110" s="6"/>
      <c r="G110" s="41" t="s">
        <v>3</v>
      </c>
      <c r="H110" s="7">
        <v>140</v>
      </c>
      <c r="I110" s="7">
        <v>146</v>
      </c>
      <c r="J110" s="7">
        <v>135</v>
      </c>
      <c r="K110" s="7">
        <v>148</v>
      </c>
      <c r="L110" s="13"/>
    </row>
    <row r="111" spans="1:1025" customHeight="1" ht="12.75">
      <c r="B111" s="9"/>
      <c r="C111" s="50"/>
      <c r="D111" s="6" t="s">
        <v>31</v>
      </c>
      <c r="E111" s="6"/>
      <c r="F111" s="6"/>
      <c r="G111" s="41" t="s">
        <v>3</v>
      </c>
      <c r="H111" s="7">
        <v>141</v>
      </c>
      <c r="I111" s="7">
        <v>147</v>
      </c>
      <c r="J111" s="7">
        <v>136</v>
      </c>
      <c r="K111" s="7">
        <v>149</v>
      </c>
      <c r="L111" s="13"/>
    </row>
    <row r="112" spans="1:1025" customHeight="1" ht="12.75">
      <c r="B112" s="9"/>
      <c r="C112" s="6" t="s">
        <v>219</v>
      </c>
      <c r="D112" s="6"/>
      <c r="E112" s="6"/>
      <c r="F112" s="6"/>
      <c r="G112" s="41" t="s">
        <v>3</v>
      </c>
      <c r="H112" s="7">
        <v>142</v>
      </c>
      <c r="I112" s="7">
        <v>148</v>
      </c>
      <c r="J112" s="7">
        <v>137</v>
      </c>
      <c r="K112" s="7">
        <v>150</v>
      </c>
      <c r="L112" s="13"/>
    </row>
    <row r="113" spans="1:1025" customHeight="1" ht="12.75">
      <c r="B113" s="9"/>
      <c r="C113" s="6" t="s">
        <v>272</v>
      </c>
      <c r="D113" s="6"/>
      <c r="E113" s="6"/>
      <c r="F113" s="6"/>
      <c r="G113" s="41" t="s">
        <v>3</v>
      </c>
      <c r="H113" s="7">
        <v>143</v>
      </c>
      <c r="I113" s="7">
        <v>149</v>
      </c>
      <c r="J113" s="7">
        <v>138</v>
      </c>
      <c r="K113" s="7">
        <v>151</v>
      </c>
      <c r="L113" s="13"/>
    </row>
    <row r="114" spans="1:1025" customHeight="1" ht="12.75">
      <c r="B114" s="9" t="s">
        <v>273</v>
      </c>
      <c r="C114" s="6" t="s">
        <v>274</v>
      </c>
      <c r="D114" s="6"/>
      <c r="E114" s="6"/>
      <c r="F114" s="6"/>
      <c r="G114" s="41" t="s">
        <v>3</v>
      </c>
      <c r="H114" s="7">
        <v>144</v>
      </c>
      <c r="I114" s="7">
        <v>150</v>
      </c>
      <c r="J114" s="7">
        <v>139</v>
      </c>
      <c r="K114" s="7">
        <v>152</v>
      </c>
      <c r="L114" s="13"/>
    </row>
    <row r="115" spans="1:1025" customHeight="1" ht="12.75">
      <c r="B115" s="9"/>
      <c r="C115" s="6" t="s">
        <v>271</v>
      </c>
      <c r="D115" s="6"/>
      <c r="E115" s="6"/>
      <c r="F115" s="6"/>
      <c r="G115" s="41" t="s">
        <v>3</v>
      </c>
      <c r="H115" s="7">
        <v>145</v>
      </c>
      <c r="I115" s="7">
        <v>151</v>
      </c>
      <c r="J115" s="7">
        <v>140</v>
      </c>
      <c r="K115" s="7">
        <v>153</v>
      </c>
      <c r="L115" s="13"/>
    </row>
    <row r="116" spans="1:1025" customHeight="1" ht="12.75">
      <c r="B116" s="9"/>
      <c r="C116" s="50" t="s">
        <v>77</v>
      </c>
      <c r="D116" s="6" t="s">
        <v>79</v>
      </c>
      <c r="E116" s="6"/>
      <c r="F116" s="6"/>
      <c r="G116" s="41" t="s">
        <v>3</v>
      </c>
      <c r="H116" s="7">
        <v>146</v>
      </c>
      <c r="I116" s="7">
        <v>152</v>
      </c>
      <c r="J116" s="7">
        <v>141</v>
      </c>
      <c r="K116" s="7">
        <v>154</v>
      </c>
      <c r="L116" s="13"/>
    </row>
    <row r="117" spans="1:1025" customHeight="1" ht="12.75">
      <c r="B117" s="9"/>
      <c r="C117" s="50"/>
      <c r="D117" s="6" t="s">
        <v>91</v>
      </c>
      <c r="E117" s="6"/>
      <c r="F117" s="6"/>
      <c r="G117" s="41" t="s">
        <v>3</v>
      </c>
      <c r="H117" s="7">
        <v>147</v>
      </c>
      <c r="I117" s="7">
        <v>153</v>
      </c>
      <c r="J117" s="7">
        <v>142</v>
      </c>
      <c r="K117" s="7">
        <v>155</v>
      </c>
      <c r="L117" s="13"/>
    </row>
    <row r="118" spans="1:1025" customHeight="1" ht="12.75">
      <c r="B118" s="9"/>
      <c r="C118" s="50"/>
      <c r="D118" s="6" t="s">
        <v>31</v>
      </c>
      <c r="E118" s="6"/>
      <c r="F118" s="6"/>
      <c r="G118" s="41" t="s">
        <v>3</v>
      </c>
      <c r="H118" s="7">
        <v>148</v>
      </c>
      <c r="I118" s="7">
        <v>154</v>
      </c>
      <c r="J118" s="7">
        <v>143</v>
      </c>
      <c r="K118" s="7">
        <v>156</v>
      </c>
      <c r="L118" s="13"/>
    </row>
    <row r="119" spans="1:1025" customHeight="1" ht="12.75">
      <c r="B119" s="9"/>
      <c r="C119" s="6" t="s">
        <v>275</v>
      </c>
      <c r="D119" s="6"/>
      <c r="E119" s="6"/>
      <c r="F119" s="6"/>
      <c r="G119" s="41" t="s">
        <v>3</v>
      </c>
      <c r="H119" s="7">
        <v>149</v>
      </c>
      <c r="I119" s="7">
        <v>155</v>
      </c>
      <c r="J119" s="7">
        <v>144</v>
      </c>
      <c r="K119" s="7">
        <v>157</v>
      </c>
      <c r="L119" s="13"/>
    </row>
    <row r="120" spans="1:1025" customHeight="1" ht="12.75">
      <c r="B120" s="9" t="s">
        <v>276</v>
      </c>
      <c r="C120" s="6" t="s">
        <v>217</v>
      </c>
      <c r="D120" s="6"/>
      <c r="E120" s="6"/>
      <c r="F120" s="6"/>
      <c r="G120" s="41" t="s">
        <v>3</v>
      </c>
      <c r="H120" s="7">
        <v>150</v>
      </c>
      <c r="I120" s="7">
        <v>156</v>
      </c>
      <c r="J120" s="7">
        <v>145</v>
      </c>
      <c r="K120" s="7">
        <v>158</v>
      </c>
      <c r="L120" s="13"/>
    </row>
    <row r="121" spans="1:1025" customHeight="1" ht="12.75">
      <c r="B121" s="9"/>
      <c r="C121" s="6" t="s">
        <v>220</v>
      </c>
      <c r="D121" s="6"/>
      <c r="E121" s="6"/>
      <c r="F121" s="6"/>
      <c r="G121" s="41" t="s">
        <v>3</v>
      </c>
      <c r="H121" s="7">
        <v>151</v>
      </c>
      <c r="I121" s="7">
        <v>157</v>
      </c>
      <c r="J121" s="7">
        <v>146</v>
      </c>
      <c r="K121" s="7">
        <v>159</v>
      </c>
      <c r="L121" s="13"/>
    </row>
    <row r="122" spans="1:1025" customHeight="1" ht="12.75">
      <c r="B122" s="9"/>
      <c r="C122" s="6" t="s">
        <v>221</v>
      </c>
      <c r="D122" s="6"/>
      <c r="E122" s="6"/>
      <c r="F122" s="6"/>
      <c r="G122" s="41" t="s">
        <v>3</v>
      </c>
      <c r="H122" s="7">
        <v>152</v>
      </c>
      <c r="I122" s="7">
        <v>158</v>
      </c>
      <c r="J122" s="7">
        <v>147</v>
      </c>
      <c r="K122" s="7">
        <v>160</v>
      </c>
      <c r="L122" s="13"/>
    </row>
    <row r="123" spans="1:1025" customHeight="1" ht="12.75">
      <c r="B123" s="9"/>
      <c r="C123" s="6" t="s">
        <v>144</v>
      </c>
      <c r="D123" s="6"/>
      <c r="E123" s="6"/>
      <c r="F123" s="6"/>
      <c r="G123" s="41" t="s">
        <v>3</v>
      </c>
      <c r="H123" s="7">
        <v>153</v>
      </c>
      <c r="I123" s="7">
        <v>159</v>
      </c>
      <c r="J123" s="7">
        <v>148</v>
      </c>
      <c r="K123" s="7">
        <v>161</v>
      </c>
      <c r="L123" s="13"/>
    </row>
    <row r="124" spans="1:1025" customHeight="1" ht="12.75">
      <c r="B124" s="9" t="s">
        <v>277</v>
      </c>
      <c r="C124" s="6" t="s">
        <v>137</v>
      </c>
      <c r="D124" s="6"/>
      <c r="E124" s="6"/>
      <c r="F124" s="6"/>
      <c r="G124" s="41" t="s">
        <v>3</v>
      </c>
      <c r="H124" s="7">
        <v>154</v>
      </c>
      <c r="I124" s="7">
        <v>160</v>
      </c>
      <c r="J124" s="7">
        <v>149</v>
      </c>
      <c r="K124" s="7">
        <v>162</v>
      </c>
      <c r="L124" s="13"/>
    </row>
    <row r="125" spans="1:1025" customHeight="1" ht="12.75">
      <c r="B125" s="9"/>
      <c r="C125" s="6" t="s">
        <v>226</v>
      </c>
      <c r="D125" s="6"/>
      <c r="E125" s="6"/>
      <c r="F125" s="6"/>
      <c r="G125" s="41" t="s">
        <v>3</v>
      </c>
      <c r="H125" s="7">
        <v>155</v>
      </c>
      <c r="I125" s="7">
        <v>161</v>
      </c>
      <c r="J125" s="7">
        <v>150</v>
      </c>
      <c r="K125" s="7">
        <v>163</v>
      </c>
      <c r="L125" s="13"/>
    </row>
    <row r="126" spans="1:1025" customHeight="1" ht="12.75">
      <c r="B126" s="9"/>
      <c r="C126" s="6" t="s">
        <v>143</v>
      </c>
      <c r="D126" s="6"/>
      <c r="E126" s="6"/>
      <c r="F126" s="6"/>
      <c r="G126" s="41" t="s">
        <v>3</v>
      </c>
      <c r="H126" s="7">
        <v>156</v>
      </c>
      <c r="I126" s="7">
        <v>162</v>
      </c>
      <c r="J126" s="7">
        <v>151</v>
      </c>
      <c r="K126" s="7">
        <v>164</v>
      </c>
      <c r="L126" s="13"/>
    </row>
    <row r="127" spans="1:1025" customHeight="1" ht="12.75">
      <c r="B127" s="9"/>
      <c r="C127" s="6" t="s">
        <v>31</v>
      </c>
      <c r="D127" s="6"/>
      <c r="E127" s="6"/>
      <c r="F127" s="6"/>
      <c r="G127" s="41" t="s">
        <v>3</v>
      </c>
      <c r="H127" s="7">
        <v>157</v>
      </c>
      <c r="I127" s="7">
        <v>163</v>
      </c>
      <c r="J127" s="7">
        <v>152</v>
      </c>
      <c r="K127" s="7">
        <v>165</v>
      </c>
      <c r="L127" s="13"/>
    </row>
    <row r="128" spans="1:1025" customHeight="1" ht="12.75">
      <c r="B128" s="9" t="s">
        <v>278</v>
      </c>
      <c r="C128" s="6" t="s">
        <v>9</v>
      </c>
      <c r="D128" s="6"/>
      <c r="E128" s="6"/>
      <c r="F128" s="6"/>
      <c r="G128" s="41" t="s">
        <v>3</v>
      </c>
      <c r="H128" s="7">
        <v>158</v>
      </c>
      <c r="I128" s="7">
        <v>164</v>
      </c>
      <c r="J128" s="7">
        <v>153</v>
      </c>
      <c r="K128" s="7">
        <v>166</v>
      </c>
      <c r="L128" s="13"/>
    </row>
    <row r="129" spans="1:1025" customHeight="1" ht="12.75">
      <c r="B129" s="9"/>
      <c r="C129" s="6" t="s">
        <v>124</v>
      </c>
      <c r="D129" s="6"/>
      <c r="E129" s="6"/>
      <c r="F129" s="6"/>
      <c r="G129" s="41" t="s">
        <v>3</v>
      </c>
      <c r="H129" s="7">
        <v>159</v>
      </c>
      <c r="I129" s="7">
        <v>165</v>
      </c>
      <c r="J129" s="7">
        <v>154</v>
      </c>
      <c r="K129" s="7">
        <v>167</v>
      </c>
      <c r="L129" s="13"/>
    </row>
    <row r="130" spans="1:1025" customHeight="1" ht="12.75">
      <c r="B130" s="14" t="s">
        <v>279</v>
      </c>
      <c r="C130" s="6" t="s">
        <v>280</v>
      </c>
      <c r="D130" s="6"/>
      <c r="E130" s="6"/>
      <c r="F130" s="6"/>
      <c r="G130" s="41" t="s">
        <v>3</v>
      </c>
      <c r="H130" s="7">
        <v>160</v>
      </c>
      <c r="I130" s="7">
        <v>166</v>
      </c>
      <c r="J130" s="7">
        <v>155</v>
      </c>
      <c r="K130" s="7">
        <v>168</v>
      </c>
      <c r="L130" s="13"/>
    </row>
    <row r="131" spans="1:1025" customHeight="1" ht="12.75">
      <c r="B131" s="14"/>
      <c r="C131" s="15" t="s">
        <v>281</v>
      </c>
      <c r="D131" s="15"/>
      <c r="E131" s="15"/>
      <c r="F131" s="15"/>
      <c r="G131" s="41" t="s">
        <v>3</v>
      </c>
      <c r="H131" s="7">
        <v>161</v>
      </c>
      <c r="I131" s="7">
        <v>167</v>
      </c>
      <c r="J131" s="7">
        <v>156</v>
      </c>
      <c r="K131" s="7">
        <v>169</v>
      </c>
      <c r="L131" s="13"/>
    </row>
    <row r="132" spans="1:1025" customHeight="1" ht="12.75">
      <c r="B132" s="14"/>
      <c r="C132" s="15" t="s">
        <v>282</v>
      </c>
      <c r="D132" s="15"/>
      <c r="E132" s="15"/>
      <c r="F132" s="15"/>
      <c r="G132" s="41" t="s">
        <v>3</v>
      </c>
      <c r="H132" s="7">
        <v>162</v>
      </c>
      <c r="I132" s="7">
        <v>168</v>
      </c>
      <c r="J132" s="7">
        <v>157</v>
      </c>
      <c r="K132" s="7">
        <v>170</v>
      </c>
      <c r="L132" s="13"/>
    </row>
    <row r="133" spans="1:1025" customHeight="1" ht="12.75">
      <c r="B133" s="14"/>
      <c r="C133" s="6" t="s">
        <v>283</v>
      </c>
      <c r="D133" s="6"/>
      <c r="E133" s="6"/>
      <c r="F133" s="6"/>
      <c r="G133" s="41" t="s">
        <v>3</v>
      </c>
      <c r="H133" s="7">
        <v>163</v>
      </c>
      <c r="I133" s="7">
        <v>169</v>
      </c>
      <c r="J133" s="7">
        <v>158</v>
      </c>
      <c r="K133" s="7">
        <v>171</v>
      </c>
      <c r="L133" s="13"/>
    </row>
    <row r="134" spans="1:1025" customHeight="1" ht="12.75">
      <c r="B134" s="14"/>
      <c r="C134" s="15" t="s">
        <v>284</v>
      </c>
      <c r="D134" s="15"/>
      <c r="E134" s="15"/>
      <c r="F134" s="15"/>
      <c r="G134" s="41" t="s">
        <v>3</v>
      </c>
      <c r="H134" s="7">
        <v>164</v>
      </c>
      <c r="I134" s="7">
        <v>170</v>
      </c>
      <c r="J134" s="7">
        <v>159</v>
      </c>
      <c r="K134" s="7">
        <v>172</v>
      </c>
      <c r="L134" s="13"/>
    </row>
    <row r="135" spans="1:1025" customHeight="1" ht="12.75">
      <c r="B135" s="14"/>
      <c r="C135" s="6" t="s">
        <v>285</v>
      </c>
      <c r="D135" s="6"/>
      <c r="E135" s="6"/>
      <c r="F135" s="6"/>
      <c r="G135" s="41" t="s">
        <v>3</v>
      </c>
      <c r="H135" s="7">
        <v>165</v>
      </c>
      <c r="I135" s="7">
        <v>171</v>
      </c>
      <c r="J135" s="7">
        <v>160</v>
      </c>
      <c r="K135" s="7">
        <v>173</v>
      </c>
      <c r="L135" s="13"/>
    </row>
    <row r="136" spans="1:1025" customHeight="1" ht="12.75">
      <c r="B136" s="14"/>
      <c r="C136" s="9" t="s">
        <v>286</v>
      </c>
      <c r="D136" s="14" t="s">
        <v>9</v>
      </c>
      <c r="E136" s="6" t="s">
        <v>238</v>
      </c>
      <c r="F136" s="6"/>
      <c r="G136" s="41" t="s">
        <v>3</v>
      </c>
      <c r="H136" s="7">
        <v>166</v>
      </c>
      <c r="I136" s="7">
        <v>172</v>
      </c>
      <c r="J136" s="7">
        <v>161</v>
      </c>
      <c r="K136" s="7">
        <v>174</v>
      </c>
      <c r="L136" s="13"/>
    </row>
    <row r="137" spans="1:1025" customHeight="1" ht="12.75">
      <c r="B137" s="14"/>
      <c r="C137" s="9"/>
      <c r="D137" s="14"/>
      <c r="E137" s="6" t="s">
        <v>6</v>
      </c>
      <c r="F137" s="6"/>
      <c r="G137" s="41" t="s">
        <v>3</v>
      </c>
      <c r="H137" s="7">
        <v>167</v>
      </c>
      <c r="I137" s="7">
        <v>173</v>
      </c>
      <c r="J137" s="7">
        <v>162</v>
      </c>
      <c r="K137" s="7">
        <v>175</v>
      </c>
      <c r="L137" s="13"/>
    </row>
    <row r="138" spans="1:1025" customHeight="1" ht="12.75">
      <c r="B138" s="14"/>
      <c r="C138" s="9"/>
      <c r="D138" s="14" t="s">
        <v>124</v>
      </c>
      <c r="E138" s="6" t="s">
        <v>238</v>
      </c>
      <c r="F138" s="6"/>
      <c r="G138" s="41" t="s">
        <v>3</v>
      </c>
      <c r="H138" s="7">
        <v>168</v>
      </c>
      <c r="I138" s="7">
        <v>174</v>
      </c>
      <c r="J138" s="7">
        <v>163</v>
      </c>
      <c r="K138" s="7">
        <v>176</v>
      </c>
      <c r="L138" s="13"/>
    </row>
    <row r="139" spans="1:1025" customHeight="1" ht="12.75">
      <c r="B139" s="14"/>
      <c r="C139" s="9"/>
      <c r="D139" s="14"/>
      <c r="E139" s="6" t="s">
        <v>6</v>
      </c>
      <c r="F139" s="6"/>
      <c r="G139" s="41" t="s">
        <v>3</v>
      </c>
      <c r="H139" s="7">
        <v>169</v>
      </c>
      <c r="I139" s="7">
        <v>175</v>
      </c>
      <c r="J139" s="7">
        <v>164</v>
      </c>
      <c r="K139" s="7">
        <v>177</v>
      </c>
      <c r="L139" s="13"/>
    </row>
    <row r="140" spans="1:1025" customHeight="1" ht="12.75">
      <c r="B140" s="14"/>
      <c r="C140" s="9" t="s">
        <v>287</v>
      </c>
      <c r="D140" s="14" t="s">
        <v>9</v>
      </c>
      <c r="E140" s="6" t="s">
        <v>238</v>
      </c>
      <c r="F140" s="6"/>
      <c r="G140" s="41" t="s">
        <v>3</v>
      </c>
      <c r="H140" s="7">
        <v>170</v>
      </c>
      <c r="I140" s="7">
        <v>176</v>
      </c>
      <c r="J140" s="7">
        <v>165</v>
      </c>
      <c r="K140" s="7">
        <v>178</v>
      </c>
      <c r="L140" s="13"/>
    </row>
    <row r="141" spans="1:1025" customHeight="1" ht="12.75">
      <c r="B141" s="14"/>
      <c r="C141" s="9"/>
      <c r="D141" s="14"/>
      <c r="E141" s="6" t="s">
        <v>6</v>
      </c>
      <c r="F141" s="6"/>
      <c r="G141" s="41" t="s">
        <v>3</v>
      </c>
      <c r="H141" s="7">
        <v>171</v>
      </c>
      <c r="I141" s="7">
        <v>177</v>
      </c>
      <c r="J141" s="7">
        <v>166</v>
      </c>
      <c r="K141" s="7">
        <v>179</v>
      </c>
      <c r="L141" s="13"/>
    </row>
    <row r="142" spans="1:1025" customHeight="1" ht="12.75">
      <c r="B142" s="14"/>
      <c r="C142" s="9"/>
      <c r="D142" s="14" t="s">
        <v>124</v>
      </c>
      <c r="E142" s="6" t="s">
        <v>238</v>
      </c>
      <c r="F142" s="6"/>
      <c r="G142" s="41" t="s">
        <v>3</v>
      </c>
      <c r="H142" s="7">
        <v>172</v>
      </c>
      <c r="I142" s="7">
        <v>178</v>
      </c>
      <c r="J142" s="7">
        <v>167</v>
      </c>
      <c r="K142" s="7">
        <v>180</v>
      </c>
      <c r="L142" s="13"/>
    </row>
    <row r="143" spans="1:1025" customHeight="1" ht="12.75">
      <c r="B143" s="14"/>
      <c r="C143" s="9"/>
      <c r="D143" s="14"/>
      <c r="E143" s="6" t="s">
        <v>6</v>
      </c>
      <c r="F143" s="6"/>
      <c r="G143" s="41" t="s">
        <v>3</v>
      </c>
      <c r="H143" s="7">
        <v>173</v>
      </c>
      <c r="I143" s="7">
        <v>179</v>
      </c>
      <c r="J143" s="7">
        <v>168</v>
      </c>
      <c r="K143" s="7">
        <v>181</v>
      </c>
      <c r="L143" s="13"/>
    </row>
    <row r="144" spans="1:1025" customHeight="1" ht="12.75">
      <c r="B144" s="14"/>
      <c r="C144" s="6" t="s">
        <v>288</v>
      </c>
      <c r="D144" s="6"/>
      <c r="E144" s="6"/>
      <c r="F144" s="6"/>
      <c r="G144" s="41" t="s">
        <v>3</v>
      </c>
      <c r="H144" s="7">
        <v>174</v>
      </c>
      <c r="I144" s="7">
        <v>180</v>
      </c>
      <c r="J144" s="7">
        <v>169</v>
      </c>
      <c r="K144" s="7">
        <v>182</v>
      </c>
      <c r="L144" s="13"/>
    </row>
    <row r="145" spans="1:1025" customHeight="1" ht="12.75">
      <c r="B145" s="14"/>
      <c r="C145" s="6" t="s">
        <v>289</v>
      </c>
      <c r="D145" s="6"/>
      <c r="E145" s="6"/>
      <c r="F145" s="6"/>
      <c r="G145" s="41" t="s">
        <v>3</v>
      </c>
      <c r="H145" s="7">
        <v>175</v>
      </c>
      <c r="I145" s="7">
        <v>181</v>
      </c>
      <c r="J145" s="7">
        <v>170</v>
      </c>
      <c r="K145" s="7">
        <v>183</v>
      </c>
      <c r="L145" s="13"/>
    </row>
    <row r="146" spans="1:1025" customHeight="1" ht="12.75">
      <c r="B146" s="14"/>
      <c r="C146" s="15" t="s">
        <v>290</v>
      </c>
      <c r="D146" s="15"/>
      <c r="E146" s="15"/>
      <c r="F146" s="15"/>
      <c r="G146" s="41" t="s">
        <v>3</v>
      </c>
      <c r="H146" s="7">
        <v>176</v>
      </c>
      <c r="I146" s="7">
        <v>182</v>
      </c>
      <c r="J146" s="7">
        <v>171</v>
      </c>
      <c r="K146" s="7">
        <v>184</v>
      </c>
      <c r="L146" s="13"/>
    </row>
    <row r="147" spans="1:1025" customHeight="1" ht="12.75">
      <c r="B147" s="14"/>
      <c r="C147" s="6" t="s">
        <v>31</v>
      </c>
      <c r="D147" s="6"/>
      <c r="E147" s="6"/>
      <c r="F147" s="6"/>
      <c r="G147" s="41" t="s">
        <v>3</v>
      </c>
      <c r="H147" s="7">
        <v>177</v>
      </c>
      <c r="I147" s="7">
        <v>183</v>
      </c>
      <c r="J147" s="7">
        <v>172</v>
      </c>
      <c r="K147" s="7">
        <v>185</v>
      </c>
      <c r="L147" s="13"/>
    </row>
    <row r="148" spans="1:1025" customHeight="1" ht="18">
      <c r="B148" s="51" t="s">
        <v>291</v>
      </c>
      <c r="C148" s="51"/>
      <c r="D148" s="51"/>
      <c r="E148" s="51"/>
      <c r="F148" s="51"/>
      <c r="G148" s="51"/>
      <c r="H148" s="18">
        <f>SUM(H79:H147)</f>
        <v>9867</v>
      </c>
      <c r="I148" s="18">
        <f>SUM(I79:I147)</f>
        <v>10281</v>
      </c>
      <c r="J148" s="18">
        <f>SUM(J79:J147)</f>
        <v>9522</v>
      </c>
      <c r="K148" s="18">
        <f>SUM(K79:K147)</f>
        <v>10419</v>
      </c>
      <c r="L148" s="18">
        <f>SUM(L79:L147)</f>
        <v>0</v>
      </c>
    </row>
    <row r="149" spans="1:1025" customHeight="1" ht="12.7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025" customHeight="1" ht="12.7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025" customHeight="1" ht="12.7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025" customHeight="1" ht="18">
      <c r="B152" s="3" t="s">
        <v>292</v>
      </c>
      <c r="C152" s="3"/>
      <c r="D152" s="3"/>
      <c r="E152" s="3"/>
      <c r="F152" s="3"/>
      <c r="G152" s="3"/>
      <c r="H152" s="3">
        <v>2014</v>
      </c>
      <c r="I152" s="3">
        <v>2015</v>
      </c>
      <c r="J152" s="3">
        <v>2016</v>
      </c>
      <c r="K152" s="3">
        <v>2017</v>
      </c>
      <c r="L152" s="3">
        <v>2018</v>
      </c>
    </row>
    <row r="153" spans="1:1025" customHeight="1" ht="12.75">
      <c r="B153" s="14" t="s">
        <v>260</v>
      </c>
      <c r="C153" s="15" t="s">
        <v>261</v>
      </c>
      <c r="D153" s="15"/>
      <c r="E153" s="15"/>
      <c r="F153" s="15"/>
      <c r="G153" s="41" t="s">
        <v>3</v>
      </c>
      <c r="H153" s="7">
        <v>109</v>
      </c>
      <c r="I153" s="7">
        <v>115</v>
      </c>
      <c r="J153" s="7">
        <v>104</v>
      </c>
      <c r="K153" s="7">
        <v>117</v>
      </c>
      <c r="L153" s="13"/>
    </row>
    <row r="154" spans="1:1025" customHeight="1" ht="12.75">
      <c r="B154" s="14"/>
      <c r="C154" s="15" t="s">
        <v>262</v>
      </c>
      <c r="D154" s="15"/>
      <c r="E154" s="15"/>
      <c r="F154" s="15"/>
      <c r="G154" s="41" t="s">
        <v>3</v>
      </c>
      <c r="H154" s="7">
        <v>110</v>
      </c>
      <c r="I154" s="7">
        <v>116</v>
      </c>
      <c r="J154" s="7">
        <v>105</v>
      </c>
      <c r="K154" s="7">
        <v>118</v>
      </c>
      <c r="L154" s="13"/>
    </row>
    <row r="155" spans="1:1025" customHeight="1" ht="12.75">
      <c r="B155" s="14"/>
      <c r="C155" s="15" t="s">
        <v>263</v>
      </c>
      <c r="D155" s="15"/>
      <c r="E155" s="15"/>
      <c r="F155" s="15"/>
      <c r="G155" s="41" t="s">
        <v>3</v>
      </c>
      <c r="H155" s="7">
        <v>111</v>
      </c>
      <c r="I155" s="7">
        <v>117</v>
      </c>
      <c r="J155" s="7">
        <v>106</v>
      </c>
      <c r="K155" s="7">
        <v>119</v>
      </c>
      <c r="L155" s="13"/>
    </row>
    <row r="156" spans="1:1025" customHeight="1" ht="12.75">
      <c r="B156" s="14"/>
      <c r="C156" s="15" t="s">
        <v>264</v>
      </c>
      <c r="D156" s="15"/>
      <c r="E156" s="15"/>
      <c r="F156" s="15"/>
      <c r="G156" s="41" t="s">
        <v>3</v>
      </c>
      <c r="H156" s="7">
        <v>112</v>
      </c>
      <c r="I156" s="7">
        <v>118</v>
      </c>
      <c r="J156" s="7">
        <v>107</v>
      </c>
      <c r="K156" s="7">
        <v>120</v>
      </c>
      <c r="L156" s="13"/>
    </row>
    <row r="157" spans="1:1025" customHeight="1" ht="12.75">
      <c r="B157" s="14"/>
      <c r="C157" s="15" t="s">
        <v>265</v>
      </c>
      <c r="D157" s="15"/>
      <c r="E157" s="15"/>
      <c r="F157" s="15"/>
      <c r="G157" s="41" t="s">
        <v>3</v>
      </c>
      <c r="H157" s="7">
        <v>113</v>
      </c>
      <c r="I157" s="7">
        <v>119</v>
      </c>
      <c r="J157" s="7">
        <v>108</v>
      </c>
      <c r="K157" s="7">
        <v>121</v>
      </c>
      <c r="L157" s="13"/>
    </row>
    <row r="158" spans="1:1025" customHeight="1" ht="12.75">
      <c r="B158" s="14"/>
      <c r="C158" s="15" t="s">
        <v>134</v>
      </c>
      <c r="D158" s="15"/>
      <c r="E158" s="15"/>
      <c r="F158" s="15"/>
      <c r="G158" s="41" t="s">
        <v>3</v>
      </c>
      <c r="H158" s="7">
        <v>114</v>
      </c>
      <c r="I158" s="7">
        <v>120</v>
      </c>
      <c r="J158" s="7">
        <v>109</v>
      </c>
      <c r="K158" s="7">
        <v>122</v>
      </c>
      <c r="L158" s="13"/>
    </row>
    <row r="159" spans="1:1025" customHeight="1" ht="12.75">
      <c r="B159" s="14"/>
      <c r="C159" s="49" t="s">
        <v>161</v>
      </c>
      <c r="D159" s="49"/>
      <c r="E159" s="49"/>
      <c r="F159" s="49"/>
      <c r="G159" s="41" t="s">
        <v>3</v>
      </c>
      <c r="H159" s="7">
        <v>115</v>
      </c>
      <c r="I159" s="7">
        <v>121</v>
      </c>
      <c r="J159" s="7">
        <v>110</v>
      </c>
      <c r="K159" s="7">
        <v>123</v>
      </c>
      <c r="L159" s="13"/>
    </row>
    <row r="160" spans="1:1025" customHeight="1" ht="12.75">
      <c r="B160" s="14"/>
      <c r="C160" s="49" t="s">
        <v>31</v>
      </c>
      <c r="D160" s="49"/>
      <c r="E160" s="49"/>
      <c r="F160" s="49"/>
      <c r="G160" s="41" t="s">
        <v>3</v>
      </c>
      <c r="H160" s="7">
        <v>116</v>
      </c>
      <c r="I160" s="7">
        <v>122</v>
      </c>
      <c r="J160" s="7">
        <v>111</v>
      </c>
      <c r="K160" s="7">
        <v>124</v>
      </c>
      <c r="L160" s="13"/>
    </row>
    <row r="161" spans="1:1025" customHeight="1" ht="12.75">
      <c r="B161" s="9" t="s">
        <v>266</v>
      </c>
      <c r="C161" s="9" t="s">
        <v>267</v>
      </c>
      <c r="D161" s="15" t="s">
        <v>268</v>
      </c>
      <c r="E161" s="15"/>
      <c r="F161" s="15"/>
      <c r="G161" s="41" t="s">
        <v>3</v>
      </c>
      <c r="H161" s="7">
        <v>117</v>
      </c>
      <c r="I161" s="7">
        <v>123</v>
      </c>
      <c r="J161" s="7">
        <v>112</v>
      </c>
      <c r="K161" s="7">
        <v>125</v>
      </c>
      <c r="L161" s="13"/>
    </row>
    <row r="162" spans="1:1025" customHeight="1" ht="12.75">
      <c r="B162" s="9"/>
      <c r="C162" s="9"/>
      <c r="D162" s="15" t="s">
        <v>269</v>
      </c>
      <c r="E162" s="15"/>
      <c r="F162" s="15"/>
      <c r="G162" s="41" t="s">
        <v>3</v>
      </c>
      <c r="H162" s="7">
        <v>118</v>
      </c>
      <c r="I162" s="7">
        <v>124</v>
      </c>
      <c r="J162" s="7">
        <v>113</v>
      </c>
      <c r="K162" s="7">
        <v>126</v>
      </c>
      <c r="L162" s="13"/>
    </row>
    <row r="163" spans="1:1025" customHeight="1" ht="12.75">
      <c r="B163" s="9"/>
      <c r="C163" s="6" t="s">
        <v>270</v>
      </c>
      <c r="D163" s="6"/>
      <c r="E163" s="6"/>
      <c r="F163" s="6"/>
      <c r="G163" s="41" t="s">
        <v>3</v>
      </c>
      <c r="H163" s="7">
        <v>119</v>
      </c>
      <c r="I163" s="7">
        <v>125</v>
      </c>
      <c r="J163" s="7">
        <v>114</v>
      </c>
      <c r="K163" s="7">
        <v>127</v>
      </c>
      <c r="L163" s="13"/>
    </row>
    <row r="164" spans="1:1025" customHeight="1" ht="12.75">
      <c r="B164" s="9"/>
      <c r="C164" s="6" t="s">
        <v>271</v>
      </c>
      <c r="D164" s="6"/>
      <c r="E164" s="6"/>
      <c r="F164" s="6"/>
      <c r="G164" s="41" t="s">
        <v>3</v>
      </c>
      <c r="H164" s="7">
        <v>120</v>
      </c>
      <c r="I164" s="7">
        <v>126</v>
      </c>
      <c r="J164" s="7">
        <v>115</v>
      </c>
      <c r="K164" s="7">
        <v>128</v>
      </c>
      <c r="L164" s="13"/>
    </row>
    <row r="165" spans="1:1025" customHeight="1" ht="12.75">
      <c r="B165" s="9"/>
      <c r="C165" s="50" t="s">
        <v>77</v>
      </c>
      <c r="D165" s="6" t="s">
        <v>59</v>
      </c>
      <c r="E165" s="6"/>
      <c r="F165" s="6"/>
      <c r="G165" s="41" t="s">
        <v>3</v>
      </c>
      <c r="H165" s="7">
        <v>121</v>
      </c>
      <c r="I165" s="7">
        <v>127</v>
      </c>
      <c r="J165" s="7">
        <v>116</v>
      </c>
      <c r="K165" s="7">
        <v>129</v>
      </c>
      <c r="L165" s="13"/>
    </row>
    <row r="166" spans="1:1025" customHeight="1" ht="12.75">
      <c r="B166" s="9"/>
      <c r="C166" s="50"/>
      <c r="D166" s="6" t="s">
        <v>86</v>
      </c>
      <c r="E166" s="6"/>
      <c r="F166" s="6"/>
      <c r="G166" s="41" t="s">
        <v>3</v>
      </c>
      <c r="H166" s="7">
        <v>122</v>
      </c>
      <c r="I166" s="7">
        <v>128</v>
      </c>
      <c r="J166" s="7">
        <v>117</v>
      </c>
      <c r="K166" s="7">
        <v>130</v>
      </c>
      <c r="L166" s="13"/>
    </row>
    <row r="167" spans="1:1025" customHeight="1" ht="12.75">
      <c r="B167" s="9"/>
      <c r="C167" s="50"/>
      <c r="D167" s="6" t="s">
        <v>91</v>
      </c>
      <c r="E167" s="6"/>
      <c r="F167" s="6"/>
      <c r="G167" s="41" t="s">
        <v>3</v>
      </c>
      <c r="H167" s="7">
        <v>123</v>
      </c>
      <c r="I167" s="7">
        <v>129</v>
      </c>
      <c r="J167" s="7">
        <v>118</v>
      </c>
      <c r="K167" s="7">
        <v>131</v>
      </c>
      <c r="L167" s="13"/>
    </row>
    <row r="168" spans="1:1025" customHeight="1" ht="12.75">
      <c r="B168" s="9"/>
      <c r="C168" s="50"/>
      <c r="D168" s="6" t="s">
        <v>31</v>
      </c>
      <c r="E168" s="6"/>
      <c r="F168" s="6"/>
      <c r="G168" s="41" t="s">
        <v>3</v>
      </c>
      <c r="H168" s="7">
        <v>124</v>
      </c>
      <c r="I168" s="7">
        <v>130</v>
      </c>
      <c r="J168" s="7">
        <v>119</v>
      </c>
      <c r="K168" s="7">
        <v>132</v>
      </c>
      <c r="L168" s="13"/>
    </row>
    <row r="169" spans="1:1025" customHeight="1" ht="12.75">
      <c r="B169" s="9"/>
      <c r="C169" s="6" t="s">
        <v>219</v>
      </c>
      <c r="D169" s="6"/>
      <c r="E169" s="6"/>
      <c r="F169" s="6"/>
      <c r="G169" s="41" t="s">
        <v>3</v>
      </c>
      <c r="H169" s="7">
        <v>125</v>
      </c>
      <c r="I169" s="7">
        <v>131</v>
      </c>
      <c r="J169" s="7">
        <v>120</v>
      </c>
      <c r="K169" s="7">
        <v>133</v>
      </c>
      <c r="L169" s="13"/>
    </row>
    <row r="170" spans="1:1025" customHeight="1" ht="12.75">
      <c r="B170" s="9"/>
      <c r="C170" s="6" t="s">
        <v>272</v>
      </c>
      <c r="D170" s="6"/>
      <c r="E170" s="6"/>
      <c r="F170" s="6"/>
      <c r="G170" s="41" t="s">
        <v>3</v>
      </c>
      <c r="H170" s="7">
        <v>126</v>
      </c>
      <c r="I170" s="7">
        <v>132</v>
      </c>
      <c r="J170" s="7">
        <v>121</v>
      </c>
      <c r="K170" s="7">
        <v>134</v>
      </c>
      <c r="L170" s="13"/>
    </row>
    <row r="171" spans="1:1025" customHeight="1" ht="12.75">
      <c r="B171" s="9" t="s">
        <v>273</v>
      </c>
      <c r="C171" s="6" t="s">
        <v>274</v>
      </c>
      <c r="D171" s="6"/>
      <c r="E171" s="6"/>
      <c r="F171" s="6"/>
      <c r="G171" s="41" t="s">
        <v>3</v>
      </c>
      <c r="H171" s="7">
        <v>127</v>
      </c>
      <c r="I171" s="7">
        <v>133</v>
      </c>
      <c r="J171" s="7">
        <v>122</v>
      </c>
      <c r="K171" s="7">
        <v>135</v>
      </c>
      <c r="L171" s="13"/>
    </row>
    <row r="172" spans="1:1025" customHeight="1" ht="12.75">
      <c r="B172" s="9"/>
      <c r="C172" s="6" t="s">
        <v>271</v>
      </c>
      <c r="D172" s="6"/>
      <c r="E172" s="6"/>
      <c r="F172" s="6"/>
      <c r="G172" s="41" t="s">
        <v>3</v>
      </c>
      <c r="H172" s="7">
        <v>128</v>
      </c>
      <c r="I172" s="7">
        <v>134</v>
      </c>
      <c r="J172" s="7">
        <v>123</v>
      </c>
      <c r="K172" s="7">
        <v>136</v>
      </c>
      <c r="L172" s="13"/>
    </row>
    <row r="173" spans="1:1025" customHeight="1" ht="12.75">
      <c r="B173" s="9"/>
      <c r="C173" s="50" t="s">
        <v>77</v>
      </c>
      <c r="D173" s="6" t="s">
        <v>79</v>
      </c>
      <c r="E173" s="6"/>
      <c r="F173" s="6"/>
      <c r="G173" s="41" t="s">
        <v>3</v>
      </c>
      <c r="H173" s="7">
        <v>129</v>
      </c>
      <c r="I173" s="7">
        <v>135</v>
      </c>
      <c r="J173" s="7">
        <v>124</v>
      </c>
      <c r="K173" s="7">
        <v>137</v>
      </c>
      <c r="L173" s="13"/>
    </row>
    <row r="174" spans="1:1025" customHeight="1" ht="12.75">
      <c r="B174" s="9"/>
      <c r="C174" s="50"/>
      <c r="D174" s="6" t="s">
        <v>91</v>
      </c>
      <c r="E174" s="6"/>
      <c r="F174" s="6"/>
      <c r="G174" s="41" t="s">
        <v>3</v>
      </c>
      <c r="H174" s="7">
        <v>130</v>
      </c>
      <c r="I174" s="7">
        <v>136</v>
      </c>
      <c r="J174" s="7">
        <v>125</v>
      </c>
      <c r="K174" s="7">
        <v>138</v>
      </c>
      <c r="L174" s="13"/>
    </row>
    <row r="175" spans="1:1025" customHeight="1" ht="12.75">
      <c r="B175" s="9"/>
      <c r="C175" s="50"/>
      <c r="D175" s="6" t="s">
        <v>31</v>
      </c>
      <c r="E175" s="6"/>
      <c r="F175" s="6"/>
      <c r="G175" s="41" t="s">
        <v>3</v>
      </c>
      <c r="H175" s="7">
        <v>131</v>
      </c>
      <c r="I175" s="7">
        <v>137</v>
      </c>
      <c r="J175" s="7">
        <v>126</v>
      </c>
      <c r="K175" s="7">
        <v>139</v>
      </c>
      <c r="L175" s="13"/>
    </row>
    <row r="176" spans="1:1025" customHeight="1" ht="12.75">
      <c r="B176" s="9"/>
      <c r="C176" s="6" t="s">
        <v>275</v>
      </c>
      <c r="D176" s="6"/>
      <c r="E176" s="6"/>
      <c r="F176" s="6"/>
      <c r="G176" s="41" t="s">
        <v>3</v>
      </c>
      <c r="H176" s="7">
        <v>132</v>
      </c>
      <c r="I176" s="7">
        <v>138</v>
      </c>
      <c r="J176" s="7">
        <v>127</v>
      </c>
      <c r="K176" s="7">
        <v>140</v>
      </c>
      <c r="L176" s="13"/>
    </row>
    <row r="177" spans="1:1025" customHeight="1" ht="12.75">
      <c r="B177" s="9" t="s">
        <v>276</v>
      </c>
      <c r="C177" s="6" t="s">
        <v>293</v>
      </c>
      <c r="D177" s="6"/>
      <c r="E177" s="6"/>
      <c r="F177" s="6"/>
      <c r="G177" s="41" t="s">
        <v>3</v>
      </c>
      <c r="H177" s="7">
        <v>133</v>
      </c>
      <c r="I177" s="7">
        <v>139</v>
      </c>
      <c r="J177" s="7">
        <v>128</v>
      </c>
      <c r="K177" s="7">
        <v>141</v>
      </c>
      <c r="L177" s="13"/>
    </row>
    <row r="178" spans="1:1025" customHeight="1" ht="12.75">
      <c r="B178" s="9"/>
      <c r="C178" s="6" t="s">
        <v>217</v>
      </c>
      <c r="D178" s="6"/>
      <c r="E178" s="6"/>
      <c r="F178" s="6"/>
      <c r="G178" s="41" t="s">
        <v>3</v>
      </c>
      <c r="H178" s="7">
        <v>134</v>
      </c>
      <c r="I178" s="7">
        <v>140</v>
      </c>
      <c r="J178" s="7">
        <v>129</v>
      </c>
      <c r="K178" s="7">
        <v>142</v>
      </c>
      <c r="L178" s="13"/>
    </row>
    <row r="179" spans="1:1025" customHeight="1" ht="12.75">
      <c r="B179" s="9"/>
      <c r="C179" s="6" t="s">
        <v>218</v>
      </c>
      <c r="D179" s="6"/>
      <c r="E179" s="6"/>
      <c r="F179" s="6"/>
      <c r="G179" s="41" t="s">
        <v>3</v>
      </c>
      <c r="H179" s="7">
        <v>135</v>
      </c>
      <c r="I179" s="7">
        <v>141</v>
      </c>
      <c r="J179" s="7">
        <v>130</v>
      </c>
      <c r="K179" s="7">
        <v>143</v>
      </c>
      <c r="L179" s="13"/>
    </row>
    <row r="180" spans="1:1025" customHeight="1" ht="12.75">
      <c r="B180" s="9"/>
      <c r="C180" s="6" t="s">
        <v>219</v>
      </c>
      <c r="D180" s="6"/>
      <c r="E180" s="6"/>
      <c r="F180" s="6"/>
      <c r="G180" s="41" t="s">
        <v>3</v>
      </c>
      <c r="H180" s="7">
        <v>136</v>
      </c>
      <c r="I180" s="7">
        <v>142</v>
      </c>
      <c r="J180" s="7">
        <v>131</v>
      </c>
      <c r="K180" s="7">
        <v>144</v>
      </c>
      <c r="L180" s="13"/>
    </row>
    <row r="181" spans="1:1025" customHeight="1" ht="12.75">
      <c r="B181" s="9"/>
      <c r="C181" s="6" t="s">
        <v>220</v>
      </c>
      <c r="D181" s="6"/>
      <c r="E181" s="6"/>
      <c r="F181" s="6"/>
      <c r="G181" s="41" t="s">
        <v>3</v>
      </c>
      <c r="H181" s="7">
        <v>137</v>
      </c>
      <c r="I181" s="7">
        <v>143</v>
      </c>
      <c r="J181" s="7">
        <v>132</v>
      </c>
      <c r="K181" s="7">
        <v>145</v>
      </c>
      <c r="L181" s="13"/>
    </row>
    <row r="182" spans="1:1025" customHeight="1" ht="12.75">
      <c r="B182" s="9"/>
      <c r="C182" s="6" t="s">
        <v>221</v>
      </c>
      <c r="D182" s="6"/>
      <c r="E182" s="6"/>
      <c r="F182" s="6"/>
      <c r="G182" s="41" t="s">
        <v>3</v>
      </c>
      <c r="H182" s="7">
        <v>138</v>
      </c>
      <c r="I182" s="7">
        <v>144</v>
      </c>
      <c r="J182" s="7">
        <v>133</v>
      </c>
      <c r="K182" s="7">
        <v>146</v>
      </c>
      <c r="L182" s="13"/>
    </row>
    <row r="183" spans="1:1025" customHeight="1" ht="12.75">
      <c r="B183" s="9"/>
      <c r="C183" s="6" t="s">
        <v>222</v>
      </c>
      <c r="D183" s="6"/>
      <c r="E183" s="6"/>
      <c r="F183" s="6"/>
      <c r="G183" s="41" t="s">
        <v>3</v>
      </c>
      <c r="H183" s="7">
        <v>139</v>
      </c>
      <c r="I183" s="7">
        <v>145</v>
      </c>
      <c r="J183" s="7">
        <v>134</v>
      </c>
      <c r="K183" s="7">
        <v>147</v>
      </c>
      <c r="L183" s="13"/>
    </row>
    <row r="184" spans="1:1025" customHeight="1" ht="12.75">
      <c r="B184" s="9"/>
      <c r="C184" s="6" t="s">
        <v>223</v>
      </c>
      <c r="D184" s="6"/>
      <c r="E184" s="6"/>
      <c r="F184" s="6"/>
      <c r="G184" s="41" t="s">
        <v>3</v>
      </c>
      <c r="H184" s="7">
        <v>140</v>
      </c>
      <c r="I184" s="7">
        <v>146</v>
      </c>
      <c r="J184" s="7">
        <v>135</v>
      </c>
      <c r="K184" s="7">
        <v>148</v>
      </c>
      <c r="L184" s="13"/>
    </row>
    <row r="185" spans="1:1025" customHeight="1" ht="12.75">
      <c r="B185" s="9"/>
      <c r="C185" s="6" t="s">
        <v>224</v>
      </c>
      <c r="D185" s="6"/>
      <c r="E185" s="6"/>
      <c r="F185" s="6"/>
      <c r="G185" s="41" t="s">
        <v>3</v>
      </c>
      <c r="H185" s="7">
        <v>141</v>
      </c>
      <c r="I185" s="7">
        <v>147</v>
      </c>
      <c r="J185" s="7">
        <v>136</v>
      </c>
      <c r="K185" s="7">
        <v>149</v>
      </c>
      <c r="L185" s="13"/>
    </row>
    <row r="186" spans="1:1025" customHeight="1" ht="12.75">
      <c r="B186" s="9"/>
      <c r="C186" s="6" t="s">
        <v>144</v>
      </c>
      <c r="D186" s="6"/>
      <c r="E186" s="6"/>
      <c r="F186" s="6"/>
      <c r="G186" s="41" t="s">
        <v>3</v>
      </c>
      <c r="H186" s="7">
        <v>142</v>
      </c>
      <c r="I186" s="7">
        <v>148</v>
      </c>
      <c r="J186" s="7">
        <v>137</v>
      </c>
      <c r="K186" s="7">
        <v>150</v>
      </c>
      <c r="L186" s="13"/>
    </row>
    <row r="187" spans="1:1025" customHeight="1" ht="12.75">
      <c r="B187" s="9" t="s">
        <v>277</v>
      </c>
      <c r="C187" s="6" t="s">
        <v>137</v>
      </c>
      <c r="D187" s="6"/>
      <c r="E187" s="6"/>
      <c r="F187" s="6"/>
      <c r="G187" s="41" t="s">
        <v>3</v>
      </c>
      <c r="H187" s="7">
        <v>143</v>
      </c>
      <c r="I187" s="7">
        <v>149</v>
      </c>
      <c r="J187" s="7">
        <v>138</v>
      </c>
      <c r="K187" s="7">
        <v>151</v>
      </c>
      <c r="L187" s="13"/>
    </row>
    <row r="188" spans="1:1025" customHeight="1" ht="12.75">
      <c r="B188" s="9"/>
      <c r="C188" s="6" t="s">
        <v>226</v>
      </c>
      <c r="D188" s="6"/>
      <c r="E188" s="6"/>
      <c r="F188" s="6"/>
      <c r="G188" s="41" t="s">
        <v>3</v>
      </c>
      <c r="H188" s="7">
        <v>144</v>
      </c>
      <c r="I188" s="7">
        <v>150</v>
      </c>
      <c r="J188" s="7">
        <v>139</v>
      </c>
      <c r="K188" s="7">
        <v>152</v>
      </c>
      <c r="L188" s="13"/>
    </row>
    <row r="189" spans="1:1025" customHeight="1" ht="12.75">
      <c r="B189" s="9"/>
      <c r="C189" s="6" t="s">
        <v>139</v>
      </c>
      <c r="D189" s="6"/>
      <c r="E189" s="6"/>
      <c r="F189" s="6"/>
      <c r="G189" s="41" t="s">
        <v>3</v>
      </c>
      <c r="H189" s="7">
        <v>145</v>
      </c>
      <c r="I189" s="7">
        <v>151</v>
      </c>
      <c r="J189" s="7">
        <v>140</v>
      </c>
      <c r="K189" s="7">
        <v>153</v>
      </c>
      <c r="L189" s="13"/>
    </row>
    <row r="190" spans="1:1025" customHeight="1" ht="12.75">
      <c r="B190" s="9"/>
      <c r="C190" s="6" t="s">
        <v>140</v>
      </c>
      <c r="D190" s="6"/>
      <c r="E190" s="6"/>
      <c r="F190" s="6"/>
      <c r="G190" s="41" t="s">
        <v>3</v>
      </c>
      <c r="H190" s="7">
        <v>146</v>
      </c>
      <c r="I190" s="7">
        <v>152</v>
      </c>
      <c r="J190" s="7">
        <v>141</v>
      </c>
      <c r="K190" s="7">
        <v>154</v>
      </c>
      <c r="L190" s="13"/>
    </row>
    <row r="191" spans="1:1025" customHeight="1" ht="12.75">
      <c r="B191" s="9"/>
      <c r="C191" s="6" t="s">
        <v>141</v>
      </c>
      <c r="D191" s="6"/>
      <c r="E191" s="6"/>
      <c r="F191" s="6"/>
      <c r="G191" s="41" t="s">
        <v>3</v>
      </c>
      <c r="H191" s="7">
        <v>147</v>
      </c>
      <c r="I191" s="7">
        <v>153</v>
      </c>
      <c r="J191" s="7">
        <v>142</v>
      </c>
      <c r="K191" s="7">
        <v>155</v>
      </c>
      <c r="L191" s="13"/>
    </row>
    <row r="192" spans="1:1025" customHeight="1" ht="12.75">
      <c r="B192" s="9"/>
      <c r="C192" s="6" t="s">
        <v>142</v>
      </c>
      <c r="D192" s="6"/>
      <c r="E192" s="6"/>
      <c r="F192" s="6"/>
      <c r="G192" s="41" t="s">
        <v>3</v>
      </c>
      <c r="H192" s="7">
        <v>148</v>
      </c>
      <c r="I192" s="7">
        <v>154</v>
      </c>
      <c r="J192" s="7">
        <v>143</v>
      </c>
      <c r="K192" s="7">
        <v>156</v>
      </c>
      <c r="L192" s="13"/>
    </row>
    <row r="193" spans="1:1025" customHeight="1" ht="12.75">
      <c r="B193" s="9"/>
      <c r="C193" s="6" t="s">
        <v>143</v>
      </c>
      <c r="D193" s="6"/>
      <c r="E193" s="6"/>
      <c r="F193" s="6"/>
      <c r="G193" s="41" t="s">
        <v>3</v>
      </c>
      <c r="H193" s="7">
        <v>149</v>
      </c>
      <c r="I193" s="7">
        <v>155</v>
      </c>
      <c r="J193" s="7">
        <v>144</v>
      </c>
      <c r="K193" s="7">
        <v>157</v>
      </c>
      <c r="L193" s="13"/>
    </row>
    <row r="194" spans="1:1025" customHeight="1" ht="12.75">
      <c r="B194" s="9"/>
      <c r="C194" s="6" t="s">
        <v>31</v>
      </c>
      <c r="D194" s="6"/>
      <c r="E194" s="6"/>
      <c r="F194" s="6"/>
      <c r="G194" s="41" t="s">
        <v>3</v>
      </c>
      <c r="H194" s="7">
        <v>150</v>
      </c>
      <c r="I194" s="7">
        <v>156</v>
      </c>
      <c r="J194" s="7">
        <v>145</v>
      </c>
      <c r="K194" s="7">
        <v>158</v>
      </c>
      <c r="L194" s="13"/>
    </row>
    <row r="195" spans="1:1025" customHeight="1" ht="12.75">
      <c r="B195" s="9" t="s">
        <v>278</v>
      </c>
      <c r="C195" s="6" t="s">
        <v>9</v>
      </c>
      <c r="D195" s="6"/>
      <c r="E195" s="6"/>
      <c r="F195" s="6"/>
      <c r="G195" s="41" t="s">
        <v>3</v>
      </c>
      <c r="H195" s="7">
        <v>151</v>
      </c>
      <c r="I195" s="7">
        <v>157</v>
      </c>
      <c r="J195" s="7">
        <v>146</v>
      </c>
      <c r="K195" s="7">
        <v>159</v>
      </c>
      <c r="L195" s="13"/>
    </row>
    <row r="196" spans="1:1025" customHeight="1" ht="12.75">
      <c r="B196" s="9"/>
      <c r="C196" s="6" t="s">
        <v>124</v>
      </c>
      <c r="D196" s="6"/>
      <c r="E196" s="6"/>
      <c r="F196" s="6"/>
      <c r="G196" s="41" t="s">
        <v>3</v>
      </c>
      <c r="H196" s="7">
        <v>152</v>
      </c>
      <c r="I196" s="7">
        <v>158</v>
      </c>
      <c r="J196" s="7">
        <v>147</v>
      </c>
      <c r="K196" s="7">
        <v>160</v>
      </c>
      <c r="L196" s="13"/>
    </row>
    <row r="197" spans="1:1025" customHeight="1" ht="12.75">
      <c r="B197" s="14" t="s">
        <v>279</v>
      </c>
      <c r="C197" s="6" t="s">
        <v>294</v>
      </c>
      <c r="D197" s="6"/>
      <c r="E197" s="6"/>
      <c r="F197" s="6"/>
      <c r="G197" s="41" t="s">
        <v>3</v>
      </c>
      <c r="H197" s="7">
        <v>153</v>
      </c>
      <c r="I197" s="7">
        <v>159</v>
      </c>
      <c r="J197" s="7">
        <v>148</v>
      </c>
      <c r="K197" s="7">
        <v>161</v>
      </c>
      <c r="L197" s="13"/>
    </row>
    <row r="198" spans="1:1025" customHeight="1" ht="12.75">
      <c r="B198" s="14"/>
      <c r="C198" s="6" t="s">
        <v>295</v>
      </c>
      <c r="D198" s="6"/>
      <c r="E198" s="6"/>
      <c r="F198" s="6"/>
      <c r="G198" s="41" t="s">
        <v>3</v>
      </c>
      <c r="H198" s="7">
        <v>154</v>
      </c>
      <c r="I198" s="7">
        <v>160</v>
      </c>
      <c r="J198" s="7">
        <v>149</v>
      </c>
      <c r="K198" s="7">
        <v>162</v>
      </c>
      <c r="L198" s="13"/>
    </row>
    <row r="199" spans="1:1025" customHeight="1" ht="12.75">
      <c r="B199" s="14"/>
      <c r="C199" s="6" t="s">
        <v>296</v>
      </c>
      <c r="D199" s="6"/>
      <c r="E199" s="6"/>
      <c r="F199" s="6"/>
      <c r="G199" s="41" t="s">
        <v>3</v>
      </c>
      <c r="H199" s="7">
        <v>155</v>
      </c>
      <c r="I199" s="7">
        <v>161</v>
      </c>
      <c r="J199" s="7">
        <v>150</v>
      </c>
      <c r="K199" s="7">
        <v>163</v>
      </c>
      <c r="L199" s="13"/>
    </row>
    <row r="200" spans="1:1025" customHeight="1" ht="12.75">
      <c r="B200" s="14"/>
      <c r="C200" s="6" t="s">
        <v>297</v>
      </c>
      <c r="D200" s="6"/>
      <c r="E200" s="6"/>
      <c r="F200" s="6"/>
      <c r="G200" s="41" t="s">
        <v>3</v>
      </c>
      <c r="H200" s="7">
        <v>156</v>
      </c>
      <c r="I200" s="7">
        <v>162</v>
      </c>
      <c r="J200" s="7">
        <v>151</v>
      </c>
      <c r="K200" s="7">
        <v>164</v>
      </c>
      <c r="L200" s="13"/>
    </row>
    <row r="201" spans="1:1025" customHeight="1" ht="12.75">
      <c r="B201" s="14"/>
      <c r="C201" s="6" t="s">
        <v>298</v>
      </c>
      <c r="D201" s="6"/>
      <c r="E201" s="6"/>
      <c r="F201" s="6"/>
      <c r="G201" s="41" t="s">
        <v>3</v>
      </c>
      <c r="H201" s="7">
        <v>157</v>
      </c>
      <c r="I201" s="7">
        <v>163</v>
      </c>
      <c r="J201" s="7">
        <v>152</v>
      </c>
      <c r="K201" s="7">
        <v>165</v>
      </c>
      <c r="L201" s="13"/>
    </row>
    <row r="202" spans="1:1025" customHeight="1" ht="12.75">
      <c r="B202" s="14"/>
      <c r="C202" s="49" t="s">
        <v>299</v>
      </c>
      <c r="D202" s="49"/>
      <c r="E202" s="49"/>
      <c r="F202" s="49"/>
      <c r="G202" s="41" t="s">
        <v>3</v>
      </c>
      <c r="H202" s="7">
        <v>158</v>
      </c>
      <c r="I202" s="7">
        <v>164</v>
      </c>
      <c r="J202" s="7">
        <v>153</v>
      </c>
      <c r="K202" s="7">
        <v>166</v>
      </c>
      <c r="L202" s="13"/>
    </row>
    <row r="203" spans="1:1025" customHeight="1" ht="12.75">
      <c r="B203" s="14"/>
      <c r="C203" s="6" t="s">
        <v>280</v>
      </c>
      <c r="D203" s="6"/>
      <c r="E203" s="6"/>
      <c r="F203" s="6"/>
      <c r="G203" s="41" t="s">
        <v>3</v>
      </c>
      <c r="H203" s="7">
        <v>159</v>
      </c>
      <c r="I203" s="7">
        <v>165</v>
      </c>
      <c r="J203" s="7">
        <v>154</v>
      </c>
      <c r="K203" s="7">
        <v>167</v>
      </c>
      <c r="L203" s="13"/>
    </row>
    <row r="204" spans="1:1025" customHeight="1" ht="12.75">
      <c r="B204" s="14"/>
      <c r="C204" s="6" t="s">
        <v>300</v>
      </c>
      <c r="D204" s="6"/>
      <c r="E204" s="6"/>
      <c r="F204" s="6"/>
      <c r="G204" s="41" t="s">
        <v>3</v>
      </c>
      <c r="H204" s="7">
        <v>160</v>
      </c>
      <c r="I204" s="7">
        <v>166</v>
      </c>
      <c r="J204" s="7">
        <v>155</v>
      </c>
      <c r="K204" s="7">
        <v>168</v>
      </c>
      <c r="L204" s="13"/>
    </row>
    <row r="205" spans="1:1025" customHeight="1" ht="12.75">
      <c r="B205" s="14"/>
      <c r="C205" s="15" t="s">
        <v>301</v>
      </c>
      <c r="D205" s="15"/>
      <c r="E205" s="15"/>
      <c r="F205" s="15"/>
      <c r="G205" s="41" t="s">
        <v>3</v>
      </c>
      <c r="H205" s="7">
        <v>161</v>
      </c>
      <c r="I205" s="7">
        <v>167</v>
      </c>
      <c r="J205" s="7">
        <v>156</v>
      </c>
      <c r="K205" s="7">
        <v>169</v>
      </c>
      <c r="L205" s="13"/>
    </row>
    <row r="206" spans="1:1025" customHeight="1" ht="12.75">
      <c r="B206" s="14"/>
      <c r="C206" s="15" t="s">
        <v>282</v>
      </c>
      <c r="D206" s="15"/>
      <c r="E206" s="15"/>
      <c r="F206" s="15"/>
      <c r="G206" s="41" t="s">
        <v>3</v>
      </c>
      <c r="H206" s="7">
        <v>162</v>
      </c>
      <c r="I206" s="7">
        <v>168</v>
      </c>
      <c r="J206" s="7">
        <v>157</v>
      </c>
      <c r="K206" s="7">
        <v>170</v>
      </c>
      <c r="L206" s="13"/>
    </row>
    <row r="207" spans="1:1025" customHeight="1" ht="12.75">
      <c r="B207" s="14"/>
      <c r="C207" s="6" t="s">
        <v>283</v>
      </c>
      <c r="D207" s="6"/>
      <c r="E207" s="6"/>
      <c r="F207" s="6"/>
      <c r="G207" s="41" t="s">
        <v>3</v>
      </c>
      <c r="H207" s="7">
        <v>163</v>
      </c>
      <c r="I207" s="7">
        <v>169</v>
      </c>
      <c r="J207" s="7">
        <v>158</v>
      </c>
      <c r="K207" s="7">
        <v>171</v>
      </c>
      <c r="L207" s="13"/>
    </row>
    <row r="208" spans="1:1025" customHeight="1" ht="12.75">
      <c r="B208" s="14"/>
      <c r="C208" s="15" t="s">
        <v>284</v>
      </c>
      <c r="D208" s="15"/>
      <c r="E208" s="15"/>
      <c r="F208" s="15"/>
      <c r="G208" s="41" t="s">
        <v>3</v>
      </c>
      <c r="H208" s="7">
        <v>164</v>
      </c>
      <c r="I208" s="7">
        <v>170</v>
      </c>
      <c r="J208" s="7">
        <v>159</v>
      </c>
      <c r="K208" s="7">
        <v>172</v>
      </c>
      <c r="L208" s="13"/>
    </row>
    <row r="209" spans="1:1025" customHeight="1" ht="12.75">
      <c r="B209" s="14"/>
      <c r="C209" s="6" t="s">
        <v>285</v>
      </c>
      <c r="D209" s="6"/>
      <c r="E209" s="6"/>
      <c r="F209" s="6"/>
      <c r="G209" s="41" t="s">
        <v>3</v>
      </c>
      <c r="H209" s="7">
        <v>165</v>
      </c>
      <c r="I209" s="7">
        <v>171</v>
      </c>
      <c r="J209" s="7">
        <v>160</v>
      </c>
      <c r="K209" s="7">
        <v>173</v>
      </c>
      <c r="L209" s="13"/>
    </row>
    <row r="210" spans="1:1025" customHeight="1" ht="12.75">
      <c r="B210" s="14"/>
      <c r="C210" s="9" t="s">
        <v>286</v>
      </c>
      <c r="D210" s="14" t="s">
        <v>9</v>
      </c>
      <c r="E210" s="6" t="s">
        <v>238</v>
      </c>
      <c r="F210" s="6"/>
      <c r="G210" s="41" t="s">
        <v>3</v>
      </c>
      <c r="H210" s="7">
        <v>166</v>
      </c>
      <c r="I210" s="7">
        <v>172</v>
      </c>
      <c r="J210" s="7">
        <v>161</v>
      </c>
      <c r="K210" s="7">
        <v>174</v>
      </c>
      <c r="L210" s="13"/>
    </row>
    <row r="211" spans="1:1025" customHeight="1" ht="12.75">
      <c r="B211" s="14"/>
      <c r="C211" s="9"/>
      <c r="D211" s="14"/>
      <c r="E211" s="6" t="s">
        <v>6</v>
      </c>
      <c r="F211" s="6"/>
      <c r="G211" s="41" t="s">
        <v>3</v>
      </c>
      <c r="H211" s="7">
        <v>167</v>
      </c>
      <c r="I211" s="7">
        <v>173</v>
      </c>
      <c r="J211" s="7">
        <v>162</v>
      </c>
      <c r="K211" s="7">
        <v>175</v>
      </c>
      <c r="L211" s="13"/>
    </row>
    <row r="212" spans="1:1025" customHeight="1" ht="12.75">
      <c r="B212" s="14"/>
      <c r="C212" s="9"/>
      <c r="D212" s="14" t="s">
        <v>124</v>
      </c>
      <c r="E212" s="6" t="s">
        <v>238</v>
      </c>
      <c r="F212" s="6"/>
      <c r="G212" s="41" t="s">
        <v>3</v>
      </c>
      <c r="H212" s="7">
        <v>168</v>
      </c>
      <c r="I212" s="7">
        <v>174</v>
      </c>
      <c r="J212" s="7">
        <v>163</v>
      </c>
      <c r="K212" s="7">
        <v>176</v>
      </c>
      <c r="L212" s="13"/>
    </row>
    <row r="213" spans="1:1025" customHeight="1" ht="12.75">
      <c r="B213" s="14"/>
      <c r="C213" s="9"/>
      <c r="D213" s="14"/>
      <c r="E213" s="6" t="s">
        <v>6</v>
      </c>
      <c r="F213" s="6"/>
      <c r="G213" s="41" t="s">
        <v>3</v>
      </c>
      <c r="H213" s="7">
        <v>169</v>
      </c>
      <c r="I213" s="7">
        <v>175</v>
      </c>
      <c r="J213" s="7">
        <v>164</v>
      </c>
      <c r="K213" s="7">
        <v>177</v>
      </c>
      <c r="L213" s="13"/>
    </row>
    <row r="214" spans="1:1025" customHeight="1" ht="12.75">
      <c r="B214" s="14"/>
      <c r="C214" s="9" t="s">
        <v>287</v>
      </c>
      <c r="D214" s="14" t="s">
        <v>9</v>
      </c>
      <c r="E214" s="6" t="s">
        <v>238</v>
      </c>
      <c r="F214" s="6"/>
      <c r="G214" s="41" t="s">
        <v>3</v>
      </c>
      <c r="H214" s="7">
        <v>170</v>
      </c>
      <c r="I214" s="7">
        <v>176</v>
      </c>
      <c r="J214" s="7">
        <v>165</v>
      </c>
      <c r="K214" s="7">
        <v>178</v>
      </c>
      <c r="L214" s="13"/>
    </row>
    <row r="215" spans="1:1025" customHeight="1" ht="12.75">
      <c r="B215" s="14"/>
      <c r="C215" s="9"/>
      <c r="D215" s="14"/>
      <c r="E215" s="6" t="s">
        <v>6</v>
      </c>
      <c r="F215" s="6"/>
      <c r="G215" s="41" t="s">
        <v>3</v>
      </c>
      <c r="H215" s="7">
        <v>171</v>
      </c>
      <c r="I215" s="7">
        <v>177</v>
      </c>
      <c r="J215" s="7">
        <v>166</v>
      </c>
      <c r="K215" s="7">
        <v>179</v>
      </c>
      <c r="L215" s="13"/>
    </row>
    <row r="216" spans="1:1025" customHeight="1" ht="12.75">
      <c r="B216" s="14"/>
      <c r="C216" s="9"/>
      <c r="D216" s="14" t="s">
        <v>124</v>
      </c>
      <c r="E216" s="6" t="s">
        <v>238</v>
      </c>
      <c r="F216" s="6"/>
      <c r="G216" s="41" t="s">
        <v>3</v>
      </c>
      <c r="H216" s="7">
        <v>172</v>
      </c>
      <c r="I216" s="7">
        <v>178</v>
      </c>
      <c r="J216" s="7">
        <v>167</v>
      </c>
      <c r="K216" s="7">
        <v>180</v>
      </c>
      <c r="L216" s="13"/>
    </row>
    <row r="217" spans="1:1025" customHeight="1" ht="12.75">
      <c r="B217" s="14"/>
      <c r="C217" s="9"/>
      <c r="D217" s="14"/>
      <c r="E217" s="6" t="s">
        <v>6</v>
      </c>
      <c r="F217" s="6"/>
      <c r="G217" s="41" t="s">
        <v>3</v>
      </c>
      <c r="H217" s="7">
        <v>173</v>
      </c>
      <c r="I217" s="7">
        <v>179</v>
      </c>
      <c r="J217" s="7">
        <v>168</v>
      </c>
      <c r="K217" s="7">
        <v>181</v>
      </c>
      <c r="L217" s="13"/>
    </row>
    <row r="218" spans="1:1025" customHeight="1" ht="12.75">
      <c r="B218" s="14"/>
      <c r="C218" s="6" t="s">
        <v>288</v>
      </c>
      <c r="D218" s="6"/>
      <c r="E218" s="6"/>
      <c r="F218" s="6"/>
      <c r="G218" s="41" t="s">
        <v>3</v>
      </c>
      <c r="H218" s="7">
        <v>174</v>
      </c>
      <c r="I218" s="7">
        <v>180</v>
      </c>
      <c r="J218" s="7">
        <v>169</v>
      </c>
      <c r="K218" s="7">
        <v>182</v>
      </c>
      <c r="L218" s="13"/>
    </row>
    <row r="219" spans="1:1025" customHeight="1" ht="12.75">
      <c r="B219" s="14"/>
      <c r="C219" s="6" t="s">
        <v>289</v>
      </c>
      <c r="D219" s="6"/>
      <c r="E219" s="6"/>
      <c r="F219" s="6"/>
      <c r="G219" s="41" t="s">
        <v>3</v>
      </c>
      <c r="H219" s="7">
        <v>175</v>
      </c>
      <c r="I219" s="7">
        <v>181</v>
      </c>
      <c r="J219" s="7">
        <v>170</v>
      </c>
      <c r="K219" s="7">
        <v>183</v>
      </c>
      <c r="L219" s="13"/>
    </row>
    <row r="220" spans="1:1025" customHeight="1" ht="12.75">
      <c r="B220" s="14"/>
      <c r="C220" s="15" t="s">
        <v>290</v>
      </c>
      <c r="D220" s="15"/>
      <c r="E220" s="15"/>
      <c r="F220" s="15"/>
      <c r="G220" s="41" t="s">
        <v>3</v>
      </c>
      <c r="H220" s="7">
        <v>176</v>
      </c>
      <c r="I220" s="7">
        <v>182</v>
      </c>
      <c r="J220" s="7">
        <v>171</v>
      </c>
      <c r="K220" s="7">
        <v>184</v>
      </c>
      <c r="L220" s="13"/>
    </row>
    <row r="221" spans="1:1025" customHeight="1" ht="12.75">
      <c r="B221" s="14"/>
      <c r="C221" s="15" t="s">
        <v>302</v>
      </c>
      <c r="D221" s="15"/>
      <c r="E221" s="15"/>
      <c r="F221" s="15"/>
      <c r="G221" s="41" t="s">
        <v>3</v>
      </c>
      <c r="H221" s="7">
        <v>177</v>
      </c>
      <c r="I221" s="7">
        <v>183</v>
      </c>
      <c r="J221" s="7">
        <v>172</v>
      </c>
      <c r="K221" s="7">
        <v>185</v>
      </c>
      <c r="L221" s="13"/>
    </row>
    <row r="222" spans="1:1025" customHeight="1" ht="12.75">
      <c r="B222" s="14"/>
      <c r="C222" s="6" t="s">
        <v>31</v>
      </c>
      <c r="D222" s="6"/>
      <c r="E222" s="6"/>
      <c r="F222" s="6"/>
      <c r="G222" s="41" t="s">
        <v>3</v>
      </c>
      <c r="H222" s="7">
        <v>178</v>
      </c>
      <c r="I222" s="7">
        <v>184</v>
      </c>
      <c r="J222" s="7">
        <v>173</v>
      </c>
      <c r="K222" s="7">
        <v>186</v>
      </c>
      <c r="L222" s="13"/>
    </row>
    <row r="223" spans="1:1025" customHeight="1" ht="12.75">
      <c r="B223" s="9" t="s">
        <v>303</v>
      </c>
      <c r="C223" s="14" t="s">
        <v>304</v>
      </c>
      <c r="D223" s="9" t="s">
        <v>237</v>
      </c>
      <c r="E223" s="14" t="s">
        <v>9</v>
      </c>
      <c r="F223" s="22" t="s">
        <v>238</v>
      </c>
      <c r="G223" s="41" t="s">
        <v>3</v>
      </c>
      <c r="H223" s="7">
        <v>179</v>
      </c>
      <c r="I223" s="7">
        <v>185</v>
      </c>
      <c r="J223" s="7">
        <v>174</v>
      </c>
      <c r="K223" s="7">
        <v>187</v>
      </c>
      <c r="L223" s="13"/>
    </row>
    <row r="224" spans="1:1025" customHeight="1" ht="12.8">
      <c r="B224" s="9"/>
      <c r="C224" s="14"/>
      <c r="D224" s="9"/>
      <c r="E224" s="14"/>
      <c r="F224" s="22" t="s">
        <v>6</v>
      </c>
      <c r="G224" s="41" t="s">
        <v>3</v>
      </c>
      <c r="H224" s="7">
        <v>180</v>
      </c>
      <c r="I224" s="7">
        <v>186</v>
      </c>
      <c r="J224" s="7">
        <v>175</v>
      </c>
      <c r="K224" s="7">
        <v>188</v>
      </c>
      <c r="L224" s="13"/>
    </row>
    <row r="225" spans="1:1025" customHeight="1" ht="12.75">
      <c r="B225" s="9"/>
      <c r="C225" s="14"/>
      <c r="D225" s="9"/>
      <c r="E225" s="14" t="s">
        <v>124</v>
      </c>
      <c r="F225" s="22" t="s">
        <v>238</v>
      </c>
      <c r="G225" s="41" t="s">
        <v>3</v>
      </c>
      <c r="H225" s="7">
        <v>181</v>
      </c>
      <c r="I225" s="7">
        <v>187</v>
      </c>
      <c r="J225" s="7">
        <v>176</v>
      </c>
      <c r="K225" s="7">
        <v>189</v>
      </c>
      <c r="L225" s="13"/>
    </row>
    <row r="226" spans="1:1025" customHeight="1" ht="12.8">
      <c r="B226" s="9"/>
      <c r="C226" s="14"/>
      <c r="D226" s="9"/>
      <c r="E226" s="14"/>
      <c r="F226" s="22" t="s">
        <v>6</v>
      </c>
      <c r="G226" s="41" t="s">
        <v>3</v>
      </c>
      <c r="H226" s="7">
        <v>182</v>
      </c>
      <c r="I226" s="7">
        <v>188</v>
      </c>
      <c r="J226" s="7">
        <v>177</v>
      </c>
      <c r="K226" s="7">
        <v>190</v>
      </c>
      <c r="L226" s="13"/>
    </row>
    <row r="227" spans="1:1025" customHeight="1" ht="12.75">
      <c r="B227" s="9"/>
      <c r="C227" s="14"/>
      <c r="D227" s="9" t="s">
        <v>239</v>
      </c>
      <c r="E227" s="14" t="s">
        <v>9</v>
      </c>
      <c r="F227" s="22" t="s">
        <v>238</v>
      </c>
      <c r="G227" s="41" t="s">
        <v>3</v>
      </c>
      <c r="H227" s="7">
        <v>183</v>
      </c>
      <c r="I227" s="7">
        <v>189</v>
      </c>
      <c r="J227" s="7">
        <v>178</v>
      </c>
      <c r="K227" s="7">
        <v>191</v>
      </c>
      <c r="L227" s="13"/>
    </row>
    <row r="228" spans="1:1025" customHeight="1" ht="12.8">
      <c r="B228" s="9"/>
      <c r="C228" s="14"/>
      <c r="D228" s="9"/>
      <c r="E228" s="14"/>
      <c r="F228" s="22" t="s">
        <v>6</v>
      </c>
      <c r="G228" s="41" t="s">
        <v>3</v>
      </c>
      <c r="H228" s="7">
        <v>184</v>
      </c>
      <c r="I228" s="7">
        <v>190</v>
      </c>
      <c r="J228" s="7">
        <v>179</v>
      </c>
      <c r="K228" s="7">
        <v>192</v>
      </c>
      <c r="L228" s="13"/>
    </row>
    <row r="229" spans="1:1025" customHeight="1" ht="12.75">
      <c r="B229" s="9"/>
      <c r="C229" s="14"/>
      <c r="D229" s="9"/>
      <c r="E229" s="14" t="s">
        <v>124</v>
      </c>
      <c r="F229" s="22" t="s">
        <v>238</v>
      </c>
      <c r="G229" s="41" t="s">
        <v>3</v>
      </c>
      <c r="H229" s="7">
        <v>185</v>
      </c>
      <c r="I229" s="7">
        <v>191</v>
      </c>
      <c r="J229" s="7">
        <v>180</v>
      </c>
      <c r="K229" s="7">
        <v>193</v>
      </c>
      <c r="L229" s="13"/>
    </row>
    <row r="230" spans="1:1025" customHeight="1" ht="12.8">
      <c r="B230" s="9"/>
      <c r="C230" s="14"/>
      <c r="D230" s="9"/>
      <c r="E230" s="14"/>
      <c r="F230" s="22" t="s">
        <v>6</v>
      </c>
      <c r="G230" s="41" t="s">
        <v>3</v>
      </c>
      <c r="H230" s="7">
        <v>186</v>
      </c>
      <c r="I230" s="7">
        <v>192</v>
      </c>
      <c r="J230" s="7">
        <v>181</v>
      </c>
      <c r="K230" s="7">
        <v>194</v>
      </c>
      <c r="L230" s="13"/>
    </row>
    <row r="231" spans="1:1025" customHeight="1" ht="12.75">
      <c r="B231" s="9"/>
      <c r="C231" s="14"/>
      <c r="D231" s="9" t="s">
        <v>240</v>
      </c>
      <c r="E231" s="14" t="s">
        <v>9</v>
      </c>
      <c r="F231" s="22" t="s">
        <v>238</v>
      </c>
      <c r="G231" s="41" t="s">
        <v>3</v>
      </c>
      <c r="H231" s="7">
        <v>187</v>
      </c>
      <c r="I231" s="7">
        <v>193</v>
      </c>
      <c r="J231" s="7">
        <v>182</v>
      </c>
      <c r="K231" s="7">
        <v>195</v>
      </c>
      <c r="L231" s="13"/>
    </row>
    <row r="232" spans="1:1025" customHeight="1" ht="12.8">
      <c r="B232" s="9"/>
      <c r="C232" s="14"/>
      <c r="D232" s="9"/>
      <c r="E232" s="14"/>
      <c r="F232" s="22" t="s">
        <v>6</v>
      </c>
      <c r="G232" s="41" t="s">
        <v>3</v>
      </c>
      <c r="H232" s="7">
        <v>188</v>
      </c>
      <c r="I232" s="7">
        <v>194</v>
      </c>
      <c r="J232" s="7">
        <v>183</v>
      </c>
      <c r="K232" s="7">
        <v>196</v>
      </c>
      <c r="L232" s="13"/>
    </row>
    <row r="233" spans="1:1025" customHeight="1" ht="12.75">
      <c r="B233" s="9"/>
      <c r="C233" s="14"/>
      <c r="D233" s="9"/>
      <c r="E233" s="14" t="s">
        <v>124</v>
      </c>
      <c r="F233" s="22" t="s">
        <v>238</v>
      </c>
      <c r="G233" s="41" t="s">
        <v>3</v>
      </c>
      <c r="H233" s="7">
        <v>189</v>
      </c>
      <c r="I233" s="7">
        <v>195</v>
      </c>
      <c r="J233" s="7">
        <v>184</v>
      </c>
      <c r="K233" s="7">
        <v>197</v>
      </c>
      <c r="L233" s="13"/>
    </row>
    <row r="234" spans="1:1025" customHeight="1" ht="12.8">
      <c r="B234" s="9"/>
      <c r="C234" s="14"/>
      <c r="D234" s="9"/>
      <c r="E234" s="14"/>
      <c r="F234" s="22" t="s">
        <v>6</v>
      </c>
      <c r="G234" s="41" t="s">
        <v>3</v>
      </c>
      <c r="H234" s="7">
        <v>190</v>
      </c>
      <c r="I234" s="7">
        <v>196</v>
      </c>
      <c r="J234" s="7">
        <v>185</v>
      </c>
      <c r="K234" s="7">
        <v>198</v>
      </c>
      <c r="L234" s="13"/>
    </row>
    <row r="235" spans="1:1025" customHeight="1" ht="12.75">
      <c r="B235" s="9"/>
      <c r="C235" s="14"/>
      <c r="D235" s="9" t="s">
        <v>305</v>
      </c>
      <c r="E235" s="14" t="s">
        <v>9</v>
      </c>
      <c r="F235" s="22" t="s">
        <v>238</v>
      </c>
      <c r="G235" s="41" t="s">
        <v>3</v>
      </c>
      <c r="H235" s="7">
        <v>191</v>
      </c>
      <c r="I235" s="7">
        <v>197</v>
      </c>
      <c r="J235" s="7">
        <v>186</v>
      </c>
      <c r="K235" s="7">
        <v>199</v>
      </c>
      <c r="L235" s="13"/>
    </row>
    <row r="236" spans="1:1025" customHeight="1" ht="12.8">
      <c r="B236" s="9"/>
      <c r="C236" s="14"/>
      <c r="D236" s="9"/>
      <c r="E236" s="14"/>
      <c r="F236" s="22" t="s">
        <v>6</v>
      </c>
      <c r="G236" s="41" t="s">
        <v>3</v>
      </c>
      <c r="H236" s="7">
        <v>192</v>
      </c>
      <c r="I236" s="7">
        <v>198</v>
      </c>
      <c r="J236" s="7">
        <v>187</v>
      </c>
      <c r="K236" s="7">
        <v>200</v>
      </c>
      <c r="L236" s="13"/>
    </row>
    <row r="237" spans="1:1025" customHeight="1" ht="12.75">
      <c r="B237" s="9"/>
      <c r="C237" s="14"/>
      <c r="D237" s="9"/>
      <c r="E237" s="14" t="s">
        <v>124</v>
      </c>
      <c r="F237" s="22" t="s">
        <v>238</v>
      </c>
      <c r="G237" s="41" t="s">
        <v>3</v>
      </c>
      <c r="H237" s="7">
        <v>193</v>
      </c>
      <c r="I237" s="7">
        <v>199</v>
      </c>
      <c r="J237" s="7">
        <v>188</v>
      </c>
      <c r="K237" s="7">
        <v>201</v>
      </c>
      <c r="L237" s="13"/>
    </row>
    <row r="238" spans="1:1025" customHeight="1" ht="12.8">
      <c r="B238" s="9"/>
      <c r="C238" s="14"/>
      <c r="D238" s="9"/>
      <c r="E238" s="14"/>
      <c r="F238" s="22" t="s">
        <v>6</v>
      </c>
      <c r="G238" s="41" t="s">
        <v>3</v>
      </c>
      <c r="H238" s="7">
        <v>194</v>
      </c>
      <c r="I238" s="7">
        <v>200</v>
      </c>
      <c r="J238" s="7">
        <v>189</v>
      </c>
      <c r="K238" s="7">
        <v>202</v>
      </c>
      <c r="L238" s="13"/>
    </row>
    <row r="239" spans="1:1025" customHeight="1" ht="12.75">
      <c r="B239" s="9"/>
      <c r="C239" s="14"/>
      <c r="D239" s="6" t="s">
        <v>306</v>
      </c>
      <c r="E239" s="6"/>
      <c r="F239" s="6"/>
      <c r="G239" s="41" t="s">
        <v>3</v>
      </c>
      <c r="H239" s="7">
        <v>195</v>
      </c>
      <c r="I239" s="7">
        <v>201</v>
      </c>
      <c r="J239" s="7">
        <v>190</v>
      </c>
      <c r="K239" s="7">
        <v>203</v>
      </c>
      <c r="L239" s="13"/>
    </row>
    <row r="240" spans="1:1025" customHeight="1" ht="12.75">
      <c r="B240" s="9"/>
      <c r="C240" s="14"/>
      <c r="D240" s="6" t="s">
        <v>307</v>
      </c>
      <c r="E240" s="6"/>
      <c r="F240" s="6"/>
      <c r="G240" s="41" t="s">
        <v>3</v>
      </c>
      <c r="H240" s="7">
        <v>196</v>
      </c>
      <c r="I240" s="7">
        <v>202</v>
      </c>
      <c r="J240" s="7">
        <v>191</v>
      </c>
      <c r="K240" s="7">
        <v>204</v>
      </c>
      <c r="L240" s="13"/>
    </row>
    <row r="241" spans="1:1025" customHeight="1" ht="12.75">
      <c r="B241" s="9"/>
      <c r="C241" s="14"/>
      <c r="D241" s="6" t="s">
        <v>31</v>
      </c>
      <c r="E241" s="6"/>
      <c r="F241" s="6"/>
      <c r="G241" s="41" t="s">
        <v>3</v>
      </c>
      <c r="H241" s="7">
        <v>197</v>
      </c>
      <c r="I241" s="7">
        <v>203</v>
      </c>
      <c r="J241" s="7">
        <v>192</v>
      </c>
      <c r="K241" s="7">
        <v>205</v>
      </c>
      <c r="L241" s="13"/>
    </row>
    <row r="242" spans="1:1025" customHeight="1" ht="12.75">
      <c r="B242" s="9"/>
      <c r="C242" s="6" t="s">
        <v>308</v>
      </c>
      <c r="D242" s="6"/>
      <c r="E242" s="6"/>
      <c r="F242" s="6"/>
      <c r="G242" s="41" t="s">
        <v>3</v>
      </c>
      <c r="H242" s="7">
        <v>198</v>
      </c>
      <c r="I242" s="7">
        <v>204</v>
      </c>
      <c r="J242" s="7">
        <v>193</v>
      </c>
      <c r="K242" s="7">
        <v>206</v>
      </c>
      <c r="L242" s="13"/>
    </row>
    <row r="243" spans="1:1025" customHeight="1" ht="12.75">
      <c r="B243" s="9"/>
      <c r="C243" s="6" t="s">
        <v>31</v>
      </c>
      <c r="D243" s="6"/>
      <c r="E243" s="6"/>
      <c r="F243" s="6"/>
      <c r="G243" s="41" t="s">
        <v>3</v>
      </c>
      <c r="H243" s="7">
        <v>199</v>
      </c>
      <c r="I243" s="7">
        <v>205</v>
      </c>
      <c r="J243" s="7">
        <v>194</v>
      </c>
      <c r="K243" s="7">
        <v>207</v>
      </c>
      <c r="L243" s="13"/>
    </row>
    <row r="244" spans="1:1025" customHeight="1" ht="12.75">
      <c r="B244" s="6" t="s">
        <v>309</v>
      </c>
      <c r="C244" s="6"/>
      <c r="D244" s="6"/>
      <c r="E244" s="6"/>
      <c r="F244" s="6"/>
      <c r="G244" s="41" t="s">
        <v>3</v>
      </c>
      <c r="H244" s="7">
        <v>200</v>
      </c>
      <c r="I244" s="7">
        <v>206</v>
      </c>
      <c r="J244" s="7">
        <v>195</v>
      </c>
      <c r="K244" s="7">
        <v>208</v>
      </c>
      <c r="L244" s="13"/>
    </row>
    <row r="245" spans="1:1025" customHeight="1" ht="18">
      <c r="B245" s="3" t="s">
        <v>310</v>
      </c>
      <c r="C245" s="3"/>
      <c r="D245" s="3"/>
      <c r="E245" s="3"/>
      <c r="F245" s="3"/>
      <c r="G245" s="3"/>
      <c r="H245" s="18">
        <f>SUM(H153:H244)</f>
        <v>14214</v>
      </c>
      <c r="I245" s="18">
        <f>SUM(I153:I244)</f>
        <v>14766</v>
      </c>
      <c r="J245" s="18">
        <f>SUM(J153:J244)</f>
        <v>13754</v>
      </c>
      <c r="K245" s="18">
        <f>SUM(K153:K244)</f>
        <v>14950</v>
      </c>
      <c r="L245" s="18">
        <f>SUM(L153:L244)</f>
        <v>0</v>
      </c>
    </row>
    <row r="246" spans="1:1025" customHeight="1" ht="12.7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025" customHeight="1" ht="12.75">
      <c r="B247" s="1"/>
      <c r="C247" s="1"/>
      <c r="D247" s="1"/>
      <c r="E247" s="1"/>
      <c r="F247" s="1"/>
      <c r="G247" s="1"/>
      <c r="H247" s="38"/>
      <c r="I247" s="52"/>
      <c r="J247" s="52"/>
      <c r="K247" s="52"/>
      <c r="L247" s="52"/>
    </row>
    <row r="248" spans="1:1025" customHeight="1" ht="12.8">
      <c r="B248" s="53" t="s">
        <v>311</v>
      </c>
      <c r="C248" s="54"/>
      <c r="D248" s="54"/>
      <c r="E248" s="54"/>
      <c r="F248" s="54"/>
      <c r="G248" s="55"/>
      <c r="H248" s="7">
        <v>187</v>
      </c>
      <c r="I248" s="7">
        <v>193</v>
      </c>
      <c r="J248" s="7">
        <v>182</v>
      </c>
      <c r="K248" s="7">
        <v>195</v>
      </c>
      <c r="L248" s="56"/>
    </row>
    <row r="249" spans="1:1025" customHeight="1" ht="12.75">
      <c r="B249" s="1"/>
      <c r="C249" s="1"/>
      <c r="D249" s="1"/>
      <c r="E249" s="1"/>
      <c r="F249" s="1"/>
      <c r="G249" s="1"/>
      <c r="H249" s="52"/>
      <c r="I249" s="52"/>
      <c r="J249" s="52"/>
      <c r="K249" s="52"/>
      <c r="L249" s="52"/>
    </row>
    <row r="250" spans="1:1025" customHeight="1" ht="12.8">
      <c r="B250" s="53" t="s">
        <v>312</v>
      </c>
      <c r="C250" s="54"/>
      <c r="D250" s="54"/>
      <c r="E250" s="54"/>
      <c r="F250" s="54"/>
      <c r="G250" s="55"/>
      <c r="H250" s="7">
        <v>178</v>
      </c>
      <c r="I250" s="7">
        <v>184</v>
      </c>
      <c r="J250" s="7">
        <v>173</v>
      </c>
      <c r="K250" s="7">
        <v>186</v>
      </c>
      <c r="L250" s="56"/>
    </row>
    <row r="251" spans="1:1025" customHeight="1" ht="12.75">
      <c r="B251" s="1"/>
      <c r="C251" s="1"/>
      <c r="D251" s="1"/>
      <c r="E251" s="1"/>
      <c r="F251" s="1"/>
      <c r="G251" s="1"/>
      <c r="H251" s="1"/>
      <c r="I251" s="38"/>
      <c r="J251" s="52"/>
      <c r="K251" s="52"/>
      <c r="L251" s="52"/>
    </row>
    <row r="252" spans="1:1025" customHeight="1" ht="12.75">
      <c r="B252" s="53" t="s">
        <v>313</v>
      </c>
      <c r="C252" s="54"/>
      <c r="D252" s="54"/>
      <c r="E252" s="54"/>
      <c r="F252" s="54"/>
      <c r="G252" s="55"/>
      <c r="H252" s="7">
        <v>186</v>
      </c>
      <c r="I252" s="7">
        <v>192</v>
      </c>
      <c r="J252" s="7">
        <v>181</v>
      </c>
      <c r="K252" s="7">
        <v>194</v>
      </c>
      <c r="L252" s="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B14"/>
    <mergeCell ref="C4:C7"/>
    <mergeCell ref="D4:D5"/>
    <mergeCell ref="D6:D7"/>
    <mergeCell ref="C8:C11"/>
    <mergeCell ref="D8:D9"/>
    <mergeCell ref="D10:D11"/>
    <mergeCell ref="C12:F12"/>
    <mergeCell ref="C13:F13"/>
    <mergeCell ref="C14:F14"/>
    <mergeCell ref="B15:B52"/>
    <mergeCell ref="C15:C16"/>
    <mergeCell ref="D15:F15"/>
    <mergeCell ref="D16:F16"/>
    <mergeCell ref="C17:C18"/>
    <mergeCell ref="D17:F17"/>
    <mergeCell ref="D18:F18"/>
    <mergeCell ref="C19:F19"/>
    <mergeCell ref="C20:F20"/>
    <mergeCell ref="C21:F21"/>
    <mergeCell ref="C22:F22"/>
    <mergeCell ref="C23:F23"/>
    <mergeCell ref="C24:F24"/>
    <mergeCell ref="C25:F25"/>
    <mergeCell ref="C26:C3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C36:C43"/>
    <mergeCell ref="D36:F36"/>
    <mergeCell ref="D37:F37"/>
    <mergeCell ref="D38:F38"/>
    <mergeCell ref="D39:F39"/>
    <mergeCell ref="D40:F40"/>
    <mergeCell ref="D41:F41"/>
    <mergeCell ref="D42:F42"/>
    <mergeCell ref="D43:F43"/>
    <mergeCell ref="C44:C45"/>
    <mergeCell ref="D44:F44"/>
    <mergeCell ref="D45:F45"/>
    <mergeCell ref="C46:C48"/>
    <mergeCell ref="D46:F46"/>
    <mergeCell ref="D47:F47"/>
    <mergeCell ref="D48:F48"/>
    <mergeCell ref="C49:C50"/>
    <mergeCell ref="D49:F49"/>
    <mergeCell ref="D50:F50"/>
    <mergeCell ref="C51:F51"/>
    <mergeCell ref="C52:F52"/>
    <mergeCell ref="B53:B72"/>
    <mergeCell ref="C53:C70"/>
    <mergeCell ref="D53:D56"/>
    <mergeCell ref="E53:E54"/>
    <mergeCell ref="E55:E56"/>
    <mergeCell ref="D57:D60"/>
    <mergeCell ref="E57:E58"/>
    <mergeCell ref="E59:E60"/>
    <mergeCell ref="D61:D64"/>
    <mergeCell ref="E61:E62"/>
    <mergeCell ref="E63:E64"/>
    <mergeCell ref="D65:D68"/>
    <mergeCell ref="E65:E66"/>
    <mergeCell ref="E67:E68"/>
    <mergeCell ref="D69:F69"/>
    <mergeCell ref="D70:F70"/>
    <mergeCell ref="C71:F71"/>
    <mergeCell ref="C72:F72"/>
    <mergeCell ref="B73:F73"/>
    <mergeCell ref="B74:F74"/>
    <mergeCell ref="B78:G78"/>
    <mergeCell ref="B79:B95"/>
    <mergeCell ref="C79:F79"/>
    <mergeCell ref="C80:C83"/>
    <mergeCell ref="D80:D81"/>
    <mergeCell ref="D82:D83"/>
    <mergeCell ref="C84:F84"/>
    <mergeCell ref="C85:F85"/>
    <mergeCell ref="C86:C89"/>
    <mergeCell ref="D86:D87"/>
    <mergeCell ref="D88:D89"/>
    <mergeCell ref="C90:F90"/>
    <mergeCell ref="C91:F91"/>
    <mergeCell ref="C92:F92"/>
    <mergeCell ref="C93:F93"/>
    <mergeCell ref="C94:F94"/>
    <mergeCell ref="C95:F95"/>
    <mergeCell ref="B96:B103"/>
    <mergeCell ref="C96:F96"/>
    <mergeCell ref="C97:F97"/>
    <mergeCell ref="C98:F98"/>
    <mergeCell ref="C99:F99"/>
    <mergeCell ref="C100:F100"/>
    <mergeCell ref="C101:F101"/>
    <mergeCell ref="C102:F102"/>
    <mergeCell ref="C103:F103"/>
    <mergeCell ref="B104:B113"/>
    <mergeCell ref="C104:C105"/>
    <mergeCell ref="D104:F104"/>
    <mergeCell ref="D105:F105"/>
    <mergeCell ref="C106:F106"/>
    <mergeCell ref="C107:F107"/>
    <mergeCell ref="C108:C111"/>
    <mergeCell ref="D108:F108"/>
    <mergeCell ref="D109:F109"/>
    <mergeCell ref="D110:F110"/>
    <mergeCell ref="D111:F111"/>
    <mergeCell ref="C112:F112"/>
    <mergeCell ref="C113:F113"/>
    <mergeCell ref="B114:B119"/>
    <mergeCell ref="C114:F114"/>
    <mergeCell ref="C115:F115"/>
    <mergeCell ref="C116:C118"/>
    <mergeCell ref="D116:F116"/>
    <mergeCell ref="D117:F117"/>
    <mergeCell ref="D118:F118"/>
    <mergeCell ref="C119:F119"/>
    <mergeCell ref="B120:B123"/>
    <mergeCell ref="C120:F120"/>
    <mergeCell ref="C121:F121"/>
    <mergeCell ref="C122:F122"/>
    <mergeCell ref="C123:F123"/>
    <mergeCell ref="B124:B127"/>
    <mergeCell ref="C124:F124"/>
    <mergeCell ref="C125:F125"/>
    <mergeCell ref="C126:F126"/>
    <mergeCell ref="C127:F127"/>
    <mergeCell ref="B128:B129"/>
    <mergeCell ref="C128:F128"/>
    <mergeCell ref="C129:F129"/>
    <mergeCell ref="B130:B147"/>
    <mergeCell ref="C130:F130"/>
    <mergeCell ref="C131:F131"/>
    <mergeCell ref="C132:F132"/>
    <mergeCell ref="C133:F133"/>
    <mergeCell ref="C134:F134"/>
    <mergeCell ref="C135:F135"/>
    <mergeCell ref="C136:C139"/>
    <mergeCell ref="D136:D137"/>
    <mergeCell ref="E136:F136"/>
    <mergeCell ref="E137:F137"/>
    <mergeCell ref="D138:D139"/>
    <mergeCell ref="E138:F138"/>
    <mergeCell ref="E139:F139"/>
    <mergeCell ref="C140:C143"/>
    <mergeCell ref="D140:D141"/>
    <mergeCell ref="E140:F140"/>
    <mergeCell ref="E141:F141"/>
    <mergeCell ref="D142:D143"/>
    <mergeCell ref="E142:F142"/>
    <mergeCell ref="E143:F143"/>
    <mergeCell ref="C144:F144"/>
    <mergeCell ref="C145:F145"/>
    <mergeCell ref="C146:F146"/>
    <mergeCell ref="C147:F147"/>
    <mergeCell ref="B148:G148"/>
    <mergeCell ref="B152:G152"/>
    <mergeCell ref="B153:B160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B161:B170"/>
    <mergeCell ref="C161:C162"/>
    <mergeCell ref="D161:F161"/>
    <mergeCell ref="D162:F162"/>
    <mergeCell ref="C163:F163"/>
    <mergeCell ref="C164:F164"/>
    <mergeCell ref="C165:C168"/>
    <mergeCell ref="D165:F165"/>
    <mergeCell ref="D166:F166"/>
    <mergeCell ref="D167:F167"/>
    <mergeCell ref="D168:F168"/>
    <mergeCell ref="C169:F169"/>
    <mergeCell ref="C170:F170"/>
    <mergeCell ref="B171:B176"/>
    <mergeCell ref="C171:F171"/>
    <mergeCell ref="C172:F172"/>
    <mergeCell ref="C173:C175"/>
    <mergeCell ref="D173:F173"/>
    <mergeCell ref="D174:F174"/>
    <mergeCell ref="D175:F175"/>
    <mergeCell ref="C176:F176"/>
    <mergeCell ref="B177:B18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B187:B194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B195:B196"/>
    <mergeCell ref="C195:F195"/>
    <mergeCell ref="C196:F196"/>
    <mergeCell ref="B197:B222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C213"/>
    <mergeCell ref="D210:D211"/>
    <mergeCell ref="E210:F210"/>
    <mergeCell ref="E211:F211"/>
    <mergeCell ref="D212:D213"/>
    <mergeCell ref="E212:F212"/>
    <mergeCell ref="E213:F213"/>
    <mergeCell ref="C214:C217"/>
    <mergeCell ref="D214:D215"/>
    <mergeCell ref="E214:F214"/>
    <mergeCell ref="E215:F215"/>
    <mergeCell ref="D216:D217"/>
    <mergeCell ref="E216:F216"/>
    <mergeCell ref="E217:F217"/>
    <mergeCell ref="C218:F218"/>
    <mergeCell ref="C219:F219"/>
    <mergeCell ref="C220:F220"/>
    <mergeCell ref="C221:F221"/>
    <mergeCell ref="C222:F222"/>
    <mergeCell ref="B223:B243"/>
    <mergeCell ref="C223:C241"/>
    <mergeCell ref="D223:D226"/>
    <mergeCell ref="E223:E224"/>
    <mergeCell ref="E225:E226"/>
    <mergeCell ref="D227:D230"/>
    <mergeCell ref="E227:E228"/>
    <mergeCell ref="E229:E230"/>
    <mergeCell ref="D231:D234"/>
    <mergeCell ref="E231:E232"/>
    <mergeCell ref="E233:E234"/>
    <mergeCell ref="D235:D238"/>
    <mergeCell ref="E235:E236"/>
    <mergeCell ref="E237:E238"/>
    <mergeCell ref="D239:F239"/>
    <mergeCell ref="D240:F240"/>
    <mergeCell ref="D241:F241"/>
    <mergeCell ref="C242:F242"/>
    <mergeCell ref="C243:F243"/>
    <mergeCell ref="B244:F244"/>
    <mergeCell ref="B245:G245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70"/>
  <sheetViews>
    <sheetView tabSelected="0" workbookViewId="0" zoomScale="75" zoomScaleNormal="75" showGridLines="true" showRowColHeaders="1">
      <selection activeCell="I39" sqref="I39"/>
    </sheetView>
  </sheetViews>
  <sheetFormatPr defaultRowHeight="14.4" outlineLevelRow="0" outlineLevelCol="0"/>
  <cols>
    <col min="1" max="1" width="4.7244897959184" customWidth="true" style="0"/>
    <col min="2" max="2" width="118.79081632653" customWidth="true" style="0"/>
    <col min="3" max="3" width="14.173469387755" customWidth="true" style="0"/>
    <col min="4" max="4" width="14.173469387755" customWidth="true" style="0"/>
    <col min="5" max="5" width="14.173469387755" customWidth="true" style="0"/>
    <col min="6" max="6" width="14.173469387755" customWidth="true" style="0"/>
    <col min="7" max="7" width="14.173469387755" customWidth="true" style="0"/>
    <col min="8" max="8" width="10.933673469388" customWidth="true" style="0"/>
    <col min="9" max="9" width="10.933673469388" customWidth="true" style="0"/>
    <col min="10" max="10" width="0" hidden="true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3" spans="1:1025" customHeight="1" ht="18">
      <c r="B3" s="3" t="s">
        <v>314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</row>
    <row r="4" spans="1:1025" customHeight="1" ht="12.8">
      <c r="B4" s="57" t="s">
        <v>315</v>
      </c>
      <c r="C4" s="7">
        <v>186</v>
      </c>
      <c r="D4" s="7">
        <v>192</v>
      </c>
      <c r="E4" s="7">
        <v>181</v>
      </c>
      <c r="F4" s="7">
        <v>194</v>
      </c>
      <c r="G4" s="57"/>
    </row>
    <row r="5" spans="1:1025" customHeight="1" ht="12.8">
      <c r="B5" s="57" t="s">
        <v>316</v>
      </c>
      <c r="C5" s="7">
        <v>187</v>
      </c>
      <c r="D5" s="7">
        <v>193</v>
      </c>
      <c r="E5" s="7">
        <v>182</v>
      </c>
      <c r="F5" s="7">
        <v>195</v>
      </c>
      <c r="G5" s="57"/>
    </row>
    <row r="6" spans="1:1025" customHeight="1" ht="12.75">
      <c r="B6" s="58" t="s">
        <v>317</v>
      </c>
      <c r="C6" s="59"/>
      <c r="D6" s="59"/>
      <c r="E6" s="59"/>
      <c r="F6" s="59"/>
      <c r="G6" s="59"/>
    </row>
    <row r="7" spans="1:1025" customHeight="1" ht="12.8">
      <c r="B7" s="57" t="s">
        <v>318</v>
      </c>
      <c r="C7" s="7">
        <v>186</v>
      </c>
      <c r="D7" s="7">
        <v>192</v>
      </c>
      <c r="E7" s="7">
        <v>181</v>
      </c>
      <c r="F7" s="7">
        <v>194</v>
      </c>
      <c r="G7" s="57"/>
    </row>
    <row r="8" spans="1:1025" customHeight="1" ht="12.8">
      <c r="B8" s="57" t="s">
        <v>319</v>
      </c>
      <c r="C8" s="7">
        <v>187</v>
      </c>
      <c r="D8" s="7">
        <v>193</v>
      </c>
      <c r="E8" s="7">
        <v>182</v>
      </c>
      <c r="F8" s="7">
        <v>195</v>
      </c>
      <c r="G8" s="57"/>
    </row>
    <row r="9" spans="1:1025" customHeight="1" ht="12.8">
      <c r="B9" s="57" t="s">
        <v>320</v>
      </c>
      <c r="C9" s="7">
        <v>188</v>
      </c>
      <c r="D9" s="7">
        <v>194</v>
      </c>
      <c r="E9" s="7">
        <v>183</v>
      </c>
      <c r="F9" s="7">
        <v>196</v>
      </c>
      <c r="G9" s="57"/>
    </row>
    <row r="10" spans="1:1025" customHeight="1" ht="12.8">
      <c r="B10" s="57" t="s">
        <v>321</v>
      </c>
      <c r="C10" s="7">
        <v>189</v>
      </c>
      <c r="D10" s="7">
        <v>195</v>
      </c>
      <c r="E10" s="7">
        <v>184</v>
      </c>
      <c r="F10" s="7">
        <v>197</v>
      </c>
      <c r="G10" s="57"/>
    </row>
    <row r="11" spans="1:1025" customHeight="1" ht="12.8">
      <c r="B11" s="57" t="s">
        <v>322</v>
      </c>
      <c r="C11" s="7">
        <v>190</v>
      </c>
      <c r="D11" s="7">
        <v>196</v>
      </c>
      <c r="E11" s="7">
        <v>185</v>
      </c>
      <c r="F11" s="7">
        <v>198</v>
      </c>
      <c r="G11" s="57"/>
    </row>
    <row r="12" spans="1:1025" customHeight="1" ht="12.75">
      <c r="B12" s="58" t="s">
        <v>323</v>
      </c>
      <c r="C12" s="60"/>
      <c r="D12" s="60"/>
      <c r="E12" s="60"/>
      <c r="F12" s="60"/>
      <c r="G12" s="60"/>
    </row>
    <row r="13" spans="1:1025" customHeight="1" ht="12.8">
      <c r="B13" s="57" t="s">
        <v>324</v>
      </c>
      <c r="C13" s="7">
        <v>190</v>
      </c>
      <c r="D13" s="7">
        <v>196</v>
      </c>
      <c r="E13" s="7">
        <v>185</v>
      </c>
      <c r="F13" s="7">
        <v>198</v>
      </c>
      <c r="G13" s="57"/>
    </row>
    <row r="14" spans="1:1025" customHeight="1" ht="12.8">
      <c r="B14" s="57" t="s">
        <v>325</v>
      </c>
      <c r="C14" s="7">
        <v>191</v>
      </c>
      <c r="D14" s="7">
        <v>197</v>
      </c>
      <c r="E14" s="7">
        <v>186</v>
      </c>
      <c r="F14" s="7">
        <v>199</v>
      </c>
      <c r="G14" s="57"/>
    </row>
    <row r="15" spans="1:1025" customHeight="1" ht="12.8">
      <c r="B15" s="57" t="s">
        <v>326</v>
      </c>
      <c r="C15" s="7">
        <v>192</v>
      </c>
      <c r="D15" s="7">
        <v>198</v>
      </c>
      <c r="E15" s="7">
        <v>187</v>
      </c>
      <c r="F15" s="7">
        <v>200</v>
      </c>
      <c r="G15" s="57"/>
    </row>
    <row r="16" spans="1:1025" customHeight="1" ht="12.8">
      <c r="B16" s="57" t="s">
        <v>327</v>
      </c>
      <c r="C16" s="7">
        <v>193</v>
      </c>
      <c r="D16" s="7">
        <v>199</v>
      </c>
      <c r="E16" s="7">
        <v>188</v>
      </c>
      <c r="F16" s="7">
        <v>201</v>
      </c>
      <c r="G16" s="57"/>
    </row>
    <row r="17" spans="1:1025" customHeight="1" ht="12.8">
      <c r="B17" s="57" t="s">
        <v>328</v>
      </c>
      <c r="C17" s="7">
        <v>194</v>
      </c>
      <c r="D17" s="7">
        <v>200</v>
      </c>
      <c r="E17" s="7">
        <v>189</v>
      </c>
      <c r="F17" s="7">
        <v>202</v>
      </c>
      <c r="G17" s="57"/>
    </row>
    <row r="18" spans="1:1025" customHeight="1" ht="12.8">
      <c r="B18" s="57" t="s">
        <v>329</v>
      </c>
      <c r="C18" s="7">
        <v>195</v>
      </c>
      <c r="D18" s="7">
        <v>201</v>
      </c>
      <c r="E18" s="7">
        <v>190</v>
      </c>
      <c r="F18" s="7">
        <v>203</v>
      </c>
      <c r="G18" s="57"/>
    </row>
    <row r="19" spans="1:1025" customHeight="1" ht="12.8">
      <c r="B19" s="57" t="s">
        <v>330</v>
      </c>
      <c r="C19" s="7">
        <v>196</v>
      </c>
      <c r="D19" s="7">
        <v>202</v>
      </c>
      <c r="E19" s="7">
        <v>191</v>
      </c>
      <c r="F19" s="7">
        <v>204</v>
      </c>
      <c r="G19" s="57"/>
    </row>
    <row r="20" spans="1:1025" customHeight="1" ht="12.8">
      <c r="B20" s="57" t="s">
        <v>331</v>
      </c>
      <c r="C20" s="7">
        <v>197</v>
      </c>
      <c r="D20" s="7">
        <v>203</v>
      </c>
      <c r="E20" s="7">
        <v>192</v>
      </c>
      <c r="F20" s="7">
        <v>205</v>
      </c>
      <c r="G20" s="57"/>
    </row>
    <row r="21" spans="1:1025" customHeight="1" ht="12.8">
      <c r="B21" s="57" t="s">
        <v>332</v>
      </c>
      <c r="C21" s="7">
        <v>198</v>
      </c>
      <c r="D21" s="7">
        <v>204</v>
      </c>
      <c r="E21" s="7">
        <v>193</v>
      </c>
      <c r="F21" s="7">
        <v>206</v>
      </c>
      <c r="G21" s="57"/>
    </row>
    <row r="22" spans="1:1025" customHeight="1" ht="12.8">
      <c r="B22" s="57" t="s">
        <v>333</v>
      </c>
      <c r="C22" s="7">
        <v>199</v>
      </c>
      <c r="D22" s="7">
        <v>205</v>
      </c>
      <c r="E22" s="7">
        <v>194</v>
      </c>
      <c r="F22" s="7">
        <v>207</v>
      </c>
      <c r="G22" s="57"/>
    </row>
    <row r="23" spans="1:1025" customHeight="1" ht="12.8">
      <c r="B23" s="57" t="s">
        <v>334</v>
      </c>
      <c r="C23" s="7">
        <v>200</v>
      </c>
      <c r="D23" s="7">
        <v>206</v>
      </c>
      <c r="E23" s="7">
        <v>195</v>
      </c>
      <c r="F23" s="7">
        <v>208</v>
      </c>
      <c r="G23" s="57"/>
    </row>
    <row r="26" spans="1:1025" customHeight="1" ht="12.75">
      <c r="B26" s="58" t="s">
        <v>335</v>
      </c>
      <c r="C26" s="60"/>
      <c r="D26" s="60"/>
      <c r="E26" s="60"/>
      <c r="F26" s="60"/>
      <c r="G26" s="60"/>
    </row>
    <row r="27" spans="1:1025" customHeight="1" ht="12.8">
      <c r="B27" s="57" t="s">
        <v>336</v>
      </c>
      <c r="C27" s="7">
        <v>190</v>
      </c>
      <c r="D27" s="7">
        <v>196</v>
      </c>
      <c r="E27" s="7">
        <v>185</v>
      </c>
      <c r="F27" s="7">
        <v>198</v>
      </c>
      <c r="G27" s="57"/>
    </row>
    <row r="28" spans="1:1025" customHeight="1" ht="12.8">
      <c r="B28" s="57" t="s">
        <v>337</v>
      </c>
      <c r="C28" s="7">
        <v>191</v>
      </c>
      <c r="D28" s="7">
        <v>197</v>
      </c>
      <c r="E28" s="7">
        <v>186</v>
      </c>
      <c r="F28" s="7">
        <v>199</v>
      </c>
      <c r="G28" s="57"/>
    </row>
    <row r="29" spans="1:1025" customHeight="1" ht="12.8">
      <c r="B29" s="57" t="s">
        <v>338</v>
      </c>
      <c r="C29" s="7">
        <v>192</v>
      </c>
      <c r="D29" s="7">
        <v>198</v>
      </c>
      <c r="E29" s="7">
        <v>187</v>
      </c>
      <c r="F29" s="7">
        <v>200</v>
      </c>
      <c r="G29" s="57"/>
    </row>
    <row r="30" spans="1:1025" customHeight="1" ht="12.8">
      <c r="B30" s="57" t="s">
        <v>339</v>
      </c>
      <c r="C30" s="7">
        <v>193</v>
      </c>
      <c r="D30" s="7">
        <v>199</v>
      </c>
      <c r="E30" s="7">
        <v>188</v>
      </c>
      <c r="F30" s="7">
        <v>201</v>
      </c>
      <c r="G30" s="57"/>
    </row>
    <row r="31" spans="1:1025" customHeight="1" ht="12.8">
      <c r="B31" s="57" t="s">
        <v>340</v>
      </c>
      <c r="C31" s="7">
        <v>194</v>
      </c>
      <c r="D31" s="7">
        <v>200</v>
      </c>
      <c r="E31" s="7">
        <v>189</v>
      </c>
      <c r="F31" s="7">
        <v>202</v>
      </c>
      <c r="G31" s="57"/>
    </row>
    <row r="32" spans="1:1025" customHeight="1" ht="12.8">
      <c r="B32" s="57" t="s">
        <v>341</v>
      </c>
      <c r="C32" s="7">
        <v>195</v>
      </c>
      <c r="D32" s="7">
        <v>201</v>
      </c>
      <c r="E32" s="7">
        <v>190</v>
      </c>
      <c r="F32" s="7">
        <v>203</v>
      </c>
      <c r="G32" s="57"/>
    </row>
    <row r="33" spans="1:1025" customHeight="1" ht="12.8">
      <c r="B33" s="57" t="s">
        <v>342</v>
      </c>
      <c r="C33" s="7">
        <v>196</v>
      </c>
      <c r="D33" s="7">
        <v>202</v>
      </c>
      <c r="E33" s="7">
        <v>191</v>
      </c>
      <c r="F33" s="7">
        <v>204</v>
      </c>
      <c r="G33" s="57"/>
    </row>
    <row r="34" spans="1:1025" customHeight="1" ht="12.8">
      <c r="B34" s="57" t="s">
        <v>343</v>
      </c>
      <c r="C34" s="7">
        <v>197</v>
      </c>
      <c r="D34" s="7">
        <v>203</v>
      </c>
      <c r="E34" s="7">
        <v>192</v>
      </c>
      <c r="F34" s="7">
        <v>205</v>
      </c>
      <c r="G34" s="57"/>
    </row>
    <row r="35" spans="1:1025" customHeight="1" ht="12.8">
      <c r="B35" s="57" t="s">
        <v>344</v>
      </c>
      <c r="C35" s="7">
        <v>198</v>
      </c>
      <c r="D35" s="7">
        <v>204</v>
      </c>
      <c r="E35" s="7">
        <v>193</v>
      </c>
      <c r="F35" s="7">
        <v>206</v>
      </c>
      <c r="G35" s="57"/>
    </row>
    <row r="36" spans="1:1025" customHeight="1" ht="12.8">
      <c r="B36" s="57" t="s">
        <v>345</v>
      </c>
      <c r="C36" s="7">
        <v>199</v>
      </c>
      <c r="D36" s="7">
        <v>205</v>
      </c>
      <c r="E36" s="7">
        <v>194</v>
      </c>
      <c r="F36" s="7">
        <v>207</v>
      </c>
      <c r="G36" s="57"/>
    </row>
    <row r="37" spans="1:1025" customHeight="1" ht="12.8">
      <c r="B37" s="57" t="s">
        <v>346</v>
      </c>
      <c r="C37" s="7">
        <v>200</v>
      </c>
      <c r="D37" s="7">
        <v>206</v>
      </c>
      <c r="E37" s="7">
        <v>195</v>
      </c>
      <c r="F37" s="7">
        <v>208</v>
      </c>
      <c r="G37" s="57"/>
    </row>
    <row r="38" spans="1:1025" customHeight="1" ht="12.8">
      <c r="B38" s="57" t="s">
        <v>347</v>
      </c>
      <c r="C38" s="7">
        <v>201</v>
      </c>
      <c r="D38" s="7">
        <v>207</v>
      </c>
      <c r="E38" s="7">
        <v>196</v>
      </c>
      <c r="F38" s="7">
        <v>209</v>
      </c>
      <c r="G38" s="57"/>
    </row>
    <row r="39" spans="1:1025" customHeight="1" ht="12.8">
      <c r="B39" s="57" t="s">
        <v>348</v>
      </c>
      <c r="C39" s="7">
        <v>202</v>
      </c>
      <c r="D39" s="7">
        <v>208</v>
      </c>
      <c r="E39" s="7">
        <v>197</v>
      </c>
      <c r="F39" s="7">
        <v>210</v>
      </c>
      <c r="G39" s="57"/>
    </row>
    <row r="40" spans="1:1025" customHeight="1" ht="12.8">
      <c r="B40" s="57" t="s">
        <v>349</v>
      </c>
      <c r="C40" s="7">
        <v>203</v>
      </c>
      <c r="D40" s="7">
        <v>209</v>
      </c>
      <c r="E40" s="7">
        <v>198</v>
      </c>
      <c r="F40" s="7">
        <v>211</v>
      </c>
      <c r="G40" s="57"/>
    </row>
    <row r="41" spans="1:1025" customHeight="1" ht="12.8">
      <c r="B41" s="57" t="s">
        <v>350</v>
      </c>
      <c r="C41" s="7">
        <v>204</v>
      </c>
      <c r="D41" s="7">
        <v>210</v>
      </c>
      <c r="E41" s="7">
        <v>199</v>
      </c>
      <c r="F41" s="7">
        <v>212</v>
      </c>
      <c r="G41" s="57"/>
    </row>
    <row r="42" spans="1:1025" customHeight="1" ht="12.8">
      <c r="B42" s="57" t="s">
        <v>351</v>
      </c>
      <c r="C42" s="7">
        <v>205</v>
      </c>
      <c r="D42" s="7">
        <v>211</v>
      </c>
      <c r="E42" s="7">
        <v>200</v>
      </c>
      <c r="F42" s="7">
        <v>213</v>
      </c>
      <c r="G42" s="57"/>
    </row>
    <row r="43" spans="1:1025" customHeight="1" ht="12.8">
      <c r="B43" s="57" t="s">
        <v>352</v>
      </c>
      <c r="C43" s="7">
        <v>206</v>
      </c>
      <c r="D43" s="7">
        <v>212</v>
      </c>
      <c r="E43" s="7">
        <v>201</v>
      </c>
      <c r="F43" s="7">
        <v>214</v>
      </c>
      <c r="G43" s="57"/>
    </row>
    <row r="44" spans="1:1025" customHeight="1" ht="12.8">
      <c r="B44" s="57" t="s">
        <v>353</v>
      </c>
      <c r="C44" s="7">
        <v>207</v>
      </c>
      <c r="D44" s="7">
        <v>213</v>
      </c>
      <c r="E44" s="7">
        <v>202</v>
      </c>
      <c r="F44" s="7">
        <v>215</v>
      </c>
      <c r="G44" s="57"/>
    </row>
    <row r="45" spans="1:1025" customHeight="1" ht="12.8">
      <c r="B45" s="57" t="s">
        <v>330</v>
      </c>
      <c r="C45" s="7">
        <v>208</v>
      </c>
      <c r="D45" s="7">
        <v>214</v>
      </c>
      <c r="E45" s="7">
        <v>203</v>
      </c>
      <c r="F45" s="7">
        <v>216</v>
      </c>
      <c r="G45" s="57"/>
    </row>
    <row r="46" spans="1:1025" customHeight="1" ht="12.8">
      <c r="B46" s="57" t="s">
        <v>354</v>
      </c>
      <c r="C46" s="7">
        <v>209</v>
      </c>
      <c r="D46" s="7">
        <v>215</v>
      </c>
      <c r="E46" s="7">
        <v>204</v>
      </c>
      <c r="F46" s="7">
        <v>217</v>
      </c>
      <c r="G46" s="57"/>
    </row>
    <row r="47" spans="1:1025" customHeight="1" ht="12.8">
      <c r="B47" s="57" t="s">
        <v>355</v>
      </c>
      <c r="C47" s="7">
        <v>210</v>
      </c>
      <c r="D47" s="7">
        <v>216</v>
      </c>
      <c r="E47" s="7">
        <v>205</v>
      </c>
      <c r="F47" s="7">
        <v>218</v>
      </c>
      <c r="G47" s="57"/>
    </row>
    <row r="50" spans="1:1025" customHeight="1" ht="12.75">
      <c r="B50" s="58" t="s">
        <v>356</v>
      </c>
      <c r="C50" s="60"/>
      <c r="D50" s="60"/>
      <c r="E50" s="60"/>
      <c r="F50" s="60"/>
      <c r="G50" s="60"/>
    </row>
    <row r="51" spans="1:1025" customHeight="1" ht="12.8">
      <c r="B51" s="57" t="s">
        <v>357</v>
      </c>
      <c r="C51" s="7">
        <v>190</v>
      </c>
      <c r="D51" s="7">
        <v>196</v>
      </c>
      <c r="E51" s="7">
        <v>185</v>
      </c>
      <c r="F51" s="7">
        <v>198</v>
      </c>
      <c r="G51" s="57"/>
    </row>
    <row r="52" spans="1:1025" customHeight="1" ht="12.8">
      <c r="B52" s="57" t="s">
        <v>358</v>
      </c>
      <c r="C52" s="7">
        <v>191</v>
      </c>
      <c r="D52" s="7">
        <v>197</v>
      </c>
      <c r="E52" s="7">
        <v>186</v>
      </c>
      <c r="F52" s="7">
        <v>199</v>
      </c>
      <c r="G52" s="57"/>
    </row>
    <row r="53" spans="1:1025" customHeight="1" ht="12.8">
      <c r="B53" s="57" t="s">
        <v>359</v>
      </c>
      <c r="C53" s="7">
        <v>192</v>
      </c>
      <c r="D53" s="7">
        <v>198</v>
      </c>
      <c r="E53" s="7">
        <v>187</v>
      </c>
      <c r="F53" s="7">
        <v>200</v>
      </c>
      <c r="G53" s="57"/>
    </row>
    <row r="54" spans="1:1025" customHeight="1" ht="12.8">
      <c r="B54" s="57" t="s">
        <v>360</v>
      </c>
      <c r="C54" s="7">
        <v>193</v>
      </c>
      <c r="D54" s="7">
        <v>199</v>
      </c>
      <c r="E54" s="7">
        <v>188</v>
      </c>
      <c r="F54" s="7">
        <v>201</v>
      </c>
      <c r="G54" s="57"/>
    </row>
    <row r="55" spans="1:1025" customHeight="1" ht="12.8">
      <c r="B55" s="57" t="s">
        <v>361</v>
      </c>
      <c r="C55" s="7">
        <v>194</v>
      </c>
      <c r="D55" s="7">
        <v>200</v>
      </c>
      <c r="E55" s="7">
        <v>189</v>
      </c>
      <c r="F55" s="7">
        <v>202</v>
      </c>
      <c r="G55" s="57"/>
    </row>
    <row r="56" spans="1:1025" customHeight="1" ht="12.8">
      <c r="B56" s="57" t="s">
        <v>362</v>
      </c>
      <c r="C56" s="7">
        <v>195</v>
      </c>
      <c r="D56" s="7">
        <v>201</v>
      </c>
      <c r="E56" s="7">
        <v>190</v>
      </c>
      <c r="F56" s="7">
        <v>203</v>
      </c>
      <c r="G56" s="57"/>
    </row>
    <row r="57" spans="1:1025" customHeight="1" ht="12.8">
      <c r="B57" s="57" t="s">
        <v>363</v>
      </c>
      <c r="C57" s="7">
        <v>196</v>
      </c>
      <c r="D57" s="7">
        <v>202</v>
      </c>
      <c r="E57" s="7">
        <v>191</v>
      </c>
      <c r="F57" s="7">
        <v>204</v>
      </c>
      <c r="G57" s="57"/>
    </row>
    <row r="58" spans="1:1025" customHeight="1" ht="12.8">
      <c r="B58" s="57" t="s">
        <v>329</v>
      </c>
      <c r="C58" s="7">
        <v>197</v>
      </c>
      <c r="D58" s="7">
        <v>203</v>
      </c>
      <c r="E58" s="7">
        <v>192</v>
      </c>
      <c r="F58" s="7">
        <v>205</v>
      </c>
      <c r="G58" s="57"/>
    </row>
    <row r="59" spans="1:1025" customHeight="1" ht="12.8">
      <c r="B59" s="57" t="s">
        <v>332</v>
      </c>
      <c r="C59" s="7">
        <v>198</v>
      </c>
      <c r="D59" s="7">
        <v>204</v>
      </c>
      <c r="E59" s="7">
        <v>193</v>
      </c>
      <c r="F59" s="7">
        <v>206</v>
      </c>
      <c r="G59" s="57"/>
    </row>
    <row r="60" spans="1:1025" customHeight="1" ht="12.8">
      <c r="B60" s="57" t="s">
        <v>355</v>
      </c>
      <c r="C60" s="7">
        <v>199</v>
      </c>
      <c r="D60" s="7">
        <v>205</v>
      </c>
      <c r="E60" s="7">
        <v>194</v>
      </c>
      <c r="F60" s="7">
        <v>207</v>
      </c>
      <c r="G60" s="57"/>
    </row>
    <row r="61" spans="1:1025" customHeight="1" ht="12.8">
      <c r="B61" s="57" t="s">
        <v>364</v>
      </c>
      <c r="C61" s="7">
        <v>200</v>
      </c>
      <c r="D61" s="7">
        <v>206</v>
      </c>
      <c r="E61" s="7">
        <v>195</v>
      </c>
      <c r="F61" s="7">
        <v>208</v>
      </c>
      <c r="G61" s="57"/>
    </row>
    <row r="62" spans="1:1025" customHeight="1" ht="12.8">
      <c r="B62" s="57" t="s">
        <v>365</v>
      </c>
      <c r="C62" s="7">
        <v>201</v>
      </c>
      <c r="D62" s="7">
        <v>207</v>
      </c>
      <c r="E62" s="7">
        <v>196</v>
      </c>
      <c r="F62" s="7">
        <v>209</v>
      </c>
      <c r="G62" s="57"/>
    </row>
    <row r="65" spans="1:1025" customHeight="1" ht="12.8">
      <c r="B65" s="57" t="s">
        <v>366</v>
      </c>
      <c r="C65" s="7">
        <v>190</v>
      </c>
      <c r="D65" s="7">
        <v>196</v>
      </c>
      <c r="E65" s="7">
        <v>185</v>
      </c>
      <c r="F65" s="7">
        <v>198</v>
      </c>
      <c r="G65" s="57"/>
    </row>
    <row r="66" spans="1:1025" customHeight="1" ht="12.8">
      <c r="B66" s="57" t="s">
        <v>367</v>
      </c>
      <c r="C66" s="7">
        <v>190</v>
      </c>
      <c r="D66" s="7">
        <v>196</v>
      </c>
      <c r="E66" s="7">
        <v>185</v>
      </c>
      <c r="F66" s="7">
        <v>198</v>
      </c>
      <c r="G66" s="57"/>
    </row>
    <row r="67" spans="1:1025" customHeight="1" ht="12.8">
      <c r="B67" s="57" t="s">
        <v>368</v>
      </c>
      <c r="C67" s="7">
        <v>190</v>
      </c>
      <c r="D67" s="7">
        <v>196</v>
      </c>
      <c r="E67" s="7">
        <v>185</v>
      </c>
      <c r="F67" s="7">
        <v>198</v>
      </c>
      <c r="G67" s="57"/>
    </row>
    <row r="70" spans="1:1025" customHeight="1" ht="11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048576"/>
  <sheetViews>
    <sheetView tabSelected="0" workbookViewId="0" zoomScale="75" zoomScaleNormal="75" showGridLines="true" showRowColHeaders="1">
      <selection activeCell="A1" sqref="A1"/>
    </sheetView>
  </sheetViews>
  <sheetFormatPr defaultRowHeight="14.4" outlineLevelRow="0" outlineLevelCol="0"/>
  <cols>
    <col min="1" max="1" width="1.484693877551" customWidth="true" style="0"/>
    <col min="2" max="2" width="4.0510204081633" customWidth="true" style="0"/>
    <col min="3" max="3" width="10.933673469388" customWidth="true" style="0"/>
    <col min="4" max="4" width="10.933673469388" customWidth="true" style="0"/>
    <col min="5" max="5" width="10.933673469388" customWidth="true" style="0"/>
    <col min="6" max="6" width="10.933673469388" customWidth="true" style="0"/>
    <col min="7" max="7" width="10.933673469388" customWidth="true" style="0"/>
    <col min="8" max="8" width="10.933673469388" customWidth="true" style="0"/>
    <col min="9" max="9" width="10.933673469388" customWidth="true" style="0"/>
    <col min="10" max="10" width="10.933673469388" customWidth="true" style="0"/>
    <col min="11" max="11" width="0" hidden="true" customWidth="true" style="0"/>
    <col min="12" max="12" width="0" hidden="true" customWidth="true" style="0"/>
    <col min="13" max="13" width="0" hidden="true" customWidth="true" style="0"/>
    <col min="14" max="14" width="0" hidden="true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  <col min="41" max="41" width="0" hidden="true" customWidth="true" style="0"/>
    <col min="42" max="42" width="0" hidden="true" customWidth="true" style="0"/>
    <col min="43" max="43" width="0" hidden="true" customWidth="true" style="0"/>
    <col min="44" max="44" width="0" hidden="true" customWidth="true" style="0"/>
    <col min="45" max="45" width="0" hidden="true" customWidth="true" style="0"/>
    <col min="46" max="46" width="0" hidden="true" customWidth="true" style="0"/>
    <col min="47" max="47" width="0" hidden="true" customWidth="true" style="0"/>
    <col min="48" max="48" width="0" hidden="true" customWidth="true" style="0"/>
    <col min="49" max="49" width="0" hidden="true" customWidth="true" style="0"/>
    <col min="50" max="50" width="0" hidden="true" customWidth="true" style="0"/>
    <col min="51" max="51" width="0" hidden="true" customWidth="true" style="0"/>
    <col min="52" max="52" width="0" hidden="true" customWidth="true" style="0"/>
    <col min="53" max="53" width="0" hidden="true" customWidth="true" style="0"/>
    <col min="54" max="54" width="0" hidden="true" customWidth="true" style="0"/>
    <col min="55" max="55" width="0" hidden="true" customWidth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0" hidden="true" customWidth="true" style="0"/>
    <col min="65" max="65" width="0" hidden="true" customWidth="true" style="0"/>
    <col min="66" max="66" width="0" hidden="true" customWidth="true" style="0"/>
    <col min="67" max="67" width="0" hidden="true" customWidth="true" style="0"/>
    <col min="68" max="68" width="0" hidden="true" customWidth="true" style="0"/>
    <col min="69" max="69" width="0" hidden="true" customWidth="true" style="0"/>
    <col min="70" max="70" width="0" hidden="true" customWidth="true" style="0"/>
    <col min="71" max="71" width="0" hidden="true" customWidth="true" style="0"/>
    <col min="72" max="72" width="0" hidden="true" customWidth="true" style="0"/>
    <col min="73" max="73" width="0" hidden="true" customWidth="true" style="0"/>
    <col min="74" max="74" width="0" hidden="true" customWidth="true" style="0"/>
    <col min="75" max="75" width="0" hidden="true" customWidth="true" style="0"/>
    <col min="76" max="76" width="0" hidden="true" customWidth="true" style="0"/>
    <col min="77" max="77" width="0" hidden="true" customWidth="true" style="0"/>
    <col min="78" max="78" width="0" hidden="true" customWidth="true" style="0"/>
    <col min="79" max="79" width="0" hidden="true" customWidth="true" style="0"/>
    <col min="80" max="80" width="0" hidden="true" customWidth="true" style="0"/>
    <col min="81" max="81" width="0" hidden="true" customWidth="true" style="0"/>
    <col min="82" max="82" width="0" hidden="true" customWidth="true" style="0"/>
    <col min="83" max="83" width="0" hidden="true" customWidth="true" style="0"/>
    <col min="84" max="84" width="0" hidden="true" customWidth="true" style="0"/>
    <col min="85" max="85" width="0" hidden="true" customWidth="true" style="0"/>
    <col min="86" max="86" width="0" hidden="true" customWidth="true" style="0"/>
    <col min="87" max="87" width="0" hidden="true" customWidth="true" style="0"/>
    <col min="88" max="88" width="0" hidden="true" customWidth="true" style="0"/>
    <col min="89" max="89" width="0" hidden="true" customWidth="true" style="0"/>
    <col min="90" max="90" width="0" hidden="true" customWidth="true" style="0"/>
    <col min="91" max="91" width="0" hidden="true" customWidth="true" style="0"/>
    <col min="92" max="92" width="0" hidden="true" customWidth="true" style="0"/>
    <col min="93" max="93" width="0" hidden="true" customWidth="true" style="0"/>
    <col min="94" max="94" width="0" hidden="true" customWidth="true" style="0"/>
    <col min="95" max="95" width="0" hidden="true" customWidth="true" style="0"/>
    <col min="96" max="96" width="0" hidden="true" customWidth="true" style="0"/>
    <col min="97" max="97" width="0" hidden="true" customWidth="true" style="0"/>
    <col min="98" max="98" width="0" hidden="true" customWidth="true" style="0"/>
    <col min="99" max="99" width="0" hidden="true" customWidth="true" style="0"/>
    <col min="100" max="100" width="0" hidden="true" customWidth="true" style="0"/>
    <col min="101" max="101" width="0" hidden="true" customWidth="true" style="0"/>
    <col min="102" max="102" width="0" hidden="true" customWidth="true" style="0"/>
    <col min="103" max="103" width="0" hidden="true" customWidth="true" style="0"/>
    <col min="104" max="104" width="0" hidden="true" customWidth="true" style="0"/>
    <col min="105" max="105" width="0" hidden="true" customWidth="true" style="0"/>
    <col min="106" max="106" width="0" hidden="true" customWidth="true" style="0"/>
    <col min="107" max="107" width="0" hidden="true" customWidth="true" style="0"/>
    <col min="108" max="108" width="0" hidden="true" customWidth="true" style="0"/>
    <col min="109" max="109" width="0" hidden="true" customWidth="true" style="0"/>
    <col min="110" max="110" width="0" hidden="true" customWidth="true" style="0"/>
    <col min="111" max="111" width="0" hidden="true" customWidth="true" style="0"/>
    <col min="112" max="112" width="0" hidden="true" customWidth="true" style="0"/>
    <col min="113" max="113" width="0" hidden="true" customWidth="true" style="0"/>
    <col min="114" max="114" width="0" hidden="true" customWidth="true" style="0"/>
    <col min="115" max="115" width="0" hidden="true" customWidth="true" style="0"/>
    <col min="116" max="116" width="0" hidden="true" customWidth="true" style="0"/>
    <col min="117" max="117" width="0" hidden="true" customWidth="true" style="0"/>
    <col min="118" max="118" width="0" hidden="true" customWidth="true" style="0"/>
    <col min="119" max="119" width="0" hidden="true" customWidth="true" style="0"/>
    <col min="120" max="120" width="0" hidden="true" customWidth="true" style="0"/>
    <col min="121" max="121" width="0" hidden="true" customWidth="true" style="0"/>
    <col min="122" max="122" width="0" hidden="true" customWidth="true" style="0"/>
    <col min="123" max="123" width="0" hidden="true" customWidth="true" style="0"/>
    <col min="124" max="124" width="0" hidden="true" customWidth="true" style="0"/>
    <col min="125" max="125" width="0" hidden="true" customWidth="true" style="0"/>
    <col min="126" max="126" width="0" hidden="true" customWidth="true" style="0"/>
    <col min="127" max="127" width="0" hidden="true" customWidth="true" style="0"/>
    <col min="128" max="128" width="0" hidden="true" customWidth="true" style="0"/>
    <col min="129" max="129" width="0" hidden="true" customWidth="true" style="0"/>
    <col min="130" max="130" width="0" hidden="true" customWidth="true" style="0"/>
    <col min="131" max="131" width="0" hidden="true" customWidth="true" style="0"/>
    <col min="132" max="132" width="0" hidden="true" customWidth="true" style="0"/>
    <col min="133" max="133" width="0" hidden="true" customWidth="true" style="0"/>
    <col min="134" max="134" width="0" hidden="true" customWidth="true" style="0"/>
    <col min="135" max="135" width="0" hidden="true" customWidth="true" style="0"/>
    <col min="136" max="136" width="0" hidden="true" customWidth="true" style="0"/>
    <col min="137" max="137" width="0" hidden="true" customWidth="true" style="0"/>
    <col min="138" max="138" width="0" hidden="true" customWidth="true" style="0"/>
    <col min="139" max="139" width="0" hidden="true" customWidth="true" style="0"/>
    <col min="140" max="140" width="0" hidden="true" customWidth="true" style="0"/>
    <col min="141" max="141" width="0" hidden="true" customWidth="true" style="0"/>
    <col min="142" max="142" width="0" hidden="true" customWidth="true" style="0"/>
    <col min="143" max="143" width="0" hidden="true" customWidth="true" style="0"/>
    <col min="144" max="144" width="0" hidden="true" customWidth="true" style="0"/>
    <col min="145" max="145" width="0" hidden="true" customWidth="true" style="0"/>
    <col min="146" max="146" width="0" hidden="true" customWidth="true" style="0"/>
    <col min="147" max="147" width="0" hidden="true" customWidth="true" style="0"/>
    <col min="148" max="148" width="0" hidden="true" customWidth="true" style="0"/>
    <col min="149" max="149" width="0" hidden="true" customWidth="true" style="0"/>
    <col min="150" max="150" width="0" hidden="true" customWidth="true" style="0"/>
    <col min="151" max="151" width="0" hidden="true" customWidth="true" style="0"/>
    <col min="152" max="152" width="0" hidden="true" customWidth="true" style="0"/>
    <col min="153" max="153" width="0" hidden="true" customWidth="true" style="0"/>
    <col min="154" max="154" width="0" hidden="true" customWidth="true" style="0"/>
    <col min="155" max="155" width="0" hidden="true" customWidth="true" style="0"/>
    <col min="156" max="156" width="0" hidden="true" customWidth="true" style="0"/>
    <col min="157" max="157" width="0" hidden="true" customWidth="true" style="0"/>
    <col min="158" max="158" width="0" hidden="true" customWidth="true" style="0"/>
    <col min="159" max="159" width="0" hidden="true" customWidth="true" style="0"/>
    <col min="160" max="160" width="0" hidden="true" customWidth="true" style="0"/>
    <col min="161" max="161" width="0" hidden="true" customWidth="true" style="0"/>
    <col min="162" max="162" width="0" hidden="true" customWidth="true" style="0"/>
    <col min="163" max="163" width="0" hidden="true" customWidth="true" style="0"/>
    <col min="164" max="164" width="0" hidden="true" customWidth="true" style="0"/>
    <col min="165" max="165" width="0" hidden="true" customWidth="true" style="0"/>
    <col min="166" max="166" width="0" hidden="true" customWidth="true" style="0"/>
    <col min="167" max="167" width="0" hidden="true" customWidth="true" style="0"/>
    <col min="168" max="168" width="0" hidden="true" customWidth="true" style="0"/>
    <col min="169" max="169" width="0" hidden="true" customWidth="true" style="0"/>
    <col min="170" max="170" width="0" hidden="true" customWidth="true" style="0"/>
    <col min="171" max="171" width="0" hidden="true" customWidth="true" style="0"/>
    <col min="172" max="172" width="0" hidden="true" customWidth="true" style="0"/>
    <col min="173" max="173" width="0" hidden="true" customWidth="true" style="0"/>
    <col min="174" max="174" width="0" hidden="true" customWidth="true" style="0"/>
    <col min="175" max="175" width="0" hidden="true" customWidth="true" style="0"/>
    <col min="176" max="176" width="0" hidden="true" customWidth="true" style="0"/>
    <col min="177" max="177" width="0" hidden="true" customWidth="true" style="0"/>
    <col min="178" max="178" width="0" hidden="true" customWidth="true" style="0"/>
    <col min="179" max="179" width="0" hidden="true" customWidth="true" style="0"/>
    <col min="180" max="180" width="0" hidden="true" customWidth="true" style="0"/>
    <col min="181" max="181" width="0" hidden="true" customWidth="true" style="0"/>
    <col min="182" max="182" width="0" hidden="true" customWidth="true" style="0"/>
    <col min="183" max="183" width="0" hidden="true" customWidth="true" style="0"/>
    <col min="184" max="184" width="0" hidden="true" customWidth="true" style="0"/>
    <col min="185" max="185" width="0" hidden="true" customWidth="true" style="0"/>
    <col min="186" max="186" width="0" hidden="true" customWidth="true" style="0"/>
    <col min="187" max="187" width="0" hidden="true" customWidth="true" style="0"/>
    <col min="188" max="188" width="0" hidden="true" customWidth="true" style="0"/>
    <col min="189" max="189" width="0" hidden="true" customWidth="true" style="0"/>
    <col min="190" max="190" width="0" hidden="true" customWidth="true" style="0"/>
    <col min="191" max="191" width="0" hidden="true" customWidth="true" style="0"/>
    <col min="192" max="192" width="0" hidden="true" customWidth="true" style="0"/>
    <col min="193" max="193" width="0" hidden="true" customWidth="true" style="0"/>
    <col min="194" max="194" width="0" hidden="true" customWidth="true" style="0"/>
    <col min="195" max="195" width="0" hidden="true" customWidth="true" style="0"/>
    <col min="196" max="196" width="0" hidden="true" customWidth="true" style="0"/>
    <col min="197" max="197" width="0" hidden="true" customWidth="true" style="0"/>
    <col min="198" max="198" width="0" hidden="true" customWidth="true" style="0"/>
    <col min="199" max="199" width="0" hidden="true" customWidth="true" style="0"/>
    <col min="200" max="200" width="0" hidden="true" customWidth="true" style="0"/>
    <col min="201" max="201" width="0" hidden="true" customWidth="true" style="0"/>
    <col min="202" max="202" width="0" hidden="true" customWidth="true" style="0"/>
    <col min="203" max="203" width="0" hidden="true" customWidth="true" style="0"/>
    <col min="204" max="204" width="0" hidden="true" customWidth="true" style="0"/>
    <col min="205" max="205" width="0" hidden="true" customWidth="true" style="0"/>
    <col min="206" max="206" width="0" hidden="true" customWidth="true" style="0"/>
    <col min="207" max="207" width="0" hidden="true" customWidth="true" style="0"/>
    <col min="208" max="208" width="0" hidden="true" customWidth="true" style="0"/>
    <col min="209" max="209" width="0" hidden="true" customWidth="true" style="0"/>
    <col min="210" max="210" width="0" hidden="true" customWidth="true" style="0"/>
    <col min="211" max="211" width="0" hidden="true" customWidth="true" style="0"/>
    <col min="212" max="212" width="0" hidden="true" customWidth="true" style="0"/>
    <col min="213" max="213" width="0" hidden="true" customWidth="true" style="0"/>
    <col min="214" max="214" width="0" hidden="true" customWidth="true" style="0"/>
    <col min="215" max="215" width="0" hidden="true" customWidth="true" style="0"/>
    <col min="216" max="216" width="0" hidden="true" customWidth="true" style="0"/>
    <col min="217" max="217" width="0" hidden="true" customWidth="true" style="0"/>
    <col min="218" max="218" width="0" hidden="true" customWidth="true" style="0"/>
    <col min="219" max="219" width="0" hidden="true" customWidth="true" style="0"/>
    <col min="220" max="220" width="0" hidden="true" customWidth="true" style="0"/>
    <col min="221" max="221" width="0" hidden="true" customWidth="true" style="0"/>
    <col min="222" max="222" width="0" hidden="true" customWidth="true" style="0"/>
    <col min="223" max="223" width="0" hidden="true" customWidth="true" style="0"/>
    <col min="224" max="224" width="0" hidden="true" customWidth="true" style="0"/>
    <col min="225" max="225" width="0" hidden="true" customWidth="true" style="0"/>
    <col min="226" max="226" width="0" hidden="true" customWidth="true" style="0"/>
    <col min="227" max="227" width="0" hidden="true" customWidth="true" style="0"/>
    <col min="228" max="228" width="0" hidden="true" customWidth="true" style="0"/>
    <col min="229" max="229" width="0" hidden="true" customWidth="true" style="0"/>
    <col min="230" max="230" width="0" hidden="true" customWidth="true" style="0"/>
    <col min="231" max="231" width="0" hidden="true" customWidth="true" style="0"/>
    <col min="232" max="232" width="0" hidden="true" customWidth="true" style="0"/>
    <col min="233" max="233" width="0" hidden="true" customWidth="true" style="0"/>
    <col min="234" max="234" width="0" hidden="true" customWidth="true" style="0"/>
    <col min="235" max="235" width="0" hidden="true" customWidth="true" style="0"/>
    <col min="236" max="236" width="0" hidden="true" customWidth="true" style="0"/>
    <col min="237" max="237" width="0" hidden="true" customWidth="true" style="0"/>
    <col min="238" max="238" width="0" hidden="true" customWidth="true" style="0"/>
    <col min="239" max="239" width="0" hidden="true" customWidth="true" style="0"/>
    <col min="240" max="240" width="0" hidden="true" customWidth="true" style="0"/>
    <col min="241" max="241" width="0" hidden="true" customWidth="true" style="0"/>
    <col min="242" max="242" width="0" hidden="true" customWidth="true" style="0"/>
    <col min="243" max="243" width="0" hidden="true" customWidth="true" style="0"/>
    <col min="244" max="244" width="0" hidden="true" customWidth="true" style="0"/>
    <col min="245" max="245" width="0" hidden="true" customWidth="true" style="0"/>
    <col min="246" max="246" width="0" hidden="true" customWidth="true" style="0"/>
    <col min="247" max="247" width="0" hidden="true" customWidth="true" style="0"/>
    <col min="248" max="248" width="0" hidden="true" customWidth="true" style="0"/>
    <col min="249" max="249" width="0" hidden="true" customWidth="true" style="0"/>
    <col min="250" max="250" width="0" hidden="true" customWidth="true" style="0"/>
    <col min="251" max="251" width="0" hidden="true" customWidth="true" style="0"/>
    <col min="252" max="252" width="0" hidden="true" customWidth="true" style="0"/>
    <col min="253" max="253" width="0" hidden="true" customWidth="true" style="0"/>
    <col min="254" max="254" width="0" hidden="true" customWidth="true" style="0"/>
    <col min="255" max="255" width="0" hidden="true" customWidth="true" style="0"/>
    <col min="256" max="256" width="0" hidden="true" customWidth="true" style="0"/>
    <col min="257" max="257" width="0" hidden="true" customWidth="true" style="0"/>
    <col min="258" max="258" width="0" hidden="true" customWidth="true" style="0"/>
    <col min="259" max="259" width="0" hidden="true" customWidth="true" style="0"/>
    <col min="260" max="260" width="0" hidden="true" customWidth="true" style="0"/>
    <col min="261" max="261" width="0" hidden="true" customWidth="true" style="0"/>
    <col min="262" max="262" width="0" hidden="true" customWidth="true" style="0"/>
    <col min="263" max="263" width="0" hidden="true" customWidth="true" style="0"/>
    <col min="264" max="264" width="0" hidden="true" customWidth="true" style="0"/>
    <col min="265" max="265" width="0" hidden="true" customWidth="true" style="0"/>
    <col min="266" max="266" width="0" hidden="true" customWidth="true" style="0"/>
    <col min="267" max="267" width="0" hidden="true" customWidth="true" style="0"/>
    <col min="268" max="268" width="0" hidden="true" customWidth="true" style="0"/>
    <col min="269" max="269" width="0" hidden="true" customWidth="true" style="0"/>
    <col min="270" max="270" width="0" hidden="true" customWidth="true" style="0"/>
    <col min="271" max="271" width="0" hidden="true" customWidth="true" style="0"/>
    <col min="272" max="272" width="0" hidden="true" customWidth="true" style="0"/>
    <col min="273" max="273" width="0" hidden="true" customWidth="true" style="0"/>
    <col min="274" max="274" width="0" hidden="true" customWidth="true" style="0"/>
    <col min="275" max="275" width="0" hidden="true" customWidth="true" style="0"/>
    <col min="276" max="276" width="0" hidden="true" customWidth="true" style="0"/>
    <col min="277" max="277" width="0" hidden="true" customWidth="true" style="0"/>
    <col min="278" max="278" width="0" hidden="true" customWidth="true" style="0"/>
    <col min="279" max="279" width="0" hidden="true" customWidth="true" style="0"/>
    <col min="280" max="280" width="0" hidden="true" customWidth="true" style="0"/>
    <col min="281" max="281" width="0" hidden="true" customWidth="true" style="0"/>
    <col min="282" max="282" width="0" hidden="true" customWidth="true" style="0"/>
    <col min="283" max="283" width="0" hidden="true" customWidth="true" style="0"/>
    <col min="284" max="284" width="0" hidden="true" customWidth="true" style="0"/>
    <col min="285" max="285" width="0" hidden="true" customWidth="true" style="0"/>
    <col min="286" max="286" width="0" hidden="true" customWidth="true" style="0"/>
    <col min="287" max="287" width="0" hidden="true" customWidth="true" style="0"/>
    <col min="288" max="288" width="0" hidden="true" customWidth="true" style="0"/>
    <col min="289" max="289" width="0" hidden="true" customWidth="true" style="0"/>
    <col min="290" max="290" width="0" hidden="true" customWidth="true" style="0"/>
    <col min="291" max="291" width="0" hidden="true" customWidth="true" style="0"/>
    <col min="292" max="292" width="0" hidden="true" customWidth="true" style="0"/>
    <col min="293" max="293" width="0" hidden="true" customWidth="true" style="0"/>
    <col min="294" max="294" width="0" hidden="true" customWidth="true" style="0"/>
    <col min="295" max="295" width="0" hidden="true" customWidth="true" style="0"/>
    <col min="296" max="296" width="0" hidden="true" customWidth="true" style="0"/>
    <col min="297" max="297" width="0" hidden="true" customWidth="true" style="0"/>
    <col min="298" max="298" width="0" hidden="true" customWidth="true" style="0"/>
    <col min="299" max="299" width="0" hidden="true" customWidth="true" style="0"/>
    <col min="300" max="300" width="0" hidden="true" customWidth="true" style="0"/>
    <col min="301" max="301" width="0" hidden="true" customWidth="true" style="0"/>
    <col min="302" max="302" width="0" hidden="true" customWidth="true" style="0"/>
    <col min="303" max="303" width="0" hidden="true" customWidth="true" style="0"/>
    <col min="304" max="304" width="0" hidden="true" customWidth="true" style="0"/>
    <col min="305" max="305" width="0" hidden="true" customWidth="true" style="0"/>
    <col min="306" max="306" width="0" hidden="true" customWidth="true" style="0"/>
    <col min="307" max="307" width="0" hidden="true" customWidth="true" style="0"/>
    <col min="308" max="308" width="0" hidden="true" customWidth="true" style="0"/>
    <col min="309" max="309" width="0" hidden="true" customWidth="true" style="0"/>
    <col min="310" max="310" width="0" hidden="true" customWidth="true" style="0"/>
    <col min="311" max="311" width="0" hidden="true" customWidth="true" style="0"/>
    <col min="312" max="312" width="0" hidden="true" customWidth="true" style="0"/>
    <col min="313" max="313" width="0" hidden="true" customWidth="true" style="0"/>
    <col min="314" max="314" width="0" hidden="true" customWidth="true" style="0"/>
    <col min="315" max="315" width="0" hidden="true" customWidth="true" style="0"/>
    <col min="316" max="316" width="0" hidden="true" customWidth="true" style="0"/>
    <col min="317" max="317" width="0" hidden="true" customWidth="true" style="0"/>
    <col min="318" max="318" width="0" hidden="true" customWidth="true" style="0"/>
    <col min="319" max="319" width="0" hidden="true" customWidth="true" style="0"/>
    <col min="320" max="320" width="0" hidden="true" customWidth="true" style="0"/>
    <col min="321" max="321" width="0" hidden="true" customWidth="true" style="0"/>
    <col min="322" max="322" width="0" hidden="true" customWidth="true" style="0"/>
    <col min="323" max="323" width="0" hidden="true" customWidth="true" style="0"/>
    <col min="324" max="324" width="0" hidden="true" customWidth="true" style="0"/>
    <col min="325" max="325" width="0" hidden="true" customWidth="true" style="0"/>
    <col min="326" max="326" width="0" hidden="true" customWidth="true" style="0"/>
    <col min="327" max="327" width="0" hidden="true" customWidth="true" style="0"/>
    <col min="328" max="328" width="0" hidden="true" customWidth="true" style="0"/>
    <col min="329" max="329" width="0" hidden="true" customWidth="true" style="0"/>
    <col min="330" max="330" width="0" hidden="true" customWidth="true" style="0"/>
    <col min="331" max="331" width="0" hidden="true" customWidth="true" style="0"/>
    <col min="332" max="332" width="0" hidden="true" customWidth="true" style="0"/>
    <col min="333" max="333" width="0" hidden="true" customWidth="true" style="0"/>
    <col min="334" max="334" width="0" hidden="true" customWidth="true" style="0"/>
    <col min="335" max="335" width="0" hidden="true" customWidth="true" style="0"/>
    <col min="336" max="336" width="0" hidden="true" customWidth="true" style="0"/>
    <col min="337" max="337" width="0" hidden="true" customWidth="true" style="0"/>
    <col min="338" max="338" width="0" hidden="true" customWidth="true" style="0"/>
    <col min="339" max="339" width="0" hidden="true" customWidth="true" style="0"/>
    <col min="340" max="340" width="0" hidden="true" customWidth="true" style="0"/>
    <col min="341" max="341" width="0" hidden="true" customWidth="true" style="0"/>
    <col min="342" max="342" width="0" hidden="true" customWidth="true" style="0"/>
    <col min="343" max="343" width="0" hidden="true" customWidth="true" style="0"/>
    <col min="344" max="344" width="0" hidden="true" customWidth="true" style="0"/>
    <col min="345" max="345" width="0" hidden="true" customWidth="true" style="0"/>
    <col min="346" max="346" width="0" hidden="true" customWidth="true" style="0"/>
    <col min="347" max="347" width="0" hidden="true" customWidth="true" style="0"/>
    <col min="348" max="348" width="0" hidden="true" customWidth="true" style="0"/>
    <col min="349" max="349" width="0" hidden="true" customWidth="true" style="0"/>
    <col min="350" max="350" width="0" hidden="true" customWidth="true" style="0"/>
    <col min="351" max="351" width="0" hidden="true" customWidth="true" style="0"/>
    <col min="352" max="352" width="0" hidden="true" customWidth="true" style="0"/>
    <col min="353" max="353" width="0" hidden="true" customWidth="true" style="0"/>
    <col min="354" max="354" width="0" hidden="true" customWidth="true" style="0"/>
    <col min="355" max="355" width="0" hidden="true" customWidth="true" style="0"/>
    <col min="356" max="356" width="0" hidden="true" customWidth="true" style="0"/>
    <col min="357" max="357" width="0" hidden="true" customWidth="true" style="0"/>
    <col min="358" max="358" width="0" hidden="true" customWidth="true" style="0"/>
    <col min="359" max="359" width="0" hidden="true" customWidth="true" style="0"/>
    <col min="360" max="360" width="0" hidden="true" customWidth="true" style="0"/>
    <col min="361" max="361" width="0" hidden="true" customWidth="true" style="0"/>
    <col min="362" max="362" width="0" hidden="true" customWidth="true" style="0"/>
    <col min="363" max="363" width="0" hidden="true" customWidth="true" style="0"/>
    <col min="364" max="364" width="0" hidden="true" customWidth="true" style="0"/>
    <col min="365" max="365" width="0" hidden="true" customWidth="true" style="0"/>
    <col min="366" max="366" width="0" hidden="true" customWidth="true" style="0"/>
    <col min="367" max="367" width="0" hidden="true" customWidth="true" style="0"/>
    <col min="368" max="368" width="0" hidden="true" customWidth="true" style="0"/>
    <col min="369" max="369" width="0" hidden="true" customWidth="true" style="0"/>
    <col min="370" max="370" width="0" hidden="true" customWidth="true" style="0"/>
    <col min="371" max="371" width="0" hidden="true" customWidth="true" style="0"/>
    <col min="372" max="372" width="0" hidden="true" customWidth="true" style="0"/>
    <col min="373" max="373" width="0" hidden="true" customWidth="true" style="0"/>
    <col min="374" max="374" width="0" hidden="true" customWidth="true" style="0"/>
    <col min="375" max="375" width="0" hidden="true" customWidth="true" style="0"/>
    <col min="376" max="376" width="0" hidden="true" customWidth="true" style="0"/>
    <col min="377" max="377" width="0" hidden="true" customWidth="true" style="0"/>
    <col min="378" max="378" width="0" hidden="true" customWidth="true" style="0"/>
    <col min="379" max="379" width="0" hidden="true" customWidth="true" style="0"/>
    <col min="380" max="380" width="0" hidden="true" customWidth="true" style="0"/>
    <col min="381" max="381" width="0" hidden="true" customWidth="true" style="0"/>
    <col min="382" max="382" width="0" hidden="true" customWidth="true" style="0"/>
    <col min="383" max="383" width="0" hidden="true" customWidth="true" style="0"/>
    <col min="384" max="384" width="0" hidden="true" customWidth="true" style="0"/>
    <col min="385" max="385" width="0" hidden="true" customWidth="true" style="0"/>
    <col min="386" max="386" width="0" hidden="true" customWidth="true" style="0"/>
    <col min="387" max="387" width="0" hidden="true" customWidth="true" style="0"/>
    <col min="388" max="388" width="0" hidden="true" customWidth="true" style="0"/>
    <col min="389" max="389" width="0" hidden="true" customWidth="true" style="0"/>
    <col min="390" max="390" width="0" hidden="true" customWidth="true" style="0"/>
    <col min="391" max="391" width="0" hidden="true" customWidth="true" style="0"/>
    <col min="392" max="392" width="0" hidden="true" customWidth="true" style="0"/>
    <col min="393" max="393" width="0" hidden="true" customWidth="true" style="0"/>
    <col min="394" max="394" width="0" hidden="true" customWidth="true" style="0"/>
    <col min="395" max="395" width="0" hidden="true" customWidth="true" style="0"/>
    <col min="396" max="396" width="0" hidden="true" customWidth="true" style="0"/>
    <col min="397" max="397" width="0" hidden="true" customWidth="true" style="0"/>
    <col min="398" max="398" width="0" hidden="true" customWidth="true" style="0"/>
    <col min="399" max="399" width="0" hidden="true" customWidth="true" style="0"/>
    <col min="400" max="400" width="0" hidden="true" customWidth="true" style="0"/>
    <col min="401" max="401" width="0" hidden="true" customWidth="true" style="0"/>
    <col min="402" max="402" width="0" hidden="true" customWidth="true" style="0"/>
    <col min="403" max="403" width="0" hidden="true" customWidth="true" style="0"/>
    <col min="404" max="404" width="0" hidden="true" customWidth="true" style="0"/>
    <col min="405" max="405" width="0" hidden="true" customWidth="true" style="0"/>
    <col min="406" max="406" width="0" hidden="true" customWidth="true" style="0"/>
    <col min="407" max="407" width="0" hidden="true" customWidth="true" style="0"/>
    <col min="408" max="408" width="0" hidden="true" customWidth="true" style="0"/>
    <col min="409" max="409" width="0" hidden="true" customWidth="true" style="0"/>
    <col min="410" max="410" width="0" hidden="true" customWidth="true" style="0"/>
    <col min="411" max="411" width="0" hidden="true" customWidth="true" style="0"/>
    <col min="412" max="412" width="0" hidden="true" customWidth="true" style="0"/>
    <col min="413" max="413" width="0" hidden="true" customWidth="true" style="0"/>
    <col min="414" max="414" width="0" hidden="true" customWidth="true" style="0"/>
    <col min="415" max="415" width="0" hidden="true" customWidth="true" style="0"/>
    <col min="416" max="416" width="0" hidden="true" customWidth="true" style="0"/>
    <col min="417" max="417" width="0" hidden="true" customWidth="true" style="0"/>
    <col min="418" max="418" width="0" hidden="true" customWidth="true" style="0"/>
    <col min="419" max="419" width="0" hidden="true" customWidth="true" style="0"/>
    <col min="420" max="420" width="0" hidden="true" customWidth="true" style="0"/>
    <col min="421" max="421" width="0" hidden="true" customWidth="true" style="0"/>
    <col min="422" max="422" width="0" hidden="true" customWidth="true" style="0"/>
    <col min="423" max="423" width="0" hidden="true" customWidth="true" style="0"/>
    <col min="424" max="424" width="0" hidden="true" customWidth="true" style="0"/>
    <col min="425" max="425" width="0" hidden="true" customWidth="true" style="0"/>
    <col min="426" max="426" width="0" hidden="true" customWidth="true" style="0"/>
    <col min="427" max="427" width="0" hidden="true" customWidth="true" style="0"/>
    <col min="428" max="428" width="0" hidden="true" customWidth="true" style="0"/>
    <col min="429" max="429" width="0" hidden="true" customWidth="true" style="0"/>
    <col min="430" max="430" width="0" hidden="true" customWidth="true" style="0"/>
    <col min="431" max="431" width="0" hidden="true" customWidth="true" style="0"/>
    <col min="432" max="432" width="0" hidden="true" customWidth="true" style="0"/>
    <col min="433" max="433" width="0" hidden="true" customWidth="true" style="0"/>
    <col min="434" max="434" width="0" hidden="true" customWidth="true" style="0"/>
    <col min="435" max="435" width="0" hidden="true" customWidth="true" style="0"/>
    <col min="436" max="436" width="0" hidden="true" customWidth="true" style="0"/>
    <col min="437" max="437" width="0" hidden="true" customWidth="true" style="0"/>
    <col min="438" max="438" width="0" hidden="true" customWidth="true" style="0"/>
    <col min="439" max="439" width="0" hidden="true" customWidth="true" style="0"/>
    <col min="440" max="440" width="0" hidden="true" customWidth="true" style="0"/>
    <col min="441" max="441" width="0" hidden="true" customWidth="true" style="0"/>
    <col min="442" max="442" width="0" hidden="true" customWidth="true" style="0"/>
    <col min="443" max="443" width="0" hidden="true" customWidth="true" style="0"/>
    <col min="444" max="444" width="0" hidden="true" customWidth="true" style="0"/>
    <col min="445" max="445" width="0" hidden="true" customWidth="true" style="0"/>
    <col min="446" max="446" width="0" hidden="true" customWidth="true" style="0"/>
    <col min="447" max="447" width="0" hidden="true" customWidth="true" style="0"/>
    <col min="448" max="448" width="0" hidden="true" customWidth="true" style="0"/>
    <col min="449" max="449" width="0" hidden="true" customWidth="true" style="0"/>
    <col min="450" max="450" width="0" hidden="true" customWidth="true" style="0"/>
    <col min="451" max="451" width="0" hidden="true" customWidth="true" style="0"/>
    <col min="452" max="452" width="0" hidden="true" customWidth="true" style="0"/>
    <col min="453" max="453" width="0" hidden="true" customWidth="true" style="0"/>
    <col min="454" max="454" width="0" hidden="true" customWidth="true" style="0"/>
    <col min="455" max="455" width="0" hidden="true" customWidth="true" style="0"/>
    <col min="456" max="456" width="0" hidden="true" customWidth="true" style="0"/>
    <col min="457" max="457" width="0" hidden="true" customWidth="true" style="0"/>
    <col min="458" max="458" width="0" hidden="true" customWidth="true" style="0"/>
    <col min="459" max="459" width="0" hidden="true" customWidth="true" style="0"/>
    <col min="460" max="460" width="0" hidden="true" customWidth="true" style="0"/>
    <col min="461" max="461" width="0" hidden="true" customWidth="true" style="0"/>
    <col min="462" max="462" width="0" hidden="true" customWidth="true" style="0"/>
    <col min="463" max="463" width="0" hidden="true" customWidth="true" style="0"/>
    <col min="464" max="464" width="0" hidden="true" customWidth="true" style="0"/>
    <col min="465" max="465" width="0" hidden="true" customWidth="true" style="0"/>
    <col min="466" max="466" width="0" hidden="true" customWidth="true" style="0"/>
    <col min="467" max="467" width="0" hidden="true" customWidth="true" style="0"/>
    <col min="468" max="468" width="0" hidden="true" customWidth="true" style="0"/>
    <col min="469" max="469" width="0" hidden="true" customWidth="true" style="0"/>
    <col min="470" max="470" width="0" hidden="true" customWidth="true" style="0"/>
    <col min="471" max="471" width="0" hidden="true" customWidth="true" style="0"/>
    <col min="472" max="472" width="0" hidden="true" customWidth="true" style="0"/>
    <col min="473" max="473" width="0" hidden="true" customWidth="true" style="0"/>
    <col min="474" max="474" width="0" hidden="true" customWidth="true" style="0"/>
    <col min="475" max="475" width="0" hidden="true" customWidth="true" style="0"/>
    <col min="476" max="476" width="0" hidden="true" customWidth="true" style="0"/>
    <col min="477" max="477" width="0" hidden="true" customWidth="true" style="0"/>
    <col min="478" max="478" width="0" hidden="true" customWidth="true" style="0"/>
    <col min="479" max="479" width="0" hidden="true" customWidth="true" style="0"/>
    <col min="480" max="480" width="0" hidden="true" customWidth="true" style="0"/>
    <col min="481" max="481" width="0" hidden="true" customWidth="true" style="0"/>
    <col min="482" max="482" width="0" hidden="true" customWidth="true" style="0"/>
    <col min="483" max="483" width="0" hidden="true" customWidth="true" style="0"/>
    <col min="484" max="484" width="0" hidden="true" customWidth="true" style="0"/>
    <col min="485" max="485" width="0" hidden="true" customWidth="true" style="0"/>
    <col min="486" max="486" width="0" hidden="true" customWidth="true" style="0"/>
    <col min="487" max="487" width="0" hidden="true" customWidth="true" style="0"/>
    <col min="488" max="488" width="0" hidden="true" customWidth="true" style="0"/>
    <col min="489" max="489" width="0" hidden="true" customWidth="true" style="0"/>
    <col min="490" max="490" width="0" hidden="true" customWidth="true" style="0"/>
    <col min="491" max="491" width="0" hidden="true" customWidth="true" style="0"/>
    <col min="492" max="492" width="0" hidden="true" customWidth="true" style="0"/>
    <col min="493" max="493" width="0" hidden="true" customWidth="true" style="0"/>
    <col min="494" max="494" width="0" hidden="true" customWidth="true" style="0"/>
    <col min="495" max="495" width="0" hidden="true" customWidth="true" style="0"/>
    <col min="496" max="496" width="0" hidden="true" customWidth="true" style="0"/>
    <col min="497" max="497" width="0" hidden="true" customWidth="true" style="0"/>
    <col min="498" max="498" width="0" hidden="true" customWidth="true" style="0"/>
    <col min="499" max="499" width="0" hidden="true" customWidth="true" style="0"/>
    <col min="500" max="500" width="0" hidden="true" customWidth="true" style="0"/>
    <col min="501" max="501" width="0" hidden="true" customWidth="true" style="0"/>
    <col min="502" max="502" width="0" hidden="true" customWidth="true" style="0"/>
    <col min="503" max="503" width="0" hidden="true" customWidth="true" style="0"/>
    <col min="504" max="504" width="0" hidden="true" customWidth="true" style="0"/>
    <col min="505" max="505" width="0" hidden="true" customWidth="true" style="0"/>
    <col min="506" max="506" width="0" hidden="true" customWidth="true" style="0"/>
    <col min="507" max="507" width="0" hidden="true" customWidth="true" style="0"/>
    <col min="508" max="508" width="0" hidden="true" customWidth="true" style="0"/>
    <col min="509" max="509" width="0" hidden="true" customWidth="true" style="0"/>
    <col min="510" max="510" width="0" hidden="true" customWidth="true" style="0"/>
    <col min="511" max="511" width="0" hidden="true" customWidth="true" style="0"/>
    <col min="512" max="512" width="0" hidden="true" customWidth="true" style="0"/>
    <col min="513" max="513" width="0" hidden="true" customWidth="true" style="0"/>
    <col min="514" max="514" width="0" hidden="true" customWidth="true" style="0"/>
    <col min="515" max="515" width="0" hidden="true" customWidth="true" style="0"/>
    <col min="516" max="516" width="0" hidden="true" customWidth="true" style="0"/>
    <col min="517" max="517" width="0" hidden="true" customWidth="true" style="0"/>
    <col min="518" max="518" width="0" hidden="true" customWidth="true" style="0"/>
    <col min="519" max="519" width="0" hidden="true" customWidth="true" style="0"/>
    <col min="520" max="520" width="0" hidden="true" customWidth="true" style="0"/>
    <col min="521" max="521" width="0" hidden="true" customWidth="true" style="0"/>
    <col min="522" max="522" width="0" hidden="true" customWidth="true" style="0"/>
    <col min="523" max="523" width="0" hidden="true" customWidth="true" style="0"/>
    <col min="524" max="524" width="0" hidden="true" customWidth="true" style="0"/>
    <col min="525" max="525" width="0" hidden="true" customWidth="true" style="0"/>
    <col min="526" max="526" width="0" hidden="true" customWidth="true" style="0"/>
    <col min="527" max="527" width="0" hidden="true" customWidth="true" style="0"/>
    <col min="528" max="528" width="0" hidden="true" customWidth="true" style="0"/>
    <col min="529" max="529" width="0" hidden="true" customWidth="true" style="0"/>
    <col min="530" max="530" width="0" hidden="true" customWidth="true" style="0"/>
    <col min="531" max="531" width="0" hidden="true" customWidth="true" style="0"/>
    <col min="532" max="532" width="0" hidden="true" customWidth="true" style="0"/>
    <col min="533" max="533" width="0" hidden="true" customWidth="true" style="0"/>
    <col min="534" max="534" width="0" hidden="true" customWidth="true" style="0"/>
    <col min="535" max="535" width="0" hidden="true" customWidth="true" style="0"/>
    <col min="536" max="536" width="0" hidden="true" customWidth="true" style="0"/>
    <col min="537" max="537" width="0" hidden="true" customWidth="true" style="0"/>
    <col min="538" max="538" width="0" hidden="true" customWidth="true" style="0"/>
    <col min="539" max="539" width="0" hidden="true" customWidth="true" style="0"/>
    <col min="540" max="540" width="0" hidden="true" customWidth="true" style="0"/>
    <col min="541" max="541" width="0" hidden="true" customWidth="true" style="0"/>
    <col min="542" max="542" width="0" hidden="true" customWidth="true" style="0"/>
    <col min="543" max="543" width="0" hidden="true" customWidth="true" style="0"/>
    <col min="544" max="544" width="0" hidden="true" customWidth="true" style="0"/>
    <col min="545" max="545" width="0" hidden="true" customWidth="true" style="0"/>
    <col min="546" max="546" width="0" hidden="true" customWidth="true" style="0"/>
    <col min="547" max="547" width="0" hidden="true" customWidth="true" style="0"/>
    <col min="548" max="548" width="0" hidden="true" customWidth="true" style="0"/>
    <col min="549" max="549" width="0" hidden="true" customWidth="true" style="0"/>
    <col min="550" max="550" width="0" hidden="true" customWidth="true" style="0"/>
    <col min="551" max="551" width="0" hidden="true" customWidth="true" style="0"/>
    <col min="552" max="552" width="0" hidden="true" customWidth="true" style="0"/>
    <col min="553" max="553" width="0" hidden="true" customWidth="true" style="0"/>
    <col min="554" max="554" width="0" hidden="true" customWidth="true" style="0"/>
    <col min="555" max="555" width="0" hidden="true" customWidth="true" style="0"/>
    <col min="556" max="556" width="0" hidden="true" customWidth="true" style="0"/>
    <col min="557" max="557" width="0" hidden="true" customWidth="true" style="0"/>
    <col min="558" max="558" width="0" hidden="true" customWidth="true" style="0"/>
    <col min="559" max="559" width="0" hidden="true" customWidth="true" style="0"/>
    <col min="560" max="560" width="0" hidden="true" customWidth="true" style="0"/>
    <col min="561" max="561" width="0" hidden="true" customWidth="true" style="0"/>
    <col min="562" max="562" width="0" hidden="true" customWidth="true" style="0"/>
    <col min="563" max="563" width="0" hidden="true" customWidth="true" style="0"/>
    <col min="564" max="564" width="0" hidden="true" customWidth="true" style="0"/>
    <col min="565" max="565" width="0" hidden="true" customWidth="true" style="0"/>
    <col min="566" max="566" width="0" hidden="true" customWidth="true" style="0"/>
    <col min="567" max="567" width="0" hidden="true" customWidth="true" style="0"/>
    <col min="568" max="568" width="0" hidden="true" customWidth="true" style="0"/>
    <col min="569" max="569" width="0" hidden="true" customWidth="true" style="0"/>
    <col min="570" max="570" width="0" hidden="true" customWidth="true" style="0"/>
    <col min="571" max="571" width="0" hidden="true" customWidth="true" style="0"/>
    <col min="572" max="572" width="0" hidden="true" customWidth="true" style="0"/>
    <col min="573" max="573" width="0" hidden="true" customWidth="true" style="0"/>
    <col min="574" max="574" width="0" hidden="true" customWidth="true" style="0"/>
    <col min="575" max="575" width="0" hidden="true" customWidth="true" style="0"/>
    <col min="576" max="576" width="0" hidden="true" customWidth="true" style="0"/>
    <col min="577" max="577" width="0" hidden="true" customWidth="true" style="0"/>
    <col min="578" max="578" width="0" hidden="true" customWidth="true" style="0"/>
    <col min="579" max="579" width="0" hidden="true" customWidth="true" style="0"/>
    <col min="580" max="580" width="0" hidden="true" customWidth="true" style="0"/>
    <col min="581" max="581" width="0" hidden="true" customWidth="true" style="0"/>
    <col min="582" max="582" width="0" hidden="true" customWidth="true" style="0"/>
    <col min="583" max="583" width="0" hidden="true" customWidth="true" style="0"/>
    <col min="584" max="584" width="0" hidden="true" customWidth="true" style="0"/>
    <col min="585" max="585" width="0" hidden="true" customWidth="true" style="0"/>
    <col min="586" max="586" width="0" hidden="true" customWidth="true" style="0"/>
    <col min="587" max="587" width="0" hidden="true" customWidth="true" style="0"/>
    <col min="588" max="588" width="0" hidden="true" customWidth="true" style="0"/>
    <col min="589" max="589" width="0" hidden="true" customWidth="true" style="0"/>
    <col min="590" max="590" width="0" hidden="true" customWidth="true" style="0"/>
    <col min="591" max="591" width="0" hidden="true" customWidth="true" style="0"/>
    <col min="592" max="592" width="0" hidden="true" customWidth="true" style="0"/>
    <col min="593" max="593" width="0" hidden="true" customWidth="true" style="0"/>
    <col min="594" max="594" width="0" hidden="true" customWidth="true" style="0"/>
    <col min="595" max="595" width="0" hidden="true" customWidth="true" style="0"/>
    <col min="596" max="596" width="0" hidden="true" customWidth="true" style="0"/>
    <col min="597" max="597" width="0" hidden="true" customWidth="true" style="0"/>
    <col min="598" max="598" width="0" hidden="true" customWidth="true" style="0"/>
    <col min="599" max="599" width="0" hidden="true" customWidth="true" style="0"/>
    <col min="600" max="600" width="0" hidden="true" customWidth="true" style="0"/>
    <col min="601" max="601" width="0" hidden="true" customWidth="true" style="0"/>
    <col min="602" max="602" width="0" hidden="true" customWidth="true" style="0"/>
    <col min="603" max="603" width="0" hidden="true" customWidth="true" style="0"/>
    <col min="604" max="604" width="0" hidden="true" customWidth="true" style="0"/>
    <col min="605" max="605" width="0" hidden="true" customWidth="true" style="0"/>
    <col min="606" max="606" width="0" hidden="true" customWidth="true" style="0"/>
    <col min="607" max="607" width="0" hidden="true" customWidth="true" style="0"/>
    <col min="608" max="608" width="0" hidden="true" customWidth="true" style="0"/>
    <col min="609" max="609" width="0" hidden="true" customWidth="true" style="0"/>
    <col min="610" max="610" width="0" hidden="true" customWidth="true" style="0"/>
    <col min="611" max="611" width="0" hidden="true" customWidth="true" style="0"/>
    <col min="612" max="612" width="0" hidden="true" customWidth="true" style="0"/>
    <col min="613" max="613" width="0" hidden="true" customWidth="true" style="0"/>
    <col min="614" max="614" width="0" hidden="true" customWidth="true" style="0"/>
    <col min="615" max="615" width="0" hidden="true" customWidth="true" style="0"/>
    <col min="616" max="616" width="0" hidden="true" customWidth="true" style="0"/>
    <col min="617" max="617" width="0" hidden="true" customWidth="true" style="0"/>
    <col min="618" max="618" width="0" hidden="true" customWidth="true" style="0"/>
    <col min="619" max="619" width="0" hidden="true" customWidth="true" style="0"/>
    <col min="620" max="620" width="0" hidden="true" customWidth="true" style="0"/>
    <col min="621" max="621" width="0" hidden="true" customWidth="true" style="0"/>
    <col min="622" max="622" width="0" hidden="true" customWidth="true" style="0"/>
    <col min="623" max="623" width="0" hidden="true" customWidth="true" style="0"/>
    <col min="624" max="624" width="0" hidden="true" customWidth="true" style="0"/>
    <col min="625" max="625" width="0" hidden="true" customWidth="true" style="0"/>
    <col min="626" max="626" width="0" hidden="true" customWidth="true" style="0"/>
    <col min="627" max="627" width="0" hidden="true" customWidth="true" style="0"/>
    <col min="628" max="628" width="0" hidden="true" customWidth="true" style="0"/>
    <col min="629" max="629" width="0" hidden="true" customWidth="true" style="0"/>
    <col min="630" max="630" width="0" hidden="true" customWidth="true" style="0"/>
    <col min="631" max="631" width="0" hidden="true" customWidth="true" style="0"/>
    <col min="632" max="632" width="0" hidden="true" customWidth="true" style="0"/>
    <col min="633" max="633" width="0" hidden="true" customWidth="true" style="0"/>
    <col min="634" max="634" width="0" hidden="true" customWidth="true" style="0"/>
    <col min="635" max="635" width="0" hidden="true" customWidth="true" style="0"/>
    <col min="636" max="636" width="0" hidden="true" customWidth="true" style="0"/>
    <col min="637" max="637" width="0" hidden="true" customWidth="true" style="0"/>
    <col min="638" max="638" width="0" hidden="true" customWidth="true" style="0"/>
    <col min="639" max="639" width="0" hidden="true" customWidth="true" style="0"/>
    <col min="640" max="640" width="0" hidden="true" customWidth="true" style="0"/>
    <col min="641" max="641" width="0" hidden="true" customWidth="true" style="0"/>
    <col min="642" max="642" width="0" hidden="true" customWidth="true" style="0"/>
    <col min="643" max="643" width="0" hidden="true" customWidth="true" style="0"/>
    <col min="644" max="644" width="0" hidden="true" customWidth="true" style="0"/>
    <col min="645" max="645" width="0" hidden="true" customWidth="true" style="0"/>
    <col min="646" max="646" width="0" hidden="true" customWidth="true" style="0"/>
    <col min="647" max="647" width="0" hidden="true" customWidth="true" style="0"/>
    <col min="648" max="648" width="0" hidden="true" customWidth="true" style="0"/>
    <col min="649" max="649" width="0" hidden="true" customWidth="true" style="0"/>
    <col min="650" max="650" width="0" hidden="true" customWidth="true" style="0"/>
    <col min="651" max="651" width="0" hidden="true" customWidth="true" style="0"/>
    <col min="652" max="652" width="0" hidden="true" customWidth="true" style="0"/>
    <col min="653" max="653" width="0" hidden="true" customWidth="true" style="0"/>
    <col min="654" max="654" width="0" hidden="true" customWidth="true" style="0"/>
    <col min="655" max="655" width="0" hidden="true" customWidth="true" style="0"/>
    <col min="656" max="656" width="0" hidden="true" customWidth="true" style="0"/>
    <col min="657" max="657" width="0" hidden="true" customWidth="true" style="0"/>
    <col min="658" max="658" width="0" hidden="true" customWidth="true" style="0"/>
    <col min="659" max="659" width="0" hidden="true" customWidth="true" style="0"/>
    <col min="660" max="660" width="0" hidden="true" customWidth="true" style="0"/>
    <col min="661" max="661" width="0" hidden="true" customWidth="true" style="0"/>
    <col min="662" max="662" width="0" hidden="true" customWidth="true" style="0"/>
    <col min="663" max="663" width="0" hidden="true" customWidth="true" style="0"/>
    <col min="664" max="664" width="0" hidden="true" customWidth="true" style="0"/>
    <col min="665" max="665" width="0" hidden="true" customWidth="true" style="0"/>
    <col min="666" max="666" width="0" hidden="true" customWidth="true" style="0"/>
    <col min="667" max="667" width="0" hidden="true" customWidth="true" style="0"/>
    <col min="668" max="668" width="0" hidden="true" customWidth="true" style="0"/>
    <col min="669" max="669" width="0" hidden="true" customWidth="true" style="0"/>
    <col min="670" max="670" width="0" hidden="true" customWidth="true" style="0"/>
    <col min="671" max="671" width="0" hidden="true" customWidth="true" style="0"/>
    <col min="672" max="672" width="0" hidden="true" customWidth="true" style="0"/>
    <col min="673" max="673" width="0" hidden="true" customWidth="true" style="0"/>
    <col min="674" max="674" width="0" hidden="true" customWidth="true" style="0"/>
    <col min="675" max="675" width="0" hidden="true" customWidth="true" style="0"/>
    <col min="676" max="676" width="0" hidden="true" customWidth="true" style="0"/>
    <col min="677" max="677" width="0" hidden="true" customWidth="true" style="0"/>
    <col min="678" max="678" width="0" hidden="true" customWidth="true" style="0"/>
    <col min="679" max="679" width="0" hidden="true" customWidth="true" style="0"/>
    <col min="680" max="680" width="0" hidden="true" customWidth="true" style="0"/>
    <col min="681" max="681" width="0" hidden="true" customWidth="true" style="0"/>
    <col min="682" max="682" width="0" hidden="true" customWidth="true" style="0"/>
    <col min="683" max="683" width="0" hidden="true" customWidth="true" style="0"/>
    <col min="684" max="684" width="0" hidden="true" customWidth="true" style="0"/>
    <col min="685" max="685" width="0" hidden="true" customWidth="true" style="0"/>
    <col min="686" max="686" width="0" hidden="true" customWidth="true" style="0"/>
    <col min="687" max="687" width="0" hidden="true" customWidth="true" style="0"/>
    <col min="688" max="688" width="0" hidden="true" customWidth="true" style="0"/>
    <col min="689" max="689" width="0" hidden="true" customWidth="true" style="0"/>
    <col min="690" max="690" width="0" hidden="true" customWidth="true" style="0"/>
    <col min="691" max="691" width="0" hidden="true" customWidth="true" style="0"/>
    <col min="692" max="692" width="0" hidden="true" customWidth="true" style="0"/>
    <col min="693" max="693" width="0" hidden="true" customWidth="true" style="0"/>
    <col min="694" max="694" width="0" hidden="true" customWidth="true" style="0"/>
    <col min="695" max="695" width="0" hidden="true" customWidth="true" style="0"/>
    <col min="696" max="696" width="0" hidden="true" customWidth="true" style="0"/>
    <col min="697" max="697" width="0" hidden="true" customWidth="true" style="0"/>
    <col min="698" max="698" width="0" hidden="true" customWidth="true" style="0"/>
    <col min="699" max="699" width="0" hidden="true" customWidth="true" style="0"/>
    <col min="700" max="700" width="0" hidden="true" customWidth="true" style="0"/>
    <col min="701" max="701" width="0" hidden="true" customWidth="true" style="0"/>
    <col min="702" max="702" width="0" hidden="true" customWidth="true" style="0"/>
    <col min="703" max="703" width="0" hidden="true" customWidth="true" style="0"/>
    <col min="704" max="704" width="0" hidden="true" customWidth="true" style="0"/>
    <col min="705" max="705" width="0" hidden="true" customWidth="true" style="0"/>
    <col min="706" max="706" width="0" hidden="true" customWidth="true" style="0"/>
    <col min="707" max="707" width="0" hidden="true" customWidth="true" style="0"/>
    <col min="708" max="708" width="0" hidden="true" customWidth="true" style="0"/>
    <col min="709" max="709" width="0" hidden="true" customWidth="true" style="0"/>
    <col min="710" max="710" width="0" hidden="true" customWidth="true" style="0"/>
    <col min="711" max="711" width="0" hidden="true" customWidth="true" style="0"/>
    <col min="712" max="712" width="0" hidden="true" customWidth="true" style="0"/>
    <col min="713" max="713" width="0" hidden="true" customWidth="true" style="0"/>
    <col min="714" max="714" width="0" hidden="true" customWidth="true" style="0"/>
    <col min="715" max="715" width="0" hidden="true" customWidth="true" style="0"/>
    <col min="716" max="716" width="0" hidden="true" customWidth="true" style="0"/>
    <col min="717" max="717" width="0" hidden="true" customWidth="true" style="0"/>
    <col min="718" max="718" width="0" hidden="true" customWidth="true" style="0"/>
    <col min="719" max="719" width="0" hidden="true" customWidth="true" style="0"/>
    <col min="720" max="720" width="0" hidden="true" customWidth="true" style="0"/>
    <col min="721" max="721" width="0" hidden="true" customWidth="true" style="0"/>
    <col min="722" max="722" width="0" hidden="true" customWidth="true" style="0"/>
    <col min="723" max="723" width="0" hidden="true" customWidth="true" style="0"/>
    <col min="724" max="724" width="0" hidden="true" customWidth="true" style="0"/>
    <col min="725" max="725" width="0" hidden="true" customWidth="true" style="0"/>
    <col min="726" max="726" width="0" hidden="true" customWidth="true" style="0"/>
    <col min="727" max="727" width="0" hidden="true" customWidth="true" style="0"/>
    <col min="728" max="728" width="0" hidden="true" customWidth="true" style="0"/>
    <col min="729" max="729" width="0" hidden="true" customWidth="true" style="0"/>
    <col min="730" max="730" width="0" hidden="true" customWidth="true" style="0"/>
    <col min="731" max="731" width="0" hidden="true" customWidth="true" style="0"/>
    <col min="732" max="732" width="0" hidden="true" customWidth="true" style="0"/>
    <col min="733" max="733" width="0" hidden="true" customWidth="true" style="0"/>
    <col min="734" max="734" width="0" hidden="true" customWidth="true" style="0"/>
    <col min="735" max="735" width="0" hidden="true" customWidth="true" style="0"/>
    <col min="736" max="736" width="0" hidden="true" customWidth="true" style="0"/>
    <col min="737" max="737" width="0" hidden="true" customWidth="true" style="0"/>
    <col min="738" max="738" width="0" hidden="true" customWidth="true" style="0"/>
    <col min="739" max="739" width="0" hidden="true" customWidth="true" style="0"/>
    <col min="740" max="740" width="0" hidden="true" customWidth="true" style="0"/>
    <col min="741" max="741" width="0" hidden="true" customWidth="true" style="0"/>
    <col min="742" max="742" width="0" hidden="true" customWidth="true" style="0"/>
    <col min="743" max="743" width="0" hidden="true" customWidth="true" style="0"/>
    <col min="744" max="744" width="0" hidden="true" customWidth="true" style="0"/>
    <col min="745" max="745" width="0" hidden="true" customWidth="true" style="0"/>
    <col min="746" max="746" width="0" hidden="true" customWidth="true" style="0"/>
    <col min="747" max="747" width="0" hidden="true" customWidth="true" style="0"/>
    <col min="748" max="748" width="0" hidden="true" customWidth="true" style="0"/>
    <col min="749" max="749" width="0" hidden="true" customWidth="true" style="0"/>
    <col min="750" max="750" width="0" hidden="true" customWidth="true" style="0"/>
    <col min="751" max="751" width="0" hidden="true" customWidth="true" style="0"/>
    <col min="752" max="752" width="0" hidden="true" customWidth="true" style="0"/>
    <col min="753" max="753" width="0" hidden="true" customWidth="true" style="0"/>
    <col min="754" max="754" width="0" hidden="true" customWidth="true" style="0"/>
    <col min="755" max="755" width="0" hidden="true" customWidth="true" style="0"/>
    <col min="756" max="756" width="0" hidden="true" customWidth="true" style="0"/>
    <col min="757" max="757" width="0" hidden="true" customWidth="true" style="0"/>
    <col min="758" max="758" width="0" hidden="true" customWidth="true" style="0"/>
    <col min="759" max="759" width="0" hidden="true" customWidth="true" style="0"/>
    <col min="760" max="760" width="0" hidden="true" customWidth="true" style="0"/>
    <col min="761" max="761" width="0" hidden="true" customWidth="true" style="0"/>
    <col min="762" max="762" width="0" hidden="true" customWidth="true" style="0"/>
    <col min="763" max="763" width="0" hidden="true" customWidth="true" style="0"/>
    <col min="764" max="764" width="0" hidden="true" customWidth="true" style="0"/>
    <col min="765" max="765" width="0" hidden="true" customWidth="true" style="0"/>
    <col min="766" max="766" width="0" hidden="true" customWidth="true" style="0"/>
    <col min="767" max="767" width="0" hidden="true" customWidth="true" style="0"/>
    <col min="768" max="768" width="0" hidden="true" customWidth="true" style="0"/>
    <col min="769" max="769" width="0" hidden="true" customWidth="true" style="0"/>
    <col min="770" max="770" width="0" hidden="true" customWidth="true" style="0"/>
    <col min="771" max="771" width="0" hidden="true" customWidth="true" style="0"/>
    <col min="772" max="772" width="0" hidden="true" customWidth="true" style="0"/>
    <col min="773" max="773" width="0" hidden="true" customWidth="true" style="0"/>
    <col min="774" max="774" width="0" hidden="true" customWidth="true" style="0"/>
    <col min="775" max="775" width="0" hidden="true" customWidth="true" style="0"/>
    <col min="776" max="776" width="0" hidden="true" customWidth="true" style="0"/>
    <col min="777" max="777" width="0" hidden="true" customWidth="true" style="0"/>
    <col min="778" max="778" width="0" hidden="true" customWidth="true" style="0"/>
    <col min="779" max="779" width="0" hidden="true" customWidth="true" style="0"/>
    <col min="780" max="780" width="0" hidden="true" customWidth="true" style="0"/>
    <col min="781" max="781" width="0" hidden="true" customWidth="true" style="0"/>
    <col min="782" max="782" width="0" hidden="true" customWidth="true" style="0"/>
    <col min="783" max="783" width="0" hidden="true" customWidth="true" style="0"/>
    <col min="784" max="784" width="0" hidden="true" customWidth="true" style="0"/>
    <col min="785" max="785" width="0" hidden="true" customWidth="true" style="0"/>
    <col min="786" max="786" width="0" hidden="true" customWidth="true" style="0"/>
    <col min="787" max="787" width="0" hidden="true" customWidth="true" style="0"/>
    <col min="788" max="788" width="0" hidden="true" customWidth="true" style="0"/>
    <col min="789" max="789" width="0" hidden="true" customWidth="true" style="0"/>
    <col min="790" max="790" width="0" hidden="true" customWidth="true" style="0"/>
    <col min="791" max="791" width="0" hidden="true" customWidth="true" style="0"/>
    <col min="792" max="792" width="0" hidden="true" customWidth="true" style="0"/>
    <col min="793" max="793" width="0" hidden="true" customWidth="true" style="0"/>
    <col min="794" max="794" width="0" hidden="true" customWidth="true" style="0"/>
    <col min="795" max="795" width="0" hidden="true" customWidth="true" style="0"/>
    <col min="796" max="796" width="0" hidden="true" customWidth="true" style="0"/>
    <col min="797" max="797" width="0" hidden="true" customWidth="true" style="0"/>
    <col min="798" max="798" width="0" hidden="true" customWidth="true" style="0"/>
    <col min="799" max="799" width="0" hidden="true" customWidth="true" style="0"/>
    <col min="800" max="800" width="0" hidden="true" customWidth="true" style="0"/>
    <col min="801" max="801" width="0" hidden="true" customWidth="true" style="0"/>
    <col min="802" max="802" width="0" hidden="true" customWidth="true" style="0"/>
    <col min="803" max="803" width="0" hidden="true" customWidth="true" style="0"/>
    <col min="804" max="804" width="0" hidden="true" customWidth="true" style="0"/>
    <col min="805" max="805" width="0" hidden="true" customWidth="true" style="0"/>
    <col min="806" max="806" width="0" hidden="true" customWidth="true" style="0"/>
    <col min="807" max="807" width="0" hidden="true" customWidth="true" style="0"/>
    <col min="808" max="808" width="0" hidden="true" customWidth="true" style="0"/>
    <col min="809" max="809" width="0" hidden="true" customWidth="true" style="0"/>
    <col min="810" max="810" width="0" hidden="true" customWidth="true" style="0"/>
    <col min="811" max="811" width="0" hidden="true" customWidth="true" style="0"/>
    <col min="812" max="812" width="0" hidden="true" customWidth="true" style="0"/>
    <col min="813" max="813" width="0" hidden="true" customWidth="true" style="0"/>
    <col min="814" max="814" width="0" hidden="true" customWidth="true" style="0"/>
    <col min="815" max="815" width="0" hidden="true" customWidth="true" style="0"/>
    <col min="816" max="816" width="0" hidden="true" customWidth="true" style="0"/>
    <col min="817" max="817" width="0" hidden="true" customWidth="true" style="0"/>
    <col min="818" max="818" width="0" hidden="true" customWidth="true" style="0"/>
    <col min="819" max="819" width="0" hidden="true" customWidth="true" style="0"/>
    <col min="820" max="820" width="0" hidden="true" customWidth="true" style="0"/>
    <col min="821" max="821" width="0" hidden="true" customWidth="true" style="0"/>
    <col min="822" max="822" width="0" hidden="true" customWidth="true" style="0"/>
    <col min="823" max="823" width="0" hidden="true" customWidth="true" style="0"/>
    <col min="824" max="824" width="0" hidden="true" customWidth="true" style="0"/>
    <col min="825" max="825" width="0" hidden="true" customWidth="true" style="0"/>
    <col min="826" max="826" width="0" hidden="true" customWidth="true" style="0"/>
    <col min="827" max="827" width="0" hidden="true" customWidth="true" style="0"/>
    <col min="828" max="828" width="0" hidden="true" customWidth="true" style="0"/>
    <col min="829" max="829" width="0" hidden="true" customWidth="true" style="0"/>
    <col min="830" max="830" width="0" hidden="true" customWidth="true" style="0"/>
    <col min="831" max="831" width="0" hidden="true" customWidth="true" style="0"/>
    <col min="832" max="832" width="0" hidden="true" customWidth="true" style="0"/>
    <col min="833" max="833" width="0" hidden="true" customWidth="true" style="0"/>
    <col min="834" max="834" width="0" hidden="true" customWidth="true" style="0"/>
    <col min="835" max="835" width="0" hidden="true" customWidth="true" style="0"/>
    <col min="836" max="836" width="0" hidden="true" customWidth="true" style="0"/>
    <col min="837" max="837" width="0" hidden="true" customWidth="true" style="0"/>
    <col min="838" max="838" width="0" hidden="true" customWidth="true" style="0"/>
    <col min="839" max="839" width="0" hidden="true" customWidth="true" style="0"/>
    <col min="840" max="840" width="0" hidden="true" customWidth="true" style="0"/>
    <col min="841" max="841" width="0" hidden="true" customWidth="true" style="0"/>
    <col min="842" max="842" width="0" hidden="true" customWidth="true" style="0"/>
    <col min="843" max="843" width="0" hidden="true" customWidth="true" style="0"/>
    <col min="844" max="844" width="0" hidden="true" customWidth="true" style="0"/>
    <col min="845" max="845" width="0" hidden="true" customWidth="true" style="0"/>
    <col min="846" max="846" width="0" hidden="true" customWidth="true" style="0"/>
    <col min="847" max="847" width="0" hidden="true" customWidth="true" style="0"/>
    <col min="848" max="848" width="0" hidden="true" customWidth="true" style="0"/>
    <col min="849" max="849" width="0" hidden="true" customWidth="true" style="0"/>
    <col min="850" max="850" width="0" hidden="true" customWidth="true" style="0"/>
    <col min="851" max="851" width="0" hidden="true" customWidth="true" style="0"/>
    <col min="852" max="852" width="0" hidden="true" customWidth="true" style="0"/>
    <col min="853" max="853" width="0" hidden="true" customWidth="true" style="0"/>
    <col min="854" max="854" width="0" hidden="true" customWidth="true" style="0"/>
    <col min="855" max="855" width="0" hidden="true" customWidth="true" style="0"/>
    <col min="856" max="856" width="0" hidden="true" customWidth="true" style="0"/>
    <col min="857" max="857" width="0" hidden="true" customWidth="true" style="0"/>
    <col min="858" max="858" width="0" hidden="true" customWidth="true" style="0"/>
    <col min="859" max="859" width="0" hidden="true" customWidth="true" style="0"/>
    <col min="860" max="860" width="0" hidden="true" customWidth="true" style="0"/>
    <col min="861" max="861" width="0" hidden="true" customWidth="true" style="0"/>
    <col min="862" max="862" width="0" hidden="true" customWidth="true" style="0"/>
    <col min="863" max="863" width="0" hidden="true" customWidth="true" style="0"/>
    <col min="864" max="864" width="0" hidden="true" customWidth="true" style="0"/>
    <col min="865" max="865" width="0" hidden="true" customWidth="true" style="0"/>
    <col min="866" max="866" width="0" hidden="true" customWidth="true" style="0"/>
    <col min="867" max="867" width="0" hidden="true" customWidth="true" style="0"/>
    <col min="868" max="868" width="0" hidden="true" customWidth="true" style="0"/>
    <col min="869" max="869" width="0" hidden="true" customWidth="true" style="0"/>
    <col min="870" max="870" width="0" hidden="true" customWidth="true" style="0"/>
    <col min="871" max="871" width="0" hidden="true" customWidth="true" style="0"/>
    <col min="872" max="872" width="0" hidden="true" customWidth="true" style="0"/>
    <col min="873" max="873" width="0" hidden="true" customWidth="true" style="0"/>
    <col min="874" max="874" width="0" hidden="true" customWidth="true" style="0"/>
    <col min="875" max="875" width="0" hidden="true" customWidth="true" style="0"/>
    <col min="876" max="876" width="0" hidden="true" customWidth="true" style="0"/>
    <col min="877" max="877" width="0" hidden="true" customWidth="true" style="0"/>
    <col min="878" max="878" width="0" hidden="true" customWidth="true" style="0"/>
    <col min="879" max="879" width="0" hidden="true" customWidth="true" style="0"/>
    <col min="880" max="880" width="0" hidden="true" customWidth="true" style="0"/>
    <col min="881" max="881" width="0" hidden="true" customWidth="true" style="0"/>
    <col min="882" max="882" width="0" hidden="true" customWidth="true" style="0"/>
    <col min="883" max="883" width="0" hidden="true" customWidth="true" style="0"/>
    <col min="884" max="884" width="0" hidden="true" customWidth="true" style="0"/>
    <col min="885" max="885" width="0" hidden="true" customWidth="true" style="0"/>
    <col min="886" max="886" width="0" hidden="true" customWidth="true" style="0"/>
    <col min="887" max="887" width="0" hidden="true" customWidth="true" style="0"/>
    <col min="888" max="888" width="0" hidden="true" customWidth="true" style="0"/>
    <col min="889" max="889" width="0" hidden="true" customWidth="true" style="0"/>
    <col min="890" max="890" width="0" hidden="true" customWidth="true" style="0"/>
    <col min="891" max="891" width="0" hidden="true" customWidth="true" style="0"/>
    <col min="892" max="892" width="0" hidden="true" customWidth="true" style="0"/>
    <col min="893" max="893" width="0" hidden="true" customWidth="true" style="0"/>
    <col min="894" max="894" width="0" hidden="true" customWidth="true" style="0"/>
    <col min="895" max="895" width="0" hidden="true" customWidth="true" style="0"/>
    <col min="896" max="896" width="0" hidden="true" customWidth="true" style="0"/>
    <col min="897" max="897" width="0" hidden="true" customWidth="true" style="0"/>
    <col min="898" max="898" width="0" hidden="true" customWidth="true" style="0"/>
    <col min="899" max="899" width="0" hidden="true" customWidth="true" style="0"/>
    <col min="900" max="900" width="0" hidden="true" customWidth="true" style="0"/>
    <col min="901" max="901" width="0" hidden="true" customWidth="true" style="0"/>
    <col min="902" max="902" width="0" hidden="true" customWidth="true" style="0"/>
    <col min="903" max="903" width="0" hidden="true" customWidth="true" style="0"/>
    <col min="904" max="904" width="0" hidden="true" customWidth="true" style="0"/>
    <col min="905" max="905" width="0" hidden="true" customWidth="true" style="0"/>
    <col min="906" max="906" width="0" hidden="true" customWidth="true" style="0"/>
    <col min="907" max="907" width="0" hidden="true" customWidth="true" style="0"/>
    <col min="908" max="908" width="0" hidden="true" customWidth="true" style="0"/>
    <col min="909" max="909" width="0" hidden="true" customWidth="true" style="0"/>
    <col min="910" max="910" width="0" hidden="true" customWidth="true" style="0"/>
    <col min="911" max="911" width="0" hidden="true" customWidth="true" style="0"/>
    <col min="912" max="912" width="0" hidden="true" customWidth="true" style="0"/>
    <col min="913" max="913" width="0" hidden="true" customWidth="true" style="0"/>
    <col min="914" max="914" width="0" hidden="true" customWidth="true" style="0"/>
    <col min="915" max="915" width="0" hidden="true" customWidth="true" style="0"/>
    <col min="916" max="916" width="0" hidden="true" customWidth="true" style="0"/>
    <col min="917" max="917" width="0" hidden="true" customWidth="true" style="0"/>
    <col min="918" max="918" width="0" hidden="true" customWidth="true" style="0"/>
    <col min="919" max="919" width="0" hidden="true" customWidth="true" style="0"/>
    <col min="920" max="920" width="0" hidden="true" customWidth="true" style="0"/>
    <col min="921" max="921" width="0" hidden="true" customWidth="true" style="0"/>
    <col min="922" max="922" width="0" hidden="true" customWidth="true" style="0"/>
    <col min="923" max="923" width="0" hidden="true" customWidth="true" style="0"/>
    <col min="924" max="924" width="0" hidden="true" customWidth="true" style="0"/>
    <col min="925" max="925" width="0" hidden="true" customWidth="true" style="0"/>
    <col min="926" max="926" width="0" hidden="true" customWidth="true" style="0"/>
    <col min="927" max="927" width="0" hidden="true" customWidth="true" style="0"/>
    <col min="928" max="928" width="0" hidden="true" customWidth="true" style="0"/>
    <col min="929" max="929" width="0" hidden="true" customWidth="true" style="0"/>
    <col min="930" max="930" width="0" hidden="true" customWidth="true" style="0"/>
    <col min="931" max="931" width="0" hidden="true" customWidth="true" style="0"/>
    <col min="932" max="932" width="0" hidden="true" customWidth="true" style="0"/>
    <col min="933" max="933" width="0" hidden="true" customWidth="true" style="0"/>
    <col min="934" max="934" width="0" hidden="true" customWidth="true" style="0"/>
    <col min="935" max="935" width="0" hidden="true" customWidth="true" style="0"/>
    <col min="936" max="936" width="0" hidden="true" customWidth="true" style="0"/>
    <col min="937" max="937" width="0" hidden="true" customWidth="true" style="0"/>
    <col min="938" max="938" width="0" hidden="true" customWidth="true" style="0"/>
    <col min="939" max="939" width="0" hidden="true" customWidth="true" style="0"/>
    <col min="940" max="940" width="0" hidden="true" customWidth="true" style="0"/>
    <col min="941" max="941" width="0" hidden="true" customWidth="true" style="0"/>
    <col min="942" max="942" width="0" hidden="true" customWidth="true" style="0"/>
    <col min="943" max="943" width="0" hidden="true" customWidth="true" style="0"/>
    <col min="944" max="944" width="0" hidden="true" customWidth="true" style="0"/>
    <col min="945" max="945" width="0" hidden="true" customWidth="true" style="0"/>
    <col min="946" max="946" width="0" hidden="true" customWidth="true" style="0"/>
    <col min="947" max="947" width="0" hidden="true" customWidth="true" style="0"/>
    <col min="948" max="948" width="0" hidden="true" customWidth="true" style="0"/>
    <col min="949" max="949" width="0" hidden="true" customWidth="true" style="0"/>
    <col min="950" max="950" width="0" hidden="true" customWidth="true" style="0"/>
    <col min="951" max="951" width="0" hidden="true" customWidth="true" style="0"/>
    <col min="952" max="952" width="0" hidden="true" customWidth="true" style="0"/>
    <col min="953" max="953" width="0" hidden="true" customWidth="true" style="0"/>
    <col min="954" max="954" width="0" hidden="true" customWidth="true" style="0"/>
    <col min="955" max="955" width="0" hidden="true" customWidth="true" style="0"/>
    <col min="956" max="956" width="0" hidden="true" customWidth="true" style="0"/>
    <col min="957" max="957" width="0" hidden="true" customWidth="true" style="0"/>
    <col min="958" max="958" width="0" hidden="true" customWidth="true" style="0"/>
    <col min="959" max="959" width="0" hidden="true" customWidth="true" style="0"/>
    <col min="960" max="960" width="0" hidden="true" customWidth="true" style="0"/>
    <col min="961" max="961" width="0" hidden="true" customWidth="true" style="0"/>
    <col min="962" max="962" width="0" hidden="true" customWidth="true" style="0"/>
    <col min="963" max="963" width="0" hidden="true" customWidth="true" style="0"/>
    <col min="964" max="964" width="0" hidden="true" customWidth="true" style="0"/>
    <col min="965" max="965" width="0" hidden="true" customWidth="true" style="0"/>
    <col min="966" max="966" width="0" hidden="true" customWidth="true" style="0"/>
    <col min="967" max="967" width="0" hidden="true" customWidth="true" style="0"/>
    <col min="968" max="968" width="0" hidden="true" customWidth="true" style="0"/>
    <col min="969" max="969" width="0" hidden="true" customWidth="true" style="0"/>
    <col min="970" max="970" width="0" hidden="true" customWidth="true" style="0"/>
    <col min="971" max="971" width="0" hidden="true" customWidth="true" style="0"/>
    <col min="972" max="972" width="0" hidden="true" customWidth="true" style="0"/>
    <col min="973" max="973" width="0" hidden="true" customWidth="true" style="0"/>
    <col min="974" max="974" width="0" hidden="true" customWidth="true" style="0"/>
    <col min="975" max="975" width="0" hidden="true" customWidth="true" style="0"/>
    <col min="976" max="976" width="0" hidden="true" customWidth="true" style="0"/>
    <col min="977" max="977" width="0" hidden="true" customWidth="true" style="0"/>
    <col min="978" max="978" width="0" hidden="true" customWidth="true" style="0"/>
    <col min="979" max="979" width="0" hidden="true" customWidth="true" style="0"/>
    <col min="980" max="980" width="0" hidden="true" customWidth="true" style="0"/>
    <col min="981" max="981" width="0" hidden="true" customWidth="true" style="0"/>
    <col min="982" max="982" width="0" hidden="true" customWidth="true" style="0"/>
    <col min="983" max="983" width="0" hidden="true" customWidth="true" style="0"/>
    <col min="984" max="984" width="0" hidden="true" customWidth="true" style="0"/>
    <col min="985" max="985" width="0" hidden="true" customWidth="true" style="0"/>
    <col min="986" max="986" width="0" hidden="true" customWidth="true" style="0"/>
    <col min="987" max="987" width="0" hidden="true" customWidth="true" style="0"/>
    <col min="988" max="988" width="0" hidden="true" customWidth="true" style="0"/>
    <col min="989" max="989" width="0" hidden="true" customWidth="true" style="0"/>
    <col min="990" max="990" width="0" hidden="true" customWidth="true" style="0"/>
    <col min="991" max="991" width="0" hidden="true" customWidth="true" style="0"/>
    <col min="992" max="992" width="0" hidden="true" customWidth="true" style="0"/>
    <col min="993" max="993" width="0" hidden="true" customWidth="true" style="0"/>
    <col min="994" max="994" width="0" hidden="true" customWidth="true" style="0"/>
    <col min="995" max="995" width="0" hidden="true" customWidth="true" style="0"/>
    <col min="996" max="996" width="0" hidden="true" customWidth="true" style="0"/>
    <col min="997" max="997" width="0" hidden="true" customWidth="true" style="0"/>
    <col min="998" max="998" width="0" hidden="true" customWidth="true" style="0"/>
    <col min="999" max="999" width="0" hidden="true" customWidth="true" style="0"/>
    <col min="1000" max="1000" width="0" hidden="true" customWidth="true" style="0"/>
    <col min="1001" max="1001" width="0" hidden="true" customWidth="true" style="0"/>
    <col min="1002" max="1002" width="0" hidden="true" customWidth="true" style="0"/>
    <col min="1003" max="1003" width="0" hidden="true" customWidth="true" style="0"/>
    <col min="1004" max="1004" width="0" hidden="true" customWidth="true" style="0"/>
    <col min="1005" max="1005" width="0" hidden="true" customWidth="true" style="0"/>
    <col min="1006" max="1006" width="0" hidden="true" customWidth="true" style="0"/>
    <col min="1007" max="1007" width="0" hidden="true" customWidth="true" style="0"/>
    <col min="1008" max="1008" width="0" hidden="true" customWidth="true" style="0"/>
    <col min="1009" max="1009" width="0" hidden="true" customWidth="true" style="0"/>
    <col min="1010" max="1010" width="0" hidden="true" customWidth="true" style="0"/>
    <col min="1011" max="1011" width="0" hidden="true" customWidth="true" style="0"/>
    <col min="1012" max="1012" width="0" hidden="true" customWidth="true" style="0"/>
    <col min="1013" max="1013" width="0" hidden="true" customWidth="true" style="0"/>
    <col min="1014" max="1014" width="0" hidden="true" customWidth="true" style="0"/>
    <col min="1015" max="1015" width="0" hidden="true" customWidth="true" style="0"/>
    <col min="1016" max="1016" width="0" hidden="true" customWidth="true" style="0"/>
    <col min="1017" max="1017" width="0" hidden="true" customWidth="true" style="0"/>
    <col min="1018" max="1018" width="0" hidden="true" customWidth="true" style="0"/>
    <col min="1019" max="1019" width="0" hidden="true" customWidth="true" style="0"/>
    <col min="1020" max="1020" width="0" hidden="true" customWidth="true" style="0"/>
    <col min="1021" max="1021" width="0" hidden="true" customWidth="true" style="0"/>
    <col min="1022" max="1022" width="0" hidden="true" customWidth="true" style="0"/>
    <col min="1023" max="1023" width="0" hidden="true" customWidth="true" style="0"/>
    <col min="1024" max="1024" width="0" hidden="true" customWidth="true" style="0"/>
    <col min="1025" max="1025" width="0" hidden="true" customWidth="true" style="0"/>
  </cols>
  <sheetData>
    <row r="2" spans="1:1025" customHeight="1" ht="15.75">
      <c r="C2" s="61" t="s">
        <v>369</v>
      </c>
    </row>
    <row r="4" spans="1:1025" customHeight="1" ht="12.75">
      <c r="D4" s="62">
        <v>2012</v>
      </c>
      <c r="E4" s="62">
        <v>2013</v>
      </c>
      <c r="F4" s="62">
        <v>2014</v>
      </c>
      <c r="G4" s="62">
        <v>2015</v>
      </c>
      <c r="H4" s="62">
        <v>2016</v>
      </c>
      <c r="I4" s="62">
        <v>2017</v>
      </c>
    </row>
    <row r="5" spans="1:1025" customHeight="1" ht="7.5">
      <c r="D5" s="63"/>
      <c r="E5" s="63"/>
      <c r="F5" s="63"/>
      <c r="G5" s="63"/>
      <c r="H5" s="63"/>
      <c r="I5" s="63"/>
    </row>
    <row r="6" spans="1:1025" customHeight="1" ht="14.25">
      <c r="C6" t="s">
        <v>370</v>
      </c>
      <c r="D6" s="64"/>
      <c r="E6" s="64"/>
      <c r="F6" s="64"/>
      <c r="G6" s="64"/>
      <c r="H6" s="64"/>
      <c r="I6" s="64"/>
    </row>
    <row r="7" spans="1:1025" customHeight="1" ht="14.25">
      <c r="C7" t="s">
        <v>371</v>
      </c>
      <c r="D7" s="64"/>
      <c r="E7" s="64"/>
      <c r="F7" s="64"/>
      <c r="G7" s="64"/>
      <c r="H7" s="64"/>
      <c r="I7" s="64"/>
    </row>
    <row r="8" spans="1:1025" customHeight="1" ht="14.25">
      <c r="C8" t="s">
        <v>372</v>
      </c>
      <c r="D8" s="64"/>
      <c r="E8" s="64"/>
      <c r="F8" s="64"/>
      <c r="G8" s="64"/>
      <c r="H8" s="64"/>
      <c r="I8" s="64"/>
    </row>
    <row r="9" spans="1:1025" customHeight="1" ht="14.25">
      <c r="C9" t="s">
        <v>373</v>
      </c>
      <c r="D9" s="64"/>
      <c r="E9" s="64"/>
      <c r="F9" s="64"/>
      <c r="G9" s="64"/>
      <c r="H9" s="64"/>
      <c r="I9" s="64"/>
    </row>
    <row r="10" spans="1:1025" customHeight="1" ht="14.25">
      <c r="C10" t="s">
        <v>374</v>
      </c>
      <c r="D10" s="64"/>
      <c r="E10" s="64"/>
      <c r="F10" s="64"/>
      <c r="G10" s="64"/>
      <c r="H10" s="64"/>
      <c r="I10" s="64"/>
    </row>
    <row r="11" spans="1:1025" customHeight="1" ht="14.25">
      <c r="C11" t="s">
        <v>375</v>
      </c>
      <c r="D11" s="64"/>
      <c r="E11" s="64"/>
      <c r="F11" s="64"/>
      <c r="G11" s="64"/>
      <c r="H11" s="64"/>
      <c r="I11" s="64"/>
    </row>
    <row r="12" spans="1:1025" customHeight="1" ht="14.25">
      <c r="C12" t="s">
        <v>376</v>
      </c>
      <c r="D12" s="64"/>
      <c r="E12" s="64"/>
      <c r="F12" s="64"/>
      <c r="G12" s="64"/>
      <c r="H12" s="64"/>
      <c r="I12" s="64"/>
    </row>
    <row r="13" spans="1:1025" customHeight="1" ht="14.25">
      <c r="C13" t="s">
        <v>377</v>
      </c>
      <c r="D13" s="64"/>
      <c r="E13" s="64"/>
      <c r="F13" s="64"/>
      <c r="G13" s="64"/>
      <c r="H13" s="64"/>
      <c r="I13" s="64"/>
    </row>
    <row r="14" spans="1:1025" customHeight="1" ht="14.25">
      <c r="C14" t="s">
        <v>378</v>
      </c>
      <c r="D14" s="64"/>
      <c r="E14" s="64"/>
      <c r="F14" s="64"/>
      <c r="G14" s="64"/>
      <c r="H14" s="64"/>
      <c r="I14" s="64"/>
    </row>
    <row r="15" spans="1:1025" customHeight="1" ht="14.25">
      <c r="C15" t="s">
        <v>379</v>
      </c>
      <c r="D15" s="64"/>
      <c r="E15" s="64"/>
      <c r="F15" s="64"/>
      <c r="G15" s="64"/>
      <c r="H15" s="64"/>
      <c r="I15" s="64"/>
    </row>
    <row r="16" spans="1:1025" customHeight="1" ht="14.25">
      <c r="C16" t="s">
        <v>380</v>
      </c>
      <c r="D16" s="64"/>
      <c r="E16" s="64"/>
      <c r="F16" s="64"/>
      <c r="G16" s="64"/>
      <c r="H16" s="64"/>
      <c r="I16" s="64"/>
    </row>
    <row r="17" spans="1:1025" customHeight="1" ht="14.25">
      <c r="C17" t="s">
        <v>381</v>
      </c>
      <c r="D17" s="64"/>
      <c r="E17" s="64"/>
      <c r="F17" s="64"/>
      <c r="G17" s="64"/>
      <c r="H17" s="64"/>
      <c r="I17" s="64"/>
    </row>
    <row r="20" spans="1:1025" customHeight="1" ht="15.75">
      <c r="C20" s="61" t="s">
        <v>382</v>
      </c>
    </row>
    <row r="22" spans="1:1025" customHeight="1" ht="12.75">
      <c r="D22" s="62">
        <v>2012</v>
      </c>
      <c r="E22" s="62">
        <v>2013</v>
      </c>
      <c r="F22" s="62">
        <v>2014</v>
      </c>
      <c r="G22" s="62">
        <v>2015</v>
      </c>
      <c r="H22" s="62">
        <v>2016</v>
      </c>
      <c r="I22" s="62">
        <v>2017</v>
      </c>
    </row>
    <row r="23" spans="1:1025" customHeight="1" ht="12.75">
      <c r="D23" s="63"/>
      <c r="E23" s="63"/>
      <c r="F23" s="63"/>
      <c r="G23" s="63"/>
      <c r="H23" s="63"/>
      <c r="I23" s="63"/>
    </row>
    <row r="24" spans="1:1025" customHeight="1" ht="12.75">
      <c r="C24" t="s">
        <v>370</v>
      </c>
      <c r="D24" s="64"/>
      <c r="E24" s="64"/>
      <c r="F24" s="64"/>
      <c r="G24" s="64"/>
      <c r="H24" s="64"/>
      <c r="I24" s="64"/>
    </row>
    <row r="25" spans="1:1025" customHeight="1" ht="12.75">
      <c r="C25" t="s">
        <v>371</v>
      </c>
      <c r="D25" s="64"/>
      <c r="E25" s="64"/>
      <c r="F25" s="64"/>
      <c r="G25" s="64"/>
      <c r="H25" s="64"/>
      <c r="I25" s="64"/>
    </row>
    <row r="26" spans="1:1025" customHeight="1" ht="12.75">
      <c r="C26" t="s">
        <v>372</v>
      </c>
      <c r="D26" s="64"/>
      <c r="E26" s="64"/>
      <c r="F26" s="64"/>
      <c r="G26" s="64"/>
      <c r="H26" s="64"/>
      <c r="I26" s="64"/>
    </row>
    <row r="27" spans="1:1025" customHeight="1" ht="12.75">
      <c r="C27" t="s">
        <v>373</v>
      </c>
      <c r="D27" s="64"/>
      <c r="E27" s="64"/>
      <c r="F27" s="64"/>
      <c r="G27" s="64"/>
      <c r="H27" s="64"/>
      <c r="I27" s="64"/>
    </row>
    <row r="28" spans="1:1025" customHeight="1" ht="12.75">
      <c r="C28" t="s">
        <v>374</v>
      </c>
      <c r="D28" s="64"/>
      <c r="E28" s="64"/>
      <c r="F28" s="64"/>
      <c r="G28" s="64"/>
      <c r="H28" s="64"/>
      <c r="I28" s="64"/>
    </row>
    <row r="29" spans="1:1025" customHeight="1" ht="12.75">
      <c r="C29" t="s">
        <v>375</v>
      </c>
      <c r="D29" s="64"/>
      <c r="E29" s="64"/>
      <c r="F29" s="64"/>
      <c r="G29" s="64"/>
      <c r="H29" s="64"/>
      <c r="I29" s="64"/>
    </row>
    <row r="30" spans="1:1025" customHeight="1" ht="12.75">
      <c r="C30" t="s">
        <v>376</v>
      </c>
      <c r="D30" s="64"/>
      <c r="E30" s="64"/>
      <c r="F30" s="64"/>
      <c r="G30" s="64"/>
      <c r="H30" s="64"/>
      <c r="I30" s="64"/>
    </row>
    <row r="31" spans="1:1025" customHeight="1" ht="12.75">
      <c r="C31" t="s">
        <v>377</v>
      </c>
      <c r="D31" s="64"/>
      <c r="E31" s="64"/>
      <c r="F31" s="64"/>
      <c r="G31" s="64"/>
      <c r="H31" s="64"/>
      <c r="I31" s="64"/>
    </row>
    <row r="32" spans="1:1025" customHeight="1" ht="12.75">
      <c r="C32" t="s">
        <v>378</v>
      </c>
      <c r="D32" s="64"/>
      <c r="E32" s="64"/>
      <c r="F32" s="64"/>
      <c r="G32" s="64"/>
      <c r="H32" s="64"/>
      <c r="I32" s="64"/>
    </row>
    <row r="33" spans="1:1025" customHeight="1" ht="12.75">
      <c r="C33" t="s">
        <v>379</v>
      </c>
      <c r="D33" s="64"/>
      <c r="E33" s="64"/>
      <c r="F33" s="64"/>
      <c r="G33" s="64"/>
      <c r="H33" s="64"/>
      <c r="I33" s="64"/>
    </row>
    <row r="34" spans="1:1025" customHeight="1" ht="12.75">
      <c r="C34" t="s">
        <v>380</v>
      </c>
      <c r="D34" s="64"/>
      <c r="E34" s="64"/>
      <c r="F34" s="64"/>
      <c r="G34" s="64"/>
      <c r="H34" s="64"/>
      <c r="I34" s="64"/>
    </row>
    <row r="35" spans="1:1025" customHeight="1" ht="12.75">
      <c r="C35" t="s">
        <v>381</v>
      </c>
      <c r="D35" s="64"/>
      <c r="E35" s="64"/>
      <c r="F35" s="64"/>
      <c r="G35" s="64"/>
      <c r="H35" s="64"/>
      <c r="I35" s="64"/>
    </row>
    <row r="1048576" spans="1:1025" customHeight="1" ht="12.7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7"/>
  <sheetViews>
    <sheetView tabSelected="0" workbookViewId="0" showGridLines="true" showRowColHeaders="1">
      <selection activeCell="C343" sqref="C343"/>
    </sheetView>
  </sheetViews>
  <sheetFormatPr defaultRowHeight="14.4" outlineLevelRow="0" outlineLevelCol="0"/>
  <cols>
    <col min="1" max="1" width="1" customWidth="true" style="0"/>
    <col min="2" max="2" width="1" customWidth="true" style="0"/>
    <col min="3" max="3" width="55" customWidth="true" style="0"/>
  </cols>
  <sheetData>
    <row r="4" spans="1:13">
      <c r="A4" s="65" t="s">
        <v>383</v>
      </c>
    </row>
    <row r="5" spans="1:13">
      <c r="A5" s="65" t="s">
        <v>384</v>
      </c>
      <c r="E5" s="66">
        <v>2016</v>
      </c>
      <c r="F5" s="66">
        <v>2017</v>
      </c>
      <c r="G5" s="66">
        <v>2018</v>
      </c>
      <c r="H5" s="66">
        <v>2019</v>
      </c>
      <c r="I5" s="66">
        <v>2020</v>
      </c>
    </row>
    <row r="7" spans="1:13">
      <c r="B7" s="67" t="s">
        <v>385</v>
      </c>
      <c r="E7"/>
      <c r="F7"/>
      <c r="G7"/>
      <c r="H7"/>
      <c r="I7"/>
    </row>
    <row r="8" spans="1:13">
      <c r="C8" t="s">
        <v>386</v>
      </c>
      <c r="E8">
        <f>'RESULTADOS'!H6+'RESULTADOS'!H10</f>
        <v>226</v>
      </c>
      <c r="F8">
        <f>'RESULTADOS'!I6+'RESULTADOS'!I10</f>
        <v>238</v>
      </c>
      <c r="G8">
        <f>'RESULTADOS'!J6+'RESULTADOS'!J10</f>
        <v>216</v>
      </c>
      <c r="H8">
        <f>'RESULTADOS'!K6+'RESULTADOS'!K10</f>
        <v>242</v>
      </c>
      <c r="I8">
        <f>'RESULTADOS'!L6+'RESULTADOS'!L10</f>
        <v>0</v>
      </c>
    </row>
    <row r="9" spans="1:13">
      <c r="C9" t="s">
        <v>387</v>
      </c>
      <c r="E9">
        <f>'RESULTADOS'!H7+'RESULTADOS'!H11</f>
        <v>228</v>
      </c>
      <c r="F9">
        <f>'RESULTADOS'!I7+'RESULTADOS'!I11</f>
        <v>240</v>
      </c>
      <c r="G9">
        <f>'RESULTADOS'!J7+'RESULTADOS'!J11</f>
        <v>218</v>
      </c>
      <c r="H9">
        <f>'RESULTADOS'!K7+'RESULTADOS'!K11</f>
        <v>244</v>
      </c>
      <c r="I9">
        <f>'RESULTADOS'!L7+'RESULTADOS'!L11</f>
        <v>0</v>
      </c>
    </row>
    <row r="10" spans="1:13">
      <c r="C10" t="s">
        <v>388</v>
      </c>
      <c r="E10">
        <f>'RESULTADOS'!H4+'RESULTADOS'!H5+'RESULTADOS'!H8+'RESULTADOS'!H9</f>
        <v>446</v>
      </c>
      <c r="F10">
        <f>'RESULTADOS'!I4+'RESULTADOS'!I5+'RESULTADOS'!I8+'RESULTADOS'!I9</f>
        <v>470</v>
      </c>
      <c r="G10">
        <f>'RESULTADOS'!J4+'RESULTADOS'!J5+'RESULTADOS'!J8+'RESULTADOS'!J9</f>
        <v>426</v>
      </c>
      <c r="H10">
        <f>'RESULTADOS'!K4+'RESULTADOS'!K5+'RESULTADOS'!K8+'RESULTADOS'!K9</f>
        <v>478</v>
      </c>
      <c r="I10">
        <f>'RESULTADOS'!L4+'RESULTADOS'!L5+'RESULTADOS'!L8+'RESULTADOS'!L9</f>
        <v>0</v>
      </c>
    </row>
    <row r="11" spans="1:13">
      <c r="C11" t="s">
        <v>389</v>
      </c>
      <c r="E11">
        <f>SUM('RESULTADOS'!H12:H60)+SUM('RESULTADOS'!H69:H73)</f>
        <v>7789</v>
      </c>
      <c r="F11">
        <f>SUM('RESULTADOS'!I12:I60)+SUM('RESULTADOS'!I69:I73)</f>
        <v>8113</v>
      </c>
      <c r="G11">
        <f>SUM('RESULTADOS'!J12:J60)+SUM('RESULTADOS'!J69:J73)</f>
        <v>7519</v>
      </c>
      <c r="H11">
        <f>SUM('RESULTADOS'!K12:K60)+SUM('RESULTADOS'!K69:K73)</f>
        <v>8221</v>
      </c>
      <c r="I11">
        <f>SUM('RESULTADOS'!L12:L60)+SUM('RESULTADOS'!L69:L73)</f>
        <v>0</v>
      </c>
    </row>
    <row r="12" spans="1:13">
      <c r="C12" t="s">
        <v>390</v>
      </c>
      <c r="E12">
        <f>SUM('RESULTADOS'!H61:H68)</f>
        <v>1356</v>
      </c>
      <c r="F12">
        <f>SUM('RESULTADOS'!I61:I68)</f>
        <v>1404</v>
      </c>
      <c r="G12">
        <f>SUM('RESULTADOS'!J61:J68)</f>
        <v>1316</v>
      </c>
      <c r="H12">
        <f>SUM('RESULTADOS'!K61:K68)</f>
        <v>1420</v>
      </c>
      <c r="I12">
        <f>SUM('RESULTADOS'!L61:L68)</f>
        <v>0</v>
      </c>
    </row>
    <row r="13" spans="1:13">
      <c r="B13" s="67" t="s">
        <v>391</v>
      </c>
      <c r="E13">
        <f>SUM(E8:E12)</f>
        <v>10045</v>
      </c>
      <c r="F13">
        <f>SUM(F8:F12)</f>
        <v>10465</v>
      </c>
      <c r="G13">
        <f>SUM(G8:G12)</f>
        <v>9695</v>
      </c>
      <c r="H13">
        <f>SUM(H8:H12)</f>
        <v>10605</v>
      </c>
      <c r="I13">
        <f>SUM(I8:I12)</f>
        <v>0</v>
      </c>
    </row>
    <row r="15" spans="1:13">
      <c r="B15" s="67" t="s">
        <v>392</v>
      </c>
      <c r="E15"/>
      <c r="F15"/>
      <c r="G15"/>
      <c r="H15"/>
      <c r="I15"/>
    </row>
    <row r="16" spans="1:13">
      <c r="C16" t="s">
        <v>393</v>
      </c>
      <c r="E16">
        <f>'RESULTADOS'!H79</f>
        <v>109</v>
      </c>
      <c r="F16">
        <f>'RESULTADOS'!I79</f>
        <v>115</v>
      </c>
      <c r="G16">
        <f>'RESULTADOS'!J79</f>
        <v>104</v>
      </c>
      <c r="H16">
        <f>'RESULTADOS'!K79</f>
        <v>117</v>
      </c>
      <c r="I16">
        <f>'RESULTADOS'!L79</f>
        <v/>
      </c>
    </row>
    <row r="17" spans="1:13">
      <c r="C17" t="s">
        <v>394</v>
      </c>
      <c r="E17">
        <f>'RESULTADOS'!H82</f>
        <v>112</v>
      </c>
      <c r="F17">
        <f>'RESULTADOS'!I82</f>
        <v>118</v>
      </c>
      <c r="G17">
        <f>'RESULTADOS'!J82</f>
        <v>107</v>
      </c>
      <c r="H17">
        <f>'RESULTADOS'!K82</f>
        <v>120</v>
      </c>
      <c r="I17">
        <f>'RESULTADOS'!L82</f>
        <v/>
      </c>
    </row>
    <row r="18" spans="1:13">
      <c r="C18" t="s">
        <v>395</v>
      </c>
      <c r="E18">
        <f>'RESULTADOS'!H83</f>
        <v>113</v>
      </c>
      <c r="F18">
        <f>'RESULTADOS'!I83</f>
        <v>119</v>
      </c>
      <c r="G18">
        <f>'RESULTADOS'!J83</f>
        <v>108</v>
      </c>
      <c r="H18">
        <f>'RESULTADOS'!K83</f>
        <v>121</v>
      </c>
      <c r="I18">
        <f>'RESULTADOS'!L83</f>
        <v/>
      </c>
    </row>
    <row r="19" spans="1:13">
      <c r="C19" t="s">
        <v>396</v>
      </c>
      <c r="E19">
        <f>'RESULTADOS'!H80+'RESULTADOS'!H81</f>
        <v>221</v>
      </c>
      <c r="F19">
        <f>'RESULTADOS'!I80+'RESULTADOS'!I81</f>
        <v>233</v>
      </c>
      <c r="G19">
        <f>'RESULTADOS'!J80+'RESULTADOS'!J81</f>
        <v>211</v>
      </c>
      <c r="H19">
        <f>'RESULTADOS'!K80+'RESULTADOS'!K81</f>
        <v>237</v>
      </c>
      <c r="I19">
        <f>'RESULTADOS'!L80+'RESULTADOS'!L81</f>
        <v>0</v>
      </c>
    </row>
    <row r="20" spans="1:13">
      <c r="C20" t="s">
        <v>397</v>
      </c>
      <c r="E20">
        <f>'RESULTADOS'!H84</f>
        <v>114</v>
      </c>
      <c r="F20">
        <f>'RESULTADOS'!I84</f>
        <v>120</v>
      </c>
      <c r="G20">
        <f>'RESULTADOS'!J84</f>
        <v>109</v>
      </c>
      <c r="H20">
        <f>'RESULTADOS'!K84</f>
        <v>122</v>
      </c>
      <c r="I20">
        <f>'RESULTADOS'!L84</f>
        <v/>
      </c>
    </row>
    <row r="21" spans="1:13">
      <c r="C21" t="s">
        <v>398</v>
      </c>
      <c r="E21">
        <f>SUM(E16:E20)</f>
        <v>669</v>
      </c>
      <c r="F21">
        <f>SUM(F16:F20)</f>
        <v>705</v>
      </c>
      <c r="G21">
        <f>SUM(G16:G20)</f>
        <v>639</v>
      </c>
      <c r="H21">
        <f>SUM(H16:H20)</f>
        <v>717</v>
      </c>
      <c r="I21">
        <f>SUM(I16:I20)</f>
        <v>0</v>
      </c>
    </row>
    <row r="22" spans="1:13">
      <c r="C22" t="s">
        <v>399</v>
      </c>
      <c r="E22">
        <f>E122</f>
        <v/>
      </c>
      <c r="F22">
        <f>F122</f>
        <v/>
      </c>
      <c r="G22">
        <f>G122</f>
        <v/>
      </c>
      <c r="H22">
        <f>H122</f>
        <v/>
      </c>
      <c r="I22">
        <f>I122</f>
        <v/>
      </c>
    </row>
    <row r="23" spans="1:13">
      <c r="B23" s="67" t="s">
        <v>400</v>
      </c>
      <c r="E23">
        <f>E21+E22</f>
        <v>669</v>
      </c>
      <c r="F23">
        <f>F21+F22</f>
        <v>705</v>
      </c>
      <c r="G23">
        <f>G21+G22</f>
        <v>639</v>
      </c>
      <c r="H23">
        <f>H21+H22</f>
        <v>717</v>
      </c>
      <c r="I23">
        <f>I21+I22</f>
        <v>0</v>
      </c>
    </row>
    <row r="25" spans="1:13">
      <c r="B25" s="67" t="s">
        <v>401</v>
      </c>
      <c r="E25">
        <f>E13+E23</f>
        <v>10714</v>
      </c>
      <c r="F25">
        <f>F13+F23</f>
        <v>11170</v>
      </c>
      <c r="G25">
        <f>G13+G23</f>
        <v>10334</v>
      </c>
      <c r="H25">
        <f>H13+H23</f>
        <v>11322</v>
      </c>
      <c r="I25">
        <f>I13+I23</f>
        <v>0</v>
      </c>
    </row>
    <row r="27" spans="1:13">
      <c r="B27" s="67" t="s">
        <v>402</v>
      </c>
      <c r="E27"/>
      <c r="F27"/>
      <c r="G27"/>
      <c r="H27"/>
      <c r="I27"/>
    </row>
    <row r="28" spans="1:13">
      <c r="C28" t="s">
        <v>403</v>
      </c>
      <c r="E28">
        <f>'RESULTADOS'!H153+'RESULTADOS'!H154+'RESULTADOS'!H155+'RESULTADOS'!H158+'RESULTADOS'!H159</f>
        <v>559</v>
      </c>
      <c r="F28">
        <f>'RESULTADOS'!I153+'RESULTADOS'!I154+'RESULTADOS'!I155+'RESULTADOS'!I158+'RESULTADOS'!I159</f>
        <v>589</v>
      </c>
      <c r="G28">
        <f>'RESULTADOS'!J153+'RESULTADOS'!J154+'RESULTADOS'!J155+'RESULTADOS'!J158+'RESULTADOS'!J159</f>
        <v>534</v>
      </c>
      <c r="H28">
        <f>'RESULTADOS'!K153+'RESULTADOS'!K154+'RESULTADOS'!K155+'RESULTADOS'!K158+'RESULTADOS'!K159</f>
        <v>599</v>
      </c>
      <c r="I28">
        <f>'RESULTADOS'!L153+'RESULTADOS'!L154+'RESULTADOS'!L155+'RESULTADOS'!L158+'RESULTADOS'!L159</f>
        <v>0</v>
      </c>
    </row>
    <row r="29" spans="1:13">
      <c r="C29" t="s">
        <v>404</v>
      </c>
      <c r="E29">
        <f>'RESULTADOS'!H156+'RESULTADOS'!H157+'RESULTADOS'!H160</f>
        <v>341</v>
      </c>
      <c r="F29">
        <f>'RESULTADOS'!I156+'RESULTADOS'!I157+'RESULTADOS'!I160</f>
        <v>359</v>
      </c>
      <c r="G29">
        <f>'RESULTADOS'!J156+'RESULTADOS'!J157+'RESULTADOS'!J160</f>
        <v>326</v>
      </c>
      <c r="H29">
        <f>'RESULTADOS'!K156+'RESULTADOS'!K157+'RESULTADOS'!K160</f>
        <v>365</v>
      </c>
      <c r="I29">
        <f>'RESULTADOS'!L156+'RESULTADOS'!L157+'RESULTADOS'!L160</f>
        <v>0</v>
      </c>
    </row>
    <row r="30" spans="1:13">
      <c r="C30" t="s">
        <v>405</v>
      </c>
      <c r="E30">
        <f>'RESULTADOS'!H197</f>
        <v>153</v>
      </c>
      <c r="F30">
        <f>'RESULTADOS'!I197</f>
        <v>159</v>
      </c>
      <c r="G30">
        <f>'RESULTADOS'!J197</f>
        <v>148</v>
      </c>
      <c r="H30">
        <f>'RESULTADOS'!K197</f>
        <v>161</v>
      </c>
      <c r="I30">
        <f>'RESULTADOS'!L197</f>
        <v/>
      </c>
    </row>
    <row r="31" spans="1:13">
      <c r="C31" t="s">
        <v>406</v>
      </c>
      <c r="E31">
        <f>'RESULTADOS'!H198</f>
        <v>154</v>
      </c>
      <c r="F31">
        <f>'RESULTADOS'!I198</f>
        <v>160</v>
      </c>
      <c r="G31">
        <f>'RESULTADOS'!J198</f>
        <v>149</v>
      </c>
      <c r="H31">
        <f>'RESULTADOS'!K198</f>
        <v>162</v>
      </c>
      <c r="I31">
        <f>'RESULTADOS'!L198</f>
        <v/>
      </c>
    </row>
    <row r="32" spans="1:13">
      <c r="C32" t="s">
        <v>407</v>
      </c>
      <c r="E32">
        <f>'RESULTADOS'!H199</f>
        <v>155</v>
      </c>
      <c r="F32">
        <f>'RESULTADOS'!I199</f>
        <v>161</v>
      </c>
      <c r="G32">
        <f>'RESULTADOS'!J199</f>
        <v>150</v>
      </c>
      <c r="H32">
        <f>'RESULTADOS'!K199</f>
        <v>163</v>
      </c>
      <c r="I32">
        <f>'RESULTADOS'!L199</f>
        <v/>
      </c>
    </row>
    <row r="33" spans="1:13">
      <c r="C33" t="s">
        <v>408</v>
      </c>
      <c r="E33">
        <f>'RESULTADOS'!H200</f>
        <v>156</v>
      </c>
      <c r="F33">
        <f>'RESULTADOS'!I200</f>
        <v>162</v>
      </c>
      <c r="G33">
        <f>'RESULTADOS'!J200</f>
        <v>151</v>
      </c>
      <c r="H33">
        <f>'RESULTADOS'!K200</f>
        <v>164</v>
      </c>
      <c r="I33">
        <f>'RESULTADOS'!L200</f>
        <v/>
      </c>
    </row>
    <row r="34" spans="1:13">
      <c r="C34" t="s">
        <v>409</v>
      </c>
      <c r="E34">
        <f>'RESULTADOS'!H201</f>
        <v>157</v>
      </c>
      <c r="F34">
        <f>'RESULTADOS'!I201</f>
        <v>163</v>
      </c>
      <c r="G34">
        <f>'RESULTADOS'!J201</f>
        <v>152</v>
      </c>
      <c r="H34">
        <f>'RESULTADOS'!K201</f>
        <v>165</v>
      </c>
      <c r="I34">
        <f>'RESULTADOS'!L201</f>
        <v/>
      </c>
    </row>
    <row r="35" spans="1:13">
      <c r="C35" t="s">
        <v>410</v>
      </c>
      <c r="E35">
        <f>'RESULTADOS'!H202</f>
        <v>158</v>
      </c>
      <c r="F35">
        <f>'RESULTADOS'!I202</f>
        <v>164</v>
      </c>
      <c r="G35">
        <f>'RESULTADOS'!J202</f>
        <v>153</v>
      </c>
      <c r="H35">
        <f>'RESULTADOS'!K202</f>
        <v>166</v>
      </c>
      <c r="I35">
        <f>'RESULTADOS'!L202</f>
        <v/>
      </c>
    </row>
    <row r="36" spans="1:13">
      <c r="C36" t="s">
        <v>411</v>
      </c>
      <c r="E36">
        <f>'RESULTADOS'!H203</f>
        <v>159</v>
      </c>
      <c r="F36">
        <f>'RESULTADOS'!I203</f>
        <v>165</v>
      </c>
      <c r="G36">
        <f>'RESULTADOS'!J203</f>
        <v>154</v>
      </c>
      <c r="H36">
        <f>'RESULTADOS'!K203</f>
        <v>167</v>
      </c>
      <c r="I36">
        <f>'RESULTADOS'!L203</f>
        <v/>
      </c>
    </row>
    <row r="37" spans="1:13">
      <c r="C37" t="s">
        <v>412</v>
      </c>
      <c r="E37">
        <f>'RESULTADOS'!H205</f>
        <v>161</v>
      </c>
      <c r="F37">
        <f>'RESULTADOS'!I205</f>
        <v>167</v>
      </c>
      <c r="G37">
        <f>'RESULTADOS'!J205</f>
        <v>156</v>
      </c>
      <c r="H37">
        <f>'RESULTADOS'!K205</f>
        <v>169</v>
      </c>
      <c r="I37">
        <f>'RESULTADOS'!L205</f>
        <v/>
      </c>
    </row>
    <row r="38" spans="1:13">
      <c r="C38" t="s">
        <v>413</v>
      </c>
      <c r="E38">
        <f>'RESULTADOS'!H206</f>
        <v>162</v>
      </c>
      <c r="F38">
        <f>'RESULTADOS'!I206</f>
        <v>168</v>
      </c>
      <c r="G38">
        <f>'RESULTADOS'!J206</f>
        <v>157</v>
      </c>
      <c r="H38">
        <f>'RESULTADOS'!K206</f>
        <v>170</v>
      </c>
      <c r="I38">
        <f>'RESULTADOS'!L206</f>
        <v/>
      </c>
    </row>
    <row r="39" spans="1:13">
      <c r="C39" t="s">
        <v>414</v>
      </c>
      <c r="E39">
        <f>'RESULTADOS'!H207</f>
        <v>163</v>
      </c>
      <c r="F39">
        <f>'RESULTADOS'!I207</f>
        <v>169</v>
      </c>
      <c r="G39">
        <f>'RESULTADOS'!J207</f>
        <v>158</v>
      </c>
      <c r="H39">
        <f>'RESULTADOS'!K207</f>
        <v>171</v>
      </c>
      <c r="I39">
        <f>'RESULTADOS'!L207</f>
        <v/>
      </c>
    </row>
    <row r="40" spans="1:13">
      <c r="C40" t="s">
        <v>415</v>
      </c>
      <c r="E40">
        <f>'RESULTADOS'!H208</f>
        <v>164</v>
      </c>
      <c r="F40">
        <f>'RESULTADOS'!I208</f>
        <v>170</v>
      </c>
      <c r="G40">
        <f>'RESULTADOS'!J208</f>
        <v>159</v>
      </c>
      <c r="H40">
        <f>'RESULTADOS'!K208</f>
        <v>172</v>
      </c>
      <c r="I40">
        <f>'RESULTADOS'!L208</f>
        <v/>
      </c>
    </row>
    <row r="41" spans="1:13">
      <c r="C41" t="s">
        <v>416</v>
      </c>
      <c r="E41">
        <f>'RESULTADOS'!H209</f>
        <v>165</v>
      </c>
      <c r="F41">
        <f>'RESULTADOS'!I209</f>
        <v>171</v>
      </c>
      <c r="G41">
        <f>'RESULTADOS'!J209</f>
        <v>160</v>
      </c>
      <c r="H41">
        <f>'RESULTADOS'!K209</f>
        <v>173</v>
      </c>
      <c r="I41">
        <f>'RESULTADOS'!L209</f>
        <v/>
      </c>
    </row>
    <row r="42" spans="1:13">
      <c r="C42" t="s">
        <v>417</v>
      </c>
      <c r="E42">
        <f>SUM('RESULTADOS'!H210:H213)</f>
        <v>670</v>
      </c>
      <c r="F42">
        <f>SUM('RESULTADOS'!I210:I213)</f>
        <v>694</v>
      </c>
      <c r="G42">
        <f>SUM('RESULTADOS'!J210:J213)</f>
        <v>650</v>
      </c>
      <c r="H42">
        <f>SUM('RESULTADOS'!K210:K213)</f>
        <v>702</v>
      </c>
      <c r="I42">
        <f>SUM('RESULTADOS'!L210:L213)</f>
        <v>0</v>
      </c>
    </row>
    <row r="43" spans="1:13">
      <c r="C43" t="s">
        <v>418</v>
      </c>
      <c r="E43">
        <f>SUM('RESULTADOS'!H214:H217)</f>
        <v>686</v>
      </c>
      <c r="F43">
        <f>SUM('RESULTADOS'!I214:I217)</f>
        <v>710</v>
      </c>
      <c r="G43">
        <f>SUM('RESULTADOS'!J214:J217)</f>
        <v>666</v>
      </c>
      <c r="H43">
        <f>SUM('RESULTADOS'!K214:K217)</f>
        <v>718</v>
      </c>
      <c r="I43">
        <f>SUM('RESULTADOS'!L214:L217)</f>
        <v>0</v>
      </c>
    </row>
    <row r="44" spans="1:13">
      <c r="C44" t="s">
        <v>419</v>
      </c>
      <c r="E44">
        <f>'RESULTADOS'!H218</f>
        <v>174</v>
      </c>
      <c r="F44">
        <f>'RESULTADOS'!I218</f>
        <v>180</v>
      </c>
      <c r="G44">
        <f>'RESULTADOS'!J218</f>
        <v>169</v>
      </c>
      <c r="H44">
        <f>'RESULTADOS'!K218</f>
        <v>182</v>
      </c>
      <c r="I44">
        <f>'RESULTADOS'!L218</f>
        <v/>
      </c>
    </row>
    <row r="45" spans="1:13">
      <c r="C45" t="s">
        <v>420</v>
      </c>
      <c r="E45">
        <f>'RESULTADOS'!H219</f>
        <v>175</v>
      </c>
      <c r="F45">
        <f>'RESULTADOS'!I219</f>
        <v>181</v>
      </c>
      <c r="G45">
        <f>'RESULTADOS'!J219</f>
        <v>170</v>
      </c>
      <c r="H45">
        <f>'RESULTADOS'!K219</f>
        <v>183</v>
      </c>
      <c r="I45">
        <f>'RESULTADOS'!L219</f>
        <v/>
      </c>
    </row>
    <row r="46" spans="1:13">
      <c r="C46" t="s">
        <v>421</v>
      </c>
      <c r="E46">
        <f>'RESULTADOS'!H220</f>
        <v>176</v>
      </c>
      <c r="F46">
        <f>'RESULTADOS'!I220</f>
        <v>182</v>
      </c>
      <c r="G46">
        <f>'RESULTADOS'!J220</f>
        <v>171</v>
      </c>
      <c r="H46">
        <f>'RESULTADOS'!K220</f>
        <v>184</v>
      </c>
      <c r="I46">
        <f>'RESULTADOS'!L220</f>
        <v/>
      </c>
    </row>
    <row r="47" spans="1:13">
      <c r="C47" t="s">
        <v>422</v>
      </c>
      <c r="E47">
        <f>'RESULTADOS'!H221</f>
        <v>177</v>
      </c>
      <c r="F47">
        <f>'RESULTADOS'!I221</f>
        <v>183</v>
      </c>
      <c r="G47">
        <f>'RESULTADOS'!J221</f>
        <v>172</v>
      </c>
      <c r="H47">
        <f>'RESULTADOS'!K221</f>
        <v>185</v>
      </c>
      <c r="I47">
        <f>'RESULTADOS'!L221</f>
        <v/>
      </c>
    </row>
    <row r="48" spans="1:13">
      <c r="C48" t="s">
        <v>423</v>
      </c>
      <c r="E48">
        <f>'RESULTADOS'!H222</f>
        <v>178</v>
      </c>
      <c r="F48">
        <f>'RESULTADOS'!I222</f>
        <v>184</v>
      </c>
      <c r="G48">
        <f>'RESULTADOS'!J222</f>
        <v>173</v>
      </c>
      <c r="H48">
        <f>'RESULTADOS'!K222</f>
        <v>186</v>
      </c>
      <c r="I48">
        <f>'RESULTADOS'!L222</f>
        <v/>
      </c>
    </row>
    <row r="49" spans="1:13">
      <c r="B49" s="67" t="s">
        <v>424</v>
      </c>
      <c r="E49">
        <f>SUM(E8:E48)</f>
        <v>37854</v>
      </c>
      <c r="F49">
        <f>SUM(F8:F48)</f>
        <v>39456</v>
      </c>
      <c r="G49">
        <f>SUM(G8:G48)</f>
        <v>36519</v>
      </c>
      <c r="H49">
        <f>SUM(H8:H48)</f>
        <v>39990</v>
      </c>
      <c r="I49">
        <f>SUM(I8:I48)</f>
        <v>0</v>
      </c>
    </row>
    <row r="51" spans="1:13">
      <c r="C51" s="67" t="s">
        <v>425</v>
      </c>
      <c r="E51">
        <f>E25-E49</f>
        <v>-27140</v>
      </c>
      <c r="F51">
        <f>F25-F49</f>
        <v>-28286</v>
      </c>
      <c r="G51">
        <f>G25-G49</f>
        <v>-26185</v>
      </c>
      <c r="H51">
        <f>H25-H49</f>
        <v>-28668</v>
      </c>
      <c r="I51">
        <f>I25-I49</f>
        <v>0</v>
      </c>
    </row>
    <row r="53" spans="1:13">
      <c r="B53" s="67" t="s">
        <v>426</v>
      </c>
      <c r="E53"/>
      <c r="F53"/>
      <c r="G53"/>
      <c r="H53"/>
      <c r="I53"/>
    </row>
    <row r="54" spans="1:13">
      <c r="C54" t="s">
        <v>427</v>
      </c>
      <c r="E54">
        <f>'RESULTADOS'!H177</f>
        <v>133</v>
      </c>
      <c r="F54">
        <f>'RESULTADOS'!I177</f>
        <v>139</v>
      </c>
      <c r="G54">
        <f>'RESULTADOS'!J177</f>
        <v>128</v>
      </c>
      <c r="H54">
        <f>'RESULTADOS'!K177</f>
        <v>141</v>
      </c>
      <c r="I54">
        <f>'RESULTADOS'!L177</f>
        <v/>
      </c>
    </row>
    <row r="55" spans="1:13">
      <c r="C55" t="s">
        <v>428</v>
      </c>
      <c r="E55">
        <f>SUM('RESULTADOS'!H161:H170)</f>
        <v>1215</v>
      </c>
      <c r="F55">
        <f>SUM('RESULTADOS'!I161:I170)</f>
        <v>1275</v>
      </c>
      <c r="G55">
        <f>SUM('RESULTADOS'!J161:J170)</f>
        <v>1165</v>
      </c>
      <c r="H55">
        <f>SUM('RESULTADOS'!K161:K170)</f>
        <v>1295</v>
      </c>
      <c r="I55">
        <f>SUM('RESULTADOS'!L161:L170)</f>
        <v>0</v>
      </c>
    </row>
    <row r="56" spans="1:13">
      <c r="C56" t="s">
        <v>429</v>
      </c>
      <c r="E56">
        <f>SUM('RESULTADOS'!H171:H176)</f>
        <v>777</v>
      </c>
      <c r="F56">
        <f>SUM('RESULTADOS'!I171:I176)</f>
        <v>813</v>
      </c>
      <c r="G56">
        <f>SUM('RESULTADOS'!J171:J176)</f>
        <v>747</v>
      </c>
      <c r="H56">
        <f>SUM('RESULTADOS'!K171:K176)</f>
        <v>825</v>
      </c>
      <c r="I56">
        <f>SUM('RESULTADOS'!L171:L176)</f>
        <v>0</v>
      </c>
    </row>
    <row r="57" spans="1:13">
      <c r="C57" t="s">
        <v>430</v>
      </c>
      <c r="E57">
        <f>SUM('RESULTADOS'!H178:H186)</f>
        <v>1242</v>
      </c>
      <c r="F57">
        <f>SUM('RESULTADOS'!I178:I186)</f>
        <v>1296</v>
      </c>
      <c r="G57">
        <f>SUM('RESULTADOS'!J178:J186)</f>
        <v>1197</v>
      </c>
      <c r="H57">
        <f>SUM('RESULTADOS'!K178:K186)</f>
        <v>1314</v>
      </c>
      <c r="I57">
        <f>SUM('RESULTADOS'!L178:L186)</f>
        <v>0</v>
      </c>
    </row>
    <row r="58" spans="1:13">
      <c r="C58" t="s">
        <v>431</v>
      </c>
      <c r="E58">
        <f>SUM('RESULTADOS'!H187:H196)</f>
        <v>1475</v>
      </c>
      <c r="F58">
        <f>SUM('RESULTADOS'!I187:I196)</f>
        <v>1535</v>
      </c>
      <c r="G58">
        <f>SUM('RESULTADOS'!J187:J196)</f>
        <v>1425</v>
      </c>
      <c r="H58">
        <f>SUM('RESULTADOS'!K187:K196)</f>
        <v>1555</v>
      </c>
      <c r="I58">
        <f>SUM('RESULTADOS'!L187:L196)</f>
        <v>0</v>
      </c>
    </row>
    <row r="59" spans="1:13">
      <c r="C59" t="s">
        <v>432</v>
      </c>
      <c r="E59">
        <f>'RESULTADOS'!H204</f>
        <v>160</v>
      </c>
      <c r="F59">
        <f>'RESULTADOS'!I204</f>
        <v>166</v>
      </c>
      <c r="G59">
        <f>'RESULTADOS'!J204</f>
        <v>155</v>
      </c>
      <c r="H59">
        <f>'RESULTADOS'!K204</f>
        <v>168</v>
      </c>
      <c r="I59">
        <f>'RESULTADOS'!L204</f>
        <v/>
      </c>
    </row>
    <row r="60" spans="1:13">
      <c r="C60" t="s">
        <v>433</v>
      </c>
      <c r="E60">
        <f>'RESULTADOS'!H239+'RESULTADOS'!H240+'RESULTADOS'!H241+'RESULTADOS'!H242+'RESULTADOS'!H243+'RESULTADOS'!H244</f>
        <v>1185</v>
      </c>
      <c r="F60">
        <f>'RESULTADOS'!I239+'RESULTADOS'!I240+'RESULTADOS'!I241+'RESULTADOS'!I242+'RESULTADOS'!I243+'RESULTADOS'!I244</f>
        <v>1221</v>
      </c>
      <c r="G60">
        <f>'RESULTADOS'!J239+'RESULTADOS'!J240+'RESULTADOS'!J241+'RESULTADOS'!J242+'RESULTADOS'!J243+'RESULTADOS'!J244</f>
        <v>1155</v>
      </c>
      <c r="H60">
        <f>'RESULTADOS'!K239+'RESULTADOS'!K240+'RESULTADOS'!K241+'RESULTADOS'!K242+'RESULTADOS'!K243+'RESULTADOS'!K244</f>
        <v>1233</v>
      </c>
      <c r="I60">
        <f>'RESULTADOS'!L239+'RESULTADOS'!L240+'RESULTADOS'!L241+'RESULTADOS'!L242+'RESULTADOS'!L243+'RESULTADOS'!L244</f>
        <v>0</v>
      </c>
    </row>
    <row r="61" spans="1:13">
      <c r="B61" s="67" t="s">
        <v>434</v>
      </c>
      <c r="E61">
        <f>SUM(E54:E59)</f>
        <v>5002</v>
      </c>
      <c r="F61">
        <f>SUM(F54:F59)</f>
        <v>5224</v>
      </c>
      <c r="G61">
        <f>SUM(G54:G59)</f>
        <v>4817</v>
      </c>
      <c r="H61">
        <f>SUM(H54:H59)</f>
        <v>5298</v>
      </c>
      <c r="I61">
        <f>SUM(I54:I59)</f>
        <v>0</v>
      </c>
    </row>
    <row r="63" spans="1:13">
      <c r="B63" s="67" t="s">
        <v>435</v>
      </c>
    </row>
    <row r="65" spans="1:13">
      <c r="C65" s="67" t="s">
        <v>436</v>
      </c>
      <c r="E65">
        <f>SUM('RESULTADOS'!H223:H238)</f>
        <v>2984</v>
      </c>
      <c r="F65">
        <f>SUM('RESULTADOS'!I223:I238)</f>
        <v>3080</v>
      </c>
      <c r="G65">
        <f>SUM('RESULTADOS'!J223:J238)</f>
        <v>2904</v>
      </c>
      <c r="H65">
        <f>SUM('RESULTADOS'!K223:K238)</f>
        <v>3112</v>
      </c>
      <c r="I65">
        <f>SUM('RESULTADOS'!L223:L238)</f>
        <v>0</v>
      </c>
    </row>
    <row r="66" spans="1:13">
      <c r="B66" s="67" t="s">
        <v>437</v>
      </c>
      <c r="E66">
        <f>E63-E65</f>
        <v>-2984</v>
      </c>
      <c r="F66">
        <f>F63-F65</f>
        <v>-3080</v>
      </c>
      <c r="G66">
        <f>G63-G65</f>
        <v>-2904</v>
      </c>
      <c r="H66">
        <f>H63-H65</f>
        <v>-3112</v>
      </c>
      <c r="I66">
        <f>I63-I65</f>
        <v>0</v>
      </c>
    </row>
    <row r="68" spans="1:13">
      <c r="C68" s="67" t="s">
        <v>438</v>
      </c>
      <c r="E68">
        <f>'RESULTADOS'!H250+'RESULTADOS'!H252</f>
        <v>364</v>
      </c>
      <c r="F68">
        <f>'RESULTADOS'!I250+'RESULTADOS'!I252</f>
        <v>376</v>
      </c>
      <c r="G68">
        <f>'RESULTADOS'!J250+'RESULTADOS'!J252</f>
        <v>354</v>
      </c>
      <c r="H68">
        <f>'RESULTADOS'!K250+'RESULTADOS'!K252</f>
        <v>380</v>
      </c>
      <c r="I68">
        <f>'RESULTADOS'!L250+'RESULTADOS'!L252</f>
        <v>0</v>
      </c>
    </row>
    <row r="69" spans="1:13">
      <c r="B69" s="67" t="s">
        <v>439</v>
      </c>
      <c r="E69">
        <f>E66-E68</f>
        <v>-3348</v>
      </c>
      <c r="F69">
        <f>F66-F68</f>
        <v>-3456</v>
      </c>
      <c r="G69">
        <f>G66-G68</f>
        <v>-3258</v>
      </c>
      <c r="H69">
        <f>H66-H68</f>
        <v>-3492</v>
      </c>
      <c r="I69">
        <f>I66-I68</f>
        <v>0</v>
      </c>
    </row>
    <row r="71" spans="1:13">
      <c r="C71" s="67" t="s">
        <v>440</v>
      </c>
      <c r="E71"/>
      <c r="F71"/>
      <c r="G71"/>
      <c r="H71"/>
      <c r="I71"/>
    </row>
    <row r="72" spans="1:13">
      <c r="B72" s="67" t="s">
        <v>441</v>
      </c>
      <c r="E72">
        <f>E69-E71</f>
        <v>-3348</v>
      </c>
      <c r="F72">
        <f>F69-F71</f>
        <v>-3456</v>
      </c>
      <c r="G72">
        <f>G69-G71</f>
        <v>-3258</v>
      </c>
      <c r="H72">
        <f>H69-H71</f>
        <v>-3492</v>
      </c>
      <c r="I72">
        <f>I69-I71</f>
        <v>0</v>
      </c>
    </row>
    <row r="75" spans="1:13">
      <c r="B75" s="67" t="s">
        <v>442</v>
      </c>
      <c r="E75"/>
      <c r="F75"/>
      <c r="G75"/>
      <c r="H75"/>
      <c r="I75"/>
    </row>
    <row r="77" spans="1:13">
      <c r="C77" t="s">
        <v>443</v>
      </c>
      <c r="E77"/>
      <c r="F77"/>
      <c r="G77"/>
      <c r="H77"/>
      <c r="I77"/>
    </row>
    <row r="78" spans="1:13">
      <c r="C78" t="s">
        <v>444</v>
      </c>
      <c r="E78">
        <f>E25/E13</f>
        <v>1.066600298656</v>
      </c>
      <c r="F78">
        <f>F25/F13</f>
        <v>1.0673674151935</v>
      </c>
      <c r="G78">
        <f>G25/G13</f>
        <v>1.0659102630222</v>
      </c>
      <c r="H78">
        <f>H25/H13</f>
        <v>1.0676096181047</v>
      </c>
      <c r="I78" t="str">
        <f>I25/I13</f>
        <v>0</v>
      </c>
    </row>
    <row r="79" spans="1:13">
      <c r="C79" t="s">
        <v>445</v>
      </c>
      <c r="E79">
        <f>E51/E13</f>
        <v>-2.7018417122947</v>
      </c>
      <c r="F79">
        <f>F51/F13</f>
        <v>-2.7029144768275</v>
      </c>
      <c r="G79">
        <f>G51/G13</f>
        <v>-2.7008767405879</v>
      </c>
      <c r="H79">
        <f>H51/H13</f>
        <v>-2.7032531824611</v>
      </c>
      <c r="I79" t="str">
        <f>I51/I13</f>
        <v>0</v>
      </c>
    </row>
    <row r="80" spans="1:13">
      <c r="C80" t="s">
        <v>446</v>
      </c>
      <c r="E80">
        <f>E54/(E114+E115+E116)</f>
        <v>1.3571428571429</v>
      </c>
      <c r="F80">
        <f>F54/(F114+F115+F116)</f>
        <v>1.1393442622951</v>
      </c>
      <c r="G80">
        <f>G54/(G114+G115+G116)</f>
        <v>1.6410256410256</v>
      </c>
      <c r="H80">
        <f>H54/(H114+H115+H116)</f>
        <v>1.0846153846154</v>
      </c>
      <c r="I80" t="str">
        <f>I54/(I114+I115+I116)</f>
        <v>0</v>
      </c>
    </row>
    <row r="81" spans="1:13">
      <c r="C81" t="s">
        <v>447</v>
      </c>
      <c r="E81">
        <f>E55/E143</f>
        <v>1.2994652406417</v>
      </c>
      <c r="F81">
        <f>F55/F143</f>
        <v>1.2439024390244</v>
      </c>
      <c r="G81">
        <f>G55/G143</f>
        <v>1.3546511627907</v>
      </c>
      <c r="H81">
        <f>H55/H143</f>
        <v>1.2274881516588</v>
      </c>
      <c r="I81" t="str">
        <f>I55/I143</f>
        <v>0</v>
      </c>
    </row>
    <row r="82" spans="1:13">
      <c r="C82" t="s">
        <v>448</v>
      </c>
      <c r="E82"/>
      <c r="F82"/>
      <c r="G82"/>
      <c r="H82"/>
      <c r="I82"/>
    </row>
    <row r="83" spans="1:13">
      <c r="C83" t="s">
        <v>449</v>
      </c>
      <c r="E83">
        <f>E68/E66</f>
        <v>-0.12198391420912</v>
      </c>
      <c r="F83">
        <f>F68/F66</f>
        <v>-0.12207792207792</v>
      </c>
      <c r="G83">
        <f>G68/G66</f>
        <v>-0.12190082644628</v>
      </c>
      <c r="H83">
        <f>H68/H66</f>
        <v>-0.12210796915167</v>
      </c>
      <c r="I83" t="str">
        <f>I68/I66</f>
        <v>0</v>
      </c>
    </row>
    <row r="84" spans="1:13">
      <c r="C84" t="s">
        <v>450</v>
      </c>
      <c r="E84">
        <f>E71/E69</f>
        <v>-0</v>
      </c>
      <c r="F84">
        <f>F71/F69</f>
        <v>-0</v>
      </c>
      <c r="G84">
        <f>G71/G69</f>
        <v>-0</v>
      </c>
      <c r="H84">
        <f>H71/H69</f>
        <v>-0</v>
      </c>
      <c r="I84" t="str">
        <f>I71/I69</f>
        <v>0</v>
      </c>
    </row>
    <row r="106" spans="1:13">
      <c r="A106" s="65" t="s">
        <v>383</v>
      </c>
    </row>
    <row r="107" spans="1:13">
      <c r="A107" s="65" t="s">
        <v>451</v>
      </c>
      <c r="E107" s="66">
        <v>2016</v>
      </c>
      <c r="F107" s="66">
        <v>2017</v>
      </c>
      <c r="G107" s="66">
        <v>2018</v>
      </c>
      <c r="H107" s="66">
        <v>2019</v>
      </c>
      <c r="I107" s="66">
        <v>2020</v>
      </c>
      <c r="J107" s="68">
        <v>2021</v>
      </c>
      <c r="K107" s="68">
        <v>2022</v>
      </c>
      <c r="L107" s="68">
        <v>2023</v>
      </c>
      <c r="M107" s="68">
        <v>2024</v>
      </c>
    </row>
    <row r="109" spans="1:13">
      <c r="B109" s="67" t="s">
        <v>452</v>
      </c>
      <c r="E109"/>
      <c r="F109"/>
      <c r="G109"/>
      <c r="H109"/>
      <c r="I109"/>
      <c r="J109"/>
      <c r="K109"/>
      <c r="L109"/>
      <c r="M109"/>
    </row>
    <row r="110" spans="1:13">
      <c r="B110" t="s">
        <v>453</v>
      </c>
      <c r="E110">
        <f>'BALANCES'!G5</f>
        <v>20</v>
      </c>
      <c r="F110">
        <f>'BALANCES'!H5</f>
        <v>26</v>
      </c>
      <c r="G110">
        <f>'BALANCES'!I5</f>
        <v>15</v>
      </c>
      <c r="H110">
        <f>'BALANCES'!J5</f>
        <v>28</v>
      </c>
      <c r="I110">
        <f>'BALANCES'!K5</f>
        <v/>
      </c>
    </row>
    <row r="111" spans="1:13">
      <c r="B111" t="s">
        <v>454</v>
      </c>
      <c r="E111">
        <f>'BALANCES'!G6+'BALANCES'!G7</f>
        <v>43</v>
      </c>
      <c r="F111">
        <f>'BALANCES'!H6+'BALANCES'!H7</f>
        <v>55</v>
      </c>
      <c r="G111">
        <f>'BALANCES'!I6+'BALANCES'!I7</f>
        <v>33</v>
      </c>
      <c r="H111">
        <f>'BALANCES'!J6+'BALANCES'!J7</f>
        <v>59</v>
      </c>
      <c r="I111">
        <f>'BALANCES'!K6+'BALANCES'!K7</f>
        <v>0</v>
      </c>
    </row>
    <row r="112" spans="1:13">
      <c r="B112" t="s">
        <v>455</v>
      </c>
      <c r="E112">
        <f>'BALANCES'!G22+'BALANCES'!G23+'BALANCES'!G24</f>
        <v>114</v>
      </c>
      <c r="F112">
        <f>'BALANCES'!H22+'BALANCES'!H23+'BALANCES'!H24</f>
        <v>132</v>
      </c>
      <c r="G112">
        <f>'BALANCES'!I22+'BALANCES'!I23+'BALANCES'!I24</f>
        <v>99</v>
      </c>
      <c r="H112">
        <f>'BALANCES'!J22+'BALANCES'!J23+'BALANCES'!J24</f>
        <v>138</v>
      </c>
      <c r="I112">
        <f>'BALANCES'!K22+'BALANCES'!K23+'BALANCES'!K24</f>
        <v>0</v>
      </c>
    </row>
    <row r="113" spans="1:13">
      <c r="B113" t="s">
        <v>456</v>
      </c>
      <c r="E113"/>
      <c r="F113"/>
      <c r="G113"/>
      <c r="H113"/>
      <c r="I113"/>
    </row>
    <row r="114" spans="1:13">
      <c r="C114" t="s">
        <v>386</v>
      </c>
      <c r="E114">
        <f>'BALANCES'!G10</f>
        <v>25</v>
      </c>
      <c r="F114">
        <f>'BALANCES'!H10</f>
        <v>31</v>
      </c>
      <c r="G114">
        <f>'BALANCES'!I10</f>
        <v>20</v>
      </c>
      <c r="H114">
        <f>'BALANCES'!J10</f>
        <v>33</v>
      </c>
      <c r="I114">
        <f>'BALANCES'!K10</f>
        <v/>
      </c>
    </row>
    <row r="115" spans="1:13">
      <c r="C115" t="s">
        <v>457</v>
      </c>
      <c r="E115">
        <f>'BALANCES'!G11</f>
        <v>26</v>
      </c>
      <c r="F115">
        <f>'BALANCES'!H11</f>
        <v>32</v>
      </c>
      <c r="G115">
        <f>'BALANCES'!I11</f>
        <v>21</v>
      </c>
      <c r="H115">
        <f>'BALANCES'!J11</f>
        <v>34</v>
      </c>
      <c r="I115">
        <f>'BALANCES'!K11</f>
        <v/>
      </c>
    </row>
    <row r="116" spans="1:13">
      <c r="C116" t="s">
        <v>458</v>
      </c>
      <c r="E116">
        <f>'BALANCES'!G8+'BALANCES'!G9</f>
        <v>47</v>
      </c>
      <c r="F116">
        <f>'BALANCES'!H8+'BALANCES'!H9</f>
        <v>59</v>
      </c>
      <c r="G116">
        <f>'BALANCES'!I8+'BALANCES'!I9</f>
        <v>37</v>
      </c>
      <c r="H116">
        <f>'BALANCES'!J8+'BALANCES'!J9</f>
        <v>63</v>
      </c>
      <c r="I116">
        <f>'BALANCES'!K8+'BALANCES'!K9</f>
        <v>0</v>
      </c>
    </row>
    <row r="117" spans="1:13">
      <c r="B117" t="s">
        <v>459</v>
      </c>
      <c r="E117"/>
      <c r="F117"/>
      <c r="G117"/>
      <c r="H117"/>
      <c r="I117"/>
    </row>
    <row r="118" spans="1:13">
      <c r="C118" t="s">
        <v>460</v>
      </c>
      <c r="E118">
        <f>'BALANCES'!G19+'BALANCES'!G20</f>
        <v>69</v>
      </c>
      <c r="F118">
        <f>'BALANCES'!H19+'BALANCES'!H20</f>
        <v>81</v>
      </c>
      <c r="G118">
        <f>'BALANCES'!I19+'BALANCES'!I20</f>
        <v>59</v>
      </c>
      <c r="H118">
        <f>'BALANCES'!J19+'BALANCES'!J20</f>
        <v>85</v>
      </c>
      <c r="I118">
        <f>'BALANCES'!K19+'BALANCES'!K20</f>
        <v>0</v>
      </c>
    </row>
    <row r="119" spans="1:13">
      <c r="C119" t="s">
        <v>458</v>
      </c>
      <c r="E119">
        <f>SUM('BALANCES'!G13:G18)</f>
        <v>183</v>
      </c>
      <c r="F119">
        <f>SUM('BALANCES'!H13:H18)</f>
        <v>219</v>
      </c>
      <c r="G119">
        <f>SUM('BALANCES'!I13:I18)</f>
        <v>153</v>
      </c>
      <c r="H119">
        <f>SUM('BALANCES'!J13:J18)</f>
        <v>231</v>
      </c>
      <c r="I119">
        <f>SUM('BALANCES'!K13:K18)</f>
        <v>0</v>
      </c>
    </row>
    <row r="120" spans="1:13">
      <c r="C120" t="s">
        <v>433</v>
      </c>
      <c r="E120">
        <f>'BALANCES'!G25+'BALANCES'!G26</f>
        <v>81</v>
      </c>
      <c r="F120">
        <f>'BALANCES'!H25+'BALANCES'!H26</f>
        <v>93</v>
      </c>
      <c r="G120">
        <f>'BALANCES'!I25+'BALANCES'!I26</f>
        <v>71</v>
      </c>
      <c r="H120">
        <f>'BALANCES'!J25+'BALANCES'!J26</f>
        <v>97</v>
      </c>
      <c r="I120">
        <f>'BALANCES'!K25+'BALANCES'!K26</f>
        <v>0</v>
      </c>
    </row>
    <row r="121" spans="1:13">
      <c r="B121" t="s">
        <v>461</v>
      </c>
      <c r="E121">
        <f>'BALANCES'!G21+'BALANCES'!G12</f>
        <v>63</v>
      </c>
      <c r="F121">
        <f>'BALANCES'!H21+'BALANCES'!H12</f>
        <v>75</v>
      </c>
      <c r="G121">
        <f>'BALANCES'!I21+'BALANCES'!I12</f>
        <v>53</v>
      </c>
      <c r="H121">
        <f>'BALANCES'!J21+'BALANCES'!J12</f>
        <v>79</v>
      </c>
      <c r="I121">
        <f>'BALANCES'!K21+'BALANCES'!K12</f>
        <v>0</v>
      </c>
    </row>
    <row r="122" spans="1:13">
      <c r="B122" t="s">
        <v>462</v>
      </c>
      <c r="E122"/>
      <c r="F122"/>
      <c r="G122"/>
      <c r="H122"/>
      <c r="I122"/>
    </row>
    <row r="123" spans="1:13">
      <c r="C123" t="s">
        <v>463</v>
      </c>
      <c r="E123">
        <f>'BALANCES'!G32+'BALANCES'!G36</f>
        <v>98</v>
      </c>
      <c r="F123">
        <f>'BALANCES'!H32+'BALANCES'!H36</f>
        <v>110</v>
      </c>
      <c r="G123">
        <f>'BALANCES'!I32+'BALANCES'!I36</f>
        <v>88</v>
      </c>
      <c r="H123">
        <f>'BALANCES'!J32+'BALANCES'!J36</f>
        <v>114</v>
      </c>
      <c r="I123">
        <f>'BALANCES'!K32+'BALANCES'!K36</f>
        <v>0</v>
      </c>
    </row>
    <row r="124" spans="1:13">
      <c r="C124" t="s">
        <v>464</v>
      </c>
      <c r="E124">
        <f>'BALANCES'!G33+'BALANCES'!G37</f>
        <v>100</v>
      </c>
      <c r="F124">
        <f>'BALANCES'!H33+'BALANCES'!H37</f>
        <v>112</v>
      </c>
      <c r="G124">
        <f>'BALANCES'!I33+'BALANCES'!I37</f>
        <v>90</v>
      </c>
      <c r="H124">
        <f>'BALANCES'!J33+'BALANCES'!J37</f>
        <v>116</v>
      </c>
      <c r="I124">
        <f>'BALANCES'!K33+'BALANCES'!K37</f>
        <v>0</v>
      </c>
    </row>
    <row r="125" spans="1:13">
      <c r="C125" t="s">
        <v>465</v>
      </c>
      <c r="E125">
        <f>'BALANCES'!G34+'BALANCES'!G38</f>
        <v>102</v>
      </c>
      <c r="F125">
        <f>'BALANCES'!H34+'BALANCES'!H38</f>
        <v>114</v>
      </c>
      <c r="G125">
        <f>'BALANCES'!I34+'BALANCES'!I38</f>
        <v>92</v>
      </c>
      <c r="H125">
        <f>'BALANCES'!J34+'BALANCES'!J38</f>
        <v>118</v>
      </c>
      <c r="I125">
        <f>'BALANCES'!K34+'BALANCES'!K38</f>
        <v>0</v>
      </c>
    </row>
    <row r="126" spans="1:13">
      <c r="C126" t="s">
        <v>466</v>
      </c>
      <c r="E126">
        <f>'BALANCES'!G31</f>
        <v>46</v>
      </c>
      <c r="F126">
        <f>'BALANCES'!H31</f>
        <v>52</v>
      </c>
      <c r="G126">
        <f>'BALANCES'!I31</f>
        <v>41</v>
      </c>
      <c r="H126">
        <f>'BALANCES'!J31</f>
        <v>54</v>
      </c>
      <c r="I126">
        <f>'BALANCES'!K31</f>
        <v/>
      </c>
    </row>
    <row r="127" spans="1:13">
      <c r="C127" t="s">
        <v>467</v>
      </c>
      <c r="E127">
        <f>'BALANCES'!G35</f>
        <v>50</v>
      </c>
      <c r="F127">
        <f>'BALANCES'!H35</f>
        <v>56</v>
      </c>
      <c r="G127">
        <f>'BALANCES'!I35</f>
        <v>45</v>
      </c>
      <c r="H127">
        <f>'BALANCES'!J35</f>
        <v>58</v>
      </c>
      <c r="I127">
        <f>'BALANCES'!K35</f>
        <v/>
      </c>
    </row>
    <row r="128" spans="1:13">
      <c r="B128" t="s">
        <v>468</v>
      </c>
      <c r="E128">
        <f>'BALANCES'!G39</f>
        <v>54</v>
      </c>
      <c r="F128">
        <f>'BALANCES'!H39</f>
        <v>60</v>
      </c>
      <c r="G128">
        <f>'BALANCES'!I39</f>
        <v>49</v>
      </c>
      <c r="H128">
        <f>'BALANCES'!J39</f>
        <v>62</v>
      </c>
      <c r="I128">
        <f>'BALANCES'!K39</f>
        <v/>
      </c>
    </row>
    <row r="129" spans="1:13">
      <c r="B129" t="s">
        <v>469</v>
      </c>
      <c r="E129">
        <f>SUM('BALANCES'!G27:G30)</f>
        <v>174</v>
      </c>
      <c r="F129">
        <f>SUM('BALANCES'!H27:H30)</f>
        <v>198</v>
      </c>
      <c r="G129">
        <f>SUM('BALANCES'!I27:I30)</f>
        <v>154</v>
      </c>
      <c r="H129">
        <f>SUM('BALANCES'!J27:J30)</f>
        <v>206</v>
      </c>
      <c r="I129">
        <f>SUM('BALANCES'!K27:K30)</f>
        <v>0</v>
      </c>
    </row>
    <row r="130" spans="1:13">
      <c r="B130" t="s">
        <v>470</v>
      </c>
      <c r="E130">
        <f>SUM('BALANCES'!G42:G47)</f>
        <v>357</v>
      </c>
      <c r="F130">
        <f>SUM('BALANCES'!H42:H47)</f>
        <v>393</v>
      </c>
      <c r="G130">
        <f>SUM('BALANCES'!I42:I47)</f>
        <v>327</v>
      </c>
      <c r="H130">
        <f>SUM('BALANCES'!J42:J47)</f>
        <v>405</v>
      </c>
      <c r="I130">
        <f>SUM('BALANCES'!K42:K47)</f>
        <v>0</v>
      </c>
    </row>
    <row r="131" spans="1:13">
      <c r="B131" t="s">
        <v>471</v>
      </c>
      <c r="E131">
        <f>'BALANCES'!G40+'BALANCES'!G41</f>
        <v>111</v>
      </c>
      <c r="F131">
        <f>'BALANCES'!H40+'BALANCES'!H41</f>
        <v>123</v>
      </c>
      <c r="G131">
        <f>'BALANCES'!I40+'BALANCES'!I41</f>
        <v>101</v>
      </c>
      <c r="H131">
        <f>'BALANCES'!J40+'BALANCES'!J41</f>
        <v>127</v>
      </c>
      <c r="I131">
        <f>'BALANCES'!K40+'BALANCES'!K41</f>
        <v>0</v>
      </c>
    </row>
    <row r="132" spans="1:13">
      <c r="B132" t="s">
        <v>472</v>
      </c>
      <c r="E132">
        <f>SUM('BALANCES'!G48:G52)</f>
        <v>325</v>
      </c>
      <c r="F132">
        <f>SUM('BALANCES'!H48:H52)</f>
        <v>355</v>
      </c>
      <c r="G132">
        <f>SUM('BALANCES'!I48:I52)</f>
        <v>300</v>
      </c>
      <c r="H132">
        <f>SUM('BALANCES'!J48:J52)</f>
        <v>365</v>
      </c>
      <c r="I132">
        <f>SUM('BALANCES'!K48:K52)</f>
        <v>0</v>
      </c>
    </row>
    <row r="133" spans="1:13">
      <c r="B133" s="67" t="s">
        <v>473</v>
      </c>
      <c r="E133">
        <f>SUM(E111:E132)</f>
        <v>2068</v>
      </c>
      <c r="F133">
        <f>SUM(F111:F132)</f>
        <v>2350</v>
      </c>
      <c r="G133">
        <f>SUM(G111:G132)</f>
        <v>1833</v>
      </c>
      <c r="H133">
        <f>SUM(H111:H132)</f>
        <v>2444</v>
      </c>
      <c r="I133">
        <f>SUM(I111:I132)</f>
        <v>0</v>
      </c>
      <c r="J133">
        <f>SUM(J111:J132)</f>
        <v>0</v>
      </c>
      <c r="K133">
        <f>SUM(K111:K132)</f>
        <v>0</v>
      </c>
      <c r="L133">
        <f>SUM(L111:L132)</f>
        <v>0</v>
      </c>
      <c r="M133">
        <f>SUM(M111:M132)</f>
        <v>0</v>
      </c>
    </row>
    <row r="135" spans="1:13">
      <c r="B135" s="67" t="s">
        <v>474</v>
      </c>
      <c r="E135"/>
      <c r="F135"/>
      <c r="G135"/>
      <c r="H135"/>
      <c r="I135"/>
      <c r="J135"/>
      <c r="K135"/>
      <c r="L135"/>
      <c r="M135"/>
    </row>
    <row r="136" spans="1:13">
      <c r="B136" t="s">
        <v>475</v>
      </c>
      <c r="E136">
        <f>SUM('BALANCES'!G127:G129)</f>
        <v>366</v>
      </c>
      <c r="F136">
        <f>SUM('BALANCES'!H127:H129)</f>
        <v>384</v>
      </c>
      <c r="G136">
        <f>SUM('BALANCES'!I127:I129)</f>
        <v>351</v>
      </c>
      <c r="H136">
        <f>SUM('BALANCES'!J127:J129)</f>
        <v>390</v>
      </c>
      <c r="I136">
        <f>SUM('BALANCES'!K127:K129)</f>
        <v>0</v>
      </c>
    </row>
    <row r="137" spans="1:13">
      <c r="B137" t="s">
        <v>476</v>
      </c>
      <c r="E137">
        <f>SUM('BALANCES'!G107:G114)</f>
        <v>836</v>
      </c>
      <c r="F137">
        <f>SUM('BALANCES'!H107:H114)</f>
        <v>884</v>
      </c>
      <c r="G137">
        <f>SUM('BALANCES'!I107:I114)</f>
        <v>796</v>
      </c>
      <c r="H137">
        <f>SUM('BALANCES'!J107:J114)</f>
        <v>900</v>
      </c>
      <c r="I137">
        <f>SUM('BALANCES'!K107:K114)</f>
        <v>0</v>
      </c>
    </row>
    <row r="138" spans="1:13">
      <c r="B138" t="s">
        <v>477</v>
      </c>
      <c r="E138">
        <f>'BALANCES'!G57+'BALANCES'!G58</f>
        <v>103</v>
      </c>
      <c r="F138">
        <f>'BALANCES'!H57+'BALANCES'!H58</f>
        <v>115</v>
      </c>
      <c r="G138">
        <f>'BALANCES'!I57+'BALANCES'!I58</f>
        <v>93</v>
      </c>
      <c r="H138">
        <f>'BALANCES'!J57+'BALANCES'!J58</f>
        <v>119</v>
      </c>
      <c r="I138">
        <f>'BALANCES'!K57+'BALANCES'!K58</f>
        <v>0</v>
      </c>
    </row>
    <row r="139" spans="1:13">
      <c r="B139" t="s">
        <v>478</v>
      </c>
      <c r="E139">
        <f>'BALANCES'!G67</f>
        <v>61</v>
      </c>
      <c r="F139">
        <f>'BALANCES'!H67</f>
        <v>67</v>
      </c>
      <c r="G139">
        <f>'BALANCES'!I67</f>
        <v>56</v>
      </c>
      <c r="H139">
        <f>'BALANCES'!J67</f>
        <v>69</v>
      </c>
      <c r="I139">
        <f>'BALANCES'!K67</f>
        <v/>
      </c>
    </row>
    <row r="140" spans="1:13">
      <c r="B140" t="s">
        <v>479</v>
      </c>
      <c r="E140">
        <f>SUM('BALANCES'!G59:G66)+'BALANCES'!G68+'BALANCES'!G69+'BALANCES'!G70+'BALANCES'!G78</f>
        <v>713</v>
      </c>
      <c r="F140">
        <f>SUM('BALANCES'!H59:H66)+'BALANCES'!H68+'BALANCES'!H69+'BALANCES'!H70+'BALANCES'!H78</f>
        <v>785</v>
      </c>
      <c r="G140">
        <f>SUM('BALANCES'!I59:I66)+'BALANCES'!I68+'BALANCES'!I69+'BALANCES'!I70+'BALANCES'!I78</f>
        <v>653</v>
      </c>
      <c r="H140">
        <f>SUM('BALANCES'!J59:J66)+'BALANCES'!J68+'BALANCES'!J69+'BALANCES'!J70+'BALANCES'!J78</f>
        <v>809</v>
      </c>
      <c r="I140">
        <f>SUM('BALANCES'!K59:K66)+'BALANCES'!K68+'BALANCES'!K69+'BALANCES'!K70+'BALANCES'!K78</f>
        <v>0</v>
      </c>
    </row>
    <row r="141" spans="1:13">
      <c r="B141" t="s">
        <v>480</v>
      </c>
      <c r="E141">
        <f>'BALANCES'!G79+'BALANCES'!G80</f>
        <v>147</v>
      </c>
      <c r="F141">
        <f>'BALANCES'!H79+'BALANCES'!H80</f>
        <v>159</v>
      </c>
      <c r="G141">
        <f>'BALANCES'!I79+'BALANCES'!I80</f>
        <v>137</v>
      </c>
      <c r="H141">
        <f>'BALANCES'!J79+'BALANCES'!J80</f>
        <v>163</v>
      </c>
      <c r="I141">
        <f>'BALANCES'!K79+'BALANCES'!K80</f>
        <v>0</v>
      </c>
    </row>
    <row r="142" spans="1:13">
      <c r="B142" t="s">
        <v>481</v>
      </c>
      <c r="E142">
        <f>'BALANCES'!G81</f>
        <v>75</v>
      </c>
      <c r="F142">
        <f>'BALANCES'!H81</f>
        <v>81</v>
      </c>
      <c r="G142">
        <f>'BALANCES'!I81</f>
        <v>70</v>
      </c>
      <c r="H142">
        <f>'BALANCES'!J81</f>
        <v>83</v>
      </c>
      <c r="I142">
        <f>'BALANCES'!K81</f>
        <v/>
      </c>
    </row>
    <row r="143" spans="1:13">
      <c r="B143" t="s">
        <v>482</v>
      </c>
      <c r="E143">
        <f>E140+E141+E142</f>
        <v>935</v>
      </c>
      <c r="F143">
        <f>F140+F141+F142</f>
        <v>1025</v>
      </c>
      <c r="G143">
        <f>G140+G141+G142</f>
        <v>860</v>
      </c>
      <c r="H143">
        <f>H140+H141+H142</f>
        <v>1055</v>
      </c>
      <c r="I143">
        <f>I140+I141+I142</f>
        <v>0</v>
      </c>
    </row>
    <row r="144" spans="1:13">
      <c r="B144" t="s">
        <v>483</v>
      </c>
      <c r="E144">
        <f>SUM('BALANCES'!G82:G88)</f>
        <v>553</v>
      </c>
      <c r="F144">
        <f>SUM('BALANCES'!H82:H88)</f>
        <v>595</v>
      </c>
      <c r="G144">
        <f>SUM('BALANCES'!I82:I88)</f>
        <v>518</v>
      </c>
      <c r="H144">
        <f>SUM('BALANCES'!J82:J88)</f>
        <v>609</v>
      </c>
      <c r="I144">
        <f>SUM('BALANCES'!K82:K88)</f>
        <v>0</v>
      </c>
    </row>
    <row r="145" spans="1:13">
      <c r="B145" t="s">
        <v>484</v>
      </c>
      <c r="E145">
        <f>SUM('BALANCES'!G89:G94)</f>
        <v>513</v>
      </c>
      <c r="F145">
        <f>SUM('BALANCES'!H89:H94)</f>
        <v>549</v>
      </c>
      <c r="G145">
        <f>SUM('BALANCES'!I89:I94)</f>
        <v>483</v>
      </c>
      <c r="H145">
        <f>SUM('BALANCES'!J89:J94)</f>
        <v>561</v>
      </c>
      <c r="I145">
        <f>SUM('BALANCES'!K89:K94)</f>
        <v>0</v>
      </c>
    </row>
    <row r="146" spans="1:13">
      <c r="B146" t="s">
        <v>470</v>
      </c>
      <c r="E146">
        <f>SUM('BALANCES'!G95:G102)</f>
        <v>740</v>
      </c>
      <c r="F146">
        <f>SUM('BALANCES'!H95:H102)</f>
        <v>788</v>
      </c>
      <c r="G146">
        <f>SUM('BALANCES'!I95:I102)</f>
        <v>700</v>
      </c>
      <c r="H146">
        <f>SUM('BALANCES'!J95:J102)</f>
        <v>804</v>
      </c>
      <c r="I146">
        <f>SUM('BALANCES'!K95:K102)</f>
        <v>0</v>
      </c>
    </row>
    <row r="147" spans="1:13">
      <c r="B147" t="s">
        <v>485</v>
      </c>
      <c r="E147">
        <f>SUM('BALANCES'!G115:G126)</f>
        <v>1374</v>
      </c>
      <c r="F147">
        <f>SUM('BALANCES'!H115:H126)</f>
        <v>1446</v>
      </c>
      <c r="G147">
        <f>SUM('BALANCES'!I115:I126)</f>
        <v>1314</v>
      </c>
      <c r="H147">
        <f>SUM('BALANCES'!J115:J126)</f>
        <v>1470</v>
      </c>
      <c r="I147">
        <f>SUM('BALANCES'!K115:K126)</f>
        <v>0</v>
      </c>
    </row>
    <row r="148" spans="1:13">
      <c r="B148" t="s">
        <v>486</v>
      </c>
      <c r="E148">
        <f>SUM('BALANCES'!G71:G77)</f>
        <v>476</v>
      </c>
      <c r="F148">
        <f>SUM('BALANCES'!H71:H77)</f>
        <v>518</v>
      </c>
      <c r="G148">
        <f>SUM('BALANCES'!I71:I77)</f>
        <v>441</v>
      </c>
      <c r="H148">
        <f>SUM('BALANCES'!J71:J77)</f>
        <v>532</v>
      </c>
      <c r="I148">
        <f>SUM('BALANCES'!K71:K77)</f>
        <v>0</v>
      </c>
    </row>
    <row r="149" spans="1:13">
      <c r="B149" t="s">
        <v>487</v>
      </c>
      <c r="E149">
        <f>SUM('BALANCES'!G103:G106)+SUM('BALANCES'!G130:G136)</f>
        <v>1283</v>
      </c>
      <c r="F149">
        <f>SUM('BALANCES'!H103:H106)+SUM('BALANCES'!H130:H136)</f>
        <v>1349</v>
      </c>
      <c r="G149">
        <f>SUM('BALANCES'!I103:I106)+SUM('BALANCES'!I130:I136)</f>
        <v>1228</v>
      </c>
      <c r="H149">
        <f>SUM('BALANCES'!J103:J106)+SUM('BALANCES'!J130:J136)</f>
        <v>1371</v>
      </c>
      <c r="I149">
        <f>SUM('BALANCES'!K103:K106)+SUM('BALANCES'!K130:K136)</f>
        <v>0</v>
      </c>
    </row>
    <row r="150" spans="1:13">
      <c r="B150" s="67" t="s">
        <v>488</v>
      </c>
      <c r="E150">
        <f>SUM(E136:E149)-E143</f>
        <v>7240</v>
      </c>
      <c r="F150">
        <f>SUM(F136:F149)-F143</f>
        <v>7720</v>
      </c>
      <c r="G150">
        <f>SUM(G136:G149)-G143</f>
        <v>6840</v>
      </c>
      <c r="H150">
        <f>SUM(H136:H149)-H143</f>
        <v>7880</v>
      </c>
      <c r="I150">
        <f>SUM(I136:I149)-I143</f>
        <v>0</v>
      </c>
      <c r="J150">
        <f>SUM(J136:J149)-J143</f>
        <v>0</v>
      </c>
      <c r="K150">
        <f>SUM(K136:K149)-K143</f>
        <v>0</v>
      </c>
      <c r="L150">
        <f>SUM(L136:L149)-L143</f>
        <v>0</v>
      </c>
      <c r="M150">
        <f>SUM(M136:M149)-M143</f>
        <v>0</v>
      </c>
    </row>
    <row r="152" spans="1:13">
      <c r="B152" s="67" t="s">
        <v>489</v>
      </c>
      <c r="E152">
        <f>E133+E150</f>
        <v>9308</v>
      </c>
      <c r="F152">
        <f>F133+F150</f>
        <v>10070</v>
      </c>
      <c r="G152">
        <f>G133+G150</f>
        <v>8673</v>
      </c>
      <c r="H152">
        <f>H133+H150</f>
        <v>10324</v>
      </c>
      <c r="I152">
        <f>I133+I150</f>
        <v>0</v>
      </c>
      <c r="J152">
        <f>J133+J150</f>
        <v>0</v>
      </c>
      <c r="K152">
        <f>K133+K150</f>
        <v>0</v>
      </c>
      <c r="L152">
        <f>L133+L150</f>
        <v>0</v>
      </c>
      <c r="M152">
        <f>M133+M150</f>
        <v>0</v>
      </c>
    </row>
    <row r="155" spans="1:13">
      <c r="B155" s="67" t="s">
        <v>490</v>
      </c>
      <c r="E155"/>
      <c r="F155"/>
      <c r="G155"/>
      <c r="H155"/>
      <c r="I155"/>
      <c r="J155"/>
      <c r="K155"/>
      <c r="L155"/>
      <c r="M155"/>
    </row>
    <row r="156" spans="1:13">
      <c r="B156" t="s">
        <v>491</v>
      </c>
      <c r="E156"/>
      <c r="F156"/>
      <c r="G156"/>
      <c r="H156"/>
      <c r="I156"/>
    </row>
    <row r="157" spans="1:13">
      <c r="C157" t="s">
        <v>492</v>
      </c>
      <c r="E157">
        <f>'BALANCES'!G148</f>
        <v>99</v>
      </c>
      <c r="F157">
        <f>'BALANCES'!H148</f>
        <v>105</v>
      </c>
      <c r="G157">
        <f>'BALANCES'!I148</f>
        <v>94</v>
      </c>
      <c r="H157">
        <f>'BALANCES'!J148</f>
        <v>107</v>
      </c>
      <c r="I157">
        <f>'BALANCES'!K148</f>
        <v/>
      </c>
    </row>
    <row r="158" spans="1:13">
      <c r="C158" t="s">
        <v>493</v>
      </c>
      <c r="E158">
        <f>'BALANCES'!G149</f>
        <v>100</v>
      </c>
      <c r="F158">
        <f>'BALANCES'!H149</f>
        <v>106</v>
      </c>
      <c r="G158">
        <f>'BALANCES'!I149</f>
        <v>95</v>
      </c>
      <c r="H158">
        <f>'BALANCES'!J149</f>
        <v>108</v>
      </c>
      <c r="I158">
        <f>'BALANCES'!K149</f>
        <v/>
      </c>
    </row>
    <row r="159" spans="1:13">
      <c r="C159" t="s">
        <v>458</v>
      </c>
      <c r="E159">
        <f>'BALANCES'!G146+'BALANCES'!G147</f>
        <v>195</v>
      </c>
      <c r="F159">
        <f>'BALANCES'!H146+'BALANCES'!H147</f>
        <v>207</v>
      </c>
      <c r="G159">
        <f>'BALANCES'!I146+'BALANCES'!I147</f>
        <v>185</v>
      </c>
      <c r="H159">
        <f>'BALANCES'!J146+'BALANCES'!J147</f>
        <v>211</v>
      </c>
      <c r="I159">
        <f>'BALANCES'!K146+'BALANCES'!K147</f>
        <v>0</v>
      </c>
    </row>
    <row r="160" spans="1:13">
      <c r="B160" t="s">
        <v>494</v>
      </c>
      <c r="E160"/>
      <c r="F160"/>
      <c r="G160"/>
      <c r="H160"/>
      <c r="I160"/>
    </row>
    <row r="161" spans="1:13">
      <c r="C161" t="s">
        <v>495</v>
      </c>
      <c r="E161">
        <f>'BALANCES'!G181</f>
        <v>132</v>
      </c>
      <c r="F161">
        <f>'BALANCES'!H181</f>
        <v>138</v>
      </c>
      <c r="G161">
        <f>'BALANCES'!I181</f>
        <v>127</v>
      </c>
      <c r="H161">
        <f>'BALANCES'!J181</f>
        <v>140</v>
      </c>
      <c r="I161">
        <f>'BALANCES'!K181</f>
        <v/>
      </c>
    </row>
    <row r="162" spans="1:13">
      <c r="C162" t="s">
        <v>460</v>
      </c>
      <c r="E162">
        <f>'BALANCES'!G156+'BALANCES'!G157</f>
        <v>215</v>
      </c>
      <c r="F162">
        <f>'BALANCES'!H156+'BALANCES'!H157</f>
        <v>227</v>
      </c>
      <c r="G162">
        <f>'BALANCES'!I156+'BALANCES'!I157</f>
        <v>205</v>
      </c>
      <c r="H162">
        <f>'BALANCES'!J156+'BALANCES'!J157</f>
        <v>231</v>
      </c>
      <c r="I162">
        <f>'BALANCES'!K156+'BALANCES'!K157</f>
        <v>0</v>
      </c>
    </row>
    <row r="163" spans="1:13">
      <c r="C163" t="s">
        <v>458</v>
      </c>
      <c r="E163">
        <f>SUM('BALANCES'!G150:G155)</f>
        <v>621</v>
      </c>
      <c r="F163">
        <f>SUM('BALANCES'!H150:H155)</f>
        <v>657</v>
      </c>
      <c r="G163">
        <f>SUM('BALANCES'!I150:I155)</f>
        <v>591</v>
      </c>
      <c r="H163">
        <f>SUM('BALANCES'!J150:J155)</f>
        <v>669</v>
      </c>
      <c r="I163">
        <f>SUM('BALANCES'!K150:K155)</f>
        <v>0</v>
      </c>
    </row>
    <row r="164" spans="1:13">
      <c r="B164" t="s">
        <v>496</v>
      </c>
      <c r="E164">
        <f>'BALANCES'!G170+'BALANCES'!G171+'BALANCES'!G172</f>
        <v>366</v>
      </c>
      <c r="F164">
        <f>'BALANCES'!H170+'BALANCES'!H171+'BALANCES'!H172</f>
        <v>384</v>
      </c>
      <c r="G164">
        <f>'BALANCES'!I170+'BALANCES'!I171+'BALANCES'!I172</f>
        <v>351</v>
      </c>
      <c r="H164">
        <f>'BALANCES'!J170+'BALANCES'!J171+'BALANCES'!J172</f>
        <v>390</v>
      </c>
      <c r="I164">
        <f>'BALANCES'!K170+'BALANCES'!K171+'BALANCES'!K172</f>
        <v>0</v>
      </c>
    </row>
    <row r="165" spans="1:13">
      <c r="B165" t="s">
        <v>497</v>
      </c>
      <c r="E165">
        <f>'BALANCES'!G168+'BALANCES'!G169</f>
        <v>239</v>
      </c>
      <c r="F165">
        <f>'BALANCES'!H168+'BALANCES'!H169</f>
        <v>251</v>
      </c>
      <c r="G165">
        <f>'BALANCES'!I168+'BALANCES'!I169</f>
        <v>229</v>
      </c>
      <c r="H165">
        <f>'BALANCES'!J168+'BALANCES'!J169</f>
        <v>255</v>
      </c>
      <c r="I165">
        <f>'BALANCES'!K168+'BALANCES'!K169</f>
        <v>0</v>
      </c>
    </row>
    <row r="166" spans="1:13">
      <c r="B166" t="s">
        <v>498</v>
      </c>
      <c r="E166">
        <f>SUM('BALANCES'!G173:G180)</f>
        <v>1020</v>
      </c>
      <c r="F166">
        <f>SUM('BALANCES'!H173:H180)</f>
        <v>1068</v>
      </c>
      <c r="G166">
        <f>SUM('BALANCES'!I173:I180)</f>
        <v>980</v>
      </c>
      <c r="H166">
        <f>SUM('BALANCES'!J173:J180)</f>
        <v>1084</v>
      </c>
      <c r="I166">
        <f>SUM('BALANCES'!K173:K180)</f>
        <v>0</v>
      </c>
    </row>
    <row r="167" spans="1:13">
      <c r="B167" t="s">
        <v>499</v>
      </c>
      <c r="E167">
        <f>'BALANCES'!G166+'BALANCES'!G167+'BALANCES'!G182+'BALANCES'!G183+'BALANCES'!G184+'BALANCES'!G185</f>
        <v>773</v>
      </c>
      <c r="F167">
        <f>'BALANCES'!H166+'BALANCES'!H167+'BALANCES'!H182+'BALANCES'!H183+'BALANCES'!H184+'BALANCES'!H185</f>
        <v>809</v>
      </c>
      <c r="G167">
        <f>'BALANCES'!I166+'BALANCES'!I167+'BALANCES'!I182+'BALANCES'!I183+'BALANCES'!I184+'BALANCES'!I185</f>
        <v>743</v>
      </c>
      <c r="H167">
        <f>'BALANCES'!J166+'BALANCES'!J167+'BALANCES'!J182+'BALANCES'!J183+'BALANCES'!J184+'BALANCES'!J185</f>
        <v>821</v>
      </c>
      <c r="I167">
        <f>'BALANCES'!K166+'BALANCES'!K167+'BALANCES'!K182+'BALANCES'!K183+'BALANCES'!K184+'BALANCES'!K185</f>
        <v>0</v>
      </c>
    </row>
    <row r="168" spans="1:13">
      <c r="B168" t="s">
        <v>500</v>
      </c>
      <c r="E168">
        <f>SUM('BALANCES'!G158:G162)+'BALANCES'!G164+'BALANCES'!G165</f>
        <v>786</v>
      </c>
      <c r="F168">
        <f>SUM('BALANCES'!H158:H162)+'BALANCES'!H164+'BALANCES'!H165</f>
        <v>828</v>
      </c>
      <c r="G168">
        <f>SUM('BALANCES'!I158:I162)+'BALANCES'!I164+'BALANCES'!I165</f>
        <v>751</v>
      </c>
      <c r="H168">
        <f>SUM('BALANCES'!J158:J162)+'BALANCES'!J164+'BALANCES'!J165</f>
        <v>842</v>
      </c>
      <c r="I168">
        <f>SUM('BALANCES'!K158:K162)+'BALANCES'!K164+'BALANCES'!K165</f>
        <v>0</v>
      </c>
    </row>
    <row r="169" spans="1:13">
      <c r="B169" s="67" t="s">
        <v>501</v>
      </c>
      <c r="E169">
        <f>SUM(E157:E168)</f>
        <v>4546</v>
      </c>
      <c r="F169">
        <f>SUM(F157:F168)</f>
        <v>4780</v>
      </c>
      <c r="G169">
        <f>SUM(G157:G168)</f>
        <v>4351</v>
      </c>
      <c r="H169">
        <f>SUM(H157:H168)</f>
        <v>4858</v>
      </c>
      <c r="I169">
        <f>SUM(I157:I168)</f>
        <v>0</v>
      </c>
      <c r="J169">
        <f>SUM(J157:J168)</f>
        <v>0</v>
      </c>
      <c r="K169">
        <f>SUM(K157:K168)</f>
        <v>0</v>
      </c>
      <c r="L169">
        <f>SUM(L157:L168)</f>
        <v>0</v>
      </c>
      <c r="M169">
        <f>SUM(M157:M168)</f>
        <v>0</v>
      </c>
    </row>
    <row r="171" spans="1:13">
      <c r="B171" s="67" t="s">
        <v>502</v>
      </c>
      <c r="E171"/>
      <c r="F171"/>
      <c r="G171"/>
      <c r="H171"/>
      <c r="I171"/>
      <c r="J171"/>
      <c r="K171"/>
      <c r="L171"/>
      <c r="M171"/>
    </row>
    <row r="172" spans="1:13">
      <c r="B172" t="s">
        <v>503</v>
      </c>
      <c r="E172">
        <f>SUM('BALANCES'!G200:G204)</f>
        <v>545</v>
      </c>
      <c r="F172">
        <f>SUM('BALANCES'!H200:H204)</f>
        <v>575</v>
      </c>
      <c r="G172">
        <f>SUM('BALANCES'!I200:I204)</f>
        <v>520</v>
      </c>
      <c r="H172">
        <f>SUM('BALANCES'!J200:J204)</f>
        <v>585</v>
      </c>
      <c r="I172">
        <f>SUM('BALANCES'!K200:K204)</f>
        <v>0</v>
      </c>
    </row>
    <row r="173" spans="1:13">
      <c r="B173" t="s">
        <v>504</v>
      </c>
      <c r="E173">
        <f>'BALANCES'!G163+'BALANCES'!G205</f>
        <v>226</v>
      </c>
      <c r="F173">
        <f>'BALANCES'!H163+'BALANCES'!H205</f>
        <v>238</v>
      </c>
      <c r="G173">
        <f>'BALANCES'!I163+'BALANCES'!I205</f>
        <v>216</v>
      </c>
      <c r="H173">
        <f>'BALANCES'!J163+'BALANCES'!J205</f>
        <v>242</v>
      </c>
      <c r="I173">
        <f>'BALANCES'!K163+'BALANCES'!K205</f>
        <v>0</v>
      </c>
    </row>
    <row r="174" spans="1:13">
      <c r="B174" t="s">
        <v>505</v>
      </c>
      <c r="E174">
        <f>'BALANCES'!G206+'BALANCES'!G207</f>
        <v>227</v>
      </c>
      <c r="F174">
        <f>'BALANCES'!H206+'BALANCES'!H207</f>
        <v>239</v>
      </c>
      <c r="G174">
        <f>'BALANCES'!I206+'BALANCES'!I207</f>
        <v>217</v>
      </c>
      <c r="H174">
        <f>'BALANCES'!J206+'BALANCES'!J207</f>
        <v>243</v>
      </c>
      <c r="I174">
        <f>'BALANCES'!K206+'BALANCES'!K207</f>
        <v>0</v>
      </c>
    </row>
    <row r="175" spans="1:13">
      <c r="B175" t="s">
        <v>506</v>
      </c>
      <c r="E175">
        <f>'BALANCES'!G194+'BALANCES'!G195</f>
        <v>203</v>
      </c>
      <c r="F175">
        <f>'BALANCES'!H194+'BALANCES'!H195</f>
        <v>215</v>
      </c>
      <c r="G175">
        <f>'BALANCES'!I194+'BALANCES'!I195</f>
        <v>193</v>
      </c>
      <c r="H175">
        <f>'BALANCES'!J194+'BALANCES'!J195</f>
        <v>219</v>
      </c>
      <c r="I175">
        <f>'BALANCES'!K194+'BALANCES'!K195</f>
        <v>0</v>
      </c>
    </row>
    <row r="176" spans="1:13">
      <c r="B176" t="s">
        <v>507</v>
      </c>
      <c r="E176">
        <f>SUM('BALANCES'!G210:G212)</f>
        <v>354</v>
      </c>
      <c r="F176">
        <f>SUM('BALANCES'!H210:H212)</f>
        <v>372</v>
      </c>
      <c r="G176">
        <f>SUM('BALANCES'!I210:I212)</f>
        <v>339</v>
      </c>
      <c r="H176">
        <f>SUM('BALANCES'!J210:J212)</f>
        <v>378</v>
      </c>
      <c r="I176">
        <f>SUM('BALANCES'!K210:K212)</f>
        <v>0</v>
      </c>
    </row>
    <row r="177" spans="1:13">
      <c r="B177" t="s">
        <v>508</v>
      </c>
      <c r="E177">
        <f>SUM('BALANCES'!G190:G193)+SUM('BALANCES'!G196:G199)+'BALANCES'!G208+'BALANCES'!G209+SUM('BALANCES'!G213:G225)</f>
        <v>2681</v>
      </c>
      <c r="F177">
        <f>SUM('BALANCES'!H190:H193)+SUM('BALANCES'!H196:H199)+'BALANCES'!H208+'BALANCES'!H209+SUM('BALANCES'!H213:H225)</f>
        <v>2819</v>
      </c>
      <c r="G177">
        <f>SUM('BALANCES'!I190:I193)+SUM('BALANCES'!I196:I199)+'BALANCES'!I208+'BALANCES'!I209+SUM('BALANCES'!I213:I225)</f>
        <v>2566</v>
      </c>
      <c r="H177">
        <f>SUM('BALANCES'!J190:J193)+SUM('BALANCES'!J196:J199)+'BALANCES'!J208+'BALANCES'!J209+SUM('BALANCES'!J213:J225)</f>
        <v>2865</v>
      </c>
      <c r="I177">
        <f>SUM('BALANCES'!K190:K193)+SUM('BALANCES'!K196:K199)+'BALANCES'!K208+'BALANCES'!K209+SUM('BALANCES'!K213:K225)</f>
        <v>0</v>
      </c>
    </row>
    <row r="178" spans="1:13">
      <c r="B178" s="67" t="s">
        <v>509</v>
      </c>
      <c r="E178">
        <f>SUM(E172:E177)</f>
        <v>4236</v>
      </c>
      <c r="F178">
        <f>SUM(F172:F177)</f>
        <v>4458</v>
      </c>
      <c r="G178">
        <f>SUM(G172:G177)</f>
        <v>4051</v>
      </c>
      <c r="H178">
        <f>SUM(H172:H177)</f>
        <v>4532</v>
      </c>
      <c r="I178">
        <f>SUM(I172:I177)</f>
        <v>0</v>
      </c>
      <c r="J178">
        <f>SUM(J172:J177)</f>
        <v>0</v>
      </c>
      <c r="K178">
        <f>SUM(K172:K177)</f>
        <v>0</v>
      </c>
      <c r="L178">
        <f>SUM(L172:L177)</f>
        <v>0</v>
      </c>
      <c r="M178">
        <f>SUM(M172:M177)</f>
        <v>0</v>
      </c>
    </row>
    <row r="180" spans="1:13">
      <c r="B180" s="67" t="s">
        <v>510</v>
      </c>
      <c r="E180">
        <f>E169+E178</f>
        <v>8782</v>
      </c>
      <c r="F180">
        <f>F169+F178</f>
        <v>9238</v>
      </c>
      <c r="G180">
        <f>G169+G178</f>
        <v>8402</v>
      </c>
      <c r="H180">
        <f>H169+H178</f>
        <v>9390</v>
      </c>
      <c r="I180">
        <f>I169+I178</f>
        <v>0</v>
      </c>
      <c r="J180">
        <f>J169+J178</f>
        <v>0</v>
      </c>
      <c r="K180">
        <f>K169+K178</f>
        <v>0</v>
      </c>
      <c r="L180">
        <f>L169+L178</f>
        <v>0</v>
      </c>
      <c r="M180">
        <f>M169+M178</f>
        <v>0</v>
      </c>
    </row>
    <row r="183" spans="1:13">
      <c r="B183" s="67" t="s">
        <v>511</v>
      </c>
      <c r="E183"/>
      <c r="F183"/>
      <c r="G183"/>
      <c r="H183"/>
      <c r="I183"/>
      <c r="J183"/>
      <c r="K183"/>
      <c r="L183"/>
      <c r="M183"/>
    </row>
    <row r="184" spans="1:13">
      <c r="B184" t="s">
        <v>512</v>
      </c>
      <c r="E184">
        <f>SUM('BALANCES'!G235+'BALANCES'!G236)</f>
        <v>195</v>
      </c>
      <c r="F184">
        <f>SUM('BALANCES'!H235+'BALANCES'!H236)</f>
        <v>207</v>
      </c>
      <c r="G184">
        <f>SUM('BALANCES'!I235+'BALANCES'!I236)</f>
        <v>185</v>
      </c>
      <c r="H184">
        <f>SUM('BALANCES'!J235+'BALANCES'!J236)</f>
        <v>211</v>
      </c>
      <c r="I184">
        <f>SUM('BALANCES'!K235+'BALANCES'!K236)</f>
        <v>0</v>
      </c>
    </row>
    <row r="185" spans="1:13">
      <c r="B185" t="s">
        <v>513</v>
      </c>
      <c r="E185">
        <f>'BALANCES'!G237</f>
        <v>99</v>
      </c>
      <c r="F185">
        <f>'BALANCES'!H237</f>
        <v>105</v>
      </c>
      <c r="G185">
        <f>'BALANCES'!I237</f>
        <v>94</v>
      </c>
      <c r="H185">
        <f>'BALANCES'!J237</f>
        <v>107</v>
      </c>
      <c r="I185">
        <f>'BALANCES'!K237</f>
        <v/>
      </c>
    </row>
    <row r="186" spans="1:13">
      <c r="B186" t="s">
        <v>514</v>
      </c>
      <c r="E186">
        <f>SUM('BALANCES'!G238:G244)</f>
        <v>721</v>
      </c>
      <c r="F186">
        <f>SUM('BALANCES'!H238:H244)</f>
        <v>763</v>
      </c>
      <c r="G186">
        <f>SUM('BALANCES'!I238:I244)</f>
        <v>686</v>
      </c>
      <c r="H186">
        <f>SUM('BALANCES'!J238:J244)</f>
        <v>777</v>
      </c>
      <c r="I186">
        <f>SUM('BALANCES'!K238:K244)</f>
        <v>0</v>
      </c>
    </row>
    <row r="187" spans="1:13">
      <c r="B187" t="s">
        <v>515</v>
      </c>
      <c r="E187">
        <f>'BALANCES'!G247</f>
        <v>109</v>
      </c>
      <c r="F187">
        <f>'BALANCES'!H247</f>
        <v>115</v>
      </c>
      <c r="G187">
        <f>'BALANCES'!I247</f>
        <v>104</v>
      </c>
      <c r="H187">
        <f>'BALANCES'!J247</f>
        <v>117</v>
      </c>
      <c r="I187">
        <f>'BALANCES'!K247</f>
        <v/>
      </c>
    </row>
    <row r="188" spans="1:13">
      <c r="B188" t="s">
        <v>516</v>
      </c>
      <c r="E188">
        <f>SUM('BALANCES'!G250:G257)</f>
        <v>836</v>
      </c>
      <c r="F188">
        <f>SUM('BALANCES'!H250:H257)</f>
        <v>884</v>
      </c>
      <c r="G188">
        <f>SUM('BALANCES'!I250:I257)</f>
        <v>796</v>
      </c>
      <c r="H188">
        <f>SUM('BALANCES'!J250:J257)</f>
        <v>900</v>
      </c>
      <c r="I188">
        <f>SUM('BALANCES'!K250:K257)</f>
        <v>0</v>
      </c>
    </row>
    <row r="189" spans="1:13">
      <c r="B189" t="s">
        <v>517</v>
      </c>
      <c r="E189">
        <f>'BALANCES'!G248+'BALANCES'!G249</f>
        <v>221</v>
      </c>
      <c r="F189">
        <f>'BALANCES'!H248+'BALANCES'!H249</f>
        <v>233</v>
      </c>
      <c r="G189">
        <f>'BALANCES'!I248+'BALANCES'!I249</f>
        <v>211</v>
      </c>
      <c r="H189">
        <f>'BALANCES'!J248+'BALANCES'!J249</f>
        <v>237</v>
      </c>
      <c r="I189">
        <f>'BALANCES'!K248+'BALANCES'!K249</f>
        <v>0</v>
      </c>
    </row>
    <row r="190" spans="1:13">
      <c r="B190" t="s">
        <v>518</v>
      </c>
      <c r="E190">
        <f>'BALANCES'!G245+'BALANCES'!G246</f>
        <v>215</v>
      </c>
      <c r="F190">
        <f>'BALANCES'!H245+'BALANCES'!H246</f>
        <v>227</v>
      </c>
      <c r="G190">
        <f>'BALANCES'!I245+'BALANCES'!I246</f>
        <v>205</v>
      </c>
      <c r="H190">
        <f>'BALANCES'!J245+'BALANCES'!J246</f>
        <v>231</v>
      </c>
      <c r="I190">
        <f>'BALANCES'!K245+'BALANCES'!K246</f>
        <v>0</v>
      </c>
    </row>
    <row r="191" spans="1:13">
      <c r="B191" s="67" t="s">
        <v>519</v>
      </c>
      <c r="E191">
        <f>SUM(E184:E190)</f>
        <v>2396</v>
      </c>
      <c r="F191">
        <f>SUM(F184:F190)</f>
        <v>2534</v>
      </c>
      <c r="G191">
        <f>SUM(G184:G190)</f>
        <v>2281</v>
      </c>
      <c r="H191">
        <f>SUM(H184:H190)</f>
        <v>2580</v>
      </c>
      <c r="I191">
        <f>SUM(I184:I190)</f>
        <v>0</v>
      </c>
      <c r="J191">
        <f>SUM(J184:J190)</f>
        <v>0</v>
      </c>
      <c r="K191">
        <f>SUM(K184:K190)</f>
        <v>0</v>
      </c>
      <c r="L191">
        <f>SUM(L184:L190)</f>
        <v>0</v>
      </c>
      <c r="M191">
        <f>SUM(M184:M190)</f>
        <v>0</v>
      </c>
    </row>
    <row r="193" spans="1:13">
      <c r="B193" s="67" t="s">
        <v>520</v>
      </c>
      <c r="E193">
        <f>E180+E191</f>
        <v>11178</v>
      </c>
      <c r="F193">
        <f>F180+F191</f>
        <v>11772</v>
      </c>
      <c r="G193">
        <f>G180+G191</f>
        <v>10683</v>
      </c>
      <c r="H193">
        <f>H180+H191</f>
        <v>11970</v>
      </c>
      <c r="I193">
        <f>I180+I191</f>
        <v>0</v>
      </c>
      <c r="J193">
        <f>J180+J191</f>
        <v>0</v>
      </c>
      <c r="K193">
        <f>K180+K191</f>
        <v>0</v>
      </c>
      <c r="L193">
        <f>L180+L191</f>
        <v>0</v>
      </c>
      <c r="M193">
        <f>M180+M191</f>
        <v>0</v>
      </c>
    </row>
    <row r="196" spans="1:13">
      <c r="B196" s="67" t="s">
        <v>442</v>
      </c>
      <c r="E196"/>
      <c r="F196"/>
      <c r="G196"/>
      <c r="H196"/>
      <c r="I196"/>
      <c r="J196"/>
      <c r="K196"/>
      <c r="L196"/>
      <c r="M196"/>
    </row>
    <row r="198" spans="1:13">
      <c r="C198" t="s">
        <v>521</v>
      </c>
      <c r="E198">
        <f>E110/(E8+E9)</f>
        <v>0.044052863436123</v>
      </c>
      <c r="F198">
        <f>F110/(F8+F9)</f>
        <v>0.054393305439331</v>
      </c>
      <c r="G198">
        <f>G110/(G8+G9)</f>
        <v>0.034562211981567</v>
      </c>
      <c r="H198">
        <f>H110/(H8+H9)</f>
        <v>0.05761316872428</v>
      </c>
      <c r="I198" t="str">
        <f>I110/(I8+I9)</f>
        <v>0</v>
      </c>
    </row>
    <row r="199" spans="1:13">
      <c r="C199" t="s">
        <v>522</v>
      </c>
      <c r="E199">
        <f>E111/E$259</f>
        <v>0.035893155258765</v>
      </c>
      <c r="F199">
        <f>F111/F$259</f>
        <v>0.044570502431118</v>
      </c>
      <c r="G199">
        <f>G111/G$259</f>
        <v>0.028253424657534</v>
      </c>
      <c r="H199">
        <f>H111/H$259</f>
        <v>0.047351524879615</v>
      </c>
      <c r="I199" t="str">
        <f>I111/I$259</f>
        <v>0</v>
      </c>
    </row>
    <row r="200" spans="1:13">
      <c r="C200" t="s">
        <v>523</v>
      </c>
      <c r="E200">
        <f>E112/E$259</f>
        <v>0.095158597662771</v>
      </c>
      <c r="F200">
        <f>F112/F$259</f>
        <v>0.10696920583468</v>
      </c>
      <c r="G200">
        <f>G112/G$259</f>
        <v>0.084760273972603</v>
      </c>
      <c r="H200">
        <f>H112/H$259</f>
        <v>0.1107544141252</v>
      </c>
      <c r="I200" t="str">
        <f>I112/I$259</f>
        <v>0</v>
      </c>
    </row>
    <row r="201" spans="1:13">
      <c r="C201" t="s">
        <v>524</v>
      </c>
      <c r="E201">
        <f>E114*360/E8</f>
        <v>39.823008849558</v>
      </c>
      <c r="F201">
        <f>F114*360/F8</f>
        <v>46.890756302521</v>
      </c>
      <c r="G201">
        <f>G114*360/G8</f>
        <v>33.333333333333</v>
      </c>
      <c r="H201">
        <f>H114*360/H8</f>
        <v>49.090909090909</v>
      </c>
      <c r="I201" t="str">
        <f>I114*360/I8</f>
        <v>0</v>
      </c>
    </row>
    <row r="202" spans="1:13">
      <c r="C202" t="s">
        <v>525</v>
      </c>
      <c r="E202">
        <f>E115*360/E9</f>
        <v>41.052631578947</v>
      </c>
      <c r="F202">
        <f>F115*360/F9</f>
        <v>48</v>
      </c>
      <c r="G202">
        <f>G115*360/G9</f>
        <v>34.678899082569</v>
      </c>
      <c r="H202">
        <f>H115*360/H9</f>
        <v>50.16393442623</v>
      </c>
      <c r="I202" t="str">
        <f>I115*360/I9</f>
        <v>0</v>
      </c>
    </row>
    <row r="203" spans="1:13">
      <c r="C203" t="s">
        <v>526</v>
      </c>
      <c r="E203">
        <f>E116*360/E10</f>
        <v>37.937219730942</v>
      </c>
      <c r="F203">
        <f>F116*360/F10</f>
        <v>45.191489361702</v>
      </c>
      <c r="G203">
        <f>G116*360/G10</f>
        <v>31.267605633803</v>
      </c>
      <c r="H203">
        <f>H116*360/H10</f>
        <v>47.44769874477</v>
      </c>
      <c r="I203" t="str">
        <f>I116*360/I10</f>
        <v>0</v>
      </c>
    </row>
    <row r="204" spans="1:13">
      <c r="C204" t="s">
        <v>527</v>
      </c>
      <c r="E204">
        <f>-E20*360/E21</f>
        <v>-61.345291479821</v>
      </c>
      <c r="F204">
        <f>-E20*360/E21</f>
        <v>-61.345291479821</v>
      </c>
      <c r="G204">
        <f>-E20*360/E21</f>
        <v>-61.345291479821</v>
      </c>
      <c r="H204">
        <f>-E20*360/E21</f>
        <v>-61.345291479821</v>
      </c>
      <c r="I204">
        <f>-E20*360/E21</f>
        <v>-61.345291479821</v>
      </c>
    </row>
    <row r="205" spans="1:13">
      <c r="C205" t="s">
        <v>528</v>
      </c>
      <c r="E205">
        <f>E129/(E17+E18+E97+E98)</f>
        <v>0.77333333333333</v>
      </c>
      <c r="F205">
        <f>F129/(F17+F18+F97+F98)</f>
        <v>0.83544303797468</v>
      </c>
      <c r="G205">
        <f>G129/(G17+G18+G97+G98)</f>
        <v>0.71627906976744</v>
      </c>
      <c r="H205">
        <f>H129/(H17+H18+H97+H98)</f>
        <v>0.85477178423237</v>
      </c>
      <c r="I205" t="str">
        <f>I129/(I17+I18+I97+I98)</f>
        <v>0</v>
      </c>
    </row>
    <row r="206" spans="1:13">
      <c r="C206" t="s">
        <v>529</v>
      </c>
      <c r="E206">
        <f>E157*360/(E17+E97)</f>
        <v>318.21428571429</v>
      </c>
      <c r="F206">
        <f>F157*360/(F17+F97)</f>
        <v>320.33898305085</v>
      </c>
      <c r="G206">
        <f>G157*360/(G17+G97)</f>
        <v>316.26168224299</v>
      </c>
      <c r="H206">
        <f>H157*360/(H17+H97)</f>
        <v>321</v>
      </c>
      <c r="I206" t="str">
        <f>I157*360/(I17+I97)</f>
        <v>0</v>
      </c>
    </row>
    <row r="207" spans="1:13">
      <c r="C207" t="s">
        <v>530</v>
      </c>
      <c r="E207">
        <f>E158*360/(E18+E98)</f>
        <v>318.58407079646</v>
      </c>
      <c r="F207">
        <f>F158*360/(F18+F98)</f>
        <v>320.67226890756</v>
      </c>
      <c r="G207">
        <f>G158*360/(G18+G98)</f>
        <v>316.66666666667</v>
      </c>
      <c r="H207">
        <f>H158*360/(H18+H98)</f>
        <v>321.32231404959</v>
      </c>
      <c r="I207" t="str">
        <f>I158*360/(I18+I98)</f>
        <v>0</v>
      </c>
    </row>
    <row r="208" spans="1:13">
      <c r="C208" t="s">
        <v>531</v>
      </c>
      <c r="E208">
        <f>E159*360/(E19+E99)</f>
        <v>317.64705882353</v>
      </c>
      <c r="F208">
        <f>F159*360/(F19+F99)</f>
        <v>319.82832618026</v>
      </c>
      <c r="G208">
        <f>G159*360/(G19+G99)</f>
        <v>315.63981042654</v>
      </c>
      <c r="H208">
        <f>H159*360/(H19+H99)</f>
        <v>320.50632911392</v>
      </c>
      <c r="I208" t="str">
        <f>I159*360/(I19+I99)</f>
        <v>0</v>
      </c>
    </row>
    <row r="209" spans="1:13">
      <c r="C209" t="s">
        <v>532</v>
      </c>
      <c r="E209">
        <f>E164/(E28+E107)</f>
        <v>0.1421359223301</v>
      </c>
      <c r="F209">
        <f>F164/(F28+F107)</f>
        <v>0.14735226400614</v>
      </c>
      <c r="G209">
        <f>G164/(G28+G107)</f>
        <v>0.13753918495298</v>
      </c>
      <c r="H209">
        <f>H164/(H28+H107)</f>
        <v>0.14896867838044</v>
      </c>
      <c r="I209">
        <f>I164/(I28+I107)</f>
        <v>0</v>
      </c>
    </row>
    <row r="210" spans="1:13">
      <c r="C210" t="s">
        <v>533</v>
      </c>
      <c r="E210">
        <f>E176/(E28+E107)</f>
        <v>0.13747572815534</v>
      </c>
      <c r="F210">
        <f>F176/(F28+F107)</f>
        <v>0.14274750575595</v>
      </c>
      <c r="G210">
        <f>G176/(G28+G107)</f>
        <v>0.13283699059561</v>
      </c>
      <c r="H210">
        <f>H176/(H28+H107)</f>
        <v>0.14438502673797</v>
      </c>
      <c r="I210">
        <f>I176/(I28+I107)</f>
        <v>0</v>
      </c>
    </row>
    <row r="211" spans="1:13">
      <c r="C211" t="s">
        <v>534</v>
      </c>
      <c r="E211">
        <f>(E201+E204)-E206</f>
        <v>-339.73656834455</v>
      </c>
      <c r="F211">
        <f>(E201+E204)-E206</f>
        <v>-339.73656834455</v>
      </c>
      <c r="G211">
        <f>(E201+E204)-E206</f>
        <v>-339.73656834455</v>
      </c>
      <c r="H211">
        <f>(E201+E204)-E206</f>
        <v>-339.73656834455</v>
      </c>
      <c r="I211">
        <f>(E201+E204)-E206</f>
        <v>-339.73656834455</v>
      </c>
    </row>
    <row r="218" spans="1:13">
      <c r="A218" s="65" t="s">
        <v>383</v>
      </c>
    </row>
    <row r="219" spans="1:13">
      <c r="A219" s="65" t="s">
        <v>535</v>
      </c>
      <c r="E219" s="66">
        <v>2016</v>
      </c>
      <c r="F219" s="66">
        <v>2017</v>
      </c>
      <c r="G219" s="66">
        <v>2018</v>
      </c>
      <c r="H219" s="66">
        <v>2019</v>
      </c>
      <c r="I219" s="66">
        <v>2020</v>
      </c>
      <c r="J219" s="68">
        <v>2021</v>
      </c>
      <c r="K219" s="68">
        <v>2022</v>
      </c>
      <c r="L219" s="68">
        <v>2023</v>
      </c>
      <c r="M219" s="68">
        <v>2024</v>
      </c>
    </row>
    <row r="221" spans="1:13">
      <c r="B221" s="67" t="s">
        <v>536</v>
      </c>
      <c r="E221"/>
      <c r="F221"/>
      <c r="G221"/>
      <c r="H221"/>
      <c r="I221"/>
      <c r="J221"/>
      <c r="K221"/>
      <c r="L221"/>
      <c r="M221"/>
    </row>
    <row r="222" spans="1:13">
      <c r="B222" t="s">
        <v>537</v>
      </c>
      <c r="E222">
        <f>E111+E112</f>
        <v>157</v>
      </c>
      <c r="F222">
        <f>F111+F112</f>
        <v>187</v>
      </c>
      <c r="G222">
        <f>G111+G112</f>
        <v>132</v>
      </c>
      <c r="H222">
        <f>H111+H112</f>
        <v>197</v>
      </c>
      <c r="I222">
        <f>I111+I112</f>
        <v>0</v>
      </c>
    </row>
    <row r="223" spans="1:13">
      <c r="C223" t="s">
        <v>538</v>
      </c>
      <c r="E223">
        <f>(E133-E222)-(E169+E176+E177-E228)</f>
        <v>-4884</v>
      </c>
      <c r="F223">
        <f>(E133-E222)-(E169+E176+E177-E228)</f>
        <v>-4884</v>
      </c>
      <c r="G223">
        <f>(E133-E222)-(E169+E176+E177-E228)</f>
        <v>-4884</v>
      </c>
      <c r="H223">
        <f>(E133-E222)-(E169+E176+E177-E228)</f>
        <v>-4884</v>
      </c>
      <c r="I223">
        <f>(E133-E222)-(E169+E176+E177-E228)</f>
        <v>-4884</v>
      </c>
    </row>
    <row r="224" spans="1:13">
      <c r="B224" t="s">
        <v>539</v>
      </c>
      <c r="E224">
        <f>E150</f>
        <v>7240</v>
      </c>
      <c r="F224">
        <f>F150</f>
        <v>7720</v>
      </c>
      <c r="G224">
        <f>G150</f>
        <v>6840</v>
      </c>
      <c r="H224">
        <f>H150</f>
        <v>7880</v>
      </c>
      <c r="I224">
        <f>I150</f>
        <v>0</v>
      </c>
    </row>
    <row r="225" spans="1:13">
      <c r="B225" s="67" t="s">
        <v>489</v>
      </c>
      <c r="E225">
        <f>SUM(E222:E224)</f>
        <v>2513</v>
      </c>
      <c r="F225">
        <f>SUM(F222:F224)</f>
        <v>3023</v>
      </c>
      <c r="G225">
        <f>SUM(G222:G224)</f>
        <v>2088</v>
      </c>
      <c r="H225">
        <f>SUM(H222:H224)</f>
        <v>3193</v>
      </c>
      <c r="I225">
        <f>SUM(I222:I224)</f>
        <v>-4884</v>
      </c>
      <c r="J225">
        <f>SUM(J222:J224)</f>
        <v>0</v>
      </c>
      <c r="K225">
        <f>SUM(K222:K224)</f>
        <v>0</v>
      </c>
      <c r="L225">
        <f>SUM(L222:L224)</f>
        <v>0</v>
      </c>
      <c r="M225">
        <f>SUM(M222:M224)</f>
        <v>0</v>
      </c>
    </row>
    <row r="227" spans="1:13">
      <c r="B227" s="67" t="s">
        <v>540</v>
      </c>
      <c r="E227"/>
      <c r="F227"/>
      <c r="G227"/>
      <c r="H227"/>
      <c r="I227"/>
      <c r="J227"/>
      <c r="K227"/>
      <c r="L227"/>
      <c r="M227"/>
    </row>
    <row r="228" spans="1:13">
      <c r="B228" t="s">
        <v>541</v>
      </c>
      <c r="E228">
        <f>E168</f>
        <v>786</v>
      </c>
      <c r="F228">
        <f>F168</f>
        <v>828</v>
      </c>
      <c r="G228">
        <f>G168</f>
        <v>751</v>
      </c>
      <c r="H228">
        <f>H168</f>
        <v>842</v>
      </c>
      <c r="I228">
        <f>I168</f>
        <v>0</v>
      </c>
    </row>
    <row r="229" spans="1:13">
      <c r="B229" t="s">
        <v>542</v>
      </c>
      <c r="E229">
        <f>SUM(E172:E175)</f>
        <v>1201</v>
      </c>
      <c r="F229">
        <f>SUM(F172:F175)</f>
        <v>1267</v>
      </c>
      <c r="G229">
        <f>SUM(G172:G175)</f>
        <v>1146</v>
      </c>
      <c r="H229">
        <f>SUM(H172:H175)</f>
        <v>1289</v>
      </c>
      <c r="I229">
        <f>SUM(I172:I175)</f>
        <v>0</v>
      </c>
    </row>
    <row r="230" spans="1:13">
      <c r="B230" t="s">
        <v>511</v>
      </c>
      <c r="E230">
        <f>E191</f>
        <v>2396</v>
      </c>
      <c r="F230">
        <f>F191</f>
        <v>2534</v>
      </c>
      <c r="G230">
        <f>G191</f>
        <v>2281</v>
      </c>
      <c r="H230">
        <f>H191</f>
        <v>2580</v>
      </c>
      <c r="I230">
        <f>I191</f>
        <v>0</v>
      </c>
    </row>
    <row r="231" spans="1:13">
      <c r="B231" s="67" t="s">
        <v>543</v>
      </c>
      <c r="E231">
        <f>SUM(E228:E230)</f>
        <v>4383</v>
      </c>
      <c r="F231">
        <f>SUM(F228:F230)</f>
        <v>4629</v>
      </c>
      <c r="G231">
        <f>SUM(G228:G230)</f>
        <v>4178</v>
      </c>
      <c r="H231">
        <f>SUM(H228:H230)</f>
        <v>4711</v>
      </c>
      <c r="I231">
        <f>SUM(I228:I230)</f>
        <v>0</v>
      </c>
      <c r="J231">
        <f>SUM(J228:J230)</f>
        <v>0</v>
      </c>
      <c r="K231">
        <f>SUM(K228:K230)</f>
        <v>0</v>
      </c>
      <c r="L231">
        <f>SUM(L228:L230)</f>
        <v>0</v>
      </c>
      <c r="M231">
        <f>SUM(M228:M230)</f>
        <v>0</v>
      </c>
    </row>
    <row r="233" spans="1:13">
      <c r="C233" t="s">
        <v>544</v>
      </c>
      <c r="E233">
        <f>E229+E230-E224</f>
        <v>-3643</v>
      </c>
      <c r="F233">
        <f>F229+F230-F224</f>
        <v>-3919</v>
      </c>
      <c r="G233">
        <f>G229+G230-G224</f>
        <v>-3413</v>
      </c>
      <c r="H233">
        <f>H229+H230-H224</f>
        <v>-4011</v>
      </c>
      <c r="I233">
        <f>I229+I230-I224</f>
        <v>0</v>
      </c>
    </row>
    <row r="236" spans="1:13">
      <c r="B236" s="67" t="s">
        <v>442</v>
      </c>
      <c r="E236"/>
      <c r="F236"/>
      <c r="G236"/>
      <c r="H236"/>
      <c r="I236"/>
      <c r="J236"/>
      <c r="K236"/>
      <c r="L236"/>
      <c r="M236"/>
    </row>
    <row r="238" spans="1:13">
      <c r="C238" t="s">
        <v>545</v>
      </c>
      <c r="E238">
        <f>E223/(E8+E9)</f>
        <v>-10.757709251101</v>
      </c>
      <c r="F238">
        <f>F223/(F8+F9)</f>
        <v>-10.217573221757</v>
      </c>
      <c r="G238">
        <f>G223/(G8+G9)</f>
        <v>-11.253456221198</v>
      </c>
      <c r="H238">
        <f>H223/(H8+H9)</f>
        <v>-10.049382716049</v>
      </c>
      <c r="I238" t="str">
        <f>I223/(I8+I9)</f>
        <v>0</v>
      </c>
    </row>
    <row r="239" spans="1:13">
      <c r="B239" t="s">
        <v>546</v>
      </c>
      <c r="E239">
        <f>E96+E97+E98+E201+E202+E204-E206-E207</f>
        <v>-617.26800756206</v>
      </c>
      <c r="F239">
        <f>F96+F97+F98+F201+F202+F204-F206-F207</f>
        <v>-607.46578713571</v>
      </c>
      <c r="G239">
        <f>G96+G97+G98+G201+G202+G204-G206-G207</f>
        <v>-626.26140797358</v>
      </c>
      <c r="H239">
        <f>H96+H97+H98+H201+H202+H204-H206-H207</f>
        <v>-604.41276201227</v>
      </c>
      <c r="I239" t="str">
        <f>I96+I97+I98+I201+I202+I204-I206-I207</f>
        <v>0</v>
      </c>
    </row>
    <row r="240" spans="1:13">
      <c r="C240" t="s">
        <v>547</v>
      </c>
      <c r="E240">
        <f>E69/E13</f>
        <v>-0.33330014932802</v>
      </c>
      <c r="F240">
        <f>F69/F13</f>
        <v>-0.3302436693741</v>
      </c>
      <c r="G240">
        <f>G69/G13</f>
        <v>-0.33604951005673</v>
      </c>
      <c r="H240">
        <f>H69/H13</f>
        <v>-0.32927864214993</v>
      </c>
      <c r="I240" t="str">
        <f>I69/I13</f>
        <v>0</v>
      </c>
    </row>
    <row r="241" spans="1:13">
      <c r="C241" t="s">
        <v>548</v>
      </c>
      <c r="E241">
        <f>F69/E225</f>
        <v>-1.375248706725</v>
      </c>
      <c r="F241">
        <f>G69/E225</f>
        <v>-1.2964584162356</v>
      </c>
      <c r="G241">
        <f>H69/E225</f>
        <v>-1.3895742140867</v>
      </c>
      <c r="H241">
        <f>I69/E225</f>
        <v>0</v>
      </c>
      <c r="I241">
        <f>J69/E225</f>
        <v>0</v>
      </c>
    </row>
    <row r="242" spans="1:13">
      <c r="C242" t="s">
        <v>549</v>
      </c>
      <c r="E242">
        <f>F69/E230</f>
        <v>-1.4424040066778</v>
      </c>
      <c r="F242">
        <f>G69/E230</f>
        <v>-1.3597662771285</v>
      </c>
      <c r="G242">
        <f>H69/E230</f>
        <v>-1.457429048414</v>
      </c>
      <c r="H242">
        <f>I69/E230</f>
        <v>0</v>
      </c>
      <c r="I242">
        <f>J69/E230</f>
        <v>0</v>
      </c>
    </row>
    <row r="243" spans="1:13">
      <c r="C243" t="s">
        <v>550</v>
      </c>
      <c r="E243">
        <f>(E228+E229)/E225</f>
        <v>0.79068842021488</v>
      </c>
      <c r="F243">
        <f>(E228+E229)/E225</f>
        <v>0.79068842021488</v>
      </c>
      <c r="G243">
        <f>(E228+E229)/E225</f>
        <v>0.79068842021488</v>
      </c>
      <c r="H243">
        <f>(E228+E229)/E225</f>
        <v>0.79068842021488</v>
      </c>
      <c r="I243">
        <f>(E228+E229)/E225</f>
        <v>0.79068842021488</v>
      </c>
    </row>
    <row r="244" spans="1:13">
      <c r="C244" t="s">
        <v>551</v>
      </c>
      <c r="E244">
        <f>E225/E230</f>
        <v>1.0488313856427</v>
      </c>
      <c r="F244">
        <f>F225/F230</f>
        <v>1.1929755327545</v>
      </c>
      <c r="G244">
        <f>G225/G230</f>
        <v>0.91538798772468</v>
      </c>
      <c r="H244">
        <f>H225/H230</f>
        <v>1.2375968992248</v>
      </c>
      <c r="I244" t="str">
        <f>I225/I230</f>
        <v>0</v>
      </c>
    </row>
    <row r="245" spans="1:13">
      <c r="C245" t="s">
        <v>552</v>
      </c>
      <c r="E245">
        <f>E63/E66</f>
        <v>-0</v>
      </c>
      <c r="F245">
        <f>F63/F66</f>
        <v>-0</v>
      </c>
      <c r="G245">
        <f>G63/G66</f>
        <v>-0</v>
      </c>
      <c r="H245">
        <f>H63/H66</f>
        <v>-0</v>
      </c>
      <c r="I245" t="str">
        <f>I63/I66</f>
        <v>0</v>
      </c>
    </row>
    <row r="252" spans="1:13">
      <c r="A252" s="65" t="s">
        <v>383</v>
      </c>
    </row>
    <row r="253" spans="1:13">
      <c r="A253" s="65" t="s">
        <v>553</v>
      </c>
      <c r="E253" s="66">
        <v>2016</v>
      </c>
      <c r="F253" s="66">
        <v>2017</v>
      </c>
      <c r="G253" s="66">
        <v>2018</v>
      </c>
      <c r="H253" s="66">
        <v>2019</v>
      </c>
      <c r="I253" s="66">
        <v>2020</v>
      </c>
      <c r="J253" s="68">
        <v>2021</v>
      </c>
      <c r="K253" s="68">
        <v>2022</v>
      </c>
      <c r="L253" s="68">
        <v>2023</v>
      </c>
      <c r="M253" s="68">
        <v>2024</v>
      </c>
    </row>
    <row r="255" spans="1:13">
      <c r="B255" s="67" t="s">
        <v>554</v>
      </c>
      <c r="E255"/>
      <c r="F255"/>
      <c r="G255"/>
      <c r="H255"/>
      <c r="I255"/>
      <c r="J255"/>
      <c r="K255"/>
      <c r="L255"/>
      <c r="M255"/>
    </row>
    <row r="256" spans="1:13">
      <c r="C256" t="s">
        <v>555</v>
      </c>
      <c r="E256"/>
      <c r="F256"/>
      <c r="G256"/>
      <c r="H256"/>
      <c r="I256"/>
    </row>
    <row r="257" spans="1:13">
      <c r="C257" t="s">
        <v>556</v>
      </c>
      <c r="E257">
        <f>'FLUJO EFECTIVO'!C7</f>
        <v>186</v>
      </c>
      <c r="F257">
        <f>'FLUJO EFECTIVO'!D7</f>
        <v>192</v>
      </c>
      <c r="G257">
        <f>'FLUJO EFECTIVO'!E7</f>
        <v>181</v>
      </c>
      <c r="H257">
        <f>'FLUJO EFECTIVO'!F7</f>
        <v>194</v>
      </c>
      <c r="I257">
        <f>'FLUJO EFECTIVO'!G7</f>
        <v/>
      </c>
    </row>
    <row r="258" spans="1:13">
      <c r="C258" t="s">
        <v>557</v>
      </c>
      <c r="E258">
        <f>'FLUJO EFECTIVO'!C8+'FLUJO EFECTIVO'!C9+'FLUJO EFECTIVO'!C11</f>
        <v>565</v>
      </c>
      <c r="F258">
        <f>'FLUJO EFECTIVO'!D8+'FLUJO EFECTIVO'!D9+'FLUJO EFECTIVO'!D11</f>
        <v>583</v>
      </c>
      <c r="G258">
        <f>'FLUJO EFECTIVO'!E8+'FLUJO EFECTIVO'!E9+'FLUJO EFECTIVO'!E11</f>
        <v>550</v>
      </c>
      <c r="H258">
        <f>'FLUJO EFECTIVO'!F8+'FLUJO EFECTIVO'!F9+'FLUJO EFECTIVO'!F11</f>
        <v>589</v>
      </c>
      <c r="I258">
        <f>'FLUJO EFECTIVO'!G8+'FLUJO EFECTIVO'!G9+'FLUJO EFECTIVO'!G11</f>
        <v>0</v>
      </c>
    </row>
    <row r="259" spans="1:13">
      <c r="C259" t="s">
        <v>558</v>
      </c>
      <c r="E259">
        <f>'FLUJO EFECTIVO'!C10+'FLUJO EFECTIVO'!C19+'FLUJO EFECTIVO'!C21+'FLUJO EFECTIVO'!C45+'FLUJO EFECTIVO'!C46+'FLUJO EFECTIVO'!C59</f>
        <v>1198</v>
      </c>
      <c r="F259">
        <f>'FLUJO EFECTIVO'!D10+'FLUJO EFECTIVO'!D19+'FLUJO EFECTIVO'!D21+'FLUJO EFECTIVO'!D45+'FLUJO EFECTIVO'!D46+'FLUJO EFECTIVO'!D59</f>
        <v>1234</v>
      </c>
      <c r="G259">
        <f>'FLUJO EFECTIVO'!E10+'FLUJO EFECTIVO'!E19+'FLUJO EFECTIVO'!E21+'FLUJO EFECTIVO'!E45+'FLUJO EFECTIVO'!E46+'FLUJO EFECTIVO'!E59</f>
        <v>1168</v>
      </c>
      <c r="H259">
        <f>'FLUJO EFECTIVO'!F10+'FLUJO EFECTIVO'!F19+'FLUJO EFECTIVO'!F21+'FLUJO EFECTIVO'!F45+'FLUJO EFECTIVO'!F46+'FLUJO EFECTIVO'!F59</f>
        <v>1246</v>
      </c>
      <c r="I259">
        <f>'FLUJO EFECTIVO'!G10+'FLUJO EFECTIVO'!G19+'FLUJO EFECTIVO'!G21+'FLUJO EFECTIVO'!G45+'FLUJO EFECTIVO'!G46+'FLUJO EFECTIVO'!G59</f>
        <v>0</v>
      </c>
    </row>
    <row r="260" spans="1:13">
      <c r="C260" t="s">
        <v>559</v>
      </c>
      <c r="E260">
        <f>SUM(E257:E259)</f>
        <v>1949</v>
      </c>
      <c r="F260">
        <f>SUM(F257:F259)</f>
        <v>2009</v>
      </c>
      <c r="G260">
        <f>SUM(G257:G259)</f>
        <v>1899</v>
      </c>
      <c r="H260">
        <f>SUM(H257:H259)</f>
        <v>2029</v>
      </c>
      <c r="I260">
        <f>SUM(I257:I259)</f>
        <v>0</v>
      </c>
    </row>
    <row r="262" spans="1:13">
      <c r="C262" t="s">
        <v>560</v>
      </c>
      <c r="E262"/>
      <c r="F262"/>
      <c r="G262"/>
      <c r="H262"/>
      <c r="I262"/>
    </row>
    <row r="263" spans="1:13">
      <c r="C263" t="s">
        <v>561</v>
      </c>
      <c r="E263">
        <f>'FLUJO EFECTIVO'!C13</f>
        <v>190</v>
      </c>
      <c r="F263">
        <f>'FLUJO EFECTIVO'!D13</f>
        <v>196</v>
      </c>
      <c r="G263">
        <f>'FLUJO EFECTIVO'!E13</f>
        <v>185</v>
      </c>
      <c r="H263">
        <f>'FLUJO EFECTIVO'!F13</f>
        <v>198</v>
      </c>
      <c r="I263">
        <f>'FLUJO EFECTIVO'!G13</f>
        <v/>
      </c>
    </row>
    <row r="264" spans="1:13">
      <c r="C264" t="s">
        <v>562</v>
      </c>
      <c r="E264">
        <f>'FLUJO EFECTIVO'!C15</f>
        <v>192</v>
      </c>
      <c r="F264">
        <f>'FLUJO EFECTIVO'!D15</f>
        <v>198</v>
      </c>
      <c r="G264">
        <f>'FLUJO EFECTIVO'!E15</f>
        <v>187</v>
      </c>
      <c r="H264">
        <f>'FLUJO EFECTIVO'!F15</f>
        <v>200</v>
      </c>
      <c r="I264">
        <f>'FLUJO EFECTIVO'!G15</f>
        <v/>
      </c>
    </row>
    <row r="265" spans="1:13">
      <c r="C265" t="s">
        <v>563</v>
      </c>
      <c r="E265">
        <f>'FLUJO EFECTIVO'!C15</f>
        <v>192</v>
      </c>
      <c r="F265">
        <f>'FLUJO EFECTIVO'!D15</f>
        <v>198</v>
      </c>
      <c r="G265">
        <f>'FLUJO EFECTIVO'!E15</f>
        <v>187</v>
      </c>
      <c r="H265">
        <f>'FLUJO EFECTIVO'!F15</f>
        <v>200</v>
      </c>
      <c r="I265">
        <f>'FLUJO EFECTIVO'!G15</f>
        <v/>
      </c>
    </row>
    <row r="266" spans="1:13">
      <c r="C266" t="s">
        <v>564</v>
      </c>
      <c r="E266">
        <f>'FLUJO EFECTIVO'!C14+'FLUJO EFECTIVO'!C16+'FLUJO EFECTIVO'!C17</f>
        <v>578</v>
      </c>
      <c r="F266">
        <f>'FLUJO EFECTIVO'!D14+'FLUJO EFECTIVO'!D16+'FLUJO EFECTIVO'!D17</f>
        <v>596</v>
      </c>
      <c r="G266">
        <f>'FLUJO EFECTIVO'!E14+'FLUJO EFECTIVO'!E16+'FLUJO EFECTIVO'!E17</f>
        <v>563</v>
      </c>
      <c r="H266">
        <f>'FLUJO EFECTIVO'!F14+'FLUJO EFECTIVO'!F16+'FLUJO EFECTIVO'!F17</f>
        <v>602</v>
      </c>
      <c r="I266">
        <f>'FLUJO EFECTIVO'!G14+'FLUJO EFECTIVO'!G16+'FLUJO EFECTIVO'!G17</f>
        <v>0</v>
      </c>
    </row>
    <row r="267" spans="1:13">
      <c r="C267" t="s">
        <v>565</v>
      </c>
      <c r="E267">
        <f>'FLUJO EFECTIVO'!C22</f>
        <v>199</v>
      </c>
      <c r="F267">
        <f>'FLUJO EFECTIVO'!D22</f>
        <v>205</v>
      </c>
      <c r="G267">
        <f>'FLUJO EFECTIVO'!E22</f>
        <v>194</v>
      </c>
      <c r="H267">
        <f>'FLUJO EFECTIVO'!F22</f>
        <v>207</v>
      </c>
      <c r="I267">
        <f>'FLUJO EFECTIVO'!G22</f>
        <v/>
      </c>
    </row>
    <row r="268" spans="1:13">
      <c r="C268" t="s">
        <v>566</v>
      </c>
      <c r="E268">
        <f>'FLUJO EFECTIVO'!C23</f>
        <v>200</v>
      </c>
      <c r="F268">
        <f>'FLUJO EFECTIVO'!D23</f>
        <v>206</v>
      </c>
      <c r="G268">
        <f>'FLUJO EFECTIVO'!E23</f>
        <v>195</v>
      </c>
      <c r="H268">
        <f>'FLUJO EFECTIVO'!F23</f>
        <v>208</v>
      </c>
      <c r="I268">
        <f>'FLUJO EFECTIVO'!G23</f>
        <v/>
      </c>
    </row>
    <row r="269" spans="1:13">
      <c r="C269" t="s">
        <v>567</v>
      </c>
      <c r="E269">
        <f>SUM(E263:E267)</f>
        <v>1351</v>
      </c>
      <c r="F269">
        <f>SUM(F263:F267)</f>
        <v>1393</v>
      </c>
      <c r="G269">
        <f>SUM(G263:G267)</f>
        <v>1316</v>
      </c>
      <c r="H269">
        <f>SUM(H263:H267)</f>
        <v>1407</v>
      </c>
      <c r="I269">
        <f>SUM(I263:I267)</f>
        <v>0</v>
      </c>
    </row>
    <row r="270" spans="1:13">
      <c r="B270" s="67" t="s">
        <v>568</v>
      </c>
      <c r="E270">
        <f>E260-E269</f>
        <v>598</v>
      </c>
      <c r="F270">
        <f>F260-F269</f>
        <v>616</v>
      </c>
      <c r="G270">
        <f>G260-G269</f>
        <v>583</v>
      </c>
      <c r="H270">
        <f>H260-H269</f>
        <v>622</v>
      </c>
      <c r="I270">
        <f>I260-I269</f>
        <v>0</v>
      </c>
      <c r="J270">
        <f>J260-J269</f>
        <v>0</v>
      </c>
      <c r="K270">
        <f>K260-K269</f>
        <v>0</v>
      </c>
      <c r="L270">
        <f>L260-L269</f>
        <v>0</v>
      </c>
      <c r="M270">
        <f>M260-M269</f>
        <v>0</v>
      </c>
    </row>
    <row r="272" spans="1:13">
      <c r="B272" s="67" t="s">
        <v>569</v>
      </c>
      <c r="E272"/>
      <c r="F272"/>
      <c r="G272"/>
      <c r="H272"/>
      <c r="I272"/>
      <c r="J272"/>
      <c r="K272"/>
      <c r="L272"/>
      <c r="M272"/>
    </row>
    <row r="273" spans="1:13">
      <c r="C273" t="s">
        <v>570</v>
      </c>
      <c r="E273">
        <f>'FLUJO EFECTIVO'!C27+'FLUJO EFECTIVO'!C30+'FLUJO EFECTIVO'!C32+'FLUJO EFECTIVO'!C34+'FLUJO EFECTIVO'!C36+'FLUJO EFECTIVO'!C38+'FLUJO EFECTIVO'!C40+'FLUJO EFECTIVO'!C42+'FLUJO EFECTIVO'!C44</f>
        <v>1790</v>
      </c>
      <c r="F273">
        <f>'FLUJO EFECTIVO'!D27+'FLUJO EFECTIVO'!D30+'FLUJO EFECTIVO'!D32+'FLUJO EFECTIVO'!D34+'FLUJO EFECTIVO'!D36+'FLUJO EFECTIVO'!D38+'FLUJO EFECTIVO'!D40+'FLUJO EFECTIVO'!D42+'FLUJO EFECTIVO'!D44</f>
        <v>1844</v>
      </c>
      <c r="G273">
        <f>'FLUJO EFECTIVO'!E27+'FLUJO EFECTIVO'!E30+'FLUJO EFECTIVO'!E32+'FLUJO EFECTIVO'!E34+'FLUJO EFECTIVO'!E36+'FLUJO EFECTIVO'!E38+'FLUJO EFECTIVO'!E40+'FLUJO EFECTIVO'!E42+'FLUJO EFECTIVO'!E44</f>
        <v>1745</v>
      </c>
      <c r="H273">
        <f>'FLUJO EFECTIVO'!F27+'FLUJO EFECTIVO'!F30+'FLUJO EFECTIVO'!F32+'FLUJO EFECTIVO'!F34+'FLUJO EFECTIVO'!F36+'FLUJO EFECTIVO'!F38+'FLUJO EFECTIVO'!F40+'FLUJO EFECTIVO'!F42+'FLUJO EFECTIVO'!F44</f>
        <v>1862</v>
      </c>
      <c r="I273">
        <f>'FLUJO EFECTIVO'!G27+'FLUJO EFECTIVO'!G30+'FLUJO EFECTIVO'!G32+'FLUJO EFECTIVO'!G34+'FLUJO EFECTIVO'!G36+'FLUJO EFECTIVO'!G38+'FLUJO EFECTIVO'!G40+'FLUJO EFECTIVO'!G42+'FLUJO EFECTIVO'!G44</f>
        <v>0</v>
      </c>
    </row>
    <row r="274" spans="1:13">
      <c r="C274" t="s">
        <v>571</v>
      </c>
      <c r="E274">
        <f>'FLUJO EFECTIVO'!C28+'FLUJO EFECTIVO'!C29+'FLUJO EFECTIVO'!C31+'FLUJO EFECTIVO'!C33+'FLUJO EFECTIVO'!C35+'FLUJO EFECTIVO'!C37+'FLUJO EFECTIVO'!C39+'FLUJO EFECTIVO'!C41+'FLUJO EFECTIVO'!C43+'FLUJO EFECTIVO'!C47</f>
        <v>1993</v>
      </c>
      <c r="F274">
        <f>'FLUJO EFECTIVO'!D28+'FLUJO EFECTIVO'!D29+'FLUJO EFECTIVO'!D31+'FLUJO EFECTIVO'!D33+'FLUJO EFECTIVO'!D35+'FLUJO EFECTIVO'!D37+'FLUJO EFECTIVO'!D39+'FLUJO EFECTIVO'!D41+'FLUJO EFECTIVO'!D43+'FLUJO EFECTIVO'!D47</f>
        <v>2053</v>
      </c>
      <c r="G274">
        <f>'FLUJO EFECTIVO'!E28+'FLUJO EFECTIVO'!E29+'FLUJO EFECTIVO'!E31+'FLUJO EFECTIVO'!E33+'FLUJO EFECTIVO'!E35+'FLUJO EFECTIVO'!E37+'FLUJO EFECTIVO'!E39+'FLUJO EFECTIVO'!E41+'FLUJO EFECTIVO'!E43+'FLUJO EFECTIVO'!E47</f>
        <v>1943</v>
      </c>
      <c r="H274">
        <f>'FLUJO EFECTIVO'!F28+'FLUJO EFECTIVO'!F29+'FLUJO EFECTIVO'!F31+'FLUJO EFECTIVO'!F33+'FLUJO EFECTIVO'!F35+'FLUJO EFECTIVO'!F37+'FLUJO EFECTIVO'!F39+'FLUJO EFECTIVO'!F41+'FLUJO EFECTIVO'!F43+'FLUJO EFECTIVO'!F47</f>
        <v>2073</v>
      </c>
      <c r="I274">
        <f>'FLUJO EFECTIVO'!G28+'FLUJO EFECTIVO'!G29+'FLUJO EFECTIVO'!G31+'FLUJO EFECTIVO'!G33+'FLUJO EFECTIVO'!G35+'FLUJO EFECTIVO'!G37+'FLUJO EFECTIVO'!G39+'FLUJO EFECTIVO'!G41+'FLUJO EFECTIVO'!G43+'FLUJO EFECTIVO'!G47</f>
        <v>0</v>
      </c>
    </row>
    <row r="275" spans="1:13">
      <c r="B275" s="67" t="s">
        <v>572</v>
      </c>
      <c r="E275">
        <f>E273-E274</f>
        <v>-203</v>
      </c>
      <c r="F275">
        <f>F273-F274</f>
        <v>-209</v>
      </c>
      <c r="G275">
        <f>G273-G274</f>
        <v>-198</v>
      </c>
      <c r="H275">
        <f>H273-H274</f>
        <v>-211</v>
      </c>
      <c r="I275">
        <f>I273-I274</f>
        <v>0</v>
      </c>
      <c r="J275">
        <f>J273-J274</f>
        <v>0</v>
      </c>
      <c r="K275">
        <f>K273-K274</f>
        <v>0</v>
      </c>
      <c r="L275">
        <f>L273-L274</f>
        <v>0</v>
      </c>
      <c r="M275">
        <f>M273-M274</f>
        <v>0</v>
      </c>
    </row>
    <row r="277" spans="1:13">
      <c r="B277" s="67" t="s">
        <v>573</v>
      </c>
      <c r="E277">
        <f>E270+E275</f>
        <v>395</v>
      </c>
      <c r="F277">
        <f>F270+F275</f>
        <v>407</v>
      </c>
      <c r="G277">
        <f>G270+G275</f>
        <v>385</v>
      </c>
      <c r="H277">
        <f>H270+H275</f>
        <v>411</v>
      </c>
      <c r="I277">
        <f>I270+I275</f>
        <v>0</v>
      </c>
      <c r="J277">
        <f>J270+J275</f>
        <v>0</v>
      </c>
      <c r="K277">
        <f>K270+K275</f>
        <v>0</v>
      </c>
      <c r="L277">
        <f>L270+L275</f>
        <v>0</v>
      </c>
      <c r="M277">
        <f>M270+M275</f>
        <v>0</v>
      </c>
    </row>
    <row r="279" spans="1:13">
      <c r="B279" s="67" t="s">
        <v>574</v>
      </c>
      <c r="E279"/>
      <c r="F279"/>
      <c r="G279"/>
      <c r="H279"/>
      <c r="I279"/>
      <c r="J279"/>
      <c r="K279"/>
      <c r="L279"/>
      <c r="M279"/>
    </row>
    <row r="280" spans="1:13">
      <c r="C280" t="s">
        <v>575</v>
      </c>
      <c r="E280"/>
      <c r="F280"/>
      <c r="G280"/>
      <c r="H280"/>
      <c r="I280"/>
    </row>
    <row r="281" spans="1:13">
      <c r="C281" t="s">
        <v>576</v>
      </c>
      <c r="E281">
        <f>'FLUJO EFECTIVO'!C52+'FLUJO EFECTIVO'!C54+'FLUJO EFECTIVO'!C57</f>
        <v>580</v>
      </c>
      <c r="F281">
        <f>'FLUJO EFECTIVO'!D52+'FLUJO EFECTIVO'!D54+'FLUJO EFECTIVO'!D57</f>
        <v>598</v>
      </c>
      <c r="G281">
        <f>'FLUJO EFECTIVO'!E52+'FLUJO EFECTIVO'!E54+'FLUJO EFECTIVO'!E57</f>
        <v>565</v>
      </c>
      <c r="H281">
        <f>'FLUJO EFECTIVO'!F52+'FLUJO EFECTIVO'!F54+'FLUJO EFECTIVO'!F57</f>
        <v>604</v>
      </c>
      <c r="I281">
        <f>'FLUJO EFECTIVO'!G52+'FLUJO EFECTIVO'!G54+'FLUJO EFECTIVO'!G57</f>
        <v>0</v>
      </c>
    </row>
    <row r="282" spans="1:13">
      <c r="C282" t="s">
        <v>577</v>
      </c>
      <c r="E282">
        <f>'FLUJO EFECTIVO'!C55+'FLUJO EFECTIVO'!C56</f>
        <v>389</v>
      </c>
      <c r="F282">
        <f>'FLUJO EFECTIVO'!D55+'FLUJO EFECTIVO'!D56</f>
        <v>401</v>
      </c>
      <c r="G282">
        <f>'FLUJO EFECTIVO'!E55+'FLUJO EFECTIVO'!E56</f>
        <v>379</v>
      </c>
      <c r="H282">
        <f>'FLUJO EFECTIVO'!F55+'FLUJO EFECTIVO'!F56</f>
        <v>405</v>
      </c>
      <c r="I282">
        <f>'FLUJO EFECTIVO'!G55+'FLUJO EFECTIVO'!G56</f>
        <v>0</v>
      </c>
    </row>
    <row r="283" spans="1:13">
      <c r="C283" t="s">
        <v>578</v>
      </c>
      <c r="E283">
        <f>'FLUJO EFECTIVO'!C20</f>
        <v>197</v>
      </c>
      <c r="F283">
        <f>'FLUJO EFECTIVO'!D20</f>
        <v>203</v>
      </c>
      <c r="G283">
        <f>'FLUJO EFECTIVO'!E20</f>
        <v>192</v>
      </c>
      <c r="H283">
        <f>'FLUJO EFECTIVO'!F20</f>
        <v>205</v>
      </c>
      <c r="I283">
        <f>'FLUJO EFECTIVO'!G20</f>
        <v/>
      </c>
    </row>
    <row r="284" spans="1:13">
      <c r="C284" t="s">
        <v>579</v>
      </c>
      <c r="E284">
        <f>E283+E282-E281</f>
        <v>6</v>
      </c>
      <c r="F284">
        <f>F283+F282-F281</f>
        <v>6</v>
      </c>
      <c r="G284">
        <f>G283+G282-G281</f>
        <v>6</v>
      </c>
      <c r="H284">
        <f>H283+H282-H281</f>
        <v>6</v>
      </c>
      <c r="I284">
        <f>I283+I282-I281</f>
        <v>0</v>
      </c>
    </row>
    <row r="286" spans="1:13">
      <c r="C286" t="s">
        <v>511</v>
      </c>
      <c r="E286"/>
      <c r="F286"/>
      <c r="G286"/>
      <c r="H286"/>
      <c r="I286"/>
    </row>
    <row r="287" spans="1:13">
      <c r="C287" t="s">
        <v>580</v>
      </c>
      <c r="E287">
        <f>'FLUJO EFECTIVO'!C51</f>
        <v>190</v>
      </c>
      <c r="F287">
        <f>'FLUJO EFECTIVO'!D51</f>
        <v>196</v>
      </c>
      <c r="G287">
        <f>'FLUJO EFECTIVO'!E51</f>
        <v>185</v>
      </c>
      <c r="H287">
        <f>'FLUJO EFECTIVO'!F51</f>
        <v>198</v>
      </c>
      <c r="I287">
        <f>'FLUJO EFECTIVO'!G51</f>
        <v/>
      </c>
    </row>
    <row r="288" spans="1:13">
      <c r="C288" t="s">
        <v>581</v>
      </c>
      <c r="E288">
        <f>'FLUJO EFECTIVO'!C53</f>
        <v>192</v>
      </c>
      <c r="F288">
        <f>'FLUJO EFECTIVO'!D53</f>
        <v>198</v>
      </c>
      <c r="G288">
        <f>'FLUJO EFECTIVO'!E53</f>
        <v>187</v>
      </c>
      <c r="H288">
        <f>'FLUJO EFECTIVO'!F53</f>
        <v>200</v>
      </c>
      <c r="I288">
        <f>'FLUJO EFECTIVO'!G53</f>
        <v/>
      </c>
    </row>
    <row r="289" spans="1:13">
      <c r="C289" t="s">
        <v>582</v>
      </c>
      <c r="E289">
        <f>'FLUJO EFECTIVO'!C58+'FLUJO EFECTIVO'!C18</f>
        <v>392</v>
      </c>
      <c r="F289">
        <f>'FLUJO EFECTIVO'!D58+'FLUJO EFECTIVO'!D18</f>
        <v>404</v>
      </c>
      <c r="G289">
        <f>'FLUJO EFECTIVO'!E58+'FLUJO EFECTIVO'!E18</f>
        <v>382</v>
      </c>
      <c r="H289">
        <f>'FLUJO EFECTIVO'!F58+'FLUJO EFECTIVO'!F18</f>
        <v>408</v>
      </c>
      <c r="I289">
        <f>'FLUJO EFECTIVO'!G58+'FLUJO EFECTIVO'!G18</f>
        <v>0</v>
      </c>
    </row>
    <row r="290" spans="1:13">
      <c r="C290" t="s">
        <v>583</v>
      </c>
      <c r="E290">
        <f>E289+E288-E287</f>
        <v>394</v>
      </c>
      <c r="F290">
        <f>F289+F288-F287</f>
        <v>406</v>
      </c>
      <c r="G290">
        <f>G289+G288-G287</f>
        <v>384</v>
      </c>
      <c r="H290">
        <f>H289+H288-H287</f>
        <v>410</v>
      </c>
      <c r="I290">
        <f>I289+I288-I287</f>
        <v>0</v>
      </c>
    </row>
    <row r="292" spans="1:13">
      <c r="B292" s="67" t="s">
        <v>584</v>
      </c>
      <c r="E292">
        <f>E284+E290</f>
        <v>400</v>
      </c>
      <c r="F292">
        <f>F284+F290</f>
        <v>412</v>
      </c>
      <c r="G292">
        <f>G284+G290</f>
        <v>390</v>
      </c>
      <c r="H292">
        <f>H284+H290</f>
        <v>416</v>
      </c>
      <c r="I292">
        <f>I284+I290</f>
        <v>0</v>
      </c>
      <c r="J292">
        <f>J284+J290</f>
        <v>0</v>
      </c>
      <c r="K292">
        <f>K284+K290</f>
        <v>0</v>
      </c>
      <c r="L292">
        <f>L284+L290</f>
        <v>0</v>
      </c>
      <c r="M292">
        <f>M284+M290</f>
        <v>0</v>
      </c>
    </row>
    <row r="294" spans="1:13">
      <c r="B294" s="67" t="s">
        <v>585</v>
      </c>
      <c r="E294">
        <f>E277-E292</f>
        <v>-5</v>
      </c>
      <c r="F294">
        <f>F277-F292</f>
        <v>-5</v>
      </c>
      <c r="G294">
        <f>G277-G292</f>
        <v>-5</v>
      </c>
      <c r="H294">
        <f>H277-H292</f>
        <v>-5</v>
      </c>
      <c r="I294">
        <f>I277-I292</f>
        <v>0</v>
      </c>
      <c r="J294">
        <f>J277-J292</f>
        <v>0</v>
      </c>
      <c r="K294">
        <f>K277-K292</f>
        <v>0</v>
      </c>
      <c r="L294">
        <f>L277-L292</f>
        <v>0</v>
      </c>
      <c r="M294">
        <f>M277-M292</f>
        <v>0</v>
      </c>
    </row>
    <row r="295" spans="1:13">
      <c r="B295" s="67" t="s">
        <v>586</v>
      </c>
      <c r="E295"/>
      <c r="F295"/>
      <c r="G295"/>
      <c r="H295"/>
      <c r="I295"/>
      <c r="J295"/>
      <c r="K295"/>
      <c r="L295"/>
      <c r="M295"/>
    </row>
    <row r="303" spans="1:13">
      <c r="A303" s="65" t="s">
        <v>383</v>
      </c>
    </row>
    <row r="304" spans="1:13">
      <c r="A304" s="65" t="s">
        <v>587</v>
      </c>
    </row>
    <row r="306" spans="1:13">
      <c r="C306" s="67" t="s">
        <v>588</v>
      </c>
      <c r="E306"/>
    </row>
    <row r="307" spans="1:13">
      <c r="C307" t="s">
        <v>589</v>
      </c>
      <c r="E307">
        <v>0.85767149574508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BALANCES</vt:lpstr>
      <vt:lpstr>RESULTADOS</vt:lpstr>
      <vt:lpstr>FLUJO EFECTIVO</vt:lpstr>
      <vt:lpstr>IVA</vt:lpstr>
      <vt:lpstr>Proyecciones</vt:lpstr>
    </vt:vector>
  </TitlesOfParts>
  <Company>Romero Capital Partners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Romero</dc:creator>
  <cp:lastModifiedBy/>
  <dcterms:created xsi:type="dcterms:W3CDTF">2017-06-15T21:02:07-05:00</dcterms:created>
  <dcterms:modified xsi:type="dcterms:W3CDTF">2019-07-22T06:08:48-05:00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Romero Capital Partners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