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Dashboards\"/>
    </mc:Choice>
  </mc:AlternateContent>
  <xr:revisionPtr revIDLastSave="0" documentId="13_ncr:1_{44897DB3-6AAA-42F9-ACB0-E503E3E10334}" xr6:coauthVersionLast="36" xr6:coauthVersionMax="47" xr10:uidLastSave="{00000000-0000-0000-0000-000000000000}"/>
  <bookViews>
    <workbookView xWindow="0" yWindow="0" windowWidth="19200" windowHeight="6810" firstSheet="2" activeTab="3" xr2:uid="{7830CAFC-CA38-4025-9C3A-E402917B0A81}"/>
  </bookViews>
  <sheets>
    <sheet name="Base de dados" sheetId="1" state="hidden" r:id="rId1"/>
    <sheet name="Planilha1" sheetId="2" state="hidden" r:id="rId2"/>
    <sheet name="painel" sheetId="6" r:id="rId3"/>
    <sheet name="Planilha2" sheetId="7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Carros">#N/A</definedName>
    <definedName name="SegmentaçãodeDados_Marca">#N/A</definedName>
    <definedName name="SegmentaçãodeDados_Mês_Venda1">#N/A</definedName>
    <definedName name="SegmentaçãodeDados_Vendedo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1" i="2" l="1"/>
  <c r="L39" i="2" l="1"/>
  <c r="M31" i="2"/>
  <c r="L31" i="2"/>
  <c r="K30" i="2"/>
  <c r="L30" i="2" s="1"/>
  <c r="K32" i="2"/>
  <c r="L32" i="2" s="1"/>
  <c r="K33" i="2"/>
  <c r="M33" i="2" s="1"/>
  <c r="K34" i="2"/>
  <c r="M34" i="2" s="1"/>
  <c r="K35" i="2"/>
  <c r="M35" i="2" s="1"/>
  <c r="K36" i="2"/>
  <c r="L36" i="2" s="1"/>
  <c r="K37" i="2"/>
  <c r="L37" i="2" s="1"/>
  <c r="K38" i="2"/>
  <c r="L38" i="2" s="1"/>
  <c r="K39" i="2"/>
  <c r="M39" i="2" s="1"/>
  <c r="N31" i="2"/>
  <c r="N32" i="2"/>
  <c r="N33" i="2"/>
  <c r="N34" i="2"/>
  <c r="N35" i="2"/>
  <c r="N36" i="2"/>
  <c r="N37" i="2"/>
  <c r="N30" i="2"/>
  <c r="N38" i="2"/>
  <c r="N39" i="2"/>
  <c r="L35" i="2" l="1"/>
  <c r="L34" i="2"/>
  <c r="M30" i="2"/>
  <c r="L33" i="2"/>
  <c r="M38" i="2"/>
  <c r="M37" i="2"/>
  <c r="M36" i="2"/>
  <c r="M32" i="2"/>
  <c r="M21" i="2"/>
  <c r="M22" i="2"/>
  <c r="K19" i="2"/>
  <c r="M19" i="2" s="1"/>
  <c r="K20" i="2"/>
  <c r="M20" i="2" s="1"/>
  <c r="K21" i="2"/>
  <c r="L21" i="2" s="1"/>
  <c r="K22" i="2"/>
  <c r="L22" i="2" s="1"/>
  <c r="K18" i="2"/>
  <c r="L18" i="2" s="1"/>
  <c r="G12" i="2"/>
  <c r="E12" i="2"/>
  <c r="C11" i="2"/>
  <c r="L20" i="2" l="1"/>
  <c r="M18" i="2"/>
  <c r="N18" i="2" s="1"/>
  <c r="L19" i="2"/>
  <c r="N19" i="2"/>
  <c r="N20" i="2" l="1"/>
  <c r="N21" i="2"/>
  <c r="N22" i="2"/>
</calcChain>
</file>

<file path=xl/sharedStrings.xml><?xml version="1.0" encoding="utf-8"?>
<sst xmlns="http://schemas.openxmlformats.org/spreadsheetml/2006/main" count="567" uniqueCount="46">
  <si>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</si>
  <si>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</si>
  <si>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</si>
  <si>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</si>
  <si>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</si>
  <si>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</si>
  <si>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</si>
  <si>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</si>
  <si>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</si>
  <si>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</si>
  <si>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Fiat</t>
  </si>
  <si>
    <t>Mobi</t>
  </si>
  <si>
    <t>Aline</t>
  </si>
  <si>
    <t>Uno</t>
  </si>
  <si>
    <t>Hyundai</t>
  </si>
  <si>
    <t>HB20</t>
  </si>
  <si>
    <t>Chevrolet</t>
  </si>
  <si>
    <t>Joy</t>
  </si>
  <si>
    <t>Fernanda</t>
  </si>
  <si>
    <t>Volkswagen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</si>
  <si>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</si>
  <si>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</si>
  <si>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</si>
  <si>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</si>
  <si>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</si>
  <si>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</si>
  <si>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</si>
  <si>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</si>
  <si>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</si>
  <si>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</si>
  <si>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</si>
  <si>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</si>
  <si>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</si>
  <si>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</si>
  <si>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</si>
  <si>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DE CARROS 2024</t>
  </si>
  <si>
    <t>T-Cross</t>
  </si>
  <si>
    <t>André</t>
  </si>
  <si>
    <t>Thales</t>
  </si>
  <si>
    <t>Rosângela</t>
  </si>
  <si>
    <t>Rótulos de Linha</t>
  </si>
  <si>
    <t>Soma de Valor</t>
  </si>
  <si>
    <t>Total Geral</t>
  </si>
  <si>
    <t>Soma de Comissão</t>
  </si>
  <si>
    <t>Soma de Qtd</t>
  </si>
  <si>
    <t>LUIS 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</si>
</sst>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Georgia"/>
      <family val="1"/>
    </font>
    <font>
      <sz val="18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3BC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44" fontId="2" fillId="3" borderId="0" xfId="1" applyFont="1" applyFill="1" applyAlignment="1">
      <alignment horizontal="center" vertical="center"/>
    </xf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4" borderId="0" xfId="0" applyFill="1"/>
    <xf numFmtId="0" fontId="0" fillId="5" borderId="0" xfId="0" applyFill="1" applyAlignment="1">
      <alignment vertical="center"/>
    </xf>
    <xf numFmtId="4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/>
  </cellXfs>
  <cellStyles count="2">
    <cellStyle name="Moeda" xfId="1" builtinId="4"/>
    <cellStyle name="Normal" xfId="0" builtinId="0"/>
  </cellStyles>
  <dxfs count="59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ill>
        <patternFill>
          <bgColor rgb="FFC6C490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vertical/>
        <horizontal/>
      </border>
    </dxf>
  </dxfs>
  <tableStyles count="2" defaultTableStyle="TableStyleMedium2" defaultPivotStyle="PivotStyleLight16">
    <tableStyle name="SlicerStyleLight1 2" pivot="0" table="0" count="10" xr9:uid="{ACDC9821-9B0A-42B3-B74F-C5CEF22B7FD0}">
      <tableStyleElement type="wholeTable" dxfId="58"/>
      <tableStyleElement type="headerRow" dxfId="57"/>
    </tableStyle>
    <tableStyle name="SlicerStyleLight6 2" pivot="0" table="0" count="10" xr9:uid="{8C593B6C-DBA0-4A27-82B8-6E7B1DBFA552}">
      <tableStyleElement type="wholeTable" dxfId="56"/>
      <tableStyleElement type="headerRow" dxfId="55"/>
    </tableStyle>
  </tableStyles>
  <colors>
    <mruColors>
      <color rgb="FFC6C490"/>
      <color rgb="FFC3BC16"/>
      <color rgb="FFEFF6FE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rgb="FFFFC00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39994506668294322"/>
              <bgColor theme="9" tint="-0.2499465926084170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-0.2499465926084170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microsoft.com/office/2011/relationships/chartColorStyle" Target="colors5.xml"/><Relationship Id="rId1" Type="http://schemas.microsoft.com/office/2011/relationships/chartStyle" Target="style5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microsoft.com/office/2011/relationships/chartColorStyle" Target="colors7.xml"/><Relationship Id="rId1" Type="http://schemas.microsoft.com/office/2011/relationships/chartStyle" Target="style7.xml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charts/_rels/char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microsoft.com/office/2011/relationships/chartColorStyle" Target="colors8.xml"/><Relationship Id="rId1" Type="http://schemas.microsoft.com/office/2011/relationships/chartStyle" Target="style8.xml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Planilha1!$L$18:$L$22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Planilha1!$M$18:$M$22</c:f>
              <c:numCache>
                <c:formatCode>General</c:formatCode>
                <c:ptCount val="5"/>
                <c:pt idx="0">
                  <c:v>171</c:v>
                </c:pt>
                <c:pt idx="1">
                  <c:v>135</c:v>
                </c:pt>
                <c:pt idx="2">
                  <c:v>134</c:v>
                </c:pt>
                <c:pt idx="3">
                  <c:v>124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4-43ED-8A0D-1665529362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Planilha1!$L$18:$L$22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Planilha1!$N$18:$N$22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4-43ED-8A0D-16655293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38576"/>
        <c:axId val="664440752"/>
      </c:barChart>
      <c:catAx>
        <c:axId val="4200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440752"/>
        <c:crosses val="autoZero"/>
        <c:auto val="1"/>
        <c:lblAlgn val="ctr"/>
        <c:lblOffset val="100"/>
        <c:noMultiLvlLbl val="0"/>
      </c:catAx>
      <c:valAx>
        <c:axId val="6644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0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Planilha1!$L$31</c:f>
              <c:strCache>
                <c:ptCount val="1"/>
                <c:pt idx="0">
                  <c:v>Joy</c:v>
                </c:pt>
              </c:strCache>
            </c:strRef>
          </c:tx>
          <c:spPr>
            <a:effectLst>
              <a:outerShdw blurRad="50800" dist="50800" dir="5400000" algn="ctr" rotWithShape="0">
                <a:schemeClr val="bg1"/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53-413A-8C05-682E712CB7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53-413A-8C05-682E712CB7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Planilha1!$M$31:$N$31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53-413A-8C05-682E712CB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Planilha1!$L$32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81-4339-9006-A8294609F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81-4339-9006-A8294609F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Planilha1!$M$32:$N$32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1-4339-9006-A8294609FD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Planilha1!$L$31</c:f>
              <c:strCache>
                <c:ptCount val="1"/>
                <c:pt idx="0">
                  <c:v>Joy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6-4A35-A7A8-3E640BF037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6-4A35-A7A8-3E640BF037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Planilha1!$M$31:$N$31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7-48D7-9EA6-2E94F50A9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Planilha1!$L$32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6-484D-8016-87A737C520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6-484D-8016-87A737C520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Planilha1!$M$32:$N$32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B-419B-A47D-FF37953EAA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[Dashboards.xlsx]Planilha1!Tabela dinâmica8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Georgia" panose="02040502050405020303" pitchFamily="18" charset="0"/>
              </a:rPr>
              <a:t>Análise</a:t>
            </a:r>
            <a:r>
              <a:rPr lang="en-US" baseline="0">
                <a:latin typeface="Georgia" panose="02040502050405020303" pitchFamily="18" charset="0"/>
              </a:rPr>
              <a:t> de Vendas Mensal</a:t>
            </a:r>
            <a:endParaRPr lang="en-US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square"/>
          <c:size val="36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Planilha1!$C$17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marker>
          <c:cat>
            <c:strRef>
              <c:f>Planilha1!$B$18:$B$30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Planilha1!$C$18:$C$30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26-43F0-8A13-CAE536C0D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335519"/>
        <c:axId val="1083399903"/>
      </c:lineChart>
      <c:catAx>
        <c:axId val="108333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399903"/>
        <c:crosses val="autoZero"/>
        <c:auto val="1"/>
        <c:lblAlgn val="ctr"/>
        <c:lblOffset val="100"/>
        <c:noMultiLvlLbl val="0"/>
      </c:catAx>
      <c:valAx>
        <c:axId val="1083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33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[Dashboards.xlsx]Planilha1!Tabela dinâmica9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Georgia" panose="02040502050405020303" pitchFamily="18" charset="0"/>
              </a:rPr>
              <a:t>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7374684624115315"/>
              <c:y val="-4.24068810006157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293471267359231"/>
                  <c:h val="0.10588998185853665"/>
                </c:manualLayout>
              </c15:layout>
            </c:ext>
          </c:extLst>
        </c:dLbl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9027304864560062"/>
              <c:y val="-7.774505038367195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4519276786166114"/>
                  <c:h val="0.10588998185853665"/>
                </c:manualLayout>
              </c15:layout>
            </c:ext>
          </c:extLst>
        </c:dLbl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525161392931242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832794754458639"/>
                  <c:h val="9.9486542827443736E-2"/>
                </c:manualLayout>
              </c15:layout>
            </c:ext>
          </c:extLst>
        </c:dLbl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5416874507507573"/>
              <c:y val="-7.774505038367195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50958959566825"/>
                  <c:h val="9.9486542827443736E-2"/>
                </c:manualLayout>
              </c15:layout>
            </c:ext>
          </c:extLst>
        </c:dLbl>
      </c:pivotFmt>
      <c:pivotFmt>
        <c:idx val="9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0.45538455977502584"/>
              <c:y val="4.24068810006154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0081329024702"/>
                  <c:h val="9.9486542827443736E-2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Planilha1!$F$28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D-4C52-BDA6-48F088A7073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D-4C52-BDA6-48F088A7073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D-4C52-BDA6-48F088A70735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D-4C52-BDA6-48F088A7073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D-4C52-BDA6-48F088A70735}"/>
              </c:ext>
            </c:extLst>
          </c:dPt>
          <c:dLbls>
            <c:dLbl>
              <c:idx val="0"/>
              <c:layout>
                <c:manualLayout>
                  <c:x val="-0.45538455977502584"/>
                  <c:y val="4.24068810006154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0081329024702"/>
                      <c:h val="9.948654282744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0DD-4C52-BDA6-48F088A70735}"/>
                </c:ext>
              </c:extLst>
            </c:dLbl>
            <c:dLbl>
              <c:idx val="1"/>
              <c:layout>
                <c:manualLayout>
                  <c:x val="-0.5416874507507573"/>
                  <c:y val="-7.774505038367195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50958959566825"/>
                      <c:h val="9.948654282744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0DD-4C52-BDA6-48F088A70735}"/>
                </c:ext>
              </c:extLst>
            </c:dLbl>
            <c:dLbl>
              <c:idx val="2"/>
              <c:layout>
                <c:manualLayout>
                  <c:x val="-0.5251613929312426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32794754458639"/>
                      <c:h val="9.948654282744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0DD-4C52-BDA6-48F088A70735}"/>
                </c:ext>
              </c:extLst>
            </c:dLbl>
            <c:dLbl>
              <c:idx val="3"/>
              <c:layout>
                <c:manualLayout>
                  <c:x val="-0.49027304864560062"/>
                  <c:y val="-7.774505038367195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19276786166114"/>
                      <c:h val="0.10588998185853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0DD-4C52-BDA6-48F088A70735}"/>
                </c:ext>
              </c:extLst>
            </c:dLbl>
            <c:dLbl>
              <c:idx val="4"/>
              <c:layout>
                <c:manualLayout>
                  <c:x val="-0.47374684624115315"/>
                  <c:y val="-4.24068810006157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293471267359231"/>
                      <c:h val="0.10588998185853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0DD-4C52-BDA6-48F088A707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Planilha1!$E$29:$E$34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Thales</c:v>
                </c:pt>
                <c:pt idx="4">
                  <c:v>Rosângela</c:v>
                </c:pt>
              </c:strCache>
            </c:strRef>
          </c:cat>
          <c:val>
            <c:numRef>
              <c:f>Planilha1!$F$29:$F$34</c:f>
              <c:numCache>
                <c:formatCode>"R$"\ #,##0.00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103641.72971999997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C52-BDA6-48F088A70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3331119"/>
        <c:axId val="1083410719"/>
      </c:barChart>
      <c:catAx>
        <c:axId val="108333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410719"/>
        <c:crosses val="autoZero"/>
        <c:auto val="1"/>
        <c:lblAlgn val="ctr"/>
        <c:lblOffset val="100"/>
        <c:noMultiLvlLbl val="0"/>
      </c:catAx>
      <c:valAx>
        <c:axId val="1083410719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08333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[Dashboards.xlsx]Planilha1!Tabela dinâmica8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eorgia" panose="02040502050405020303" pitchFamily="18" charset="0"/>
              </a:rPr>
              <a:t>%</a:t>
            </a:r>
            <a:r>
              <a:rPr lang="en-US" baseline="0">
                <a:latin typeface="Georgia" panose="02040502050405020303" pitchFamily="18" charset="0"/>
              </a:rPr>
              <a:t> de número de vendas por mês</a:t>
            </a:r>
            <a:endParaRPr lang="en-US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Planilha1!$C$17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6D-4F40-AEBB-64E1B71A92F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6D-4F40-AEBB-64E1B71A92F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6D-4F40-AEBB-64E1B71A92F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6D-4F40-AEBB-64E1B71A92F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6D-4F40-AEBB-64E1B71A92F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6D-4F40-AEBB-64E1B71A92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6D-4F40-AEBB-64E1B71A92FE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6D-4F40-AEBB-64E1B71A92FE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6D-4F40-AEBB-64E1B71A92FE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06D-4F40-AEBB-64E1B71A92FE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06D-4F40-AEBB-64E1B71A92FE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06D-4F40-AEBB-64E1B71A92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Planilha1!$B$18:$B$30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Planilha1!$C$18:$C$30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6D-4F40-AEBB-64E1B71A92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[Dashboards.xlsx]Planilha1!Tabela dinâmica11</c:name>
    <c:fmtId val="17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489394236116816E-2"/>
          <c:y val="0.45009081556810182"/>
          <c:w val="0.95021211527766369"/>
          <c:h val="0.42084147556019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5-4ECE-8519-74AD7E36E6C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55-4ECE-8519-74AD7E36E6C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55-4ECE-8519-74AD7E36E6C5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55-4ECE-8519-74AD7E36E6C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55-4ECE-8519-74AD7E36E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Planilha1!$B$38:$B$43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Planilha1!$C$38:$C$43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ECE-8519-74AD7E36E6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70"/>
        <c:axId val="1095673535"/>
        <c:axId val="1092641055"/>
      </c:barChart>
      <c:catAx>
        <c:axId val="109567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pt-BR"/>
          </a:p>
        </c:txPr>
        <c:crossAx val="1092641055"/>
        <c:crosses val="autoZero"/>
        <c:auto val="1"/>
        <c:lblAlgn val="ctr"/>
        <c:lblOffset val="100"/>
        <c:noMultiLvlLbl val="0"/>
      </c:catAx>
      <c:valAx>
        <c:axId val="1092641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567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Planilha1!$L$18:$L$22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Planilha1!$N$18:$N$22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4-4F7A-B1F3-A2F19BF7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0038576"/>
        <c:axId val="664440752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F344-4F7A-B1F3-A2F19BF7C338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8-F344-4F7A-B1F3-A2F19BF7C338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7-F344-4F7A-B1F3-A2F19BF7C338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6-F344-4F7A-B1F3-A2F19BF7C338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F344-4F7A-B1F3-A2F19BF7C33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Planilha1!$L$18:$L$22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Planilha1!$M$18:$M$22</c:f>
              <c:numCache>
                <c:formatCode>General</c:formatCode>
                <c:ptCount val="5"/>
                <c:pt idx="0">
                  <c:v>171</c:v>
                </c:pt>
                <c:pt idx="1">
                  <c:v>135</c:v>
                </c:pt>
                <c:pt idx="2">
                  <c:v>134</c:v>
                </c:pt>
                <c:pt idx="3">
                  <c:v>124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F7A-B1F3-A2F19BF7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81565312"/>
        <c:axId val="1299603616"/>
      </c:barChart>
      <c:catAx>
        <c:axId val="4200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440752"/>
        <c:crosses val="autoZero"/>
        <c:auto val="1"/>
        <c:lblAlgn val="ctr"/>
        <c:lblOffset val="100"/>
        <c:noMultiLvlLbl val="0"/>
      </c:catAx>
      <c:valAx>
        <c:axId val="664440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0038576"/>
        <c:crosses val="autoZero"/>
        <c:crossBetween val="between"/>
      </c:valAx>
      <c:valAx>
        <c:axId val="12996036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81565312"/>
        <c:crosses val="max"/>
        <c:crossBetween val="between"/>
      </c:valAx>
      <c:catAx>
        <c:axId val="98156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960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Planilha1!$L$30</c:f>
              <c:strCache>
                <c:ptCount val="1"/>
                <c:pt idx="0">
                  <c:v>Onix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4-4971-95A6-FE65B594CA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14-4971-95A6-FE65B594CA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(Planilha1!$M$30,Planilha1!$N$30)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14-4971-95A6-FE65B594C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12" Type="http://schemas.openxmlformats.org/officeDocument/2006/relationships/chart" Target="../charts/chart8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7.xml"/><Relationship Id="rId5" Type="http://schemas.openxmlformats.org/officeDocument/2006/relationships/image" Target="../media/image6.svg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4" Type="http://schemas.openxmlformats.org/officeDocument/2006/relationships/image" Target="../media/image5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277368</xdr:colOff>
      <xdr:row>3</xdr:row>
      <xdr:rowOff>137160</xdr:rowOff>
    </xdr:from>
    <xdr:to>
      <xdr:col>17</xdr:col>
      <xdr:colOff>228600</xdr:colOff>
      <xdr:row>19</xdr:row>
      <xdr:rowOff>76200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2CF53A5-FE55-800E-E566-C25F58738712}"/>
            </a:ext>
          </a:extLst>
        </xdr:cNvPr>
        <xdr:cNvGrpSpPr/>
      </xdr:nvGrpSpPr>
      <xdr:grpSpPr>
        <a:xfrm>
          <a:off x="9021318" y="664210"/>
          <a:ext cx="2389632" cy="2885440"/>
          <a:chOff x="8926068" y="662940"/>
          <a:chExt cx="2389632" cy="286512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131E6DF7-8E74-653D-5502-D972964852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694" b="9440"/>
          <a:stretch/>
        </xdr:blipFill>
        <xdr:spPr>
          <a:xfrm>
            <a:off x="8926068" y="662940"/>
            <a:ext cx="2389632" cy="241554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CDA3A1F-3AB0-223E-5CB8-BA51FC4BE7F0}"/>
              </a:ext>
            </a:extLst>
          </xdr:cNvPr>
          <xdr:cNvSpPr txBox="1"/>
        </xdr:nvSpPr>
        <xdr:spPr>
          <a:xfrm>
            <a:off x="9080754" y="3208020"/>
            <a:ext cx="20802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 Américo barreira 909 Loja 08</a:t>
            </a:r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179387</xdr:colOff>
      <xdr:row>38</xdr:row>
      <xdr:rowOff>95250</xdr:rowOff>
    </xdr:from>
    <xdr:to>
      <xdr:col>16</xdr:col>
      <xdr:colOff>724958</xdr:colOff>
      <xdr:row>52</xdr:row>
      <xdr:rowOff>97895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 Venda 1">
              <a:extLst>
                <a:ext uri="{FF2B5EF4-FFF2-40B4-BE49-F238E27FC236}">
                  <a16:creationId xmlns:a16="http://schemas.microsoft.com/office/drawing/2014/main" id="{C3F1787A-C803-4539-B013-D5CDD46A1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4762" y="7032625"/>
              <a:ext cx="1831446" cy="2558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210344</xdr:colOff>
      <xdr:row>16</xdr:row>
      <xdr:rowOff>45243</xdr:rowOff>
    </xdr:from>
    <xdr:to>
      <xdr:col>17</xdr:col>
      <xdr:colOff>924719</xdr:colOff>
      <xdr:row>31</xdr:row>
      <xdr:rowOff>50005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4DCE1-BCDC-44B3-90D6-265188494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511968</xdr:colOff>
      <xdr:row>38</xdr:row>
      <xdr:rowOff>132556</xdr:rowOff>
    </xdr:from>
    <xdr:to>
      <xdr:col>14</xdr:col>
      <xdr:colOff>932656</xdr:colOff>
      <xdr:row>53</xdr:row>
      <xdr:rowOff>137318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AA0DDE-EE7A-4F39-B149-1F88E4ABC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51593</xdr:colOff>
      <xdr:row>34</xdr:row>
      <xdr:rowOff>5556</xdr:rowOff>
    </xdr:from>
    <xdr:to>
      <xdr:col>14</xdr:col>
      <xdr:colOff>472281</xdr:colOff>
      <xdr:row>49</xdr:row>
      <xdr:rowOff>10318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7755FF-88C5-4E6B-88A0-8F1509124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602906</xdr:colOff>
      <xdr:row>10</xdr:row>
      <xdr:rowOff>31750</xdr:rowOff>
    </xdr:to>
    <xdr:pic>
      <xdr:nvPicPr>
        <xdr:cNvPr id="2" name="Imagem 1" descr="Free Laptop User Icon - Free Download Business Icons | IconScout">
          <a:extLst>
            <a:ext uri="{FF2B5EF4-FFF2-40B4-BE49-F238E27FC236}">
              <a16:creationId xmlns:a16="http://schemas.microsoft.com/office/drawing/2014/main" id="{9C7661CD-9C15-4F66-9007-56FB9BA67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2430676" cy="173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51486</xdr:rowOff>
    </xdr:from>
    <xdr:to>
      <xdr:col>3</xdr:col>
      <xdr:colOff>602907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9F526494-BEBD-4936-99C7-F711407ED1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54527"/>
              <a:ext cx="2430677" cy="1029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189827</xdr:colOff>
      <xdr:row>12</xdr:row>
      <xdr:rowOff>139700</xdr:rowOff>
    </xdr:from>
    <xdr:to>
      <xdr:col>3</xdr:col>
      <xdr:colOff>241301</xdr:colOff>
      <xdr:row>15</xdr:row>
      <xdr:rowOff>0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94CF9AE2-CD33-470B-B18C-E36C333D0672}"/>
            </a:ext>
          </a:extLst>
        </xdr:cNvPr>
        <xdr:cNvSpPr/>
      </xdr:nvSpPr>
      <xdr:spPr>
        <a:xfrm>
          <a:off x="189827" y="2302132"/>
          <a:ext cx="1879244" cy="400909"/>
        </a:xfrm>
        <a:prstGeom prst="round2Same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Georgia" panose="02040502050405020303" pitchFamily="18" charset="0"/>
            </a:rPr>
            <a:t>MARCAS</a:t>
          </a:r>
          <a:endParaRPr lang="pt-BR" sz="1200">
            <a:latin typeface="Georgia" panose="02040502050405020303" pitchFamily="18" charset="0"/>
          </a:endParaRPr>
        </a:p>
      </xdr:txBody>
    </xdr:sp>
    <xdr:clientData/>
  </xdr:twoCellAnchor>
  <xdr:twoCellAnchor>
    <xdr:from>
      <xdr:col>0</xdr:col>
      <xdr:colOff>189827</xdr:colOff>
      <xdr:row>24</xdr:row>
      <xdr:rowOff>12700</xdr:rowOff>
    </xdr:from>
    <xdr:to>
      <xdr:col>3</xdr:col>
      <xdr:colOff>241301</xdr:colOff>
      <xdr:row>26</xdr:row>
      <xdr:rowOff>101600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53D06EBB-F077-4E73-8077-5FF06FC76AB6}"/>
            </a:ext>
          </a:extLst>
        </xdr:cNvPr>
        <xdr:cNvSpPr/>
      </xdr:nvSpPr>
      <xdr:spPr>
        <a:xfrm>
          <a:off x="189827" y="4337565"/>
          <a:ext cx="1879244" cy="449305"/>
        </a:xfrm>
        <a:prstGeom prst="round2Same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Georgia" panose="02040502050405020303" pitchFamily="18" charset="0"/>
            </a:rPr>
            <a:t>CARROS</a:t>
          </a:r>
          <a:endParaRPr lang="pt-BR" sz="1200">
            <a:latin typeface="Georgia" panose="02040502050405020303" pitchFamily="18" charset="0"/>
          </a:endParaRPr>
        </a:p>
      </xdr:txBody>
    </xdr:sp>
    <xdr:clientData/>
  </xdr:twoCellAnchor>
  <xdr:twoCellAnchor editAs="oneCell">
    <xdr:from>
      <xdr:col>0</xdr:col>
      <xdr:colOff>180639</xdr:colOff>
      <xdr:row>26</xdr:row>
      <xdr:rowOff>139700</xdr:rowOff>
    </xdr:from>
    <xdr:to>
      <xdr:col>3</xdr:col>
      <xdr:colOff>247651</xdr:colOff>
      <xdr:row>36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rros">
              <a:extLst>
                <a:ext uri="{FF2B5EF4-FFF2-40B4-BE49-F238E27FC236}">
                  <a16:creationId xmlns:a16="http://schemas.microsoft.com/office/drawing/2014/main" id="{175D0DFE-4066-4182-8091-17CA016447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639" y="4824970"/>
              <a:ext cx="1894782" cy="1687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189827</xdr:colOff>
      <xdr:row>37</xdr:row>
      <xdr:rowOff>101600</xdr:rowOff>
    </xdr:from>
    <xdr:to>
      <xdr:col>3</xdr:col>
      <xdr:colOff>241301</xdr:colOff>
      <xdr:row>40</xdr:row>
      <xdr:rowOff>6350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2EC062DC-5CFE-40A9-9D5D-D6F71CEE1AE2}"/>
            </a:ext>
          </a:extLst>
        </xdr:cNvPr>
        <xdr:cNvSpPr/>
      </xdr:nvSpPr>
      <xdr:spPr>
        <a:xfrm>
          <a:off x="189827" y="6769100"/>
          <a:ext cx="1879244" cy="445358"/>
        </a:xfrm>
        <a:prstGeom prst="round2Same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Georgia" panose="02040502050405020303" pitchFamily="18" charset="0"/>
            </a:rPr>
            <a:t>VENDEDORES</a:t>
          </a:r>
          <a:endParaRPr lang="pt-BR" sz="1200">
            <a:latin typeface="Georgia" panose="02040502050405020303" pitchFamily="18" charset="0"/>
          </a:endParaRPr>
        </a:p>
      </xdr:txBody>
    </xdr:sp>
    <xdr:clientData/>
  </xdr:twoCellAnchor>
  <xdr:twoCellAnchor editAs="oneCell">
    <xdr:from>
      <xdr:col>0</xdr:col>
      <xdr:colOff>171451</xdr:colOff>
      <xdr:row>40</xdr:row>
      <xdr:rowOff>50800</xdr:rowOff>
    </xdr:from>
    <xdr:to>
      <xdr:col>3</xdr:col>
      <xdr:colOff>254001</xdr:colOff>
      <xdr:row>45</xdr:row>
      <xdr:rowOff>146050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Vendedor">
              <a:extLst>
                <a:ext uri="{FF2B5EF4-FFF2-40B4-BE49-F238E27FC236}">
                  <a16:creationId xmlns:a16="http://schemas.microsoft.com/office/drawing/2014/main" id="{907FF209-9E63-4B43-92AD-FFEA88CD8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1" y="7258908"/>
              <a:ext cx="1910320" cy="996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514865</xdr:colOff>
      <xdr:row>4</xdr:row>
      <xdr:rowOff>60067</xdr:rowOff>
    </xdr:from>
    <xdr:to>
      <xdr:col>17</xdr:col>
      <xdr:colOff>514865</xdr:colOff>
      <xdr:row>10</xdr:row>
      <xdr:rowOff>73454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2F8C183-9579-4E4A-8A97-CCDBD885CE58}"/>
            </a:ext>
          </a:extLst>
        </xdr:cNvPr>
        <xdr:cNvSpPr/>
      </xdr:nvSpPr>
      <xdr:spPr>
        <a:xfrm>
          <a:off x="2951892" y="780878"/>
          <a:ext cx="7920338" cy="10946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514865</xdr:colOff>
      <xdr:row>0</xdr:row>
      <xdr:rowOff>113613</xdr:rowOff>
    </xdr:from>
    <xdr:to>
      <xdr:col>17</xdr:col>
      <xdr:colOff>514865</xdr:colOff>
      <xdr:row>4</xdr:row>
      <xdr:rowOff>18363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6D4B3A07-BD82-43A7-94B3-B5F134E68ECC}"/>
            </a:ext>
          </a:extLst>
        </xdr:cNvPr>
        <xdr:cNvSpPr/>
      </xdr:nvSpPr>
      <xdr:spPr>
        <a:xfrm>
          <a:off x="2951892" y="113613"/>
          <a:ext cx="7920338" cy="625561"/>
        </a:xfrm>
        <a:prstGeom prst="round2Same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Georgia" panose="02040502050405020303" pitchFamily="18" charset="0"/>
            </a:rPr>
            <a:t>Resultados Exercício</a:t>
          </a:r>
          <a:r>
            <a:rPr lang="pt-BR" sz="2800" baseline="0">
              <a:latin typeface="Georgia" panose="02040502050405020303" pitchFamily="18" charset="0"/>
            </a:rPr>
            <a:t> 2024</a:t>
          </a:r>
          <a:endParaRPr lang="pt-BR" sz="2800">
            <a:latin typeface="Georgia" panose="02040502050405020303" pitchFamily="18" charset="0"/>
          </a:endParaRPr>
        </a:p>
      </xdr:txBody>
    </xdr:sp>
    <xdr:clientData/>
  </xdr:twoCellAnchor>
  <xdr:twoCellAnchor>
    <xdr:from>
      <xdr:col>18</xdr:col>
      <xdr:colOff>0</xdr:colOff>
      <xdr:row>4</xdr:row>
      <xdr:rowOff>78430</xdr:rowOff>
    </xdr:from>
    <xdr:to>
      <xdr:col>23</xdr:col>
      <xdr:colOff>403311</xdr:colOff>
      <xdr:row>10</xdr:row>
      <xdr:rowOff>99197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6C89B20B-8C97-403C-8F4C-D1158EE3CB9F}"/>
            </a:ext>
          </a:extLst>
        </xdr:cNvPr>
        <xdr:cNvSpPr/>
      </xdr:nvSpPr>
      <xdr:spPr>
        <a:xfrm>
          <a:off x="10966622" y="799241"/>
          <a:ext cx="3449594" cy="110198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0</xdr:colOff>
      <xdr:row>0</xdr:row>
      <xdr:rowOff>95250</xdr:rowOff>
    </xdr:from>
    <xdr:to>
      <xdr:col>23</xdr:col>
      <xdr:colOff>403311</xdr:colOff>
      <xdr:row>4</xdr:row>
      <xdr:rowOff>18363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EF07312B-E737-43F4-A75C-F49096F73EF0}"/>
            </a:ext>
          </a:extLst>
        </xdr:cNvPr>
        <xdr:cNvSpPr/>
      </xdr:nvSpPr>
      <xdr:spPr>
        <a:xfrm>
          <a:off x="10966622" y="95250"/>
          <a:ext cx="3449594" cy="643924"/>
        </a:xfrm>
        <a:prstGeom prst="round2Same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Georgia" panose="02040502050405020303" pitchFamily="18" charset="0"/>
            </a:rPr>
            <a:t>Meses</a:t>
          </a:r>
        </a:p>
      </xdr:txBody>
    </xdr:sp>
    <xdr:clientData/>
  </xdr:twoCellAnchor>
  <xdr:twoCellAnchor editAs="oneCell">
    <xdr:from>
      <xdr:col>18</xdr:col>
      <xdr:colOff>0</xdr:colOff>
      <xdr:row>4</xdr:row>
      <xdr:rowOff>178918</xdr:rowOff>
    </xdr:from>
    <xdr:to>
      <xdr:col>23</xdr:col>
      <xdr:colOff>403311</xdr:colOff>
      <xdr:row>9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ês Venda 2">
              <a:extLst>
                <a:ext uri="{FF2B5EF4-FFF2-40B4-BE49-F238E27FC236}">
                  <a16:creationId xmlns:a16="http://schemas.microsoft.com/office/drawing/2014/main" id="{D569807A-D21D-481C-86CF-53408543D5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6622" y="899729"/>
              <a:ext cx="3449594" cy="7220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111554</xdr:colOff>
      <xdr:row>5</xdr:row>
      <xdr:rowOff>25744</xdr:rowOff>
    </xdr:from>
    <xdr:to>
      <xdr:col>10</xdr:col>
      <xdr:colOff>416697</xdr:colOff>
      <xdr:row>10</xdr:row>
      <xdr:rowOff>39131</xdr:rowOff>
    </xdr:to>
    <xdr:pic>
      <xdr:nvPicPr>
        <xdr:cNvPr id="15" name="Gráfico 14" descr="Moedas">
          <a:extLst>
            <a:ext uri="{FF2B5EF4-FFF2-40B4-BE49-F238E27FC236}">
              <a16:creationId xmlns:a16="http://schemas.microsoft.com/office/drawing/2014/main" id="{3E9FE252-0541-4B26-A939-A4EE6A0E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94865" y="926758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604797</xdr:colOff>
      <xdr:row>4</xdr:row>
      <xdr:rowOff>150000</xdr:rowOff>
    </xdr:from>
    <xdr:to>
      <xdr:col>6</xdr:col>
      <xdr:colOff>300683</xdr:colOff>
      <xdr:row>9</xdr:row>
      <xdr:rowOff>163387</xdr:rowOff>
    </xdr:to>
    <xdr:pic>
      <xdr:nvPicPr>
        <xdr:cNvPr id="17" name="Gráfico 16" descr="Dinheiro">
          <a:extLst>
            <a:ext uri="{FF2B5EF4-FFF2-40B4-BE49-F238E27FC236}">
              <a16:creationId xmlns:a16="http://schemas.microsoft.com/office/drawing/2014/main" id="{38822C28-B90E-48BB-B2EB-57A2D1691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041824" y="87081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282838</xdr:colOff>
      <xdr:row>4</xdr:row>
      <xdr:rowOff>171284</xdr:rowOff>
    </xdr:from>
    <xdr:to>
      <xdr:col>14</xdr:col>
      <xdr:colOff>587981</xdr:colOff>
      <xdr:row>10</xdr:row>
      <xdr:rowOff>4468</xdr:rowOff>
    </xdr:to>
    <xdr:pic>
      <xdr:nvPicPr>
        <xdr:cNvPr id="19" name="Gráfico 18" descr="Carteira">
          <a:extLst>
            <a:ext uri="{FF2B5EF4-FFF2-40B4-BE49-F238E27FC236}">
              <a16:creationId xmlns:a16="http://schemas.microsoft.com/office/drawing/2014/main" id="{39097BD3-3919-4EBB-A29C-547B7C003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203176" y="892095"/>
          <a:ext cx="914400" cy="914400"/>
        </a:xfrm>
        <a:prstGeom prst="rect">
          <a:avLst/>
        </a:prstGeom>
      </xdr:spPr>
    </xdr:pic>
    <xdr:clientData/>
  </xdr:twoCellAnchor>
  <xdr:oneCellAnchor>
    <xdr:from>
      <xdr:col>6</xdr:col>
      <xdr:colOff>489121</xdr:colOff>
      <xdr:row>5</xdr:row>
      <xdr:rowOff>68648</xdr:rowOff>
    </xdr:from>
    <xdr:ext cx="1596081" cy="325474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A107A42D-14BF-4F77-AC9C-AEDC336A9738}"/>
            </a:ext>
          </a:extLst>
        </xdr:cNvPr>
        <xdr:cNvSpPr txBox="1"/>
      </xdr:nvSpPr>
      <xdr:spPr>
        <a:xfrm>
          <a:off x="4144662" y="969662"/>
          <a:ext cx="1596081" cy="325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>
              <a:latin typeface="Georgia" panose="02040502050405020303" pitchFamily="18" charset="0"/>
            </a:rPr>
            <a:t>Faturamento</a:t>
          </a:r>
        </a:p>
      </xdr:txBody>
    </xdr:sp>
    <xdr:clientData/>
  </xdr:oneCellAnchor>
  <xdr:oneCellAnchor>
    <xdr:from>
      <xdr:col>10</xdr:col>
      <xdr:colOff>420472</xdr:colOff>
      <xdr:row>5</xdr:row>
      <xdr:rowOff>111552</xdr:rowOff>
    </xdr:from>
    <xdr:ext cx="1638987" cy="325474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8535CA75-6DD1-4382-A1E8-2ECC8D6FBEE5}"/>
            </a:ext>
          </a:extLst>
        </xdr:cNvPr>
        <xdr:cNvSpPr txBox="1"/>
      </xdr:nvSpPr>
      <xdr:spPr>
        <a:xfrm>
          <a:off x="6513040" y="1012566"/>
          <a:ext cx="1638987" cy="325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>
              <a:latin typeface="Georgia" panose="02040502050405020303" pitchFamily="18" charset="0"/>
            </a:rPr>
            <a:t>Total Vendido</a:t>
          </a:r>
        </a:p>
      </xdr:txBody>
    </xdr:sp>
    <xdr:clientData/>
  </xdr:oneCellAnchor>
  <xdr:oneCellAnchor>
    <xdr:from>
      <xdr:col>14</xdr:col>
      <xdr:colOff>540608</xdr:colOff>
      <xdr:row>5</xdr:row>
      <xdr:rowOff>102972</xdr:rowOff>
    </xdr:from>
    <xdr:ext cx="1718484" cy="325474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40747FF3-B819-43B3-95C3-B91CD96D9635}"/>
            </a:ext>
          </a:extLst>
        </xdr:cNvPr>
        <xdr:cNvSpPr txBox="1"/>
      </xdr:nvSpPr>
      <xdr:spPr>
        <a:xfrm>
          <a:off x="9070203" y="1003986"/>
          <a:ext cx="1718484" cy="325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latin typeface="Georgia" panose="02040502050405020303" pitchFamily="18" charset="0"/>
            </a:rPr>
            <a:t>Comissões Pagas</a:t>
          </a:r>
        </a:p>
      </xdr:txBody>
    </xdr:sp>
    <xdr:clientData/>
  </xdr:oneCellAnchor>
  <xdr:oneCellAnchor>
    <xdr:from>
      <xdr:col>6</xdr:col>
      <xdr:colOff>317500</xdr:colOff>
      <xdr:row>6</xdr:row>
      <xdr:rowOff>163040</xdr:rowOff>
    </xdr:from>
    <xdr:ext cx="1673311" cy="296363"/>
    <xdr:sp macro="" textlink="Planilha1!C11">
      <xdr:nvSpPr>
        <xdr:cNvPr id="25" name="CaixaDeTexto 24">
          <a:extLst>
            <a:ext uri="{FF2B5EF4-FFF2-40B4-BE49-F238E27FC236}">
              <a16:creationId xmlns:a16="http://schemas.microsoft.com/office/drawing/2014/main" id="{F3D5637A-25C9-4348-9DB0-08B20765D4D2}"/>
            </a:ext>
          </a:extLst>
        </xdr:cNvPr>
        <xdr:cNvSpPr txBox="1"/>
      </xdr:nvSpPr>
      <xdr:spPr>
        <a:xfrm>
          <a:off x="3973041" y="1244256"/>
          <a:ext cx="1673311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BC9D59-B895-457D-AE93-53B9FB0AEB6F}" type="TxLink">
            <a:rPr lang="en-US" sz="1400" b="0" i="0" u="none" strike="noStrike">
              <a:solidFill>
                <a:srgbClr val="000000"/>
              </a:solidFill>
              <a:latin typeface="Georgia" panose="02040502050405020303" pitchFamily="18" charset="0"/>
              <a:ea typeface="Calibri"/>
              <a:cs typeface="Calibri"/>
            </a:rPr>
            <a:pPr/>
            <a:t> R$ 50.158.467,70 </a:t>
          </a:fld>
          <a:endParaRPr lang="pt-BR" sz="1400">
            <a:latin typeface="Georgia" panose="02040502050405020303" pitchFamily="18" charset="0"/>
          </a:endParaRPr>
        </a:p>
      </xdr:txBody>
    </xdr:sp>
    <xdr:clientData/>
  </xdr:oneCellAnchor>
  <xdr:oneCellAnchor>
    <xdr:from>
      <xdr:col>15</xdr:col>
      <xdr:colOff>51486</xdr:colOff>
      <xdr:row>7</xdr:row>
      <xdr:rowOff>34324</xdr:rowOff>
    </xdr:from>
    <xdr:ext cx="1440972" cy="296363"/>
    <xdr:sp macro="" textlink="Planilha1!G12">
      <xdr:nvSpPr>
        <xdr:cNvPr id="26" name="CaixaDeTexto 25">
          <a:extLst>
            <a:ext uri="{FF2B5EF4-FFF2-40B4-BE49-F238E27FC236}">
              <a16:creationId xmlns:a16="http://schemas.microsoft.com/office/drawing/2014/main" id="{5C637D8F-DF62-4A6D-AA21-EC05C2B42DEB}"/>
            </a:ext>
          </a:extLst>
        </xdr:cNvPr>
        <xdr:cNvSpPr txBox="1"/>
      </xdr:nvSpPr>
      <xdr:spPr>
        <a:xfrm>
          <a:off x="9190337" y="1295743"/>
          <a:ext cx="1440972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CA5326D-3319-40A1-B7D6-5F61FBCC98D0}" type="TxLink">
            <a:rPr lang="en-US" sz="1400" b="0" i="0" u="none" strike="noStrike">
              <a:solidFill>
                <a:srgbClr val="000000"/>
              </a:solidFill>
              <a:latin typeface="Georgia" panose="02040502050405020303" pitchFamily="18" charset="0"/>
              <a:ea typeface="Calibri"/>
              <a:cs typeface="Calibri"/>
            </a:rPr>
            <a:pPr/>
            <a:t> R$ 501.584,68 </a:t>
          </a:fld>
          <a:endParaRPr lang="pt-BR" sz="1400">
            <a:latin typeface="Georgia" panose="02040502050405020303" pitchFamily="18" charset="0"/>
          </a:endParaRPr>
        </a:p>
      </xdr:txBody>
    </xdr:sp>
    <xdr:clientData/>
  </xdr:oneCellAnchor>
  <xdr:oneCellAnchor>
    <xdr:from>
      <xdr:col>10</xdr:col>
      <xdr:colOff>489121</xdr:colOff>
      <xdr:row>7</xdr:row>
      <xdr:rowOff>102974</xdr:rowOff>
    </xdr:from>
    <xdr:ext cx="489122" cy="308918"/>
    <xdr:sp macro="" textlink="Planilha1!E12">
      <xdr:nvSpPr>
        <xdr:cNvPr id="27" name="CaixaDeTexto 26">
          <a:extLst>
            <a:ext uri="{FF2B5EF4-FFF2-40B4-BE49-F238E27FC236}">
              <a16:creationId xmlns:a16="http://schemas.microsoft.com/office/drawing/2014/main" id="{E18AF99A-673E-4CD6-9B54-114CD7FBF0FA}"/>
            </a:ext>
          </a:extLst>
        </xdr:cNvPr>
        <xdr:cNvSpPr txBox="1"/>
      </xdr:nvSpPr>
      <xdr:spPr>
        <a:xfrm>
          <a:off x="6581689" y="1364393"/>
          <a:ext cx="489122" cy="3089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0859C92-06A7-457D-9F82-0C07B5F33504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675</a:t>
          </a:fld>
          <a:endParaRPr lang="pt-BR" sz="1400"/>
        </a:p>
      </xdr:txBody>
    </xdr:sp>
    <xdr:clientData/>
  </xdr:oneCellAnchor>
  <xdr:twoCellAnchor>
    <xdr:from>
      <xdr:col>4</xdr:col>
      <xdr:colOff>532027</xdr:colOff>
      <xdr:row>11</xdr:row>
      <xdr:rowOff>60067</xdr:rowOff>
    </xdr:from>
    <xdr:to>
      <xdr:col>17</xdr:col>
      <xdr:colOff>506284</xdr:colOff>
      <xdr:row>27</xdr:row>
      <xdr:rowOff>175760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B4D7C71-1759-498D-BA9C-B7D723A9B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8581</xdr:colOff>
      <xdr:row>11</xdr:row>
      <xdr:rowOff>73270</xdr:rowOff>
    </xdr:from>
    <xdr:to>
      <xdr:col>23</xdr:col>
      <xdr:colOff>420473</xdr:colOff>
      <xdr:row>28</xdr:row>
      <xdr:rowOff>34325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E00B6D3-EF32-48C6-BA2A-C0D67055F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574932</xdr:colOff>
      <xdr:row>28</xdr:row>
      <xdr:rowOff>102973</xdr:rowOff>
    </xdr:from>
    <xdr:to>
      <xdr:col>13</xdr:col>
      <xdr:colOff>8580</xdr:colOff>
      <xdr:row>46</xdr:row>
      <xdr:rowOff>163041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5C614FC-9DB6-4AAE-A3FF-60D038405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578012</xdr:colOff>
      <xdr:row>47</xdr:row>
      <xdr:rowOff>83611</xdr:rowOff>
    </xdr:from>
    <xdr:to>
      <xdr:col>14</xdr:col>
      <xdr:colOff>84050</xdr:colOff>
      <xdr:row>63</xdr:row>
      <xdr:rowOff>135099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B3D6914-DA44-4223-85D8-90194FBF9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146538</xdr:colOff>
      <xdr:row>28</xdr:row>
      <xdr:rowOff>128717</xdr:rowOff>
    </xdr:from>
    <xdr:to>
      <xdr:col>23</xdr:col>
      <xdr:colOff>411892</xdr:colOff>
      <xdr:row>46</xdr:row>
      <xdr:rowOff>171623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764619EA-DDCA-40F9-B80E-2B57E7658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374487</xdr:colOff>
      <xdr:row>47</xdr:row>
      <xdr:rowOff>24421</xdr:rowOff>
    </xdr:from>
    <xdr:to>
      <xdr:col>11</xdr:col>
      <xdr:colOff>65368</xdr:colOff>
      <xdr:row>55</xdr:row>
      <xdr:rowOff>280146</xdr:rowOff>
    </xdr:to>
    <xdr:graphicFrame macro="">
      <xdr:nvGraphicFramePr>
        <xdr:cNvPr id="719" name="Gráfico 718">
          <a:extLst>
            <a:ext uri="{FF2B5EF4-FFF2-40B4-BE49-F238E27FC236}">
              <a16:creationId xmlns:a16="http://schemas.microsoft.com/office/drawing/2014/main" id="{694E1DC6-13C4-4594-BDB2-A9AEC9A51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494925</xdr:colOff>
      <xdr:row>46</xdr:row>
      <xdr:rowOff>149412</xdr:rowOff>
    </xdr:from>
    <xdr:to>
      <xdr:col>14</xdr:col>
      <xdr:colOff>382868</xdr:colOff>
      <xdr:row>55</xdr:row>
      <xdr:rowOff>196102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40942F58-8E42-4A20-9B80-A0A0CE892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9337</xdr:colOff>
      <xdr:row>46</xdr:row>
      <xdr:rowOff>130736</xdr:rowOff>
    </xdr:from>
    <xdr:to>
      <xdr:col>8</xdr:col>
      <xdr:colOff>522941</xdr:colOff>
      <xdr:row>55</xdr:row>
      <xdr:rowOff>112058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36F41FE-151F-4C41-B0C8-3E344CA2B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9</xdr:col>
      <xdr:colOff>-1</xdr:colOff>
      <xdr:row>51</xdr:row>
      <xdr:rowOff>56029</xdr:rowOff>
    </xdr:from>
    <xdr:ext cx="380682" cy="354584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47F726E-6D85-46FA-9A9B-2D4165184C07}"/>
            </a:ext>
          </a:extLst>
        </xdr:cNvPr>
        <xdr:cNvSpPr txBox="1"/>
      </xdr:nvSpPr>
      <xdr:spPr>
        <a:xfrm>
          <a:off x="5462867" y="9581029"/>
          <a:ext cx="380682" cy="3545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latin typeface="Georgia" panose="02040502050405020303" pitchFamily="18" charset="0"/>
            </a:rPr>
            <a:t>1°</a:t>
          </a:r>
        </a:p>
      </xdr:txBody>
    </xdr:sp>
    <xdr:clientData/>
  </xdr:oneCellAnchor>
  <xdr:oneCellAnchor>
    <xdr:from>
      <xdr:col>6</xdr:col>
      <xdr:colOff>102720</xdr:colOff>
      <xdr:row>51</xdr:row>
      <xdr:rowOff>18677</xdr:rowOff>
    </xdr:from>
    <xdr:ext cx="410433" cy="354584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F1E6C2A8-F79B-42C1-B669-8A76A8C0D7B1}"/>
            </a:ext>
          </a:extLst>
        </xdr:cNvPr>
        <xdr:cNvSpPr txBox="1"/>
      </xdr:nvSpPr>
      <xdr:spPr>
        <a:xfrm>
          <a:off x="3744632" y="9543677"/>
          <a:ext cx="410433" cy="3545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latin typeface="Georgia" panose="02040502050405020303" pitchFamily="18" charset="0"/>
            </a:rPr>
            <a:t>2°</a:t>
          </a:r>
        </a:p>
      </xdr:txBody>
    </xdr:sp>
    <xdr:clientData/>
  </xdr:oneCellAnchor>
  <xdr:oneCellAnchor>
    <xdr:from>
      <xdr:col>11</xdr:col>
      <xdr:colOff>597647</xdr:colOff>
      <xdr:row>51</xdr:row>
      <xdr:rowOff>37352</xdr:rowOff>
    </xdr:from>
    <xdr:ext cx="383951" cy="325474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6083CBE-9AE8-4AF6-B3AB-D6EB23B204E7}"/>
            </a:ext>
          </a:extLst>
        </xdr:cNvPr>
        <xdr:cNvSpPr txBox="1"/>
      </xdr:nvSpPr>
      <xdr:spPr>
        <a:xfrm>
          <a:off x="7274485" y="9562352"/>
          <a:ext cx="383951" cy="325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latin typeface="Georgia" panose="02040502050405020303" pitchFamily="18" charset="0"/>
            </a:rPr>
            <a:t>3°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469898</xdr:colOff>
      <xdr:row>3</xdr:row>
      <xdr:rowOff>50800</xdr:rowOff>
    </xdr:from>
    <xdr:to>
      <xdr:col>8</xdr:col>
      <xdr:colOff>35240</xdr:colOff>
      <xdr:row>18</xdr:row>
      <xdr:rowOff>133807</xdr:rowOff>
    </xdr:to>
    <xdr:grpSp>
      <xdr:nvGrpSpPr>
        <xdr:cNvPr id="98" name="Agrupar 97">
          <a:extLst>
            <a:ext uri="{FF2B5EF4-FFF2-40B4-BE49-F238E27FC236}">
              <a16:creationId xmlns:a16="http://schemas.microsoft.com/office/drawing/2014/main" id="{6F48F188-B878-45A4-88FC-1ADBDCBA3308}"/>
            </a:ext>
          </a:extLst>
        </xdr:cNvPr>
        <xdr:cNvGrpSpPr/>
      </xdr:nvGrpSpPr>
      <xdr:grpSpPr>
        <a:xfrm>
          <a:off x="3517898" y="603250"/>
          <a:ext cx="1394142" cy="2845257"/>
          <a:chOff x="-2" y="0"/>
          <a:chExt cx="1394142" cy="2845257"/>
        </a:xfrm>
        <a:solidFill>
          <a:schemeClr val="accent5">
            <a:lumMod val="60000"/>
            <a:lumOff val="40000"/>
          </a:schemeClr>
        </a:solidFill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CBDEB7A1-C261-4CE8-83BB-3C1CD121D4FD}"/>
              </a:ext>
            </a:extLst>
          </xdr:cNvPr>
          <xdr:cNvGrpSpPr/>
        </xdr:nvGrpSpPr>
        <xdr:grpSpPr>
          <a:xfrm>
            <a:off x="-2" y="0"/>
            <a:ext cx="1394140" cy="267157"/>
            <a:chOff x="6657557" y="9762430"/>
            <a:chExt cx="1385176" cy="282007"/>
          </a:xfrm>
          <a:grpFill/>
        </xdr:grpSpPr>
        <xdr:sp macro="" textlink="">
          <xdr:nvSpPr>
            <xdr:cNvPr id="59" name="Elipse 58">
              <a:extLst>
                <a:ext uri="{FF2B5EF4-FFF2-40B4-BE49-F238E27FC236}">
                  <a16:creationId xmlns:a16="http://schemas.microsoft.com/office/drawing/2014/main" id="{C37C65DC-2451-4D20-AC2D-034EF6CFF7AB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0" name="Elipse 59">
              <a:extLst>
                <a:ext uri="{FF2B5EF4-FFF2-40B4-BE49-F238E27FC236}">
                  <a16:creationId xmlns:a16="http://schemas.microsoft.com/office/drawing/2014/main" id="{749BBDBF-307F-4FAA-8EAA-EC6EA1BD3CB3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1" name="Elipse 60">
              <a:extLst>
                <a:ext uri="{FF2B5EF4-FFF2-40B4-BE49-F238E27FC236}">
                  <a16:creationId xmlns:a16="http://schemas.microsoft.com/office/drawing/2014/main" id="{470388A9-3A1A-47E9-81EB-775C9D94ACF4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2" name="Elipse 61">
              <a:extLst>
                <a:ext uri="{FF2B5EF4-FFF2-40B4-BE49-F238E27FC236}">
                  <a16:creationId xmlns:a16="http://schemas.microsoft.com/office/drawing/2014/main" id="{C40CC511-3AA2-45D8-93DA-622C5B8403E4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63" name="Agrupar 62">
            <a:extLst>
              <a:ext uri="{FF2B5EF4-FFF2-40B4-BE49-F238E27FC236}">
                <a16:creationId xmlns:a16="http://schemas.microsoft.com/office/drawing/2014/main" id="{75D0FCD9-4480-4319-8311-D83CEA8A618E}"/>
              </a:ext>
            </a:extLst>
          </xdr:cNvPr>
          <xdr:cNvGrpSpPr/>
        </xdr:nvGrpSpPr>
        <xdr:grpSpPr>
          <a:xfrm>
            <a:off x="0" y="368300"/>
            <a:ext cx="1394140" cy="267157"/>
            <a:chOff x="6657557" y="9762430"/>
            <a:chExt cx="1385176" cy="282007"/>
          </a:xfrm>
          <a:grpFill/>
        </xdr:grpSpPr>
        <xdr:sp macro="" textlink="">
          <xdr:nvSpPr>
            <xdr:cNvPr id="64" name="Elipse 63">
              <a:extLst>
                <a:ext uri="{FF2B5EF4-FFF2-40B4-BE49-F238E27FC236}">
                  <a16:creationId xmlns:a16="http://schemas.microsoft.com/office/drawing/2014/main" id="{1E225752-3CC9-46C4-A7D4-5308AF4A7FA9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5" name="Elipse 64">
              <a:extLst>
                <a:ext uri="{FF2B5EF4-FFF2-40B4-BE49-F238E27FC236}">
                  <a16:creationId xmlns:a16="http://schemas.microsoft.com/office/drawing/2014/main" id="{9EFBF8D3-EF31-467D-88AD-4C68973DBBFC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6" name="Elipse 65">
              <a:extLst>
                <a:ext uri="{FF2B5EF4-FFF2-40B4-BE49-F238E27FC236}">
                  <a16:creationId xmlns:a16="http://schemas.microsoft.com/office/drawing/2014/main" id="{AF18BEA0-71DD-4B1F-AFAF-FFEADE4EEA8B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7" name="Elipse 66">
              <a:extLst>
                <a:ext uri="{FF2B5EF4-FFF2-40B4-BE49-F238E27FC236}">
                  <a16:creationId xmlns:a16="http://schemas.microsoft.com/office/drawing/2014/main" id="{8406B4D5-A1CF-4766-B978-ACF1CFCBBF59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68" name="Agrupar 67">
            <a:extLst>
              <a:ext uri="{FF2B5EF4-FFF2-40B4-BE49-F238E27FC236}">
                <a16:creationId xmlns:a16="http://schemas.microsoft.com/office/drawing/2014/main" id="{9C70AC62-147C-4903-96F5-661FFF66891E}"/>
              </a:ext>
            </a:extLst>
          </xdr:cNvPr>
          <xdr:cNvGrpSpPr/>
        </xdr:nvGrpSpPr>
        <xdr:grpSpPr>
          <a:xfrm>
            <a:off x="0" y="736600"/>
            <a:ext cx="1394140" cy="267157"/>
            <a:chOff x="6657557" y="9762430"/>
            <a:chExt cx="1385176" cy="282007"/>
          </a:xfrm>
          <a:grpFill/>
        </xdr:grpSpPr>
        <xdr:sp macro="" textlink="">
          <xdr:nvSpPr>
            <xdr:cNvPr id="69" name="Elipse 68">
              <a:extLst>
                <a:ext uri="{FF2B5EF4-FFF2-40B4-BE49-F238E27FC236}">
                  <a16:creationId xmlns:a16="http://schemas.microsoft.com/office/drawing/2014/main" id="{D009E577-5201-43B0-B314-926D97F1697C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0" name="Elipse 69">
              <a:extLst>
                <a:ext uri="{FF2B5EF4-FFF2-40B4-BE49-F238E27FC236}">
                  <a16:creationId xmlns:a16="http://schemas.microsoft.com/office/drawing/2014/main" id="{ACFB97CD-BCE8-4DBA-9F08-F3FAF958BE50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1" name="Elipse 70">
              <a:extLst>
                <a:ext uri="{FF2B5EF4-FFF2-40B4-BE49-F238E27FC236}">
                  <a16:creationId xmlns:a16="http://schemas.microsoft.com/office/drawing/2014/main" id="{4A1F4EBF-CD21-44FC-862C-7469D056D83E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2" name="Elipse 71">
              <a:extLst>
                <a:ext uri="{FF2B5EF4-FFF2-40B4-BE49-F238E27FC236}">
                  <a16:creationId xmlns:a16="http://schemas.microsoft.com/office/drawing/2014/main" id="{60A0C14B-6F95-4E97-BEAC-615DD567911B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73" name="Agrupar 72">
            <a:extLst>
              <a:ext uri="{FF2B5EF4-FFF2-40B4-BE49-F238E27FC236}">
                <a16:creationId xmlns:a16="http://schemas.microsoft.com/office/drawing/2014/main" id="{C1C6A439-642C-4720-9429-007631089720}"/>
              </a:ext>
            </a:extLst>
          </xdr:cNvPr>
          <xdr:cNvGrpSpPr/>
        </xdr:nvGrpSpPr>
        <xdr:grpSpPr>
          <a:xfrm>
            <a:off x="0" y="1104900"/>
            <a:ext cx="1394140" cy="267157"/>
            <a:chOff x="6657557" y="9762430"/>
            <a:chExt cx="1385176" cy="282007"/>
          </a:xfrm>
          <a:grpFill/>
        </xdr:grpSpPr>
        <xdr:sp macro="" textlink="">
          <xdr:nvSpPr>
            <xdr:cNvPr id="74" name="Elipse 73">
              <a:extLst>
                <a:ext uri="{FF2B5EF4-FFF2-40B4-BE49-F238E27FC236}">
                  <a16:creationId xmlns:a16="http://schemas.microsoft.com/office/drawing/2014/main" id="{40BFC8ED-2255-4AD6-8FEA-FA92B6374FB3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5" name="Elipse 74">
              <a:extLst>
                <a:ext uri="{FF2B5EF4-FFF2-40B4-BE49-F238E27FC236}">
                  <a16:creationId xmlns:a16="http://schemas.microsoft.com/office/drawing/2014/main" id="{1BFF58F5-E7C3-436C-951F-7E4D6250A1EC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6" name="Elipse 75">
              <a:extLst>
                <a:ext uri="{FF2B5EF4-FFF2-40B4-BE49-F238E27FC236}">
                  <a16:creationId xmlns:a16="http://schemas.microsoft.com/office/drawing/2014/main" id="{3A700CAE-5EB1-4AAC-BBBC-17A5E1BE687F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7" name="Elipse 76">
              <a:extLst>
                <a:ext uri="{FF2B5EF4-FFF2-40B4-BE49-F238E27FC236}">
                  <a16:creationId xmlns:a16="http://schemas.microsoft.com/office/drawing/2014/main" id="{6015E549-37D0-4772-98D9-7C01329E16AF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78" name="Agrupar 77">
            <a:extLst>
              <a:ext uri="{FF2B5EF4-FFF2-40B4-BE49-F238E27FC236}">
                <a16:creationId xmlns:a16="http://schemas.microsoft.com/office/drawing/2014/main" id="{7839CC77-43EE-4CB7-8523-1BE139880D5F}"/>
              </a:ext>
            </a:extLst>
          </xdr:cNvPr>
          <xdr:cNvGrpSpPr/>
        </xdr:nvGrpSpPr>
        <xdr:grpSpPr>
          <a:xfrm>
            <a:off x="0" y="1473200"/>
            <a:ext cx="1394140" cy="267157"/>
            <a:chOff x="6657557" y="9762430"/>
            <a:chExt cx="1385176" cy="282007"/>
          </a:xfrm>
          <a:grpFill/>
        </xdr:grpSpPr>
        <xdr:sp macro="" textlink="">
          <xdr:nvSpPr>
            <xdr:cNvPr id="79" name="Elipse 78">
              <a:extLst>
                <a:ext uri="{FF2B5EF4-FFF2-40B4-BE49-F238E27FC236}">
                  <a16:creationId xmlns:a16="http://schemas.microsoft.com/office/drawing/2014/main" id="{43B59F84-EB4D-4640-AC3C-ED092E86B0DB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0" name="Elipse 79">
              <a:extLst>
                <a:ext uri="{FF2B5EF4-FFF2-40B4-BE49-F238E27FC236}">
                  <a16:creationId xmlns:a16="http://schemas.microsoft.com/office/drawing/2014/main" id="{85AB3ABA-39A6-42D0-8372-04CFD7A0E224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1" name="Elipse 80">
              <a:extLst>
                <a:ext uri="{FF2B5EF4-FFF2-40B4-BE49-F238E27FC236}">
                  <a16:creationId xmlns:a16="http://schemas.microsoft.com/office/drawing/2014/main" id="{587A59EB-9474-4982-BA3B-DD71B301F657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2" name="Elipse 81">
              <a:extLst>
                <a:ext uri="{FF2B5EF4-FFF2-40B4-BE49-F238E27FC236}">
                  <a16:creationId xmlns:a16="http://schemas.microsoft.com/office/drawing/2014/main" id="{373F31A1-2106-4318-A169-C67F2594BB9F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83" name="Agrupar 82">
            <a:extLst>
              <a:ext uri="{FF2B5EF4-FFF2-40B4-BE49-F238E27FC236}">
                <a16:creationId xmlns:a16="http://schemas.microsoft.com/office/drawing/2014/main" id="{DC98DD5E-9962-40EC-A8C5-6B12AEA9A647}"/>
              </a:ext>
            </a:extLst>
          </xdr:cNvPr>
          <xdr:cNvGrpSpPr/>
        </xdr:nvGrpSpPr>
        <xdr:grpSpPr>
          <a:xfrm>
            <a:off x="0" y="1841500"/>
            <a:ext cx="1394140" cy="267157"/>
            <a:chOff x="6657557" y="9762430"/>
            <a:chExt cx="1385176" cy="282007"/>
          </a:xfrm>
          <a:grpFill/>
        </xdr:grpSpPr>
        <xdr:sp macro="" textlink="">
          <xdr:nvSpPr>
            <xdr:cNvPr id="84" name="Elipse 83">
              <a:extLst>
                <a:ext uri="{FF2B5EF4-FFF2-40B4-BE49-F238E27FC236}">
                  <a16:creationId xmlns:a16="http://schemas.microsoft.com/office/drawing/2014/main" id="{993BAFC8-DD84-46C5-BB9C-C9009E5E4391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5" name="Elipse 84">
              <a:extLst>
                <a:ext uri="{FF2B5EF4-FFF2-40B4-BE49-F238E27FC236}">
                  <a16:creationId xmlns:a16="http://schemas.microsoft.com/office/drawing/2014/main" id="{B5B9F52B-CF43-4A66-B0EF-880FA7E9E796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6" name="Elipse 85">
              <a:extLst>
                <a:ext uri="{FF2B5EF4-FFF2-40B4-BE49-F238E27FC236}">
                  <a16:creationId xmlns:a16="http://schemas.microsoft.com/office/drawing/2014/main" id="{20F28DB1-8302-431F-940A-826755DE9A68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7" name="Elipse 86">
              <a:extLst>
                <a:ext uri="{FF2B5EF4-FFF2-40B4-BE49-F238E27FC236}">
                  <a16:creationId xmlns:a16="http://schemas.microsoft.com/office/drawing/2014/main" id="{7107C887-AF9F-4D3E-A90B-D91B364BAA90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66B488C2-7405-4D06-B344-85E3ABC46855}"/>
              </a:ext>
            </a:extLst>
          </xdr:cNvPr>
          <xdr:cNvGrpSpPr/>
        </xdr:nvGrpSpPr>
        <xdr:grpSpPr>
          <a:xfrm>
            <a:off x="0" y="2209800"/>
            <a:ext cx="1394140" cy="267157"/>
            <a:chOff x="6657557" y="9762430"/>
            <a:chExt cx="1385176" cy="282007"/>
          </a:xfrm>
          <a:grpFill/>
        </xdr:grpSpPr>
        <xdr:sp macro="" textlink="">
          <xdr:nvSpPr>
            <xdr:cNvPr id="89" name="Elipse 88">
              <a:extLst>
                <a:ext uri="{FF2B5EF4-FFF2-40B4-BE49-F238E27FC236}">
                  <a16:creationId xmlns:a16="http://schemas.microsoft.com/office/drawing/2014/main" id="{4AB3933C-54D8-4D3D-AED2-FCCF2D4708C0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0" name="Elipse 89">
              <a:extLst>
                <a:ext uri="{FF2B5EF4-FFF2-40B4-BE49-F238E27FC236}">
                  <a16:creationId xmlns:a16="http://schemas.microsoft.com/office/drawing/2014/main" id="{ACBE9F9B-F481-4777-9FE7-62AE332A729F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1" name="Elipse 90">
              <a:extLst>
                <a:ext uri="{FF2B5EF4-FFF2-40B4-BE49-F238E27FC236}">
                  <a16:creationId xmlns:a16="http://schemas.microsoft.com/office/drawing/2014/main" id="{4348D209-9455-4706-BA4D-B51EDA1C0808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2" name="Elipse 91">
              <a:extLst>
                <a:ext uri="{FF2B5EF4-FFF2-40B4-BE49-F238E27FC236}">
                  <a16:creationId xmlns:a16="http://schemas.microsoft.com/office/drawing/2014/main" id="{6CA3C8E2-B602-45D9-812C-036268F00A85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93" name="Agrupar 92">
            <a:extLst>
              <a:ext uri="{FF2B5EF4-FFF2-40B4-BE49-F238E27FC236}">
                <a16:creationId xmlns:a16="http://schemas.microsoft.com/office/drawing/2014/main" id="{F6EE95F7-6CAE-45EC-8771-3BE83BA5E5AD}"/>
              </a:ext>
            </a:extLst>
          </xdr:cNvPr>
          <xdr:cNvGrpSpPr/>
        </xdr:nvGrpSpPr>
        <xdr:grpSpPr>
          <a:xfrm>
            <a:off x="0" y="2578100"/>
            <a:ext cx="1394140" cy="267157"/>
            <a:chOff x="6657557" y="9762430"/>
            <a:chExt cx="1385176" cy="282007"/>
          </a:xfrm>
          <a:grpFill/>
        </xdr:grpSpPr>
        <xdr:sp macro="" textlink="">
          <xdr:nvSpPr>
            <xdr:cNvPr id="94" name="Elipse 93">
              <a:extLst>
                <a:ext uri="{FF2B5EF4-FFF2-40B4-BE49-F238E27FC236}">
                  <a16:creationId xmlns:a16="http://schemas.microsoft.com/office/drawing/2014/main" id="{CCF3B83A-266B-42B7-B133-92BE8702DB52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5" name="Elipse 94">
              <a:extLst>
                <a:ext uri="{FF2B5EF4-FFF2-40B4-BE49-F238E27FC236}">
                  <a16:creationId xmlns:a16="http://schemas.microsoft.com/office/drawing/2014/main" id="{E919DB58-898B-4E8D-B506-063E4EB8ADAF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6" name="Elipse 95">
              <a:extLst>
                <a:ext uri="{FF2B5EF4-FFF2-40B4-BE49-F238E27FC236}">
                  <a16:creationId xmlns:a16="http://schemas.microsoft.com/office/drawing/2014/main" id="{1CC60EF4-3C93-480B-BBB6-C9FBA5CB9132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7" name="Elipse 96">
              <a:extLst>
                <a:ext uri="{FF2B5EF4-FFF2-40B4-BE49-F238E27FC236}">
                  <a16:creationId xmlns:a16="http://schemas.microsoft.com/office/drawing/2014/main" id="{E0A72108-93EB-4697-9D2C-0E8D956E8BC1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3</xdr:col>
      <xdr:colOff>25398</xdr:colOff>
      <xdr:row>3</xdr:row>
      <xdr:rowOff>69850</xdr:rowOff>
    </xdr:from>
    <xdr:to>
      <xdr:col>5</xdr:col>
      <xdr:colOff>200340</xdr:colOff>
      <xdr:row>18</xdr:row>
      <xdr:rowOff>152857</xdr:rowOff>
    </xdr:to>
    <xdr:grpSp>
      <xdr:nvGrpSpPr>
        <xdr:cNvPr id="99" name="Agrupar 98">
          <a:extLst>
            <a:ext uri="{FF2B5EF4-FFF2-40B4-BE49-F238E27FC236}">
              <a16:creationId xmlns:a16="http://schemas.microsoft.com/office/drawing/2014/main" id="{D3D7B8DC-00E2-4A10-853F-90C861098945}"/>
            </a:ext>
          </a:extLst>
        </xdr:cNvPr>
        <xdr:cNvGrpSpPr/>
      </xdr:nvGrpSpPr>
      <xdr:grpSpPr>
        <a:xfrm>
          <a:off x="1854198" y="622300"/>
          <a:ext cx="1394142" cy="2845257"/>
          <a:chOff x="-2" y="0"/>
          <a:chExt cx="1394142" cy="2845257"/>
        </a:xfrm>
      </xdr:grpSpPr>
      <xdr:grpSp>
        <xdr:nvGrpSpPr>
          <xdr:cNvPr id="100" name="Agrupar 99">
            <a:extLst>
              <a:ext uri="{FF2B5EF4-FFF2-40B4-BE49-F238E27FC236}">
                <a16:creationId xmlns:a16="http://schemas.microsoft.com/office/drawing/2014/main" id="{E4187C18-E489-4A92-AA6F-82A9307FA6C7}"/>
              </a:ext>
            </a:extLst>
          </xdr:cNvPr>
          <xdr:cNvGrpSpPr/>
        </xdr:nvGrpSpPr>
        <xdr:grpSpPr>
          <a:xfrm>
            <a:off x="-2" y="0"/>
            <a:ext cx="1394140" cy="267157"/>
            <a:chOff x="6657557" y="9762430"/>
            <a:chExt cx="1385176" cy="282007"/>
          </a:xfrm>
        </xdr:grpSpPr>
        <xdr:sp macro="" textlink="">
          <xdr:nvSpPr>
            <xdr:cNvPr id="136" name="Elipse 135">
              <a:extLst>
                <a:ext uri="{FF2B5EF4-FFF2-40B4-BE49-F238E27FC236}">
                  <a16:creationId xmlns:a16="http://schemas.microsoft.com/office/drawing/2014/main" id="{5A9D7839-3B81-44EB-BDF3-A0FCD2742811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7" name="Elipse 136">
              <a:extLst>
                <a:ext uri="{FF2B5EF4-FFF2-40B4-BE49-F238E27FC236}">
                  <a16:creationId xmlns:a16="http://schemas.microsoft.com/office/drawing/2014/main" id="{773587B9-33D5-4978-9D04-659174E86F98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8" name="Elipse 137">
              <a:extLst>
                <a:ext uri="{FF2B5EF4-FFF2-40B4-BE49-F238E27FC236}">
                  <a16:creationId xmlns:a16="http://schemas.microsoft.com/office/drawing/2014/main" id="{A4C0F081-23EE-4E97-AE88-9E76662D88AB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9" name="Elipse 138">
              <a:extLst>
                <a:ext uri="{FF2B5EF4-FFF2-40B4-BE49-F238E27FC236}">
                  <a16:creationId xmlns:a16="http://schemas.microsoft.com/office/drawing/2014/main" id="{10F63B77-CD16-4FEF-9FF8-B7C5075B4759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1" name="Agrupar 100">
            <a:extLst>
              <a:ext uri="{FF2B5EF4-FFF2-40B4-BE49-F238E27FC236}">
                <a16:creationId xmlns:a16="http://schemas.microsoft.com/office/drawing/2014/main" id="{4C7EEC5A-32E9-4A58-A496-2341DCBC1521}"/>
              </a:ext>
            </a:extLst>
          </xdr:cNvPr>
          <xdr:cNvGrpSpPr/>
        </xdr:nvGrpSpPr>
        <xdr:grpSpPr>
          <a:xfrm>
            <a:off x="0" y="368300"/>
            <a:ext cx="1394140" cy="267157"/>
            <a:chOff x="6657557" y="9762430"/>
            <a:chExt cx="1385176" cy="282007"/>
          </a:xfrm>
        </xdr:grpSpPr>
        <xdr:sp macro="" textlink="">
          <xdr:nvSpPr>
            <xdr:cNvPr id="132" name="Elipse 131">
              <a:extLst>
                <a:ext uri="{FF2B5EF4-FFF2-40B4-BE49-F238E27FC236}">
                  <a16:creationId xmlns:a16="http://schemas.microsoft.com/office/drawing/2014/main" id="{77A58AA3-4059-4F8F-85FC-A25B0C722CA2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3" name="Elipse 132">
              <a:extLst>
                <a:ext uri="{FF2B5EF4-FFF2-40B4-BE49-F238E27FC236}">
                  <a16:creationId xmlns:a16="http://schemas.microsoft.com/office/drawing/2014/main" id="{FD14434E-3BE2-4573-B15F-A5B83949A9ED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4" name="Elipse 133">
              <a:extLst>
                <a:ext uri="{FF2B5EF4-FFF2-40B4-BE49-F238E27FC236}">
                  <a16:creationId xmlns:a16="http://schemas.microsoft.com/office/drawing/2014/main" id="{07A4DE14-6384-4123-9993-A3E587A17CA0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5" name="Elipse 134">
              <a:extLst>
                <a:ext uri="{FF2B5EF4-FFF2-40B4-BE49-F238E27FC236}">
                  <a16:creationId xmlns:a16="http://schemas.microsoft.com/office/drawing/2014/main" id="{355AE9F6-1CFF-470A-A338-72C38A559997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2" name="Agrupar 101">
            <a:extLst>
              <a:ext uri="{FF2B5EF4-FFF2-40B4-BE49-F238E27FC236}">
                <a16:creationId xmlns:a16="http://schemas.microsoft.com/office/drawing/2014/main" id="{79A965B5-1E1B-4F0D-B007-9735B09D1488}"/>
              </a:ext>
            </a:extLst>
          </xdr:cNvPr>
          <xdr:cNvGrpSpPr/>
        </xdr:nvGrpSpPr>
        <xdr:grpSpPr>
          <a:xfrm>
            <a:off x="0" y="736600"/>
            <a:ext cx="1394140" cy="267157"/>
            <a:chOff x="6657557" y="9762430"/>
            <a:chExt cx="1385176" cy="282007"/>
          </a:xfrm>
        </xdr:grpSpPr>
        <xdr:sp macro="" textlink="">
          <xdr:nvSpPr>
            <xdr:cNvPr id="128" name="Elipse 127">
              <a:extLst>
                <a:ext uri="{FF2B5EF4-FFF2-40B4-BE49-F238E27FC236}">
                  <a16:creationId xmlns:a16="http://schemas.microsoft.com/office/drawing/2014/main" id="{F55E0134-DA9C-4776-837A-5BB4BD01D2DF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9" name="Elipse 128">
              <a:extLst>
                <a:ext uri="{FF2B5EF4-FFF2-40B4-BE49-F238E27FC236}">
                  <a16:creationId xmlns:a16="http://schemas.microsoft.com/office/drawing/2014/main" id="{01A8EF48-EA80-4ABC-9FAB-EC3A24864EA3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0" name="Elipse 129">
              <a:extLst>
                <a:ext uri="{FF2B5EF4-FFF2-40B4-BE49-F238E27FC236}">
                  <a16:creationId xmlns:a16="http://schemas.microsoft.com/office/drawing/2014/main" id="{2ADC57A0-9A19-410E-BC27-F60C8903F44E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1" name="Elipse 130">
              <a:extLst>
                <a:ext uri="{FF2B5EF4-FFF2-40B4-BE49-F238E27FC236}">
                  <a16:creationId xmlns:a16="http://schemas.microsoft.com/office/drawing/2014/main" id="{B24AF725-E102-47E0-89F8-1BA3ECCA76AB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3" name="Agrupar 102">
            <a:extLst>
              <a:ext uri="{FF2B5EF4-FFF2-40B4-BE49-F238E27FC236}">
                <a16:creationId xmlns:a16="http://schemas.microsoft.com/office/drawing/2014/main" id="{A0F59343-68A9-4D33-91E7-A09A97EE7E56}"/>
              </a:ext>
            </a:extLst>
          </xdr:cNvPr>
          <xdr:cNvGrpSpPr/>
        </xdr:nvGrpSpPr>
        <xdr:grpSpPr>
          <a:xfrm>
            <a:off x="0" y="1104900"/>
            <a:ext cx="1394140" cy="267157"/>
            <a:chOff x="6657557" y="9762430"/>
            <a:chExt cx="1385176" cy="282007"/>
          </a:xfrm>
        </xdr:grpSpPr>
        <xdr:sp macro="" textlink="">
          <xdr:nvSpPr>
            <xdr:cNvPr id="124" name="Elipse 123">
              <a:extLst>
                <a:ext uri="{FF2B5EF4-FFF2-40B4-BE49-F238E27FC236}">
                  <a16:creationId xmlns:a16="http://schemas.microsoft.com/office/drawing/2014/main" id="{DA9CF5F8-05A0-450D-A03D-9882C449CEDD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5" name="Elipse 124">
              <a:extLst>
                <a:ext uri="{FF2B5EF4-FFF2-40B4-BE49-F238E27FC236}">
                  <a16:creationId xmlns:a16="http://schemas.microsoft.com/office/drawing/2014/main" id="{31AC6D84-968F-4421-8E72-D1420F1D677F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6" name="Elipse 125">
              <a:extLst>
                <a:ext uri="{FF2B5EF4-FFF2-40B4-BE49-F238E27FC236}">
                  <a16:creationId xmlns:a16="http://schemas.microsoft.com/office/drawing/2014/main" id="{551C7EAB-6022-44BB-A23E-36CB9AC3D8F5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7" name="Elipse 126">
              <a:extLst>
                <a:ext uri="{FF2B5EF4-FFF2-40B4-BE49-F238E27FC236}">
                  <a16:creationId xmlns:a16="http://schemas.microsoft.com/office/drawing/2014/main" id="{C625EEC7-28CD-47C9-BCC7-835CE723BA2E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4" name="Agrupar 103">
            <a:extLst>
              <a:ext uri="{FF2B5EF4-FFF2-40B4-BE49-F238E27FC236}">
                <a16:creationId xmlns:a16="http://schemas.microsoft.com/office/drawing/2014/main" id="{40E6F55B-3A55-45C3-A216-5EB0CB535AC9}"/>
              </a:ext>
            </a:extLst>
          </xdr:cNvPr>
          <xdr:cNvGrpSpPr/>
        </xdr:nvGrpSpPr>
        <xdr:grpSpPr>
          <a:xfrm>
            <a:off x="0" y="1473200"/>
            <a:ext cx="1394140" cy="267157"/>
            <a:chOff x="6657557" y="9762430"/>
            <a:chExt cx="1385176" cy="282007"/>
          </a:xfrm>
        </xdr:grpSpPr>
        <xdr:sp macro="" textlink="">
          <xdr:nvSpPr>
            <xdr:cNvPr id="120" name="Elipse 119">
              <a:extLst>
                <a:ext uri="{FF2B5EF4-FFF2-40B4-BE49-F238E27FC236}">
                  <a16:creationId xmlns:a16="http://schemas.microsoft.com/office/drawing/2014/main" id="{7CD3935A-9B9D-448C-AD5E-93EF94370ECC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1" name="Elipse 120">
              <a:extLst>
                <a:ext uri="{FF2B5EF4-FFF2-40B4-BE49-F238E27FC236}">
                  <a16:creationId xmlns:a16="http://schemas.microsoft.com/office/drawing/2014/main" id="{C16F0210-232D-415B-91A7-5406C9C0A218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2" name="Elipse 121">
              <a:extLst>
                <a:ext uri="{FF2B5EF4-FFF2-40B4-BE49-F238E27FC236}">
                  <a16:creationId xmlns:a16="http://schemas.microsoft.com/office/drawing/2014/main" id="{344502FD-B6BA-44C4-923C-59BE9D003D60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3" name="Elipse 122">
              <a:extLst>
                <a:ext uri="{FF2B5EF4-FFF2-40B4-BE49-F238E27FC236}">
                  <a16:creationId xmlns:a16="http://schemas.microsoft.com/office/drawing/2014/main" id="{46771E17-C06D-49B2-8DD9-401D42FCD246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5" name="Agrupar 104">
            <a:extLst>
              <a:ext uri="{FF2B5EF4-FFF2-40B4-BE49-F238E27FC236}">
                <a16:creationId xmlns:a16="http://schemas.microsoft.com/office/drawing/2014/main" id="{D66B858E-A15A-42E7-A697-BEC5BC0C03EC}"/>
              </a:ext>
            </a:extLst>
          </xdr:cNvPr>
          <xdr:cNvGrpSpPr/>
        </xdr:nvGrpSpPr>
        <xdr:grpSpPr>
          <a:xfrm>
            <a:off x="0" y="1841500"/>
            <a:ext cx="1394140" cy="267157"/>
            <a:chOff x="6657557" y="9762430"/>
            <a:chExt cx="1385176" cy="282007"/>
          </a:xfrm>
        </xdr:grpSpPr>
        <xdr:sp macro="" textlink="">
          <xdr:nvSpPr>
            <xdr:cNvPr id="116" name="Elipse 115">
              <a:extLst>
                <a:ext uri="{FF2B5EF4-FFF2-40B4-BE49-F238E27FC236}">
                  <a16:creationId xmlns:a16="http://schemas.microsoft.com/office/drawing/2014/main" id="{7F57A16A-0F4D-4BE8-947B-B0D50424DEB7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7" name="Elipse 116">
              <a:extLst>
                <a:ext uri="{FF2B5EF4-FFF2-40B4-BE49-F238E27FC236}">
                  <a16:creationId xmlns:a16="http://schemas.microsoft.com/office/drawing/2014/main" id="{B5FEE73A-2DEA-4775-A05A-57A4C40F77E5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8" name="Elipse 117">
              <a:extLst>
                <a:ext uri="{FF2B5EF4-FFF2-40B4-BE49-F238E27FC236}">
                  <a16:creationId xmlns:a16="http://schemas.microsoft.com/office/drawing/2014/main" id="{521393DA-9D4C-47E2-807E-0E07B003FC4E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9" name="Elipse 118">
              <a:extLst>
                <a:ext uri="{FF2B5EF4-FFF2-40B4-BE49-F238E27FC236}">
                  <a16:creationId xmlns:a16="http://schemas.microsoft.com/office/drawing/2014/main" id="{22F67A02-59F3-4F4C-8EE0-1D64AE79F94C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6" name="Agrupar 105">
            <a:extLst>
              <a:ext uri="{FF2B5EF4-FFF2-40B4-BE49-F238E27FC236}">
                <a16:creationId xmlns:a16="http://schemas.microsoft.com/office/drawing/2014/main" id="{DE1F200B-CC5A-477F-9CB9-6E0F95474871}"/>
              </a:ext>
            </a:extLst>
          </xdr:cNvPr>
          <xdr:cNvGrpSpPr/>
        </xdr:nvGrpSpPr>
        <xdr:grpSpPr>
          <a:xfrm>
            <a:off x="0" y="2209800"/>
            <a:ext cx="1394140" cy="267157"/>
            <a:chOff x="6657557" y="9762430"/>
            <a:chExt cx="1385176" cy="282007"/>
          </a:xfrm>
        </xdr:grpSpPr>
        <xdr:sp macro="" textlink="">
          <xdr:nvSpPr>
            <xdr:cNvPr id="112" name="Elipse 111">
              <a:extLst>
                <a:ext uri="{FF2B5EF4-FFF2-40B4-BE49-F238E27FC236}">
                  <a16:creationId xmlns:a16="http://schemas.microsoft.com/office/drawing/2014/main" id="{EA5E1AC2-59DF-45FB-A068-B725744547F7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3" name="Elipse 112">
              <a:extLst>
                <a:ext uri="{FF2B5EF4-FFF2-40B4-BE49-F238E27FC236}">
                  <a16:creationId xmlns:a16="http://schemas.microsoft.com/office/drawing/2014/main" id="{AD3960EE-1840-40A8-B742-565D64FB62FE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4" name="Elipse 113">
              <a:extLst>
                <a:ext uri="{FF2B5EF4-FFF2-40B4-BE49-F238E27FC236}">
                  <a16:creationId xmlns:a16="http://schemas.microsoft.com/office/drawing/2014/main" id="{CE6C093C-262D-4212-9EA4-E55418D7E2BB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5" name="Elipse 114">
              <a:extLst>
                <a:ext uri="{FF2B5EF4-FFF2-40B4-BE49-F238E27FC236}">
                  <a16:creationId xmlns:a16="http://schemas.microsoft.com/office/drawing/2014/main" id="{2869EF33-B14C-4ABA-8041-D8185D396648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7" name="Agrupar 106">
            <a:extLst>
              <a:ext uri="{FF2B5EF4-FFF2-40B4-BE49-F238E27FC236}">
                <a16:creationId xmlns:a16="http://schemas.microsoft.com/office/drawing/2014/main" id="{2C0A38AF-5938-4FAB-AEAB-5099E176C326}"/>
              </a:ext>
            </a:extLst>
          </xdr:cNvPr>
          <xdr:cNvGrpSpPr/>
        </xdr:nvGrpSpPr>
        <xdr:grpSpPr>
          <a:xfrm>
            <a:off x="0" y="2578100"/>
            <a:ext cx="1394140" cy="267157"/>
            <a:chOff x="6657557" y="9762430"/>
            <a:chExt cx="1385176" cy="282007"/>
          </a:xfrm>
        </xdr:grpSpPr>
        <xdr:sp macro="" textlink="">
          <xdr:nvSpPr>
            <xdr:cNvPr id="108" name="Elipse 107">
              <a:extLst>
                <a:ext uri="{FF2B5EF4-FFF2-40B4-BE49-F238E27FC236}">
                  <a16:creationId xmlns:a16="http://schemas.microsoft.com/office/drawing/2014/main" id="{CE087B0B-8092-4C36-AF00-D7F0377C2517}"/>
                </a:ext>
              </a:extLst>
            </xdr:cNvPr>
            <xdr:cNvSpPr/>
          </xdr:nvSpPr>
          <xdr:spPr>
            <a:xfrm>
              <a:off x="7043352" y="9762430"/>
              <a:ext cx="280055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9" name="Elipse 108">
              <a:extLst>
                <a:ext uri="{FF2B5EF4-FFF2-40B4-BE49-F238E27FC236}">
                  <a16:creationId xmlns:a16="http://schemas.microsoft.com/office/drawing/2014/main" id="{60ACCCBB-4A16-49C0-8296-8A2A823FBC77}"/>
                </a:ext>
              </a:extLst>
            </xdr:cNvPr>
            <xdr:cNvSpPr/>
          </xdr:nvSpPr>
          <xdr:spPr>
            <a:xfrm>
              <a:off x="7400293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0" name="Elipse 109">
              <a:extLst>
                <a:ext uri="{FF2B5EF4-FFF2-40B4-BE49-F238E27FC236}">
                  <a16:creationId xmlns:a16="http://schemas.microsoft.com/office/drawing/2014/main" id="{403E93B7-E91E-4CC5-A9CC-666A48B4467F}"/>
                </a:ext>
              </a:extLst>
            </xdr:cNvPr>
            <xdr:cNvSpPr/>
          </xdr:nvSpPr>
          <xdr:spPr>
            <a:xfrm>
              <a:off x="7762677" y="9762430"/>
              <a:ext cx="28005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1" name="Elipse 110">
              <a:extLst>
                <a:ext uri="{FF2B5EF4-FFF2-40B4-BE49-F238E27FC236}">
                  <a16:creationId xmlns:a16="http://schemas.microsoft.com/office/drawing/2014/main" id="{E05A5999-308F-4D84-B824-EC43F3C0E096}"/>
                </a:ext>
              </a:extLst>
            </xdr:cNvPr>
            <xdr:cNvSpPr/>
          </xdr:nvSpPr>
          <xdr:spPr>
            <a:xfrm>
              <a:off x="6657557" y="9762430"/>
              <a:ext cx="283176" cy="282007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902.369592013885" createdVersion="6" refreshedVersion="6" minRefreshableVersion="3" recordCount="120" xr:uid="{941F3651-5FC9-410C-A6E1-676A20B28EE2}">
  <cacheSource type="worksheet">
    <worksheetSource ref="B6:H126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T-Cross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ndré"/>
        <s v="Aline"/>
        <s v="Thales"/>
        <s v="Rosângela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3941818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D9D31-89CE-4CEC-8D0A-07FC492D2D52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H17:I23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</pivotFields>
  <rowFields count="1">
    <field x="5"/>
  </rowFields>
  <rowItems count="6">
    <i>
      <x v="3"/>
    </i>
    <i>
      <x v="4"/>
    </i>
    <i>
      <x v="2"/>
    </i>
    <i>
      <x v="1"/>
    </i>
    <i>
      <x/>
    </i>
    <i t="grand">
      <x/>
    </i>
  </rowItems>
  <colItems count="1">
    <i/>
  </colItems>
  <dataFields count="1">
    <dataField name="Soma de Qtd" fld="3" baseField="0" baseItem="0"/>
  </dataFields>
  <formats count="6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FC2D9-8181-470D-9FB5-E7B06F2F08FC}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9:F5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" fld="3" baseField="0" baseItem="0"/>
  </dataFields>
  <formats count="6"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079C1-8D4D-4CC1-A96F-6B1A94D08998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E28:F34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 sortType="a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oma de Comissão" fld="6" baseField="0" baseItem="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field="5" type="button" dataOnly="0" labelOnly="1" outline="0" axis="axisRow" fieldPosition="0"/>
    </format>
    <format dxfId="3">
      <pivotArea dataOnly="0" labelOnly="1" grandRow="1" outline="0" fieldPosition="0"/>
    </format>
    <format dxfId="4">
      <pivotArea dataOnly="0" labelOnly="1" outline="0" axis="axisValues" fieldPosition="0"/>
    </format>
  </formats>
  <chartFormats count="6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6E890-A829-48E5-B066-861B9830D87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0:G11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/>
  </dataFields>
  <formats count="5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5" type="button" dataOnly="0" labelOnly="1" outline="0"/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B17CD-C9FE-4784-88BF-C32DA5BB4623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5">
  <location ref="B17:C30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4" baseField="0" baseItem="0"/>
  </dataFields>
  <formats count="5">
    <format dxfId="5">
      <pivotArea type="all" dataOnly="0" outline="0" fieldPosition="0"/>
    </format>
    <format dxfId="6">
      <pivotArea outline="0" collapsedLevelsAreSubtotals="1" fieldPosition="0"/>
    </format>
    <format dxfId="7">
      <pivotArea field="5" type="button" dataOnly="0" labelOnly="1" outline="0"/>
    </format>
    <format dxfId="8">
      <pivotArea dataOnly="0" labelOnly="1" grandRow="1" outline="0" fieldPosition="0"/>
    </format>
    <format dxfId="9">
      <pivotArea dataOnly="0" labelOnly="1" outline="0" axis="axisValues" fieldPosition="0"/>
    </format>
  </formats>
  <chartFormats count="40"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3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3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3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3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3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3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3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3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4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4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4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4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4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4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4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4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4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4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4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BE01D-9853-4EED-83C1-62734718A840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7:F23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axis="axisRow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</pivotFields>
  <rowFields count="1">
    <field x="5"/>
  </rowFields>
  <rowItems count="6">
    <i>
      <x v="3"/>
    </i>
    <i>
      <x v="4"/>
    </i>
    <i>
      <x v="2"/>
    </i>
    <i>
      <x v="1"/>
    </i>
    <i>
      <x/>
    </i>
    <i t="grand">
      <x/>
    </i>
  </rowItems>
  <colItems count="1">
    <i/>
  </colItems>
  <dataFields count="1">
    <dataField name="Soma de Valor" fld="4" baseField="0" baseItem="0"/>
  </dataFields>
  <formats count="5">
    <format dxfId="49">
      <pivotArea type="all" dataOnly="0" outline="0" fieldPosition="0"/>
    </format>
    <format dxfId="50">
      <pivotArea outline="0" collapsedLevelsAreSubtotals="1" fieldPosition="0"/>
    </format>
    <format dxfId="51">
      <pivotArea field="5" type="button" dataOnly="0" labelOnly="1" outline="0" axis="axisRow" fieldPosition="0"/>
    </format>
    <format dxfId="52">
      <pivotArea dataOnly="0" labelOnly="1" grandRow="1" outline="0" fieldPosition="0"/>
    </format>
    <format dxfId="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31992-09BF-4851-B903-80C1C7DFC681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0:E11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Qtd" fld="3" baseField="0" baseItem="0"/>
  </dataFields>
  <formats count="5">
    <format dxfId="21">
      <pivotArea type="all" dataOnly="0" outline="0" fieldPosition="0"/>
    </format>
    <format dxfId="22">
      <pivotArea field="5" type="button" dataOnly="0" labelOnly="1" outline="0"/>
    </format>
    <format dxfId="23">
      <pivotArea dataOnly="0" labelOnly="1" grandRow="1" outline="0" fieldPosition="0"/>
    </format>
    <format dxfId="24">
      <pivotArea dataOnly="0" labelOnly="1" outline="0" axis="axisValues" fieldPosition="0"/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270E5-EA99-42C7-80CE-AA6F2B2B4B6F}" name="Tabela dinâ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29:I40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1"/>
  </rowFields>
  <rowItems count="11">
    <i>
      <x v="6"/>
    </i>
    <i>
      <x v="2"/>
    </i>
    <i>
      <x/>
    </i>
    <i>
      <x v="3"/>
    </i>
    <i>
      <x v="8"/>
    </i>
    <i>
      <x v="9"/>
    </i>
    <i>
      <x v="5"/>
    </i>
    <i>
      <x v="1"/>
    </i>
    <i>
      <x v="4"/>
    </i>
    <i>
      <x v="7"/>
    </i>
    <i t="grand">
      <x/>
    </i>
  </rowItems>
  <colItems count="1">
    <i/>
  </colItems>
  <dataFields count="1">
    <dataField name="Soma de Qtd" fld="3" baseField="0" baseItem="0"/>
  </dataFields>
  <formats count="6">
    <format dxfId="43">
      <pivotArea type="all" dataOnly="0" outline="0" fieldPosition="0"/>
    </format>
    <format dxfId="44">
      <pivotArea outline="0" collapsedLevelsAreSubtotals="1" fieldPosition="0"/>
    </format>
    <format dxfId="45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AE1F4-9FEC-4B4E-AE43-75020C355AEF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9:C10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Valor" fld="4" baseField="0" baseItem="0"/>
  </dataFields>
  <formats count="5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5" type="button" dataOnly="0" labelOnly="1" outline="0"/>
    </format>
    <format dxfId="29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39103-37FE-49C3-84F1-98F0926DD197}" name="Tabela dinâ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8">
  <location ref="B37:C43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formats count="6">
    <format dxfId="37">
      <pivotArea type="all" dataOnly="0" outline="0" fieldPosition="0"/>
    </format>
    <format dxfId="38">
      <pivotArea outline="0" collapsedLevelsAreSubtotals="1" fieldPosition="0"/>
    </format>
    <format dxfId="39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2">
      <pivotArea dataOnly="0" labelOnly="1" outline="0" axis="axisValues" fieldPosition="0"/>
    </format>
  </formats>
  <chartFormats count="6"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3DCFD73D-B08C-4403-9267-F594CA9D45C4}" sourceName="Marca">
  <pivotTables>
    <pivotTable tabId="2" name="Tabela dinâmica7"/>
    <pivotTable tabId="2" name="Tabela dinâmica10"/>
    <pivotTable tabId="2" name="Tabela dinâmica11"/>
    <pivotTable tabId="2" name="Tabela dinâmica12"/>
    <pivotTable tabId="2" name="Tabela dinâmica2"/>
    <pivotTable tabId="2" name="Tabela dinâmica4"/>
    <pivotTable tabId="2" name="Tabela dinâmica5"/>
    <pivotTable tabId="2" name="Tabela dinâmica6"/>
    <pivotTable tabId="2" name="Tabela dinâmica8"/>
    <pivotTable tabId="2" name="Tabela dinâmica9"/>
  </pivotTables>
  <data>
    <tabular pivotCacheId="394181820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3F5718EA-34B8-461D-9310-E66B27463727}" sourceName="Carros">
  <pivotTables>
    <pivotTable tabId="2" name="Tabela dinâmica7"/>
    <pivotTable tabId="2" name="Tabela dinâmica10"/>
    <pivotTable tabId="2" name="Tabela dinâmica11"/>
    <pivotTable tabId="2" name="Tabela dinâmica12"/>
    <pivotTable tabId="2" name="Tabela dinâmica2"/>
    <pivotTable tabId="2" name="Tabela dinâmica4"/>
    <pivotTable tabId="2" name="Tabela dinâmica5"/>
    <pivotTable tabId="2" name="Tabela dinâmica6"/>
    <pivotTable tabId="2" name="Tabela dinâmica8"/>
    <pivotTable tabId="2" name="Tabela dinâmica9"/>
  </pivotTables>
  <data>
    <tabular pivotCacheId="394181820">
      <items count="10">
        <i x="3" s="1"/>
        <i x="9" s="1"/>
        <i x="4" s="1"/>
        <i x="7" s="1"/>
        <i x="0" s="1"/>
        <i x="1" s="1"/>
        <i x="8" s="1"/>
        <i x="6" s="1"/>
        <i x="5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1C478A4E-43D1-41FB-92CE-5FB42BB61B72}" sourceName="Vendedor">
  <pivotTables>
    <pivotTable tabId="2" name="Tabela dinâmica7"/>
    <pivotTable tabId="2" name="Tabela dinâmica10"/>
    <pivotTable tabId="2" name="Tabela dinâmica11"/>
    <pivotTable tabId="2" name="Tabela dinâmica12"/>
    <pivotTable tabId="2" name="Tabela dinâmica2"/>
    <pivotTable tabId="2" name="Tabela dinâmica4"/>
    <pivotTable tabId="2" name="Tabela dinâmica5"/>
    <pivotTable tabId="2" name="Tabela dinâmica6"/>
    <pivotTable tabId="2" name="Tabela dinâmica8"/>
    <pivotTable tabId="2" name="Tabela dinâmica9"/>
  </pivotTables>
  <data>
    <tabular pivotCacheId="394181820">
      <items count="5">
        <i x="1" s="1"/>
        <i x="0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1" xr10:uid="{FF904A55-FEFE-4CC4-8B1E-0180AAECC138}" sourceName="Mês Venda">
  <pivotTables>
    <pivotTable tabId="2" name="Tabela dinâmica5"/>
    <pivotTable tabId="2" name="Tabela dinâmica10"/>
    <pivotTable tabId="2" name="Tabela dinâmica11"/>
    <pivotTable tabId="2" name="Tabela dinâmica12"/>
    <pivotTable tabId="2" name="Tabela dinâmica2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394181820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Venda 1" xr10:uid="{D681C13F-B11E-4976-BF05-9792D449B220}" cache="SegmentaçãodeDados_Mês_Venda1" caption="Mês Vend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BEFFAF24-76EC-4A84-9958-69C828017F4F}" cache="SegmentaçãodeDados_Marca" caption="Marca" columnCount="2" showCaption="0" style="SlicerStyleLight1 2" rowHeight="241300"/>
  <slicer name="Carros" xr10:uid="{7588F369-219C-470A-97F5-8D1E8CF4EDCB}" cache="SegmentaçãodeDados_Carros" caption="Carros" columnCount="2" showCaption="0" style="SlicerStyleLight1 2" rowHeight="241300"/>
  <slicer name="Vendedor" xr10:uid="{DA06F251-25A3-4B4C-9BAB-750AA8E3AE6A}" cache="SegmentaçãodeDados_Vendedor" caption="Vendedor" columnCount="2" showCaption="0" style="SlicerStyleLight1 2" rowHeight="241300"/>
  <slicer name="Mês Venda 2" xr10:uid="{5D69A86B-45E5-4621-BFDA-D75E4C8C28C9}" cache="SegmentaçãodeDados_Mês_Venda1" caption="Mês Venda" columnCount="6" showCaption="0" style="SlicerStyleLight1 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1:H126"/>
  <sheetViews>
    <sheetView showGridLines="0" topLeftCell="A15" workbookViewId="0">
      <selection activeCell="J19" sqref="J19"/>
    </sheetView>
  </sheetViews>
  <sheetFormatPr defaultRowHeight="14.5" x14ac:dyDescent="0.35"/>
  <cols>
    <col min="2" max="2" width="10.54296875" bestFit="1" customWidth="1"/>
    <col min="3" max="3" width="7.36328125" bestFit="1" customWidth="1"/>
    <col min="4" max="4" width="10.08984375" style="3" bestFit="1" customWidth="1"/>
    <col min="5" max="5" width="4" bestFit="1" customWidth="1"/>
    <col min="6" max="6" width="15.36328125" customWidth="1"/>
    <col min="7" max="7" width="9.08984375" bestFit="1" customWidth="1"/>
    <col min="8" max="8" width="16.36328125" customWidth="1"/>
  </cols>
  <sheetData>
    <row r="1" spans="2:8" x14ac:dyDescent="0.35">
      <c r="D1"/>
    </row>
    <row r="2" spans="2:8" x14ac:dyDescent="0.35">
      <c r="B2" s="16" t="s">
        <v>35</v>
      </c>
      <c r="C2" s="16"/>
      <c r="D2" s="16"/>
      <c r="E2" s="16"/>
      <c r="F2" s="16"/>
      <c r="G2" s="16"/>
      <c r="H2" s="16"/>
    </row>
    <row r="3" spans="2:8" ht="12.65" customHeight="1" x14ac:dyDescent="0.35">
      <c r="B3" s="16"/>
      <c r="C3" s="16"/>
      <c r="D3" s="16"/>
      <c r="E3" s="16"/>
      <c r="F3" s="16"/>
      <c r="G3" s="16"/>
      <c r="H3" s="16"/>
    </row>
    <row r="6" spans="2:8" x14ac:dyDescent="0.35">
      <c r="B6" s="4" t="s">
        <v>0</v>
      </c>
      <c r="C6" s="4" t="s">
        <v>1</v>
      </c>
      <c r="D6" s="5" t="s">
        <v>2</v>
      </c>
      <c r="E6" s="4" t="s">
        <v>3</v>
      </c>
      <c r="F6" s="6" t="s">
        <v>4</v>
      </c>
      <c r="G6" s="4" t="s">
        <v>5</v>
      </c>
      <c r="H6" s="6" t="s">
        <v>6</v>
      </c>
    </row>
    <row r="7" spans="2:8" x14ac:dyDescent="0.35">
      <c r="B7" t="s">
        <v>7</v>
      </c>
      <c r="C7" t="s">
        <v>8</v>
      </c>
      <c r="D7" s="3" t="s">
        <v>9</v>
      </c>
      <c r="E7" s="1">
        <v>4</v>
      </c>
      <c r="F7" s="2">
        <v>265770.48</v>
      </c>
      <c r="G7" t="s">
        <v>37</v>
      </c>
      <c r="H7" s="2">
        <v>2657.7048</v>
      </c>
    </row>
    <row r="8" spans="2:8" x14ac:dyDescent="0.35">
      <c r="B8" t="s">
        <v>10</v>
      </c>
      <c r="C8" t="s">
        <v>11</v>
      </c>
      <c r="D8" s="3" t="s">
        <v>9</v>
      </c>
      <c r="E8" s="1">
        <v>4</v>
      </c>
      <c r="F8" s="2">
        <v>275185.272</v>
      </c>
      <c r="G8" t="s">
        <v>12</v>
      </c>
      <c r="H8" s="2">
        <v>2751.8527199999999</v>
      </c>
    </row>
    <row r="9" spans="2:8" x14ac:dyDescent="0.35">
      <c r="B9" t="s">
        <v>10</v>
      </c>
      <c r="C9" t="s">
        <v>13</v>
      </c>
      <c r="D9" s="3" t="s">
        <v>9</v>
      </c>
      <c r="E9" s="1">
        <v>3</v>
      </c>
      <c r="F9" s="2">
        <v>187974.198</v>
      </c>
      <c r="G9" t="s">
        <v>38</v>
      </c>
      <c r="H9" s="2">
        <v>1879.74198</v>
      </c>
    </row>
    <row r="10" spans="2:8" x14ac:dyDescent="0.35">
      <c r="B10" t="s">
        <v>14</v>
      </c>
      <c r="C10" t="s">
        <v>15</v>
      </c>
      <c r="D10" s="3" t="s">
        <v>9</v>
      </c>
      <c r="E10" s="1">
        <v>4</v>
      </c>
      <c r="F10" s="2">
        <v>353581.75199999998</v>
      </c>
      <c r="G10" t="s">
        <v>39</v>
      </c>
      <c r="H10" s="2">
        <v>3535.8175200000001</v>
      </c>
    </row>
    <row r="11" spans="2:8" x14ac:dyDescent="0.35">
      <c r="B11" t="s">
        <v>16</v>
      </c>
      <c r="C11" t="s">
        <v>17</v>
      </c>
      <c r="D11" s="3" t="s">
        <v>9</v>
      </c>
      <c r="E11" s="1">
        <v>7</v>
      </c>
      <c r="F11" s="2">
        <v>565279.30200000003</v>
      </c>
      <c r="G11" t="s">
        <v>18</v>
      </c>
      <c r="H11" s="2">
        <v>5652.7930200000001</v>
      </c>
    </row>
    <row r="12" spans="2:8" x14ac:dyDescent="0.35">
      <c r="B12" t="s">
        <v>19</v>
      </c>
      <c r="C12" t="s">
        <v>36</v>
      </c>
      <c r="D12" s="3" t="s">
        <v>9</v>
      </c>
      <c r="E12" s="1">
        <v>7</v>
      </c>
      <c r="F12" s="2">
        <v>584764.19400000002</v>
      </c>
      <c r="G12" t="s">
        <v>37</v>
      </c>
      <c r="H12" s="2">
        <v>5847.6419400000004</v>
      </c>
    </row>
    <row r="13" spans="2:8" x14ac:dyDescent="0.35">
      <c r="B13" t="s">
        <v>10</v>
      </c>
      <c r="C13" t="s">
        <v>20</v>
      </c>
      <c r="D13" s="3" t="s">
        <v>9</v>
      </c>
      <c r="E13" s="1">
        <v>1</v>
      </c>
      <c r="F13" s="2">
        <v>65527.794000000002</v>
      </c>
      <c r="G13" t="s">
        <v>12</v>
      </c>
      <c r="H13" s="2">
        <v>655.27794000000006</v>
      </c>
    </row>
    <row r="14" spans="2:8" x14ac:dyDescent="0.35">
      <c r="B14" t="s">
        <v>16</v>
      </c>
      <c r="C14" t="s">
        <v>21</v>
      </c>
      <c r="D14" s="3" t="s">
        <v>9</v>
      </c>
      <c r="E14" s="1">
        <v>5</v>
      </c>
      <c r="F14" s="2">
        <v>301346.49</v>
      </c>
      <c r="G14" t="s">
        <v>38</v>
      </c>
      <c r="H14" s="2">
        <v>3013.4648999999999</v>
      </c>
    </row>
    <row r="15" spans="2:8" x14ac:dyDescent="0.35">
      <c r="B15" t="s">
        <v>16</v>
      </c>
      <c r="C15" t="s">
        <v>22</v>
      </c>
      <c r="D15" s="3" t="s">
        <v>9</v>
      </c>
      <c r="E15" s="1">
        <v>8</v>
      </c>
      <c r="F15" s="2">
        <v>539132.11199999996</v>
      </c>
      <c r="G15" t="s">
        <v>39</v>
      </c>
      <c r="H15" s="2">
        <v>5391.3211199999996</v>
      </c>
    </row>
    <row r="16" spans="2:8" x14ac:dyDescent="0.35">
      <c r="B16" t="s">
        <v>14</v>
      </c>
      <c r="C16" t="s">
        <v>23</v>
      </c>
      <c r="D16" s="3" t="s">
        <v>9</v>
      </c>
      <c r="E16" s="1">
        <v>1</v>
      </c>
      <c r="F16" s="2">
        <v>62991.732000000004</v>
      </c>
      <c r="G16" t="s">
        <v>18</v>
      </c>
      <c r="H16" s="2">
        <v>629.91732000000002</v>
      </c>
    </row>
    <row r="17" spans="2:8" x14ac:dyDescent="0.35">
      <c r="B17" t="s">
        <v>7</v>
      </c>
      <c r="C17" t="s">
        <v>8</v>
      </c>
      <c r="D17" s="3" t="s">
        <v>24</v>
      </c>
      <c r="E17" s="1">
        <v>6</v>
      </c>
      <c r="F17" s="2">
        <v>405864.10800000001</v>
      </c>
      <c r="G17" t="s">
        <v>37</v>
      </c>
      <c r="H17" s="2">
        <v>4058.6410800000003</v>
      </c>
    </row>
    <row r="18" spans="2:8" x14ac:dyDescent="0.35">
      <c r="B18" t="s">
        <v>10</v>
      </c>
      <c r="C18" t="s">
        <v>11</v>
      </c>
      <c r="D18" s="3" t="s">
        <v>24</v>
      </c>
      <c r="E18" s="1">
        <v>8</v>
      </c>
      <c r="F18" s="2">
        <v>538234.31999999995</v>
      </c>
      <c r="G18" t="s">
        <v>12</v>
      </c>
      <c r="H18" s="2">
        <v>5382.3431999999993</v>
      </c>
    </row>
    <row r="19" spans="2:8" x14ac:dyDescent="0.35">
      <c r="B19" t="s">
        <v>10</v>
      </c>
      <c r="C19" t="s">
        <v>13</v>
      </c>
      <c r="D19" s="3" t="s">
        <v>24</v>
      </c>
      <c r="E19" s="1">
        <v>6</v>
      </c>
      <c r="F19" s="2">
        <v>507719.41200000001</v>
      </c>
      <c r="G19" t="s">
        <v>38</v>
      </c>
      <c r="H19" s="2">
        <v>5077.1941200000001</v>
      </c>
    </row>
    <row r="20" spans="2:8" x14ac:dyDescent="0.35">
      <c r="B20" t="s">
        <v>14</v>
      </c>
      <c r="C20" t="s">
        <v>15</v>
      </c>
      <c r="D20" s="3" t="s">
        <v>24</v>
      </c>
      <c r="E20" s="1">
        <v>2</v>
      </c>
      <c r="F20" s="2">
        <v>177109.51199999999</v>
      </c>
      <c r="G20" t="s">
        <v>39</v>
      </c>
      <c r="H20" s="2">
        <v>1771.09512</v>
      </c>
    </row>
    <row r="21" spans="2:8" x14ac:dyDescent="0.35">
      <c r="B21" t="s">
        <v>16</v>
      </c>
      <c r="C21" t="s">
        <v>17</v>
      </c>
      <c r="D21" s="3" t="s">
        <v>24</v>
      </c>
      <c r="E21" s="1">
        <v>5</v>
      </c>
      <c r="F21" s="2">
        <v>306471.71999999997</v>
      </c>
      <c r="G21" t="s">
        <v>18</v>
      </c>
      <c r="H21" s="2">
        <v>3064.7171999999996</v>
      </c>
    </row>
    <row r="22" spans="2:8" x14ac:dyDescent="0.35">
      <c r="B22" t="s">
        <v>19</v>
      </c>
      <c r="C22" t="s">
        <v>36</v>
      </c>
      <c r="D22" s="3" t="s">
        <v>24</v>
      </c>
      <c r="E22" s="1">
        <v>9</v>
      </c>
      <c r="F22" s="2">
        <v>570884.49</v>
      </c>
      <c r="G22" t="s">
        <v>37</v>
      </c>
      <c r="H22" s="2">
        <v>5708.8449000000001</v>
      </c>
    </row>
    <row r="23" spans="2:8" x14ac:dyDescent="0.35">
      <c r="B23" t="s">
        <v>10</v>
      </c>
      <c r="C23" t="s">
        <v>20</v>
      </c>
      <c r="D23" s="3" t="s">
        <v>24</v>
      </c>
      <c r="E23" s="1">
        <v>1</v>
      </c>
      <c r="F23" s="2">
        <v>77135.964000000007</v>
      </c>
      <c r="G23" t="s">
        <v>12</v>
      </c>
      <c r="H23" s="2">
        <v>771.35964000000013</v>
      </c>
    </row>
    <row r="24" spans="2:8" x14ac:dyDescent="0.35">
      <c r="B24" t="s">
        <v>16</v>
      </c>
      <c r="C24" t="s">
        <v>21</v>
      </c>
      <c r="D24" s="3" t="s">
        <v>24</v>
      </c>
      <c r="E24" s="1">
        <v>7</v>
      </c>
      <c r="F24" s="2">
        <v>548543.89800000004</v>
      </c>
      <c r="G24" t="s">
        <v>38</v>
      </c>
      <c r="H24" s="2">
        <v>5485.4389800000008</v>
      </c>
    </row>
    <row r="25" spans="2:8" x14ac:dyDescent="0.35">
      <c r="B25" t="s">
        <v>16</v>
      </c>
      <c r="C25" t="s">
        <v>22</v>
      </c>
      <c r="D25" s="3" t="s">
        <v>24</v>
      </c>
      <c r="E25" s="1">
        <v>6</v>
      </c>
      <c r="F25" s="2">
        <v>362030.61600000004</v>
      </c>
      <c r="G25" t="s">
        <v>39</v>
      </c>
      <c r="H25" s="2">
        <v>3620.3061600000005</v>
      </c>
    </row>
    <row r="26" spans="2:8" x14ac:dyDescent="0.35">
      <c r="B26" t="s">
        <v>14</v>
      </c>
      <c r="C26" t="s">
        <v>23</v>
      </c>
      <c r="D26" s="3" t="s">
        <v>24</v>
      </c>
      <c r="E26" s="1">
        <v>6</v>
      </c>
      <c r="F26" s="2">
        <v>446577.37200000003</v>
      </c>
      <c r="G26" t="s">
        <v>18</v>
      </c>
      <c r="H26" s="2">
        <v>4465.7737200000001</v>
      </c>
    </row>
    <row r="27" spans="2:8" x14ac:dyDescent="0.35">
      <c r="B27" t="s">
        <v>7</v>
      </c>
      <c r="C27" t="s">
        <v>8</v>
      </c>
      <c r="D27" s="3" t="s">
        <v>25</v>
      </c>
      <c r="E27" s="1">
        <v>2</v>
      </c>
      <c r="F27" s="2">
        <v>177388.068</v>
      </c>
      <c r="G27" t="s">
        <v>37</v>
      </c>
      <c r="H27" s="2">
        <v>1773.88068</v>
      </c>
    </row>
    <row r="28" spans="2:8" x14ac:dyDescent="0.35">
      <c r="B28" t="s">
        <v>10</v>
      </c>
      <c r="C28" t="s">
        <v>11</v>
      </c>
      <c r="D28" s="3" t="s">
        <v>25</v>
      </c>
      <c r="E28" s="1">
        <v>10</v>
      </c>
      <c r="F28" s="2">
        <v>863854.26</v>
      </c>
      <c r="G28" t="s">
        <v>12</v>
      </c>
      <c r="H28" s="2">
        <v>8638.5426000000007</v>
      </c>
    </row>
    <row r="29" spans="2:8" x14ac:dyDescent="0.35">
      <c r="B29" t="s">
        <v>10</v>
      </c>
      <c r="C29" t="s">
        <v>13</v>
      </c>
      <c r="D29" s="3" t="s">
        <v>25</v>
      </c>
      <c r="E29" s="1">
        <v>5</v>
      </c>
      <c r="F29" s="2">
        <v>365028.6</v>
      </c>
      <c r="G29" t="s">
        <v>38</v>
      </c>
      <c r="H29" s="2">
        <v>3650.2860000000001</v>
      </c>
    </row>
    <row r="30" spans="2:8" x14ac:dyDescent="0.35">
      <c r="B30" t="s">
        <v>14</v>
      </c>
      <c r="C30" t="s">
        <v>15</v>
      </c>
      <c r="D30" s="3" t="s">
        <v>25</v>
      </c>
      <c r="E30" s="1">
        <v>9</v>
      </c>
      <c r="F30" s="2">
        <v>551928.65399999998</v>
      </c>
      <c r="G30" t="s">
        <v>39</v>
      </c>
      <c r="H30" s="2">
        <v>5519.2865400000001</v>
      </c>
    </row>
    <row r="31" spans="2:8" x14ac:dyDescent="0.35">
      <c r="B31" t="s">
        <v>16</v>
      </c>
      <c r="C31" t="s">
        <v>17</v>
      </c>
      <c r="D31" s="3" t="s">
        <v>25</v>
      </c>
      <c r="E31" s="1">
        <v>4</v>
      </c>
      <c r="F31" s="2">
        <v>257089.152</v>
      </c>
      <c r="G31" t="s">
        <v>18</v>
      </c>
      <c r="H31" s="2">
        <v>2570.8915200000001</v>
      </c>
    </row>
    <row r="32" spans="2:8" x14ac:dyDescent="0.35">
      <c r="B32" t="s">
        <v>19</v>
      </c>
      <c r="C32" t="s">
        <v>36</v>
      </c>
      <c r="D32" s="3" t="s">
        <v>25</v>
      </c>
      <c r="E32" s="1">
        <v>7</v>
      </c>
      <c r="F32" s="2">
        <v>457403.98200000002</v>
      </c>
      <c r="G32" t="s">
        <v>37</v>
      </c>
      <c r="H32" s="2">
        <v>4574.03982</v>
      </c>
    </row>
    <row r="33" spans="2:8" x14ac:dyDescent="0.35">
      <c r="B33" t="s">
        <v>10</v>
      </c>
      <c r="C33" t="s">
        <v>20</v>
      </c>
      <c r="D33" s="3" t="s">
        <v>25</v>
      </c>
      <c r="E33" s="1">
        <v>4</v>
      </c>
      <c r="F33" s="2">
        <v>330904.48800000001</v>
      </c>
      <c r="G33" t="s">
        <v>12</v>
      </c>
      <c r="H33" s="2">
        <v>3309.0448800000004</v>
      </c>
    </row>
    <row r="34" spans="2:8" x14ac:dyDescent="0.35">
      <c r="B34" t="s">
        <v>16</v>
      </c>
      <c r="C34" t="s">
        <v>21</v>
      </c>
      <c r="D34" s="3" t="s">
        <v>25</v>
      </c>
      <c r="E34" s="1">
        <v>10</v>
      </c>
      <c r="F34" s="2">
        <v>864816.18</v>
      </c>
      <c r="G34" t="s">
        <v>38</v>
      </c>
      <c r="H34" s="2">
        <v>8648.1617999999999</v>
      </c>
    </row>
    <row r="35" spans="2:8" x14ac:dyDescent="0.35">
      <c r="B35" t="s">
        <v>16</v>
      </c>
      <c r="C35" t="s">
        <v>22</v>
      </c>
      <c r="D35" s="3" t="s">
        <v>25</v>
      </c>
      <c r="E35" s="1">
        <v>10</v>
      </c>
      <c r="F35" s="2">
        <v>842461.56</v>
      </c>
      <c r="G35" t="s">
        <v>39</v>
      </c>
      <c r="H35" s="2">
        <v>8424.615600000001</v>
      </c>
    </row>
    <row r="36" spans="2:8" x14ac:dyDescent="0.35">
      <c r="B36" t="s">
        <v>14</v>
      </c>
      <c r="C36" t="s">
        <v>23</v>
      </c>
      <c r="D36" s="3" t="s">
        <v>25</v>
      </c>
      <c r="E36" s="1">
        <v>5</v>
      </c>
      <c r="F36" s="2">
        <v>448760.73</v>
      </c>
      <c r="G36" t="s">
        <v>18</v>
      </c>
      <c r="H36" s="2">
        <v>4487.6072999999997</v>
      </c>
    </row>
    <row r="37" spans="2:8" x14ac:dyDescent="0.35">
      <c r="B37" t="s">
        <v>7</v>
      </c>
      <c r="C37" t="s">
        <v>8</v>
      </c>
      <c r="D37" s="3" t="s">
        <v>26</v>
      </c>
      <c r="E37" s="1">
        <v>3</v>
      </c>
      <c r="F37" s="2">
        <v>201269.73599999998</v>
      </c>
      <c r="G37" t="s">
        <v>37</v>
      </c>
      <c r="H37" s="2">
        <v>2012.6973599999999</v>
      </c>
    </row>
    <row r="38" spans="2:8" x14ac:dyDescent="0.35">
      <c r="B38" t="s">
        <v>10</v>
      </c>
      <c r="C38" t="s">
        <v>11</v>
      </c>
      <c r="D38" s="3" t="s">
        <v>26</v>
      </c>
      <c r="E38" s="1">
        <v>1</v>
      </c>
      <c r="F38" s="2">
        <v>87067.788</v>
      </c>
      <c r="G38" t="s">
        <v>12</v>
      </c>
      <c r="H38" s="2">
        <v>870.67788000000007</v>
      </c>
    </row>
    <row r="39" spans="2:8" x14ac:dyDescent="0.35">
      <c r="B39" t="s">
        <v>10</v>
      </c>
      <c r="C39" t="s">
        <v>13</v>
      </c>
      <c r="D39" s="3" t="s">
        <v>26</v>
      </c>
      <c r="E39" s="1">
        <v>4</v>
      </c>
      <c r="F39" s="2">
        <v>342166.96799999999</v>
      </c>
      <c r="G39" t="s">
        <v>38</v>
      </c>
      <c r="H39" s="2">
        <v>3421.66968</v>
      </c>
    </row>
    <row r="40" spans="2:8" x14ac:dyDescent="0.35">
      <c r="B40" t="s">
        <v>14</v>
      </c>
      <c r="C40" t="s">
        <v>15</v>
      </c>
      <c r="D40" s="3" t="s">
        <v>26</v>
      </c>
      <c r="E40" s="1">
        <v>9</v>
      </c>
      <c r="F40" s="2">
        <v>602745.08400000003</v>
      </c>
      <c r="G40" t="s">
        <v>39</v>
      </c>
      <c r="H40" s="2">
        <v>6027.4508400000004</v>
      </c>
    </row>
    <row r="41" spans="2:8" x14ac:dyDescent="0.35">
      <c r="B41" t="s">
        <v>16</v>
      </c>
      <c r="C41" t="s">
        <v>17</v>
      </c>
      <c r="D41" s="3" t="s">
        <v>26</v>
      </c>
      <c r="E41" s="1">
        <v>8</v>
      </c>
      <c r="F41" s="2">
        <v>495044.11200000002</v>
      </c>
      <c r="G41" t="s">
        <v>18</v>
      </c>
      <c r="H41" s="2">
        <v>4950.4411200000004</v>
      </c>
    </row>
    <row r="42" spans="2:8" x14ac:dyDescent="0.35">
      <c r="B42" t="s">
        <v>19</v>
      </c>
      <c r="C42" t="s">
        <v>36</v>
      </c>
      <c r="D42" s="3" t="s">
        <v>26</v>
      </c>
      <c r="E42" s="1">
        <v>3</v>
      </c>
      <c r="F42" s="2">
        <v>250459.91999999998</v>
      </c>
      <c r="G42" t="s">
        <v>37</v>
      </c>
      <c r="H42" s="2">
        <v>2504.5992000000001</v>
      </c>
    </row>
    <row r="43" spans="2:8" x14ac:dyDescent="0.35">
      <c r="B43" t="s">
        <v>10</v>
      </c>
      <c r="C43" t="s">
        <v>20</v>
      </c>
      <c r="D43" s="3" t="s">
        <v>26</v>
      </c>
      <c r="E43" s="1">
        <v>8</v>
      </c>
      <c r="F43" s="2">
        <v>683580.43200000003</v>
      </c>
      <c r="G43" t="s">
        <v>12</v>
      </c>
      <c r="H43" s="2">
        <v>6835.8043200000002</v>
      </c>
    </row>
    <row r="44" spans="2:8" x14ac:dyDescent="0.35">
      <c r="B44" t="s">
        <v>16</v>
      </c>
      <c r="C44" t="s">
        <v>21</v>
      </c>
      <c r="D44" s="3" t="s">
        <v>26</v>
      </c>
      <c r="E44" s="1">
        <v>5</v>
      </c>
      <c r="F44" s="2">
        <v>355905.38999999996</v>
      </c>
      <c r="G44" t="s">
        <v>38</v>
      </c>
      <c r="H44" s="2">
        <v>3559.0538999999994</v>
      </c>
    </row>
    <row r="45" spans="2:8" x14ac:dyDescent="0.35">
      <c r="B45" t="s">
        <v>16</v>
      </c>
      <c r="C45" t="s">
        <v>22</v>
      </c>
      <c r="D45" s="3" t="s">
        <v>26</v>
      </c>
      <c r="E45" s="1">
        <v>9</v>
      </c>
      <c r="F45" s="2">
        <v>810853.47</v>
      </c>
      <c r="G45" t="s">
        <v>39</v>
      </c>
      <c r="H45" s="2">
        <v>8108.5347000000002</v>
      </c>
    </row>
    <row r="46" spans="2:8" x14ac:dyDescent="0.35">
      <c r="B46" t="s">
        <v>14</v>
      </c>
      <c r="C46" t="s">
        <v>23</v>
      </c>
      <c r="D46" s="3" t="s">
        <v>26</v>
      </c>
      <c r="E46" s="1">
        <v>8</v>
      </c>
      <c r="F46" s="2">
        <v>627740.97600000002</v>
      </c>
      <c r="G46" t="s">
        <v>18</v>
      </c>
      <c r="H46" s="2">
        <v>6277.4097600000005</v>
      </c>
    </row>
    <row r="47" spans="2:8" x14ac:dyDescent="0.35">
      <c r="B47" t="s">
        <v>7</v>
      </c>
      <c r="C47" t="s">
        <v>8</v>
      </c>
      <c r="D47" s="3" t="s">
        <v>27</v>
      </c>
      <c r="E47" s="1">
        <v>1</v>
      </c>
      <c r="F47" s="2">
        <v>65990.717999999993</v>
      </c>
      <c r="G47" t="s">
        <v>37</v>
      </c>
      <c r="H47" s="2">
        <v>659.90717999999993</v>
      </c>
    </row>
    <row r="48" spans="2:8" x14ac:dyDescent="0.35">
      <c r="B48" t="s">
        <v>10</v>
      </c>
      <c r="C48" t="s">
        <v>11</v>
      </c>
      <c r="D48" s="3" t="s">
        <v>27</v>
      </c>
      <c r="E48" s="1">
        <v>6</v>
      </c>
      <c r="F48" s="2">
        <v>438509.26799999998</v>
      </c>
      <c r="G48" t="s">
        <v>12</v>
      </c>
      <c r="H48" s="2">
        <v>4385.0926799999997</v>
      </c>
    </row>
    <row r="49" spans="2:8" x14ac:dyDescent="0.35">
      <c r="B49" t="s">
        <v>10</v>
      </c>
      <c r="C49" t="s">
        <v>13</v>
      </c>
      <c r="D49" s="3" t="s">
        <v>27</v>
      </c>
      <c r="E49" s="1">
        <v>7</v>
      </c>
      <c r="F49" s="2">
        <v>464284.71600000001</v>
      </c>
      <c r="G49" t="s">
        <v>38</v>
      </c>
      <c r="H49" s="2">
        <v>4642.8471600000003</v>
      </c>
    </row>
    <row r="50" spans="2:8" x14ac:dyDescent="0.35">
      <c r="B50" t="s">
        <v>14</v>
      </c>
      <c r="C50" t="s">
        <v>15</v>
      </c>
      <c r="D50" s="3" t="s">
        <v>27</v>
      </c>
      <c r="E50" s="1">
        <v>2</v>
      </c>
      <c r="F50" s="2">
        <v>163847.04000000001</v>
      </c>
      <c r="G50" t="s">
        <v>39</v>
      </c>
      <c r="H50" s="2">
        <v>1638.4704000000002</v>
      </c>
    </row>
    <row r="51" spans="2:8" x14ac:dyDescent="0.35">
      <c r="B51" t="s">
        <v>16</v>
      </c>
      <c r="C51" t="s">
        <v>17</v>
      </c>
      <c r="D51" s="3" t="s">
        <v>27</v>
      </c>
      <c r="E51" s="1">
        <v>8</v>
      </c>
      <c r="F51" s="2">
        <v>499821.64799999999</v>
      </c>
      <c r="G51" t="s">
        <v>18</v>
      </c>
      <c r="H51" s="2">
        <v>4998.21648</v>
      </c>
    </row>
    <row r="52" spans="2:8" x14ac:dyDescent="0.35">
      <c r="B52" t="s">
        <v>19</v>
      </c>
      <c r="C52" t="s">
        <v>36</v>
      </c>
      <c r="D52" s="3" t="s">
        <v>27</v>
      </c>
      <c r="E52" s="1">
        <v>3</v>
      </c>
      <c r="F52" s="2">
        <v>254265.516</v>
      </c>
      <c r="G52" t="s">
        <v>37</v>
      </c>
      <c r="H52" s="2">
        <v>2542.6551600000003</v>
      </c>
    </row>
    <row r="53" spans="2:8" x14ac:dyDescent="0.35">
      <c r="B53" t="s">
        <v>10</v>
      </c>
      <c r="C53" t="s">
        <v>20</v>
      </c>
      <c r="D53" s="3" t="s">
        <v>27</v>
      </c>
      <c r="E53" s="1">
        <v>5</v>
      </c>
      <c r="F53" s="2">
        <v>347678.97</v>
      </c>
      <c r="G53" t="s">
        <v>12</v>
      </c>
      <c r="H53" s="2">
        <v>3476.7896999999998</v>
      </c>
    </row>
    <row r="54" spans="2:8" x14ac:dyDescent="0.35">
      <c r="B54" t="s">
        <v>16</v>
      </c>
      <c r="C54" t="s">
        <v>21</v>
      </c>
      <c r="D54" s="3" t="s">
        <v>27</v>
      </c>
      <c r="E54" s="1">
        <v>3</v>
      </c>
      <c r="F54" s="2">
        <v>219585.29399999999</v>
      </c>
      <c r="G54" t="s">
        <v>38</v>
      </c>
      <c r="H54" s="2">
        <v>2195.8529400000002</v>
      </c>
    </row>
    <row r="55" spans="2:8" x14ac:dyDescent="0.35">
      <c r="B55" t="s">
        <v>16</v>
      </c>
      <c r="C55" t="s">
        <v>22</v>
      </c>
      <c r="D55" s="3" t="s">
        <v>27</v>
      </c>
      <c r="E55" s="1">
        <v>10</v>
      </c>
      <c r="F55" s="2">
        <v>686079.41999999993</v>
      </c>
      <c r="G55" t="s">
        <v>39</v>
      </c>
      <c r="H55" s="2">
        <v>6860.7941999999994</v>
      </c>
    </row>
    <row r="56" spans="2:8" x14ac:dyDescent="0.35">
      <c r="B56" t="s">
        <v>14</v>
      </c>
      <c r="C56" t="s">
        <v>23</v>
      </c>
      <c r="D56" s="3" t="s">
        <v>27</v>
      </c>
      <c r="E56" s="1">
        <v>4</v>
      </c>
      <c r="F56" s="2">
        <v>262083.12</v>
      </c>
      <c r="G56" t="s">
        <v>18</v>
      </c>
      <c r="H56" s="2">
        <v>2620.8312000000001</v>
      </c>
    </row>
    <row r="57" spans="2:8" x14ac:dyDescent="0.35">
      <c r="B57" t="s">
        <v>7</v>
      </c>
      <c r="C57" t="s">
        <v>8</v>
      </c>
      <c r="D57" s="3" t="s">
        <v>28</v>
      </c>
      <c r="E57" s="1">
        <v>3</v>
      </c>
      <c r="F57" s="2">
        <v>210597.35399999999</v>
      </c>
      <c r="G57" t="s">
        <v>37</v>
      </c>
      <c r="H57" s="2">
        <v>2105.97354</v>
      </c>
    </row>
    <row r="58" spans="2:8" x14ac:dyDescent="0.35">
      <c r="B58" t="s">
        <v>10</v>
      </c>
      <c r="C58" t="s">
        <v>11</v>
      </c>
      <c r="D58" s="3" t="s">
        <v>28</v>
      </c>
      <c r="E58" s="1">
        <v>3</v>
      </c>
      <c r="F58" s="2">
        <v>232369.81200000003</v>
      </c>
      <c r="G58" t="s">
        <v>12</v>
      </c>
      <c r="H58" s="2">
        <v>2323.6981200000005</v>
      </c>
    </row>
    <row r="59" spans="2:8" x14ac:dyDescent="0.35">
      <c r="B59" t="s">
        <v>10</v>
      </c>
      <c r="C59" t="s">
        <v>13</v>
      </c>
      <c r="D59" s="3" t="s">
        <v>28</v>
      </c>
      <c r="E59" s="1">
        <v>10</v>
      </c>
      <c r="F59" s="2">
        <v>793804.44000000006</v>
      </c>
      <c r="G59" t="s">
        <v>38</v>
      </c>
      <c r="H59" s="2">
        <v>7938.0444000000007</v>
      </c>
    </row>
    <row r="60" spans="2:8" x14ac:dyDescent="0.35">
      <c r="B60" t="s">
        <v>14</v>
      </c>
      <c r="C60" t="s">
        <v>15</v>
      </c>
      <c r="D60" s="3" t="s">
        <v>28</v>
      </c>
      <c r="E60" s="1">
        <v>9</v>
      </c>
      <c r="F60" s="2">
        <v>667034.40599999996</v>
      </c>
      <c r="G60" t="s">
        <v>39</v>
      </c>
      <c r="H60" s="2">
        <v>6670.3440599999994</v>
      </c>
    </row>
    <row r="61" spans="2:8" x14ac:dyDescent="0.35">
      <c r="B61" t="s">
        <v>16</v>
      </c>
      <c r="C61" t="s">
        <v>17</v>
      </c>
      <c r="D61" s="3" t="s">
        <v>28</v>
      </c>
      <c r="E61" s="1">
        <v>5</v>
      </c>
      <c r="F61" s="2">
        <v>340940.52</v>
      </c>
      <c r="G61" t="s">
        <v>18</v>
      </c>
      <c r="H61" s="2">
        <v>3409.4052000000001</v>
      </c>
    </row>
    <row r="62" spans="2:8" x14ac:dyDescent="0.35">
      <c r="B62" t="s">
        <v>19</v>
      </c>
      <c r="C62" t="s">
        <v>36</v>
      </c>
      <c r="D62" s="3" t="s">
        <v>28</v>
      </c>
      <c r="E62" s="1">
        <v>9</v>
      </c>
      <c r="F62" s="2">
        <v>698227.66799999995</v>
      </c>
      <c r="G62" t="s">
        <v>37</v>
      </c>
      <c r="H62" s="2">
        <v>6982.2766799999999</v>
      </c>
    </row>
    <row r="63" spans="2:8" x14ac:dyDescent="0.35">
      <c r="B63" t="s">
        <v>10</v>
      </c>
      <c r="C63" t="s">
        <v>20</v>
      </c>
      <c r="D63" s="3" t="s">
        <v>28</v>
      </c>
      <c r="E63" s="1">
        <v>3</v>
      </c>
      <c r="F63" s="2">
        <v>199847.89799999999</v>
      </c>
      <c r="G63" t="s">
        <v>12</v>
      </c>
      <c r="H63" s="2">
        <v>1998.4789799999999</v>
      </c>
    </row>
    <row r="64" spans="2:8" x14ac:dyDescent="0.35">
      <c r="B64" t="s">
        <v>16</v>
      </c>
      <c r="C64" t="s">
        <v>21</v>
      </c>
      <c r="D64" s="3" t="s">
        <v>28</v>
      </c>
      <c r="E64" s="1">
        <v>3</v>
      </c>
      <c r="F64" s="2">
        <v>228086.26199999999</v>
      </c>
      <c r="G64" t="s">
        <v>38</v>
      </c>
      <c r="H64" s="2">
        <v>2280.8626199999999</v>
      </c>
    </row>
    <row r="65" spans="2:8" x14ac:dyDescent="0.35">
      <c r="B65" t="s">
        <v>16</v>
      </c>
      <c r="C65" t="s">
        <v>22</v>
      </c>
      <c r="D65" s="3" t="s">
        <v>28</v>
      </c>
      <c r="E65" s="1">
        <v>8</v>
      </c>
      <c r="F65" s="2">
        <v>602514.62399999995</v>
      </c>
      <c r="G65" t="s">
        <v>39</v>
      </c>
      <c r="H65" s="2">
        <v>6025.14624</v>
      </c>
    </row>
    <row r="66" spans="2:8" x14ac:dyDescent="0.35">
      <c r="B66" t="s">
        <v>14</v>
      </c>
      <c r="C66" t="s">
        <v>23</v>
      </c>
      <c r="D66" s="3" t="s">
        <v>28</v>
      </c>
      <c r="E66" s="1">
        <v>2</v>
      </c>
      <c r="F66" s="2">
        <v>149640.68400000001</v>
      </c>
      <c r="G66" t="s">
        <v>18</v>
      </c>
      <c r="H66" s="2">
        <v>1496.4068400000001</v>
      </c>
    </row>
    <row r="67" spans="2:8" x14ac:dyDescent="0.35">
      <c r="B67" t="s">
        <v>7</v>
      </c>
      <c r="C67" t="s">
        <v>8</v>
      </c>
      <c r="D67" s="3" t="s">
        <v>29</v>
      </c>
      <c r="E67" s="1">
        <v>5</v>
      </c>
      <c r="F67" s="2">
        <v>369437.39999999997</v>
      </c>
      <c r="G67" t="s">
        <v>37</v>
      </c>
      <c r="H67" s="2">
        <v>3694.3739999999998</v>
      </c>
    </row>
    <row r="68" spans="2:8" x14ac:dyDescent="0.35">
      <c r="B68" t="s">
        <v>10</v>
      </c>
      <c r="C68" t="s">
        <v>11</v>
      </c>
      <c r="D68" s="3" t="s">
        <v>29</v>
      </c>
      <c r="E68" s="1">
        <v>4</v>
      </c>
      <c r="F68" s="2">
        <v>301730.25599999999</v>
      </c>
      <c r="G68" t="s">
        <v>12</v>
      </c>
      <c r="H68" s="2">
        <v>3017.3025600000001</v>
      </c>
    </row>
    <row r="69" spans="2:8" x14ac:dyDescent="0.35">
      <c r="B69" t="s">
        <v>10</v>
      </c>
      <c r="C69" t="s">
        <v>13</v>
      </c>
      <c r="D69" s="3" t="s">
        <v>29</v>
      </c>
      <c r="E69" s="1">
        <v>8</v>
      </c>
      <c r="F69" s="2">
        <v>675404.11199999996</v>
      </c>
      <c r="G69" t="s">
        <v>38</v>
      </c>
      <c r="H69" s="2">
        <v>6754.0411199999999</v>
      </c>
    </row>
    <row r="70" spans="2:8" x14ac:dyDescent="0.35">
      <c r="B70" t="s">
        <v>14</v>
      </c>
      <c r="C70" t="s">
        <v>15</v>
      </c>
      <c r="D70" s="3" t="s">
        <v>29</v>
      </c>
      <c r="E70" s="1">
        <v>5</v>
      </c>
      <c r="F70" s="2">
        <v>390719.88</v>
      </c>
      <c r="G70" t="s">
        <v>39</v>
      </c>
      <c r="H70" s="2">
        <v>3907.1988000000001</v>
      </c>
    </row>
    <row r="71" spans="2:8" x14ac:dyDescent="0.35">
      <c r="B71" t="s">
        <v>16</v>
      </c>
      <c r="C71" t="s">
        <v>17</v>
      </c>
      <c r="D71" s="3" t="s">
        <v>29</v>
      </c>
      <c r="E71" s="1">
        <v>10</v>
      </c>
      <c r="F71" s="2">
        <v>683514.29999999993</v>
      </c>
      <c r="G71" t="s">
        <v>18</v>
      </c>
      <c r="H71" s="2">
        <v>6835.1429999999991</v>
      </c>
    </row>
    <row r="72" spans="2:8" x14ac:dyDescent="0.35">
      <c r="B72" t="s">
        <v>19</v>
      </c>
      <c r="C72" t="s">
        <v>36</v>
      </c>
      <c r="D72" s="3" t="s">
        <v>29</v>
      </c>
      <c r="E72" s="1">
        <v>7</v>
      </c>
      <c r="F72" s="2">
        <v>580604.89199999999</v>
      </c>
      <c r="G72" t="s">
        <v>37</v>
      </c>
      <c r="H72" s="2">
        <v>5806.0489200000002</v>
      </c>
    </row>
    <row r="73" spans="2:8" x14ac:dyDescent="0.35">
      <c r="B73" t="s">
        <v>10</v>
      </c>
      <c r="C73" t="s">
        <v>20</v>
      </c>
      <c r="D73" s="3" t="s">
        <v>29</v>
      </c>
      <c r="E73" s="1">
        <v>6</v>
      </c>
      <c r="F73" s="2">
        <v>467944.02</v>
      </c>
      <c r="G73" t="s">
        <v>12</v>
      </c>
      <c r="H73" s="2">
        <v>4679.4402</v>
      </c>
    </row>
    <row r="74" spans="2:8" x14ac:dyDescent="0.35">
      <c r="B74" t="s">
        <v>16</v>
      </c>
      <c r="C74" t="s">
        <v>21</v>
      </c>
      <c r="D74" s="3" t="s">
        <v>29</v>
      </c>
      <c r="E74" s="1">
        <v>4</v>
      </c>
      <c r="F74" s="2">
        <v>349192.99200000003</v>
      </c>
      <c r="G74" t="s">
        <v>38</v>
      </c>
      <c r="H74" s="2">
        <v>3491.9299200000005</v>
      </c>
    </row>
    <row r="75" spans="2:8" x14ac:dyDescent="0.35">
      <c r="B75" t="s">
        <v>16</v>
      </c>
      <c r="C75" t="s">
        <v>22</v>
      </c>
      <c r="D75" s="3" t="s">
        <v>29</v>
      </c>
      <c r="E75" s="1">
        <v>9</v>
      </c>
      <c r="F75" s="2">
        <v>720934.99200000009</v>
      </c>
      <c r="G75" t="s">
        <v>39</v>
      </c>
      <c r="H75" s="2">
        <v>7209.3499200000006</v>
      </c>
    </row>
    <row r="76" spans="2:8" x14ac:dyDescent="0.35">
      <c r="B76" t="s">
        <v>14</v>
      </c>
      <c r="C76" t="s">
        <v>23</v>
      </c>
      <c r="D76" s="3" t="s">
        <v>29</v>
      </c>
      <c r="E76" s="1">
        <v>5</v>
      </c>
      <c r="F76" s="2">
        <v>381240.95999999996</v>
      </c>
      <c r="G76" t="s">
        <v>18</v>
      </c>
      <c r="H76" s="2">
        <v>3812.4095999999995</v>
      </c>
    </row>
    <row r="77" spans="2:8" x14ac:dyDescent="0.35">
      <c r="B77" t="s">
        <v>7</v>
      </c>
      <c r="C77" t="s">
        <v>8</v>
      </c>
      <c r="D77" s="3" t="s">
        <v>30</v>
      </c>
      <c r="E77" s="1">
        <v>4</v>
      </c>
      <c r="F77" s="2">
        <v>290163.16800000001</v>
      </c>
      <c r="G77" t="s">
        <v>37</v>
      </c>
      <c r="H77" s="2">
        <v>2901.63168</v>
      </c>
    </row>
    <row r="78" spans="2:8" x14ac:dyDescent="0.35">
      <c r="B78" t="s">
        <v>10</v>
      </c>
      <c r="C78" t="s">
        <v>11</v>
      </c>
      <c r="D78" s="3" t="s">
        <v>30</v>
      </c>
      <c r="E78" s="1">
        <v>8</v>
      </c>
      <c r="F78" s="2">
        <v>641768.97600000002</v>
      </c>
      <c r="G78" t="s">
        <v>12</v>
      </c>
      <c r="H78" s="2">
        <v>6417.6897600000002</v>
      </c>
    </row>
    <row r="79" spans="2:8" x14ac:dyDescent="0.35">
      <c r="B79" t="s">
        <v>10</v>
      </c>
      <c r="C79" t="s">
        <v>13</v>
      </c>
      <c r="D79" s="3" t="s">
        <v>30</v>
      </c>
      <c r="E79" s="1">
        <v>8</v>
      </c>
      <c r="F79" s="2">
        <v>641079.6</v>
      </c>
      <c r="G79" t="s">
        <v>38</v>
      </c>
      <c r="H79" s="2">
        <v>6410.7960000000003</v>
      </c>
    </row>
    <row r="80" spans="2:8" x14ac:dyDescent="0.35">
      <c r="B80" t="s">
        <v>14</v>
      </c>
      <c r="C80" t="s">
        <v>15</v>
      </c>
      <c r="D80" s="3" t="s">
        <v>30</v>
      </c>
      <c r="E80" s="1">
        <v>9</v>
      </c>
      <c r="F80" s="2">
        <v>710952.06599999999</v>
      </c>
      <c r="G80" t="s">
        <v>39</v>
      </c>
      <c r="H80" s="2">
        <v>7109.5206600000001</v>
      </c>
    </row>
    <row r="81" spans="2:8" x14ac:dyDescent="0.35">
      <c r="B81" t="s">
        <v>16</v>
      </c>
      <c r="C81" t="s">
        <v>17</v>
      </c>
      <c r="D81" s="3" t="s">
        <v>30</v>
      </c>
      <c r="E81" s="1">
        <v>1</v>
      </c>
      <c r="F81" s="2">
        <v>86193.042000000001</v>
      </c>
      <c r="G81" t="s">
        <v>18</v>
      </c>
      <c r="H81" s="2">
        <v>861.93042000000003</v>
      </c>
    </row>
    <row r="82" spans="2:8" x14ac:dyDescent="0.35">
      <c r="B82" t="s">
        <v>19</v>
      </c>
      <c r="C82" t="s">
        <v>36</v>
      </c>
      <c r="D82" s="3" t="s">
        <v>30</v>
      </c>
      <c r="E82" s="1">
        <v>1</v>
      </c>
      <c r="F82" s="2">
        <v>75129.960000000006</v>
      </c>
      <c r="G82" t="s">
        <v>37</v>
      </c>
      <c r="H82" s="2">
        <v>751.29960000000005</v>
      </c>
    </row>
    <row r="83" spans="2:8" x14ac:dyDescent="0.35">
      <c r="B83" t="s">
        <v>10</v>
      </c>
      <c r="C83" t="s">
        <v>20</v>
      </c>
      <c r="D83" s="3" t="s">
        <v>30</v>
      </c>
      <c r="E83" s="1">
        <v>2</v>
      </c>
      <c r="F83" s="2">
        <v>156957.288</v>
      </c>
      <c r="G83" t="s">
        <v>12</v>
      </c>
      <c r="H83" s="2">
        <v>1569.5728799999999</v>
      </c>
    </row>
    <row r="84" spans="2:8" x14ac:dyDescent="0.35">
      <c r="B84" t="s">
        <v>16</v>
      </c>
      <c r="C84" t="s">
        <v>21</v>
      </c>
      <c r="D84" s="3" t="s">
        <v>30</v>
      </c>
      <c r="E84" s="1">
        <v>9</v>
      </c>
      <c r="F84" s="2">
        <v>648376.16399999999</v>
      </c>
      <c r="G84" t="s">
        <v>38</v>
      </c>
      <c r="H84" s="2">
        <v>6483.7616399999997</v>
      </c>
    </row>
    <row r="85" spans="2:8" x14ac:dyDescent="0.35">
      <c r="B85" t="s">
        <v>16</v>
      </c>
      <c r="C85" t="s">
        <v>22</v>
      </c>
      <c r="D85" s="3" t="s">
        <v>30</v>
      </c>
      <c r="E85" s="1">
        <v>8</v>
      </c>
      <c r="F85" s="2">
        <v>646562.54399999999</v>
      </c>
      <c r="G85" t="s">
        <v>39</v>
      </c>
      <c r="H85" s="2">
        <v>6465.6254399999998</v>
      </c>
    </row>
    <row r="86" spans="2:8" x14ac:dyDescent="0.35">
      <c r="B86" t="s">
        <v>14</v>
      </c>
      <c r="C86" t="s">
        <v>23</v>
      </c>
      <c r="D86" s="3" t="s">
        <v>30</v>
      </c>
      <c r="E86" s="1">
        <v>9</v>
      </c>
      <c r="F86" s="2">
        <v>546490.79999999993</v>
      </c>
      <c r="G86" t="s">
        <v>18</v>
      </c>
      <c r="H86" s="2">
        <v>5464.9079999999994</v>
      </c>
    </row>
    <row r="87" spans="2:8" x14ac:dyDescent="0.35">
      <c r="B87" t="s">
        <v>7</v>
      </c>
      <c r="C87" t="s">
        <v>8</v>
      </c>
      <c r="D87" s="3" t="s">
        <v>31</v>
      </c>
      <c r="E87" s="1">
        <v>5</v>
      </c>
      <c r="F87" s="2">
        <v>318390.51</v>
      </c>
      <c r="G87" t="s">
        <v>37</v>
      </c>
      <c r="H87" s="2">
        <v>3183.9050999999999</v>
      </c>
    </row>
    <row r="88" spans="2:8" x14ac:dyDescent="0.35">
      <c r="B88" t="s">
        <v>10</v>
      </c>
      <c r="C88" t="s">
        <v>11</v>
      </c>
      <c r="D88" s="3" t="s">
        <v>31</v>
      </c>
      <c r="E88" s="1">
        <v>2</v>
      </c>
      <c r="F88" s="2">
        <v>138592.63200000001</v>
      </c>
      <c r="G88" t="s">
        <v>12</v>
      </c>
      <c r="H88" s="2">
        <v>1385.9263200000003</v>
      </c>
    </row>
    <row r="89" spans="2:8" x14ac:dyDescent="0.35">
      <c r="B89" t="s">
        <v>10</v>
      </c>
      <c r="C89" t="s">
        <v>13</v>
      </c>
      <c r="D89" s="3" t="s">
        <v>31</v>
      </c>
      <c r="E89" s="1">
        <v>3</v>
      </c>
      <c r="F89" s="2">
        <v>220469.05800000002</v>
      </c>
      <c r="G89" t="s">
        <v>38</v>
      </c>
      <c r="H89" s="2">
        <v>2204.6905800000004</v>
      </c>
    </row>
    <row r="90" spans="2:8" x14ac:dyDescent="0.35">
      <c r="B90" t="s">
        <v>14</v>
      </c>
      <c r="C90" t="s">
        <v>15</v>
      </c>
      <c r="D90" s="3" t="s">
        <v>31</v>
      </c>
      <c r="E90" s="1">
        <v>7</v>
      </c>
      <c r="F90" s="2">
        <v>439714.674</v>
      </c>
      <c r="G90" t="s">
        <v>39</v>
      </c>
      <c r="H90" s="2">
        <v>4397.1467400000001</v>
      </c>
    </row>
    <row r="91" spans="2:8" x14ac:dyDescent="0.35">
      <c r="B91" t="s">
        <v>16</v>
      </c>
      <c r="C91" t="s">
        <v>17</v>
      </c>
      <c r="D91" s="3" t="s">
        <v>31</v>
      </c>
      <c r="E91" s="1">
        <v>6</v>
      </c>
      <c r="F91" s="2">
        <v>455950.07999999996</v>
      </c>
      <c r="G91" t="s">
        <v>18</v>
      </c>
      <c r="H91" s="2">
        <v>4559.5007999999998</v>
      </c>
    </row>
    <row r="92" spans="2:8" x14ac:dyDescent="0.35">
      <c r="B92" t="s">
        <v>19</v>
      </c>
      <c r="C92" t="s">
        <v>36</v>
      </c>
      <c r="D92" s="3" t="s">
        <v>31</v>
      </c>
      <c r="E92" s="1">
        <v>10</v>
      </c>
      <c r="F92" s="2">
        <v>649756.92000000004</v>
      </c>
      <c r="G92" t="s">
        <v>37</v>
      </c>
      <c r="H92" s="2">
        <v>6497.5692000000008</v>
      </c>
    </row>
    <row r="93" spans="2:8" x14ac:dyDescent="0.35">
      <c r="B93" t="s">
        <v>10</v>
      </c>
      <c r="C93" t="s">
        <v>20</v>
      </c>
      <c r="D93" s="3" t="s">
        <v>31</v>
      </c>
      <c r="E93" s="1">
        <v>1</v>
      </c>
      <c r="F93" s="2">
        <v>65393.525999999998</v>
      </c>
      <c r="G93" t="s">
        <v>12</v>
      </c>
      <c r="H93" s="2">
        <v>653.93525999999997</v>
      </c>
    </row>
    <row r="94" spans="2:8" x14ac:dyDescent="0.35">
      <c r="B94" t="s">
        <v>16</v>
      </c>
      <c r="C94" t="s">
        <v>21</v>
      </c>
      <c r="D94" s="3" t="s">
        <v>31</v>
      </c>
      <c r="E94" s="1">
        <v>9</v>
      </c>
      <c r="F94" s="2">
        <v>578739.16799999995</v>
      </c>
      <c r="G94" t="s">
        <v>38</v>
      </c>
      <c r="H94" s="2">
        <v>5787.3916799999997</v>
      </c>
    </row>
    <row r="95" spans="2:8" x14ac:dyDescent="0.35">
      <c r="B95" t="s">
        <v>16</v>
      </c>
      <c r="C95" t="s">
        <v>22</v>
      </c>
      <c r="D95" s="3" t="s">
        <v>31</v>
      </c>
      <c r="E95" s="1">
        <v>2</v>
      </c>
      <c r="F95" s="2">
        <v>144999.42000000001</v>
      </c>
      <c r="G95" t="s">
        <v>39</v>
      </c>
      <c r="H95" s="2">
        <v>1449.9942000000001</v>
      </c>
    </row>
    <row r="96" spans="2:8" x14ac:dyDescent="0.35">
      <c r="B96" t="s">
        <v>14</v>
      </c>
      <c r="C96" t="s">
        <v>23</v>
      </c>
      <c r="D96" s="3" t="s">
        <v>31</v>
      </c>
      <c r="E96" s="1">
        <v>3</v>
      </c>
      <c r="F96" s="2">
        <v>180561.402</v>
      </c>
      <c r="G96" t="s">
        <v>18</v>
      </c>
      <c r="H96" s="2">
        <v>1805.61402</v>
      </c>
    </row>
    <row r="97" spans="2:8" x14ac:dyDescent="0.35">
      <c r="B97" t="s">
        <v>7</v>
      </c>
      <c r="C97" t="s">
        <v>8</v>
      </c>
      <c r="D97" s="3" t="s">
        <v>32</v>
      </c>
      <c r="E97" s="1">
        <v>8</v>
      </c>
      <c r="F97" s="2">
        <v>715043.23199999996</v>
      </c>
      <c r="G97" t="s">
        <v>37</v>
      </c>
      <c r="H97" s="2">
        <v>7150.4323199999999</v>
      </c>
    </row>
    <row r="98" spans="2:8" x14ac:dyDescent="0.35">
      <c r="B98" t="s">
        <v>10</v>
      </c>
      <c r="C98" t="s">
        <v>11</v>
      </c>
      <c r="D98" s="3" t="s">
        <v>32</v>
      </c>
      <c r="E98" s="1">
        <v>9</v>
      </c>
      <c r="F98" s="2">
        <v>634163.79599999997</v>
      </c>
      <c r="G98" t="s">
        <v>12</v>
      </c>
      <c r="H98" s="2">
        <v>6341.63796</v>
      </c>
    </row>
    <row r="99" spans="2:8" x14ac:dyDescent="0.35">
      <c r="B99" t="s">
        <v>10</v>
      </c>
      <c r="C99" t="s">
        <v>13</v>
      </c>
      <c r="D99" s="3" t="s">
        <v>32</v>
      </c>
      <c r="E99" s="1">
        <v>1</v>
      </c>
      <c r="F99" s="2">
        <v>89322.288</v>
      </c>
      <c r="G99" t="s">
        <v>38</v>
      </c>
      <c r="H99" s="2">
        <v>893.22288000000003</v>
      </c>
    </row>
    <row r="100" spans="2:8" x14ac:dyDescent="0.35">
      <c r="B100" t="s">
        <v>14</v>
      </c>
      <c r="C100" t="s">
        <v>15</v>
      </c>
      <c r="D100" s="3" t="s">
        <v>32</v>
      </c>
      <c r="E100" s="1">
        <v>6</v>
      </c>
      <c r="F100" s="2">
        <v>523128.16800000006</v>
      </c>
      <c r="G100" t="s">
        <v>39</v>
      </c>
      <c r="H100" s="2">
        <v>5231.281680000001</v>
      </c>
    </row>
    <row r="101" spans="2:8" x14ac:dyDescent="0.35">
      <c r="B101" t="s">
        <v>16</v>
      </c>
      <c r="C101" t="s">
        <v>17</v>
      </c>
      <c r="D101" s="3" t="s">
        <v>32</v>
      </c>
      <c r="E101" s="1">
        <v>8</v>
      </c>
      <c r="F101" s="2">
        <v>608406.38399999996</v>
      </c>
      <c r="G101" t="s">
        <v>18</v>
      </c>
      <c r="H101" s="2">
        <v>6084.0638399999998</v>
      </c>
    </row>
    <row r="102" spans="2:8" x14ac:dyDescent="0.35">
      <c r="B102" t="s">
        <v>19</v>
      </c>
      <c r="C102" t="s">
        <v>36</v>
      </c>
      <c r="D102" s="3" t="s">
        <v>32</v>
      </c>
      <c r="E102" s="1">
        <v>8</v>
      </c>
      <c r="F102" s="2">
        <v>532294.46400000004</v>
      </c>
      <c r="G102" t="s">
        <v>37</v>
      </c>
      <c r="H102" s="2">
        <v>5322.9446400000006</v>
      </c>
    </row>
    <row r="103" spans="2:8" x14ac:dyDescent="0.35">
      <c r="B103" t="s">
        <v>10</v>
      </c>
      <c r="C103" t="s">
        <v>20</v>
      </c>
      <c r="D103" s="3" t="s">
        <v>32</v>
      </c>
      <c r="E103" s="1">
        <v>6</v>
      </c>
      <c r="F103" s="2">
        <v>372425.364</v>
      </c>
      <c r="G103" t="s">
        <v>12</v>
      </c>
      <c r="H103" s="2">
        <v>3724.2536399999999</v>
      </c>
    </row>
    <row r="104" spans="2:8" x14ac:dyDescent="0.35">
      <c r="B104" t="s">
        <v>16</v>
      </c>
      <c r="C104" t="s">
        <v>21</v>
      </c>
      <c r="D104" s="3" t="s">
        <v>32</v>
      </c>
      <c r="E104" s="1">
        <v>8</v>
      </c>
      <c r="F104" s="2">
        <v>709993.152</v>
      </c>
      <c r="G104" t="s">
        <v>38</v>
      </c>
      <c r="H104" s="2">
        <v>7099.9315200000001</v>
      </c>
    </row>
    <row r="105" spans="2:8" x14ac:dyDescent="0.35">
      <c r="B105" t="s">
        <v>16</v>
      </c>
      <c r="C105" t="s">
        <v>22</v>
      </c>
      <c r="D105" s="3" t="s">
        <v>32</v>
      </c>
      <c r="E105" s="1">
        <v>7</v>
      </c>
      <c r="F105" s="2">
        <v>570771.26399999997</v>
      </c>
      <c r="G105" t="s">
        <v>39</v>
      </c>
      <c r="H105" s="2">
        <v>5707.7126399999997</v>
      </c>
    </row>
    <row r="106" spans="2:8" x14ac:dyDescent="0.35">
      <c r="B106" t="s">
        <v>14</v>
      </c>
      <c r="C106" t="s">
        <v>23</v>
      </c>
      <c r="D106" s="3" t="s">
        <v>33</v>
      </c>
      <c r="E106" s="1">
        <v>2</v>
      </c>
      <c r="F106" s="2">
        <v>137560.57200000001</v>
      </c>
      <c r="G106" t="s">
        <v>18</v>
      </c>
      <c r="H106" s="2">
        <v>1375.6057200000002</v>
      </c>
    </row>
    <row r="107" spans="2:8" x14ac:dyDescent="0.35">
      <c r="B107" t="s">
        <v>7</v>
      </c>
      <c r="C107" t="s">
        <v>8</v>
      </c>
      <c r="D107" s="3" t="s">
        <v>33</v>
      </c>
      <c r="E107" s="1">
        <v>6</v>
      </c>
      <c r="F107" s="2">
        <v>537887.62800000003</v>
      </c>
      <c r="G107" t="s">
        <v>37</v>
      </c>
      <c r="H107" s="2">
        <v>5378.8762800000004</v>
      </c>
    </row>
    <row r="108" spans="2:8" x14ac:dyDescent="0.35">
      <c r="B108" t="s">
        <v>10</v>
      </c>
      <c r="C108" t="s">
        <v>11</v>
      </c>
      <c r="D108" s="3" t="s">
        <v>33</v>
      </c>
      <c r="E108" s="1">
        <v>6</v>
      </c>
      <c r="F108" s="2">
        <v>366497.53200000001</v>
      </c>
      <c r="G108" t="s">
        <v>12</v>
      </c>
      <c r="H108" s="2">
        <v>3664.97532</v>
      </c>
    </row>
    <row r="109" spans="2:8" x14ac:dyDescent="0.35">
      <c r="B109" t="s">
        <v>10</v>
      </c>
      <c r="C109" t="s">
        <v>13</v>
      </c>
      <c r="D109" s="3" t="s">
        <v>33</v>
      </c>
      <c r="E109" s="1">
        <v>3</v>
      </c>
      <c r="F109" s="2">
        <v>187366.98599999998</v>
      </c>
      <c r="G109" t="s">
        <v>38</v>
      </c>
      <c r="H109" s="2">
        <v>1873.6698599999997</v>
      </c>
    </row>
    <row r="110" spans="2:8" x14ac:dyDescent="0.35">
      <c r="B110" t="s">
        <v>14</v>
      </c>
      <c r="C110" t="s">
        <v>15</v>
      </c>
      <c r="D110" s="3" t="s">
        <v>33</v>
      </c>
      <c r="E110" s="1">
        <v>7</v>
      </c>
      <c r="F110" s="2">
        <v>603526.64400000009</v>
      </c>
      <c r="G110" t="s">
        <v>39</v>
      </c>
      <c r="H110" s="2">
        <v>6035.2664400000012</v>
      </c>
    </row>
    <row r="111" spans="2:8" x14ac:dyDescent="0.35">
      <c r="B111" t="s">
        <v>16</v>
      </c>
      <c r="C111" t="s">
        <v>17</v>
      </c>
      <c r="D111" s="3" t="s">
        <v>33</v>
      </c>
      <c r="E111" s="1">
        <v>10</v>
      </c>
      <c r="F111" s="2">
        <v>635498.46</v>
      </c>
      <c r="G111" t="s">
        <v>18</v>
      </c>
      <c r="H111" s="2">
        <v>6354.9845999999998</v>
      </c>
    </row>
    <row r="112" spans="2:8" x14ac:dyDescent="0.35">
      <c r="B112" t="s">
        <v>19</v>
      </c>
      <c r="C112" t="s">
        <v>36</v>
      </c>
      <c r="D112" s="3" t="s">
        <v>33</v>
      </c>
      <c r="E112" s="1">
        <v>1</v>
      </c>
      <c r="F112" s="2">
        <v>60844.446000000004</v>
      </c>
      <c r="G112" t="s">
        <v>37</v>
      </c>
      <c r="H112" s="2">
        <v>608.44446000000005</v>
      </c>
    </row>
    <row r="113" spans="2:8" x14ac:dyDescent="0.35">
      <c r="B113" t="s">
        <v>10</v>
      </c>
      <c r="C113" t="s">
        <v>20</v>
      </c>
      <c r="D113" s="3" t="s">
        <v>33</v>
      </c>
      <c r="E113" s="1">
        <v>4</v>
      </c>
      <c r="F113" s="2">
        <v>253942.872</v>
      </c>
      <c r="G113" t="s">
        <v>12</v>
      </c>
      <c r="H113" s="2">
        <v>2539.4287199999999</v>
      </c>
    </row>
    <row r="114" spans="2:8" x14ac:dyDescent="0.35">
      <c r="B114" t="s">
        <v>16</v>
      </c>
      <c r="C114" t="s">
        <v>21</v>
      </c>
      <c r="D114" s="3" t="s">
        <v>33</v>
      </c>
      <c r="E114" s="1">
        <v>4</v>
      </c>
      <c r="F114" s="2">
        <v>353553.696</v>
      </c>
      <c r="G114" t="s">
        <v>38</v>
      </c>
      <c r="H114" s="2">
        <v>3535.5369599999999</v>
      </c>
    </row>
    <row r="115" spans="2:8" x14ac:dyDescent="0.35">
      <c r="B115" t="s">
        <v>16</v>
      </c>
      <c r="C115" t="s">
        <v>22</v>
      </c>
      <c r="D115" s="3" t="s">
        <v>33</v>
      </c>
      <c r="E115" s="1">
        <v>9</v>
      </c>
      <c r="F115" s="2">
        <v>568278.28799999994</v>
      </c>
      <c r="G115" t="s">
        <v>39</v>
      </c>
      <c r="H115" s="2">
        <v>5682.7828799999997</v>
      </c>
    </row>
    <row r="116" spans="2:8" x14ac:dyDescent="0.35">
      <c r="B116" t="s">
        <v>14</v>
      </c>
      <c r="C116" t="s">
        <v>23</v>
      </c>
      <c r="D116" s="3" t="s">
        <v>33</v>
      </c>
      <c r="E116" s="1">
        <v>9</v>
      </c>
      <c r="F116" s="2">
        <v>694972.17</v>
      </c>
      <c r="G116" t="s">
        <v>18</v>
      </c>
      <c r="H116" s="2">
        <v>6949.721700000001</v>
      </c>
    </row>
    <row r="117" spans="2:8" x14ac:dyDescent="0.35">
      <c r="B117" t="s">
        <v>7</v>
      </c>
      <c r="C117" t="s">
        <v>8</v>
      </c>
      <c r="D117" s="3" t="s">
        <v>34</v>
      </c>
      <c r="E117" s="1">
        <v>10</v>
      </c>
      <c r="F117" s="2">
        <v>894465.3600000001</v>
      </c>
      <c r="G117" t="s">
        <v>37</v>
      </c>
      <c r="H117" s="2">
        <v>8944.6536000000015</v>
      </c>
    </row>
    <row r="118" spans="2:8" x14ac:dyDescent="0.35">
      <c r="B118" t="s">
        <v>10</v>
      </c>
      <c r="C118" t="s">
        <v>11</v>
      </c>
      <c r="D118" s="3" t="s">
        <v>34</v>
      </c>
      <c r="E118" s="1">
        <v>3</v>
      </c>
      <c r="F118" s="2">
        <v>181869.01199999999</v>
      </c>
      <c r="G118" t="s">
        <v>12</v>
      </c>
      <c r="H118" s="2">
        <v>1818.69012</v>
      </c>
    </row>
    <row r="119" spans="2:8" x14ac:dyDescent="0.35">
      <c r="B119" t="s">
        <v>10</v>
      </c>
      <c r="C119" t="s">
        <v>13</v>
      </c>
      <c r="D119" s="3" t="s">
        <v>34</v>
      </c>
      <c r="E119" s="1">
        <v>8</v>
      </c>
      <c r="F119" s="2">
        <v>583524.72</v>
      </c>
      <c r="G119" t="s">
        <v>38</v>
      </c>
      <c r="H119" s="2">
        <v>5835.2471999999998</v>
      </c>
    </row>
    <row r="120" spans="2:8" x14ac:dyDescent="0.35">
      <c r="B120" t="s">
        <v>14</v>
      </c>
      <c r="C120" t="s">
        <v>15</v>
      </c>
      <c r="D120" s="3" t="s">
        <v>34</v>
      </c>
      <c r="E120" s="1">
        <v>6</v>
      </c>
      <c r="F120" s="2">
        <v>519749.424</v>
      </c>
      <c r="G120" t="s">
        <v>39</v>
      </c>
      <c r="H120" s="2">
        <v>5197.49424</v>
      </c>
    </row>
    <row r="121" spans="2:8" x14ac:dyDescent="0.35">
      <c r="B121" t="s">
        <v>16</v>
      </c>
      <c r="C121" t="s">
        <v>17</v>
      </c>
      <c r="D121" s="3" t="s">
        <v>34</v>
      </c>
      <c r="E121" s="1">
        <v>4</v>
      </c>
      <c r="F121" s="2">
        <v>292812.45600000001</v>
      </c>
      <c r="G121" t="s">
        <v>18</v>
      </c>
      <c r="H121" s="2">
        <v>2928.1245600000002</v>
      </c>
    </row>
    <row r="122" spans="2:8" x14ac:dyDescent="0.35">
      <c r="B122" t="s">
        <v>19</v>
      </c>
      <c r="C122" t="s">
        <v>36</v>
      </c>
      <c r="D122" s="3" t="s">
        <v>34</v>
      </c>
      <c r="E122" s="1">
        <v>2</v>
      </c>
      <c r="F122" s="2">
        <v>132664.79999999999</v>
      </c>
      <c r="G122" t="s">
        <v>37</v>
      </c>
      <c r="H122" s="2">
        <v>1326.6479999999999</v>
      </c>
    </row>
    <row r="123" spans="2:8" x14ac:dyDescent="0.35">
      <c r="B123" t="s">
        <v>10</v>
      </c>
      <c r="C123" t="s">
        <v>20</v>
      </c>
      <c r="D123" s="3" t="s">
        <v>34</v>
      </c>
      <c r="E123" s="1">
        <v>6</v>
      </c>
      <c r="F123" s="2">
        <v>391868.17200000002</v>
      </c>
      <c r="G123" t="s">
        <v>12</v>
      </c>
      <c r="H123" s="2">
        <v>3918.6817200000005</v>
      </c>
    </row>
    <row r="124" spans="2:8" x14ac:dyDescent="0.35">
      <c r="B124" t="s">
        <v>16</v>
      </c>
      <c r="C124" t="s">
        <v>21</v>
      </c>
      <c r="D124" s="3" t="s">
        <v>34</v>
      </c>
      <c r="E124" s="1">
        <v>2</v>
      </c>
      <c r="F124" s="2">
        <v>147889.18799999999</v>
      </c>
      <c r="G124" t="s">
        <v>38</v>
      </c>
      <c r="H124" s="2">
        <v>1478.8918799999999</v>
      </c>
    </row>
    <row r="125" spans="2:8" x14ac:dyDescent="0.35">
      <c r="B125" t="s">
        <v>16</v>
      </c>
      <c r="C125" t="s">
        <v>22</v>
      </c>
      <c r="D125" s="3" t="s">
        <v>34</v>
      </c>
      <c r="E125" s="1">
        <v>10</v>
      </c>
      <c r="F125" s="2">
        <v>762722.4</v>
      </c>
      <c r="G125" t="s">
        <v>39</v>
      </c>
      <c r="H125" s="2">
        <v>7627.2240000000002</v>
      </c>
    </row>
    <row r="126" spans="2:8" x14ac:dyDescent="0.35">
      <c r="B126" t="s">
        <v>14</v>
      </c>
      <c r="C126" t="s">
        <v>23</v>
      </c>
      <c r="D126" s="3" t="s">
        <v>34</v>
      </c>
      <c r="E126" s="1">
        <v>4</v>
      </c>
      <c r="F126" s="2">
        <v>254656.296</v>
      </c>
      <c r="G126" t="s">
        <v>18</v>
      </c>
      <c r="H126" s="2">
        <v>2546.5629600000002</v>
      </c>
    </row>
  </sheetData>
  <mergeCells count="1">
    <mergeCell ref="B2:H3"/>
  </mergeCells>
  <conditionalFormatting sqref="B7:H126">
    <cfRule type="expression" dxfId="54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1D27-9A24-4353-B12D-9415B1CC7139}">
  <dimension ref="B9:N52"/>
  <sheetViews>
    <sheetView topLeftCell="G29" zoomScale="80" zoomScaleNormal="80" workbookViewId="0">
      <selection activeCell="S56" sqref="S56"/>
    </sheetView>
  </sheetViews>
  <sheetFormatPr defaultRowHeight="14.5" x14ac:dyDescent="0.35"/>
  <cols>
    <col min="2" max="2" width="18.1796875" bestFit="1" customWidth="1"/>
    <col min="3" max="3" width="15.6328125" bestFit="1" customWidth="1"/>
    <col min="4" max="4" width="12.1796875" bestFit="1" customWidth="1"/>
    <col min="5" max="5" width="18.1796875" bestFit="1" customWidth="1"/>
    <col min="6" max="7" width="17.26953125" bestFit="1" customWidth="1"/>
    <col min="8" max="8" width="18.1796875" bestFit="1" customWidth="1"/>
    <col min="9" max="10" width="12.1796875" bestFit="1" customWidth="1"/>
    <col min="11" max="14" width="11.81640625" bestFit="1" customWidth="1"/>
    <col min="15" max="122" width="18.36328125" bestFit="1" customWidth="1"/>
    <col min="123" max="123" width="11.26953125" bestFit="1" customWidth="1"/>
  </cols>
  <sheetData>
    <row r="9" spans="3:7" x14ac:dyDescent="0.35">
      <c r="C9" s="9" t="s">
        <v>41</v>
      </c>
    </row>
    <row r="10" spans="3:7" x14ac:dyDescent="0.35">
      <c r="C10" s="9">
        <v>50158467.702</v>
      </c>
      <c r="E10" s="9" t="s">
        <v>44</v>
      </c>
      <c r="G10" s="9" t="s">
        <v>43</v>
      </c>
    </row>
    <row r="11" spans="3:7" x14ac:dyDescent="0.35">
      <c r="C11" s="15">
        <f>GETPIVOTDATA("Valor",$C$9)</f>
        <v>50158467.702</v>
      </c>
      <c r="E11" s="7">
        <v>675</v>
      </c>
      <c r="G11" s="9">
        <v>501584.67702000018</v>
      </c>
    </row>
    <row r="12" spans="3:7" x14ac:dyDescent="0.35">
      <c r="E12">
        <f>GETPIVOTDATA("Qtd",$E$10)</f>
        <v>675</v>
      </c>
      <c r="G12" s="15">
        <f>GETPIVOTDATA("Comissão",$G$10)</f>
        <v>501584.67702000018</v>
      </c>
    </row>
    <row r="17" spans="2:14" x14ac:dyDescent="0.35">
      <c r="B17" s="8" t="s">
        <v>40</v>
      </c>
      <c r="C17" s="9" t="s">
        <v>41</v>
      </c>
      <c r="E17" s="8" t="s">
        <v>40</v>
      </c>
      <c r="F17" s="9" t="s">
        <v>41</v>
      </c>
      <c r="H17" s="11" t="s">
        <v>40</v>
      </c>
      <c r="I17" s="7" t="s">
        <v>44</v>
      </c>
    </row>
    <row r="18" spans="2:14" x14ac:dyDescent="0.35">
      <c r="B18" s="10" t="s">
        <v>9</v>
      </c>
      <c r="C18" s="9">
        <v>3201553.3260000004</v>
      </c>
      <c r="E18" s="10" t="s">
        <v>39</v>
      </c>
      <c r="F18" s="9">
        <v>12961378.014</v>
      </c>
      <c r="H18" s="12" t="s">
        <v>39</v>
      </c>
      <c r="I18" s="7">
        <v>171</v>
      </c>
      <c r="K18" t="b">
        <f>AND(H18&lt;&gt;"Total Geral",10&lt;&gt;"")</f>
        <v>1</v>
      </c>
      <c r="L18" t="str">
        <f>IF(K18,H18,"")</f>
        <v>Rosângela</v>
      </c>
      <c r="M18">
        <f>IF(K18,I18,"")</f>
        <v>171</v>
      </c>
      <c r="N18">
        <f>MAX($M$18:$M$22)</f>
        <v>171</v>
      </c>
    </row>
    <row r="19" spans="2:14" x14ac:dyDescent="0.35">
      <c r="B19" s="10" t="s">
        <v>24</v>
      </c>
      <c r="C19" s="9">
        <v>3940571.412</v>
      </c>
      <c r="E19" s="10" t="s">
        <v>38</v>
      </c>
      <c r="F19" s="9">
        <v>10364172.971999999</v>
      </c>
      <c r="H19" s="12" t="s">
        <v>38</v>
      </c>
      <c r="I19" s="7">
        <v>135</v>
      </c>
      <c r="K19" t="b">
        <f t="shared" ref="K19:K22" si="0">AND(H19&lt;&gt;"Total Geral",10&lt;&gt;"")</f>
        <v>1</v>
      </c>
      <c r="L19" t="str">
        <f t="shared" ref="L19:L22" si="1">IF(K19,H19,"")</f>
        <v>Thales</v>
      </c>
      <c r="M19">
        <f t="shared" ref="M19:M22" si="2">IF(K19,I19,"")</f>
        <v>135</v>
      </c>
      <c r="N19">
        <f t="shared" ref="N19:N22" si="3">MAX($M$18:$M$22)</f>
        <v>171</v>
      </c>
    </row>
    <row r="20" spans="2:14" x14ac:dyDescent="0.35">
      <c r="B20" s="10" t="s">
        <v>25</v>
      </c>
      <c r="C20" s="9">
        <v>5159635.6740000006</v>
      </c>
      <c r="E20" s="10" t="s">
        <v>18</v>
      </c>
      <c r="F20" s="9">
        <v>9420297.9900000002</v>
      </c>
      <c r="H20" s="12" t="s">
        <v>18</v>
      </c>
      <c r="I20" s="7">
        <v>134</v>
      </c>
      <c r="K20" t="b">
        <f t="shared" si="0"/>
        <v>1</v>
      </c>
      <c r="L20" t="str">
        <f t="shared" si="1"/>
        <v>Fernanda</v>
      </c>
      <c r="M20">
        <f t="shared" si="2"/>
        <v>134</v>
      </c>
      <c r="N20">
        <f t="shared" si="3"/>
        <v>171</v>
      </c>
    </row>
    <row r="21" spans="2:14" x14ac:dyDescent="0.35">
      <c r="B21" s="10" t="s">
        <v>26</v>
      </c>
      <c r="C21" s="9">
        <v>4456833.8760000002</v>
      </c>
      <c r="E21" s="10" t="s">
        <v>37</v>
      </c>
      <c r="F21" s="9">
        <v>9299569.0139999986</v>
      </c>
      <c r="H21" s="12" t="s">
        <v>37</v>
      </c>
      <c r="I21" s="7">
        <v>124</v>
      </c>
      <c r="K21" t="b">
        <f t="shared" si="0"/>
        <v>1</v>
      </c>
      <c r="L21" t="str">
        <f t="shared" si="1"/>
        <v>André</v>
      </c>
      <c r="M21">
        <f t="shared" si="2"/>
        <v>124</v>
      </c>
      <c r="N21">
        <f t="shared" si="3"/>
        <v>171</v>
      </c>
    </row>
    <row r="22" spans="2:14" x14ac:dyDescent="0.35">
      <c r="B22" s="10" t="s">
        <v>27</v>
      </c>
      <c r="C22" s="9">
        <v>3402145.71</v>
      </c>
      <c r="E22" s="10" t="s">
        <v>12</v>
      </c>
      <c r="F22" s="9">
        <v>8113049.7119999994</v>
      </c>
      <c r="H22" s="12" t="s">
        <v>12</v>
      </c>
      <c r="I22" s="7">
        <v>111</v>
      </c>
      <c r="K22" t="b">
        <f t="shared" si="0"/>
        <v>1</v>
      </c>
      <c r="L22" t="str">
        <f t="shared" si="1"/>
        <v>Aline</v>
      </c>
      <c r="M22">
        <f t="shared" si="2"/>
        <v>111</v>
      </c>
      <c r="N22">
        <f t="shared" si="3"/>
        <v>171</v>
      </c>
    </row>
    <row r="23" spans="2:14" x14ac:dyDescent="0.35">
      <c r="B23" s="10" t="s">
        <v>28</v>
      </c>
      <c r="C23" s="9">
        <v>4123063.6680000001</v>
      </c>
      <c r="E23" s="10" t="s">
        <v>42</v>
      </c>
      <c r="F23" s="9">
        <v>50158467.701999992</v>
      </c>
      <c r="H23" s="12" t="s">
        <v>42</v>
      </c>
      <c r="I23" s="7">
        <v>675</v>
      </c>
    </row>
    <row r="24" spans="2:14" x14ac:dyDescent="0.35">
      <c r="B24" s="10" t="s">
        <v>29</v>
      </c>
      <c r="C24" s="9">
        <v>4920723.8040000005</v>
      </c>
    </row>
    <row r="25" spans="2:14" x14ac:dyDescent="0.35">
      <c r="B25" s="10" t="s">
        <v>30</v>
      </c>
      <c r="C25" s="9">
        <v>4443673.608</v>
      </c>
    </row>
    <row r="26" spans="2:14" x14ac:dyDescent="0.35">
      <c r="B26" s="10" t="s">
        <v>31</v>
      </c>
      <c r="C26" s="9">
        <v>3192567.3899999997</v>
      </c>
    </row>
    <row r="27" spans="2:14" x14ac:dyDescent="0.35">
      <c r="B27" s="10" t="s">
        <v>32</v>
      </c>
      <c r="C27" s="9">
        <v>4755548.1119999997</v>
      </c>
    </row>
    <row r="28" spans="2:14" x14ac:dyDescent="0.35">
      <c r="B28" s="10" t="s">
        <v>33</v>
      </c>
      <c r="C28" s="9">
        <v>4399929.2939999998</v>
      </c>
      <c r="E28" s="8" t="s">
        <v>40</v>
      </c>
      <c r="F28" s="9" t="s">
        <v>43</v>
      </c>
    </row>
    <row r="29" spans="2:14" x14ac:dyDescent="0.35">
      <c r="B29" s="10" t="s">
        <v>34</v>
      </c>
      <c r="C29" s="9">
        <v>4162221.8280000002</v>
      </c>
      <c r="E29" s="10" t="s">
        <v>12</v>
      </c>
      <c r="F29" s="9">
        <v>81130.497119999985</v>
      </c>
      <c r="H29" s="11" t="s">
        <v>40</v>
      </c>
      <c r="I29" s="7" t="s">
        <v>44</v>
      </c>
    </row>
    <row r="30" spans="2:14" x14ac:dyDescent="0.35">
      <c r="B30" s="10" t="s">
        <v>42</v>
      </c>
      <c r="C30" s="9">
        <v>50158467.702</v>
      </c>
      <c r="E30" s="10" t="s">
        <v>37</v>
      </c>
      <c r="F30" s="9">
        <v>92995.690139999992</v>
      </c>
      <c r="H30" s="12" t="s">
        <v>22</v>
      </c>
      <c r="I30" s="7">
        <v>96</v>
      </c>
      <c r="K30" t="b">
        <f>AND(H30&lt;&gt;"Total Geral",H30&lt;&gt;"")</f>
        <v>1</v>
      </c>
      <c r="L30" t="str">
        <f>IF(K30,H30,"")</f>
        <v>Onix</v>
      </c>
      <c r="M30">
        <f>IF(K30,I30,"")</f>
        <v>96</v>
      </c>
      <c r="N30">
        <f>SUM(GETPIVOTDATA("Qtd",$H$29))</f>
        <v>675</v>
      </c>
    </row>
    <row r="31" spans="2:14" x14ac:dyDescent="0.35">
      <c r="E31" s="10" t="s">
        <v>18</v>
      </c>
      <c r="F31" s="9">
        <v>94202.979899999977</v>
      </c>
      <c r="H31" s="12" t="s">
        <v>17</v>
      </c>
      <c r="I31" s="7">
        <v>76</v>
      </c>
      <c r="K31" t="b">
        <f>AND(H31&lt;&gt;"Total Geral",H31&lt;&gt;"")</f>
        <v>1</v>
      </c>
      <c r="L31" t="str">
        <f t="shared" ref="L31:L39" si="4">IF(K31,H31,"")</f>
        <v>Joy</v>
      </c>
      <c r="M31">
        <f t="shared" ref="M31:M39" si="5">IF(K31,I31,"")</f>
        <v>76</v>
      </c>
      <c r="N31">
        <f t="shared" ref="N31:N39" si="6">SUM(GETPIVOTDATA("Qtd",$H$29))</f>
        <v>675</v>
      </c>
    </row>
    <row r="32" spans="2:14" x14ac:dyDescent="0.35">
      <c r="E32" s="10" t="s">
        <v>38</v>
      </c>
      <c r="F32" s="9">
        <v>103641.72971999997</v>
      </c>
      <c r="H32" s="12" t="s">
        <v>15</v>
      </c>
      <c r="I32" s="7">
        <v>75</v>
      </c>
      <c r="K32" t="b">
        <f t="shared" ref="K32:K39" si="7">AND(H32&lt;&gt;"Total Geral",H32&lt;&gt;"")</f>
        <v>1</v>
      </c>
      <c r="L32" t="str">
        <f t="shared" si="4"/>
        <v>HB20</v>
      </c>
      <c r="M32">
        <f t="shared" si="5"/>
        <v>75</v>
      </c>
      <c r="N32">
        <f t="shared" si="6"/>
        <v>675</v>
      </c>
    </row>
    <row r="33" spans="2:14" x14ac:dyDescent="0.35">
      <c r="E33" s="10" t="s">
        <v>39</v>
      </c>
      <c r="F33" s="9">
        <v>129613.78013999999</v>
      </c>
      <c r="H33" s="12" t="s">
        <v>21</v>
      </c>
      <c r="I33" s="7">
        <v>69</v>
      </c>
      <c r="K33" t="b">
        <f t="shared" si="7"/>
        <v>1</v>
      </c>
      <c r="L33" t="str">
        <f>IF(K33,H33,"")</f>
        <v>Joy Plus</v>
      </c>
      <c r="M33">
        <f t="shared" si="5"/>
        <v>69</v>
      </c>
      <c r="N33">
        <f t="shared" si="6"/>
        <v>675</v>
      </c>
    </row>
    <row r="34" spans="2:14" x14ac:dyDescent="0.35">
      <c r="E34" s="10" t="s">
        <v>42</v>
      </c>
      <c r="F34" s="9">
        <v>501584.67701999994</v>
      </c>
      <c r="H34" s="12" t="s">
        <v>36</v>
      </c>
      <c r="I34" s="7">
        <v>67</v>
      </c>
      <c r="K34" t="b">
        <f t="shared" si="7"/>
        <v>1</v>
      </c>
      <c r="L34" t="str">
        <f t="shared" si="4"/>
        <v>T-Cross</v>
      </c>
      <c r="M34">
        <f t="shared" si="5"/>
        <v>67</v>
      </c>
      <c r="N34">
        <f t="shared" si="6"/>
        <v>675</v>
      </c>
    </row>
    <row r="35" spans="2:14" x14ac:dyDescent="0.35">
      <c r="H35" s="12" t="s">
        <v>13</v>
      </c>
      <c r="I35" s="7">
        <v>66</v>
      </c>
      <c r="K35" t="b">
        <f t="shared" si="7"/>
        <v>1</v>
      </c>
      <c r="L35" t="str">
        <f t="shared" si="4"/>
        <v>Uno</v>
      </c>
      <c r="M35">
        <f t="shared" si="5"/>
        <v>66</v>
      </c>
      <c r="N35">
        <f t="shared" si="6"/>
        <v>675</v>
      </c>
    </row>
    <row r="36" spans="2:14" x14ac:dyDescent="0.35">
      <c r="H36" s="12" t="s">
        <v>11</v>
      </c>
      <c r="I36" s="7">
        <v>64</v>
      </c>
      <c r="K36" t="b">
        <f t="shared" si="7"/>
        <v>1</v>
      </c>
      <c r="L36" t="str">
        <f t="shared" si="4"/>
        <v>Mobi</v>
      </c>
      <c r="M36">
        <f t="shared" si="5"/>
        <v>64</v>
      </c>
      <c r="N36">
        <f t="shared" si="6"/>
        <v>675</v>
      </c>
    </row>
    <row r="37" spans="2:14" x14ac:dyDescent="0.35">
      <c r="B37" s="11" t="s">
        <v>40</v>
      </c>
      <c r="C37" s="7" t="s">
        <v>44</v>
      </c>
      <c r="H37" s="12" t="s">
        <v>23</v>
      </c>
      <c r="I37" s="7">
        <v>58</v>
      </c>
      <c r="K37" t="b">
        <f t="shared" si="7"/>
        <v>1</v>
      </c>
      <c r="L37" t="str">
        <f t="shared" si="4"/>
        <v>HB20S</v>
      </c>
      <c r="M37">
        <f t="shared" si="5"/>
        <v>58</v>
      </c>
      <c r="N37">
        <f t="shared" si="6"/>
        <v>675</v>
      </c>
    </row>
    <row r="38" spans="2:14" x14ac:dyDescent="0.35">
      <c r="B38" s="12" t="s">
        <v>16</v>
      </c>
      <c r="C38" s="7">
        <v>241</v>
      </c>
      <c r="H38" s="12" t="s">
        <v>8</v>
      </c>
      <c r="I38" s="7">
        <v>57</v>
      </c>
      <c r="K38" t="b">
        <f t="shared" si="7"/>
        <v>1</v>
      </c>
      <c r="L38" t="str">
        <f t="shared" si="4"/>
        <v>Kwid</v>
      </c>
      <c r="M38">
        <f t="shared" si="5"/>
        <v>57</v>
      </c>
      <c r="N38">
        <f t="shared" si="6"/>
        <v>675</v>
      </c>
    </row>
    <row r="39" spans="2:14" x14ac:dyDescent="0.35">
      <c r="B39" s="12" t="s">
        <v>10</v>
      </c>
      <c r="C39" s="7">
        <v>177</v>
      </c>
      <c r="E39" s="11" t="s">
        <v>40</v>
      </c>
      <c r="F39" s="7" t="s">
        <v>44</v>
      </c>
      <c r="H39" s="12" t="s">
        <v>20</v>
      </c>
      <c r="I39" s="7">
        <v>47</v>
      </c>
      <c r="K39" t="b">
        <f t="shared" si="7"/>
        <v>1</v>
      </c>
      <c r="L39" t="str">
        <f t="shared" si="4"/>
        <v>Siena</v>
      </c>
      <c r="M39">
        <f t="shared" si="5"/>
        <v>47</v>
      </c>
      <c r="N39">
        <f t="shared" si="6"/>
        <v>675</v>
      </c>
    </row>
    <row r="40" spans="2:14" x14ac:dyDescent="0.35">
      <c r="B40" s="12" t="s">
        <v>14</v>
      </c>
      <c r="C40" s="7">
        <v>133</v>
      </c>
      <c r="E40" s="12" t="s">
        <v>9</v>
      </c>
      <c r="F40" s="7">
        <v>44</v>
      </c>
      <c r="H40" s="12" t="s">
        <v>42</v>
      </c>
      <c r="I40" s="7">
        <v>675</v>
      </c>
    </row>
    <row r="41" spans="2:14" x14ac:dyDescent="0.35">
      <c r="B41" s="12" t="s">
        <v>7</v>
      </c>
      <c r="C41" s="7">
        <v>57</v>
      </c>
      <c r="E41" s="12" t="s">
        <v>24</v>
      </c>
      <c r="F41" s="7">
        <v>56</v>
      </c>
    </row>
    <row r="42" spans="2:14" x14ac:dyDescent="0.35">
      <c r="B42" s="12" t="s">
        <v>19</v>
      </c>
      <c r="C42" s="7">
        <v>67</v>
      </c>
      <c r="E42" s="12" t="s">
        <v>25</v>
      </c>
      <c r="F42" s="7">
        <v>66</v>
      </c>
    </row>
    <row r="43" spans="2:14" x14ac:dyDescent="0.35">
      <c r="B43" s="12" t="s">
        <v>42</v>
      </c>
      <c r="C43" s="7">
        <v>675</v>
      </c>
      <c r="E43" s="12" t="s">
        <v>26</v>
      </c>
      <c r="F43" s="7">
        <v>58</v>
      </c>
    </row>
    <row r="44" spans="2:14" x14ac:dyDescent="0.35">
      <c r="E44" s="12" t="s">
        <v>27</v>
      </c>
      <c r="F44" s="7">
        <v>49</v>
      </c>
    </row>
    <row r="45" spans="2:14" x14ac:dyDescent="0.35">
      <c r="E45" s="12" t="s">
        <v>28</v>
      </c>
      <c r="F45" s="7">
        <v>55</v>
      </c>
    </row>
    <row r="46" spans="2:14" x14ac:dyDescent="0.35">
      <c r="E46" s="12" t="s">
        <v>29</v>
      </c>
      <c r="F46" s="7">
        <v>63</v>
      </c>
    </row>
    <row r="47" spans="2:14" x14ac:dyDescent="0.35">
      <c r="E47" s="12" t="s">
        <v>30</v>
      </c>
      <c r="F47" s="7">
        <v>59</v>
      </c>
    </row>
    <row r="48" spans="2:14" x14ac:dyDescent="0.35">
      <c r="E48" s="12" t="s">
        <v>31</v>
      </c>
      <c r="F48" s="7">
        <v>48</v>
      </c>
    </row>
    <row r="49" spans="5:6" x14ac:dyDescent="0.35">
      <c r="E49" s="12" t="s">
        <v>32</v>
      </c>
      <c r="F49" s="7">
        <v>61</v>
      </c>
    </row>
    <row r="50" spans="5:6" x14ac:dyDescent="0.35">
      <c r="E50" s="12" t="s">
        <v>33</v>
      </c>
      <c r="F50" s="7">
        <v>61</v>
      </c>
    </row>
    <row r="51" spans="5:6" x14ac:dyDescent="0.35">
      <c r="E51" s="12" t="s">
        <v>34</v>
      </c>
      <c r="F51" s="7">
        <v>55</v>
      </c>
    </row>
    <row r="52" spans="5:6" x14ac:dyDescent="0.35">
      <c r="E52" s="12" t="s">
        <v>42</v>
      </c>
      <c r="F52" s="7">
        <v>675</v>
      </c>
    </row>
  </sheetData>
  <pageMargins left="0.511811024" right="0.511811024" top="0.78740157499999996" bottom="0.78740157499999996" header="0.31496062000000002" footer="0.31496062000000002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EEE0-5D33-4DD0-83A7-D904898E8DD4}">
  <dimension ref="A1:X65"/>
  <sheetViews>
    <sheetView showGridLines="0" topLeftCell="A14" zoomScale="68" zoomScaleNormal="52" workbookViewId="0">
      <selection activeCell="Q57" sqref="Q57"/>
    </sheetView>
  </sheetViews>
  <sheetFormatPr defaultRowHeight="14.5" x14ac:dyDescent="0.35"/>
  <sheetData>
    <row r="1" spans="1:24" x14ac:dyDescent="0.35"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35"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35"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35"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35"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x14ac:dyDescent="0.35"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35"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x14ac:dyDescent="0.35"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35"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35"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35"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35">
      <c r="A12" s="17" t="s">
        <v>45</v>
      </c>
      <c r="B12" s="17"/>
      <c r="C12" s="17"/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35"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35"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35"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35"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4:24" x14ac:dyDescent="0.35"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4:24" x14ac:dyDescent="0.35"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4:24" x14ac:dyDescent="0.35"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4:24" x14ac:dyDescent="0.35"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4:24" x14ac:dyDescent="0.35"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4:24" x14ac:dyDescent="0.35"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4:24" x14ac:dyDescent="0.35"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4:24" x14ac:dyDescent="0.35"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4:24" x14ac:dyDescent="0.35"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4:24" x14ac:dyDescent="0.35"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4:24" x14ac:dyDescent="0.35"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4:24" x14ac:dyDescent="0.35"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4:24" x14ac:dyDescent="0.35"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4:24" x14ac:dyDescent="0.35">
      <c r="D30" s="14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4:24" x14ac:dyDescent="0.35"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4:24" x14ac:dyDescent="0.35">
      <c r="D32" s="14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4:24" x14ac:dyDescent="0.35">
      <c r="D33" s="14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4:24" x14ac:dyDescent="0.35">
      <c r="D34" s="14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4:24" x14ac:dyDescent="0.35">
      <c r="D35" s="14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4:24" x14ac:dyDescent="0.35">
      <c r="D36" s="14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4:24" x14ac:dyDescent="0.35">
      <c r="D37" s="14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4:24" x14ac:dyDescent="0.35">
      <c r="D38" s="14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4:24" x14ac:dyDescent="0.35">
      <c r="D39" s="14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4:24" x14ac:dyDescent="0.35">
      <c r="D40" s="14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4:24" x14ac:dyDescent="0.35">
      <c r="D41" s="14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4:24" x14ac:dyDescent="0.35">
      <c r="D42" s="14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4:24" x14ac:dyDescent="0.35">
      <c r="D43" s="14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4:24" x14ac:dyDescent="0.35">
      <c r="D44" s="14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4:24" x14ac:dyDescent="0.35">
      <c r="D45" s="1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4:24" x14ac:dyDescent="0.35"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4:24" x14ac:dyDescent="0.35"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4:24" x14ac:dyDescent="0.35"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4:24" x14ac:dyDescent="0.35"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4:24" x14ac:dyDescent="0.35"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4:24" x14ac:dyDescent="0.35"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4:24" x14ac:dyDescent="0.35"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4:24" x14ac:dyDescent="0.35"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4:24" x14ac:dyDescent="0.35"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4:24" x14ac:dyDescent="0.35"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4:24" ht="22.5" x14ac:dyDescent="0.45"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8"/>
      <c r="T56" s="13"/>
      <c r="U56" s="13"/>
      <c r="V56" s="13"/>
      <c r="W56" s="13"/>
      <c r="X56" s="13"/>
    </row>
    <row r="57" spans="4:24" x14ac:dyDescent="0.35"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4:24" x14ac:dyDescent="0.35"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4:24" x14ac:dyDescent="0.35"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4:24" x14ac:dyDescent="0.35">
      <c r="D60" s="14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4:24" x14ac:dyDescent="0.35">
      <c r="D61" s="14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4:24" x14ac:dyDescent="0.35">
      <c r="D62" s="14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4:24" x14ac:dyDescent="0.35">
      <c r="D63" s="14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4:24" x14ac:dyDescent="0.35">
      <c r="D64" s="1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4:24" x14ac:dyDescent="0.35">
      <c r="D65" s="14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</sheetData>
  <mergeCells count="1">
    <mergeCell ref="A12:D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2632-ACE2-49A5-A3EC-063CDF19B50B}">
  <dimension ref="A1"/>
  <sheetViews>
    <sheetView tabSelected="1" workbookViewId="0">
      <selection activeCell="B4" sqref="B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Planilha1</vt:lpstr>
      <vt:lpstr>painel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PEREIRA DA SILVA</dc:creator>
  <cp:lastModifiedBy>Aluno</cp:lastModifiedBy>
  <dcterms:created xsi:type="dcterms:W3CDTF">2022-07-13T03:28:49Z</dcterms:created>
  <dcterms:modified xsi:type="dcterms:W3CDTF">2025-09-05T14:33:16Z</dcterms:modified>
</cp:coreProperties>
</file>