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slicers/slicer3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BE509625-74A9-4809-AA22-E16F651BC6E4}" xr6:coauthVersionLast="36" xr6:coauthVersionMax="36" xr10:uidLastSave="{00000000-0000-0000-0000-000000000000}"/>
  <bookViews>
    <workbookView xWindow="0" yWindow="0" windowWidth="19200" windowHeight="6810" activeTab="4" xr2:uid="{00000000-000D-0000-FFFF-FFFF00000000}"/>
  </bookViews>
  <sheets>
    <sheet name="Atividade" sheetId="2" r:id="rId1"/>
    <sheet name="Base Prev e Real" sheetId="1" r:id="rId2"/>
    <sheet name="tabelas dinâmicas" sheetId="3" r:id="rId3"/>
    <sheet name="gráficos" sheetId="4" r:id="rId4"/>
    <sheet name="painel" sheetId="6" r:id="rId5"/>
  </sheets>
  <externalReferences>
    <externalReference r:id="rId6"/>
    <externalReference r:id="rId7"/>
  </externalReferences>
  <definedNames>
    <definedName name="Acao">[1]Param!$H$5:$H$9</definedName>
    <definedName name="dtini">[2]Fluxo!$G$4</definedName>
    <definedName name="EAR">[1]Param!$G$5:$G$9</definedName>
    <definedName name="Impacto">[1]Param!$F$5:$F$9</definedName>
    <definedName name="Probabilidade">[1]Param!$E$5:$E$9</definedName>
    <definedName name="SegmentaçãodeDados_AÇÃO">#N/A</definedName>
    <definedName name="SegmentaçãodeDados_ATRASADO">#N/A</definedName>
    <definedName name="SegmentaçãodeDados_MÊS">#N/A</definedName>
    <definedName name="SegmentaçãodeDados_RESPONSÁVEL">#N/A</definedName>
  </definedNames>
  <calcPr calcId="191029"/>
  <pivotCaches>
    <pivotCache cacheId="2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8" i="1" l="1"/>
  <c r="B6" i="3"/>
  <c r="U207" i="1" l="1"/>
  <c r="F207" i="1"/>
  <c r="U206" i="1"/>
  <c r="F206" i="1"/>
  <c r="U205" i="1"/>
  <c r="F205" i="1"/>
  <c r="U204" i="1"/>
  <c r="F204" i="1"/>
  <c r="U203" i="1"/>
  <c r="F203" i="1"/>
  <c r="U202" i="1"/>
  <c r="F202" i="1"/>
  <c r="U201" i="1"/>
  <c r="F201" i="1"/>
  <c r="U200" i="1"/>
  <c r="F200" i="1"/>
  <c r="U199" i="1"/>
  <c r="F199" i="1"/>
  <c r="U198" i="1"/>
  <c r="F198" i="1"/>
  <c r="U197" i="1"/>
  <c r="F197" i="1"/>
  <c r="U196" i="1"/>
  <c r="F196" i="1"/>
  <c r="U195" i="1"/>
  <c r="F195" i="1"/>
  <c r="U194" i="1"/>
  <c r="F194" i="1"/>
  <c r="U193" i="1"/>
  <c r="F193" i="1"/>
  <c r="U192" i="1"/>
  <c r="F192" i="1"/>
  <c r="U191" i="1"/>
  <c r="F191" i="1"/>
  <c r="U190" i="1"/>
  <c r="F190" i="1"/>
  <c r="U189" i="1"/>
  <c r="F189" i="1"/>
  <c r="U188" i="1"/>
  <c r="F188" i="1"/>
  <c r="U187" i="1"/>
  <c r="F187" i="1"/>
  <c r="U186" i="1"/>
  <c r="F186" i="1"/>
  <c r="U185" i="1"/>
  <c r="F185" i="1"/>
  <c r="U184" i="1"/>
  <c r="F184" i="1"/>
  <c r="U183" i="1"/>
  <c r="F183" i="1"/>
  <c r="U182" i="1"/>
  <c r="F182" i="1"/>
  <c r="U181" i="1"/>
  <c r="F181" i="1"/>
  <c r="U180" i="1"/>
  <c r="F180" i="1"/>
  <c r="U179" i="1"/>
  <c r="F179" i="1"/>
  <c r="U178" i="1"/>
  <c r="F178" i="1"/>
  <c r="U177" i="1"/>
  <c r="F177" i="1"/>
  <c r="U176" i="1"/>
  <c r="F176" i="1"/>
  <c r="U175" i="1"/>
  <c r="F175" i="1"/>
  <c r="U174" i="1"/>
  <c r="F174" i="1"/>
  <c r="U173" i="1"/>
  <c r="F173" i="1"/>
  <c r="U172" i="1"/>
  <c r="F172" i="1"/>
  <c r="U171" i="1"/>
  <c r="F171" i="1"/>
  <c r="U170" i="1"/>
  <c r="F170" i="1"/>
  <c r="U169" i="1"/>
  <c r="F169" i="1"/>
  <c r="U168" i="1"/>
  <c r="F168" i="1"/>
  <c r="U167" i="1"/>
  <c r="F167" i="1"/>
  <c r="U166" i="1"/>
  <c r="F166" i="1"/>
  <c r="U165" i="1"/>
  <c r="F165" i="1"/>
  <c r="U164" i="1"/>
  <c r="F164" i="1"/>
  <c r="U163" i="1"/>
  <c r="F163" i="1"/>
  <c r="U162" i="1"/>
  <c r="F162" i="1"/>
  <c r="U161" i="1"/>
  <c r="F161" i="1"/>
  <c r="U160" i="1"/>
  <c r="F160" i="1"/>
  <c r="U159" i="1"/>
  <c r="F159" i="1"/>
  <c r="U158" i="1"/>
  <c r="F158" i="1"/>
  <c r="U157" i="1"/>
  <c r="F157" i="1"/>
  <c r="U156" i="1"/>
  <c r="F156" i="1"/>
  <c r="U155" i="1"/>
  <c r="F155" i="1"/>
  <c r="U154" i="1"/>
  <c r="F154" i="1"/>
  <c r="U153" i="1"/>
  <c r="F153" i="1"/>
  <c r="U152" i="1"/>
  <c r="F152" i="1"/>
  <c r="U151" i="1"/>
  <c r="F151" i="1"/>
  <c r="U150" i="1"/>
  <c r="F150" i="1"/>
  <c r="U149" i="1"/>
  <c r="F149" i="1"/>
  <c r="U148" i="1"/>
  <c r="F148" i="1"/>
  <c r="U147" i="1"/>
  <c r="F147" i="1"/>
  <c r="U146" i="1"/>
  <c r="F146" i="1"/>
  <c r="U145" i="1"/>
  <c r="F145" i="1"/>
  <c r="U144" i="1"/>
  <c r="F144" i="1"/>
  <c r="U143" i="1"/>
  <c r="F143" i="1"/>
  <c r="U142" i="1"/>
  <c r="F142" i="1"/>
  <c r="U141" i="1"/>
  <c r="F141" i="1"/>
  <c r="U140" i="1"/>
  <c r="F140" i="1"/>
  <c r="U139" i="1"/>
  <c r="F139" i="1"/>
  <c r="U138" i="1"/>
  <c r="F138" i="1"/>
  <c r="U137" i="1"/>
  <c r="F137" i="1"/>
  <c r="U136" i="1"/>
  <c r="F136" i="1"/>
  <c r="U135" i="1"/>
  <c r="F135" i="1"/>
  <c r="U134" i="1"/>
  <c r="F134" i="1"/>
  <c r="U133" i="1"/>
  <c r="F133" i="1"/>
  <c r="U132" i="1"/>
  <c r="F132" i="1"/>
  <c r="U131" i="1"/>
  <c r="F131" i="1"/>
  <c r="U130" i="1"/>
  <c r="F130" i="1"/>
  <c r="U129" i="1"/>
  <c r="F129" i="1"/>
  <c r="U128" i="1"/>
  <c r="F128" i="1"/>
  <c r="U127" i="1"/>
  <c r="F127" i="1"/>
  <c r="U126" i="1"/>
  <c r="F126" i="1"/>
  <c r="U125" i="1"/>
  <c r="F125" i="1"/>
  <c r="U124" i="1"/>
  <c r="F124" i="1"/>
  <c r="U123" i="1"/>
  <c r="F123" i="1"/>
  <c r="U122" i="1"/>
  <c r="F122" i="1"/>
  <c r="U121" i="1"/>
  <c r="F121" i="1"/>
  <c r="U120" i="1"/>
  <c r="F120" i="1"/>
  <c r="U119" i="1"/>
  <c r="F119" i="1"/>
  <c r="U118" i="1"/>
  <c r="F118" i="1"/>
  <c r="U117" i="1"/>
  <c r="F117" i="1"/>
  <c r="U116" i="1"/>
  <c r="F116" i="1"/>
  <c r="U115" i="1"/>
  <c r="F115" i="1"/>
  <c r="U114" i="1"/>
  <c r="F114" i="1"/>
  <c r="U113" i="1"/>
  <c r="F113" i="1"/>
  <c r="U112" i="1"/>
  <c r="F112" i="1"/>
  <c r="U111" i="1"/>
  <c r="F111" i="1"/>
  <c r="U110" i="1"/>
  <c r="F110" i="1"/>
  <c r="U109" i="1"/>
  <c r="F109" i="1"/>
  <c r="U108" i="1"/>
  <c r="F108" i="1"/>
  <c r="U107" i="1"/>
  <c r="F107" i="1"/>
  <c r="U106" i="1"/>
  <c r="F106" i="1"/>
  <c r="U105" i="1"/>
  <c r="F105" i="1"/>
  <c r="U104" i="1"/>
  <c r="F104" i="1"/>
  <c r="U103" i="1"/>
  <c r="F103" i="1"/>
  <c r="U102" i="1"/>
  <c r="F102" i="1"/>
  <c r="U101" i="1"/>
  <c r="F101" i="1"/>
  <c r="U100" i="1"/>
  <c r="F100" i="1"/>
  <c r="U99" i="1"/>
  <c r="F99" i="1"/>
  <c r="U98" i="1"/>
  <c r="T98" i="1"/>
  <c r="F98" i="1"/>
  <c r="U97" i="1"/>
  <c r="T97" i="1"/>
  <c r="F97" i="1"/>
  <c r="U96" i="1"/>
  <c r="T96" i="1"/>
  <c r="F96" i="1"/>
  <c r="U95" i="1"/>
  <c r="T95" i="1"/>
  <c r="F95" i="1"/>
  <c r="U94" i="1"/>
  <c r="T94" i="1"/>
  <c r="F94" i="1"/>
  <c r="U93" i="1"/>
  <c r="T93" i="1"/>
  <c r="F93" i="1"/>
  <c r="U92" i="1"/>
  <c r="T92" i="1"/>
  <c r="F92" i="1"/>
  <c r="U91" i="1"/>
  <c r="T91" i="1"/>
  <c r="F91" i="1"/>
  <c r="U90" i="1"/>
  <c r="T90" i="1"/>
  <c r="F90" i="1"/>
  <c r="U89" i="1"/>
  <c r="T89" i="1"/>
  <c r="F89" i="1"/>
  <c r="U88" i="1"/>
  <c r="T88" i="1"/>
  <c r="F88" i="1"/>
  <c r="U87" i="1"/>
  <c r="T87" i="1"/>
  <c r="F87" i="1"/>
  <c r="U86" i="1"/>
  <c r="T86" i="1"/>
  <c r="F86" i="1"/>
  <c r="U85" i="1"/>
  <c r="F85" i="1"/>
  <c r="U84" i="1"/>
  <c r="F84" i="1"/>
  <c r="U83" i="1"/>
  <c r="F83" i="1"/>
  <c r="U82" i="1"/>
  <c r="F82" i="1"/>
  <c r="U81" i="1"/>
  <c r="F81" i="1"/>
  <c r="U80" i="1"/>
  <c r="T80" i="1"/>
  <c r="F80" i="1"/>
  <c r="U79" i="1"/>
  <c r="T79" i="1"/>
  <c r="F79" i="1"/>
  <c r="U78" i="1"/>
  <c r="T78" i="1"/>
  <c r="F78" i="1"/>
  <c r="U77" i="1"/>
  <c r="T77" i="1"/>
  <c r="F77" i="1"/>
  <c r="U76" i="1"/>
  <c r="T76" i="1"/>
  <c r="F76" i="1"/>
  <c r="U75" i="1"/>
  <c r="T75" i="1"/>
  <c r="F75" i="1"/>
  <c r="U74" i="1"/>
  <c r="T74" i="1"/>
  <c r="F74" i="1"/>
  <c r="U73" i="1"/>
  <c r="T73" i="1"/>
  <c r="F73" i="1"/>
  <c r="U72" i="1"/>
  <c r="T72" i="1"/>
  <c r="F72" i="1"/>
  <c r="U71" i="1"/>
  <c r="T71" i="1"/>
  <c r="F71" i="1"/>
  <c r="U70" i="1"/>
  <c r="T70" i="1"/>
  <c r="F70" i="1"/>
  <c r="U69" i="1"/>
  <c r="F69" i="1"/>
  <c r="U68" i="1"/>
  <c r="F68" i="1"/>
  <c r="U67" i="1"/>
  <c r="F67" i="1"/>
  <c r="U66" i="1"/>
  <c r="F66" i="1"/>
  <c r="U65" i="1"/>
  <c r="F65" i="1"/>
  <c r="U64" i="1"/>
  <c r="F64" i="1"/>
  <c r="U63" i="1"/>
  <c r="F63" i="1"/>
  <c r="U62" i="1"/>
  <c r="F62" i="1"/>
  <c r="U61" i="1"/>
  <c r="F61" i="1"/>
  <c r="U60" i="1"/>
  <c r="F60" i="1"/>
  <c r="U59" i="1"/>
  <c r="F59" i="1"/>
  <c r="U58" i="1"/>
  <c r="F58" i="1"/>
  <c r="U57" i="1"/>
  <c r="F57" i="1"/>
  <c r="U56" i="1"/>
  <c r="F56" i="1"/>
  <c r="U55" i="1"/>
  <c r="F55" i="1"/>
  <c r="U54" i="1"/>
  <c r="F54" i="1"/>
  <c r="U53" i="1"/>
  <c r="F53" i="1"/>
  <c r="U52" i="1"/>
  <c r="F52" i="1"/>
  <c r="U51" i="1"/>
  <c r="F51" i="1"/>
  <c r="U50" i="1"/>
  <c r="F50" i="1"/>
  <c r="U49" i="1"/>
  <c r="F49" i="1"/>
  <c r="U48" i="1"/>
  <c r="F48" i="1"/>
  <c r="U47" i="1"/>
  <c r="F47" i="1"/>
  <c r="U46" i="1"/>
  <c r="F46" i="1"/>
  <c r="U45" i="1"/>
  <c r="F45" i="1"/>
  <c r="U44" i="1"/>
  <c r="F44" i="1"/>
  <c r="U43" i="1"/>
  <c r="F43" i="1"/>
  <c r="U42" i="1"/>
  <c r="F42" i="1"/>
  <c r="U41" i="1"/>
  <c r="F41" i="1"/>
  <c r="U40" i="1"/>
  <c r="F40" i="1"/>
  <c r="U39" i="1"/>
  <c r="F39" i="1"/>
  <c r="U38" i="1"/>
  <c r="F38" i="1"/>
  <c r="U37" i="1"/>
  <c r="F37" i="1"/>
  <c r="U36" i="1"/>
  <c r="F36" i="1"/>
  <c r="U35" i="1"/>
  <c r="F35" i="1"/>
  <c r="U34" i="1"/>
  <c r="F34" i="1"/>
  <c r="U33" i="1"/>
  <c r="F33" i="1"/>
  <c r="U32" i="1"/>
  <c r="F32" i="1"/>
  <c r="U31" i="1"/>
  <c r="F31" i="1"/>
  <c r="U30" i="1"/>
  <c r="F30" i="1"/>
  <c r="U29" i="1"/>
  <c r="F29" i="1"/>
  <c r="U28" i="1"/>
  <c r="F28" i="1"/>
  <c r="U27" i="1"/>
  <c r="F27" i="1"/>
  <c r="U26" i="1"/>
  <c r="F26" i="1"/>
  <c r="U25" i="1"/>
  <c r="F25" i="1"/>
  <c r="U24" i="1"/>
  <c r="F24" i="1"/>
  <c r="U23" i="1"/>
  <c r="F23" i="1"/>
  <c r="U22" i="1"/>
  <c r="F22" i="1"/>
  <c r="U21" i="1"/>
  <c r="F21" i="1"/>
  <c r="U20" i="1"/>
  <c r="F20" i="1"/>
  <c r="U19" i="1"/>
  <c r="F19" i="1"/>
  <c r="U18" i="1"/>
  <c r="F18" i="1"/>
  <c r="U17" i="1"/>
  <c r="F17" i="1"/>
  <c r="U16" i="1"/>
  <c r="F16" i="1"/>
  <c r="U15" i="1"/>
  <c r="F15" i="1"/>
  <c r="U14" i="1"/>
  <c r="F14" i="1"/>
  <c r="U13" i="1"/>
  <c r="F13" i="1"/>
  <c r="U12" i="1"/>
  <c r="F12" i="1"/>
  <c r="U11" i="1"/>
  <c r="F11" i="1"/>
  <c r="U10" i="1"/>
  <c r="F10" i="1"/>
  <c r="U9" i="1"/>
  <c r="F9" i="1"/>
  <c r="U8" i="1"/>
  <c r="F8" i="1"/>
  <c r="U7" i="1"/>
  <c r="F7" i="1"/>
  <c r="U6" i="1"/>
  <c r="F6" i="1"/>
  <c r="U5" i="1"/>
  <c r="F5" i="1"/>
  <c r="U4" i="1"/>
  <c r="F4" i="1"/>
  <c r="U3" i="1"/>
  <c r="F3" i="1"/>
  <c r="U2" i="1"/>
  <c r="F2" i="1"/>
  <c r="D7" i="3"/>
  <c r="F6" i="3"/>
</calcChain>
</file>

<file path=xl/sharedStrings.xml><?xml version="1.0" encoding="utf-8"?>
<sst xmlns="http://schemas.openxmlformats.org/spreadsheetml/2006/main" count="4153" uniqueCount="780">
  <si>
    <t>FILIAL</t>
  </si>
  <si>
    <t>NOME</t>
  </si>
  <si>
    <t>TITULO</t>
  </si>
  <si>
    <t>AÇÃO</t>
  </si>
  <si>
    <t>EMISSAO</t>
  </si>
  <si>
    <t>VENCIMENTO_REAL</t>
  </si>
  <si>
    <t>VALOR_PAGTO</t>
  </si>
  <si>
    <t>ENTRADA</t>
  </si>
  <si>
    <t>CCCUSTO</t>
  </si>
  <si>
    <t>CODNAT</t>
  </si>
  <si>
    <t>DESCNAT</t>
  </si>
  <si>
    <t>CODNATSINT</t>
  </si>
  <si>
    <t>DESCNATSINT</t>
  </si>
  <si>
    <t>PARCELA</t>
  </si>
  <si>
    <t>TIPO</t>
  </si>
  <si>
    <t>LANCAMENTO</t>
  </si>
  <si>
    <t>Tipo_Gasto</t>
  </si>
  <si>
    <t>Forma_PGTO</t>
  </si>
  <si>
    <t>ENCARGO</t>
  </si>
  <si>
    <t>MULTA</t>
  </si>
  <si>
    <t>HISTORICO</t>
  </si>
  <si>
    <t>PORTADOR</t>
  </si>
  <si>
    <t>FORNECEDOR</t>
  </si>
  <si>
    <t>LOJA</t>
  </si>
  <si>
    <t>COND</t>
  </si>
  <si>
    <t>ATRASADO</t>
  </si>
  <si>
    <t>BAIXA</t>
  </si>
  <si>
    <t>0101</t>
  </si>
  <si>
    <t xml:space="preserve">                                                  </t>
  </si>
  <si>
    <t>REALIZADO</t>
  </si>
  <si>
    <t xml:space="preserve">1002100101    </t>
  </si>
  <si>
    <t xml:space="preserve">30701     </t>
  </si>
  <si>
    <t xml:space="preserve">DESPESAS BANCARIAS                                          </t>
  </si>
  <si>
    <t xml:space="preserve">307       </t>
  </si>
  <si>
    <t xml:space="preserve">DESPESAS FINANCEIRAS                                        </t>
  </si>
  <si>
    <t>MOV</t>
  </si>
  <si>
    <t>ED_Fixo|variavel</t>
  </si>
  <si>
    <t>Deb CC</t>
  </si>
  <si>
    <t xml:space="preserve">TARIFA BANCARIA TRANSF PGTO PIX                                                                     </t>
  </si>
  <si>
    <t xml:space="preserve"> </t>
  </si>
  <si>
    <t>20250522</t>
  </si>
  <si>
    <t>000000004</t>
  </si>
  <si>
    <t>PREVISTO</t>
  </si>
  <si>
    <t>1003200401</t>
  </si>
  <si>
    <t>20305</t>
  </si>
  <si>
    <t>EPIS</t>
  </si>
  <si>
    <t xml:space="preserve">203       </t>
  </si>
  <si>
    <t xml:space="preserve">CUSTO COM APOIO PESSOAL                                     </t>
  </si>
  <si>
    <t>000000005</t>
  </si>
  <si>
    <t>1003200101</t>
  </si>
  <si>
    <t>000000006</t>
  </si>
  <si>
    <t>1003240101</t>
  </si>
  <si>
    <t>000000113</t>
  </si>
  <si>
    <t>1002220301</t>
  </si>
  <si>
    <t>000000114</t>
  </si>
  <si>
    <t>0103</t>
  </si>
  <si>
    <t xml:space="preserve">1003240101    </t>
  </si>
  <si>
    <t xml:space="preserve">20305     </t>
  </si>
  <si>
    <t xml:space="preserve">EPIS                                                        </t>
  </si>
  <si>
    <t xml:space="preserve">2  </t>
  </si>
  <si>
    <t xml:space="preserve">NF </t>
  </si>
  <si>
    <t xml:space="preserve">PC 029555                                                                                           </t>
  </si>
  <si>
    <t>341</t>
  </si>
  <si>
    <t>004295</t>
  </si>
  <si>
    <t>01</t>
  </si>
  <si>
    <t xml:space="preserve">Victor Conceicao de Oliveira            </t>
  </si>
  <si>
    <t>20250519</t>
  </si>
  <si>
    <t xml:space="preserve">1003200101    </t>
  </si>
  <si>
    <t xml:space="preserve">PC 029582                                                                                           </t>
  </si>
  <si>
    <t xml:space="preserve">1003200401    </t>
  </si>
  <si>
    <t xml:space="preserve">                                                                                                    </t>
  </si>
  <si>
    <t>0104</t>
  </si>
  <si>
    <t xml:space="preserve">1002220301    </t>
  </si>
  <si>
    <t xml:space="preserve">3  </t>
  </si>
  <si>
    <t>003541</t>
  </si>
  <si>
    <t xml:space="preserve">Antonia Luana Pereira de Melo           </t>
  </si>
  <si>
    <t>20250523</t>
  </si>
  <si>
    <t>023006357</t>
  </si>
  <si>
    <t>1001211801</t>
  </si>
  <si>
    <t>20603</t>
  </si>
  <si>
    <t>LOCACAO DE EQUIPAMENTOS</t>
  </si>
  <si>
    <t xml:space="preserve">206       </t>
  </si>
  <si>
    <t xml:space="preserve">CUSTOS C/ EQUIPAMENTOS E FERRAMENTAS                        </t>
  </si>
  <si>
    <t>0106</t>
  </si>
  <si>
    <t xml:space="preserve">1001211801    </t>
  </si>
  <si>
    <t xml:space="preserve">20603     </t>
  </si>
  <si>
    <t xml:space="preserve">LOCACAO DE EQUIPAMENTOS                                     </t>
  </si>
  <si>
    <t xml:space="preserve">   </t>
  </si>
  <si>
    <t>004234</t>
  </si>
  <si>
    <t>000000163</t>
  </si>
  <si>
    <t>1001100325</t>
  </si>
  <si>
    <t>20502</t>
  </si>
  <si>
    <t>MANUTENÇAO DE VEICULOS</t>
  </si>
  <si>
    <t xml:space="preserve">205       </t>
  </si>
  <si>
    <t xml:space="preserve">CUSTOS C/ VEICULOS                                          </t>
  </si>
  <si>
    <t xml:space="preserve">1001100325    </t>
  </si>
  <si>
    <t xml:space="preserve">20502     </t>
  </si>
  <si>
    <t xml:space="preserve">MANUTENÇAO DE VEICULOS                                      </t>
  </si>
  <si>
    <t>003067</t>
  </si>
  <si>
    <t>007631671</t>
  </si>
  <si>
    <t xml:space="preserve">30205     </t>
  </si>
  <si>
    <t xml:space="preserve">SANEAMENTO BASICO AGUA                                      </t>
  </si>
  <si>
    <t xml:space="preserve">302       </t>
  </si>
  <si>
    <t xml:space="preserve">DESPESA COM ESCRITORIO                                      </t>
  </si>
  <si>
    <t>BOL</t>
  </si>
  <si>
    <t>004215</t>
  </si>
  <si>
    <t>20250521</t>
  </si>
  <si>
    <t>004285001</t>
  </si>
  <si>
    <t xml:space="preserve">1001100201    </t>
  </si>
  <si>
    <t xml:space="preserve">30103     </t>
  </si>
  <si>
    <t xml:space="preserve">BRINDES                                                     </t>
  </si>
  <si>
    <t xml:space="preserve">301       </t>
  </si>
  <si>
    <t xml:space="preserve">DESPESA COM APOIO PESSOAL                                   </t>
  </si>
  <si>
    <t xml:space="preserve">RD </t>
  </si>
  <si>
    <t>004527</t>
  </si>
  <si>
    <t>20250520</t>
  </si>
  <si>
    <t>004285002</t>
  </si>
  <si>
    <t xml:space="preserve">1001100104    </t>
  </si>
  <si>
    <t xml:space="preserve">30223     </t>
  </si>
  <si>
    <t xml:space="preserve">COPA E COZINHA                                              </t>
  </si>
  <si>
    <t>1004200401</t>
  </si>
  <si>
    <t>101</t>
  </si>
  <si>
    <t>RECEITAS FATURADAS</t>
  </si>
  <si>
    <t>10101</t>
  </si>
  <si>
    <t>000010814</t>
  </si>
  <si>
    <t xml:space="preserve">30202     </t>
  </si>
  <si>
    <t xml:space="preserve">TELEFONE/INTERNET                                           </t>
  </si>
  <si>
    <t>003324</t>
  </si>
  <si>
    <t>000010399</t>
  </si>
  <si>
    <t>000000193</t>
  </si>
  <si>
    <t xml:space="preserve">1003100101    </t>
  </si>
  <si>
    <t xml:space="preserve">30209     </t>
  </si>
  <si>
    <t xml:space="preserve">MANUTENÇAO PREDIAL                                          </t>
  </si>
  <si>
    <t>003500</t>
  </si>
  <si>
    <t xml:space="preserve">15 DIAS        </t>
  </si>
  <si>
    <t xml:space="preserve">José Iranildo Lima                      </t>
  </si>
  <si>
    <t xml:space="preserve">042025   </t>
  </si>
  <si>
    <t xml:space="preserve">1001200201    </t>
  </si>
  <si>
    <t xml:space="preserve">20416     </t>
  </si>
  <si>
    <t xml:space="preserve">TAXAS DIVERSAS                                              </t>
  </si>
  <si>
    <t xml:space="preserve">204       </t>
  </si>
  <si>
    <t xml:space="preserve">CUSTO COM CANTEIRO                                          </t>
  </si>
  <si>
    <t xml:space="preserve">ASSOCIAÇÃO EMPRESARIAL PORTO PECEM COMP. 04/2025                                                    </t>
  </si>
  <si>
    <t>002519</t>
  </si>
  <si>
    <t>0102</t>
  </si>
  <si>
    <t>000001954</t>
  </si>
  <si>
    <t xml:space="preserve">1001100304    </t>
  </si>
  <si>
    <t xml:space="preserve">30119     </t>
  </si>
  <si>
    <t xml:space="preserve">UNIFORMES                                                   </t>
  </si>
  <si>
    <t>004152</t>
  </si>
  <si>
    <t>401</t>
  </si>
  <si>
    <t>EMPRESTIMOS E FINANCIAMENTOS</t>
  </si>
  <si>
    <t>000029590</t>
  </si>
  <si>
    <t>1004240101</t>
  </si>
  <si>
    <t>20420</t>
  </si>
  <si>
    <t>MATERIAL CONSUMIVEL</t>
  </si>
  <si>
    <t xml:space="preserve">1004240101    </t>
  </si>
  <si>
    <t xml:space="preserve">20420     </t>
  </si>
  <si>
    <t xml:space="preserve">MATERIAL CONSUMIVEL                                         </t>
  </si>
  <si>
    <t>002655</t>
  </si>
  <si>
    <t>000002022</t>
  </si>
  <si>
    <t>30603</t>
  </si>
  <si>
    <t>FESTAS E COMEMORAÇOES</t>
  </si>
  <si>
    <t xml:space="preserve">306       </t>
  </si>
  <si>
    <t xml:space="preserve">OUTRAS DESPESAS                                             </t>
  </si>
  <si>
    <t xml:space="preserve">30603     </t>
  </si>
  <si>
    <t xml:space="preserve">FESTAS E COMEMORAÇOES                                       </t>
  </si>
  <si>
    <t>003179</t>
  </si>
  <si>
    <t xml:space="preserve">30 DIAS        </t>
  </si>
  <si>
    <t xml:space="preserve">Ricardo Jardeson Nunes Almeida          </t>
  </si>
  <si>
    <t>000025709</t>
  </si>
  <si>
    <t>20504</t>
  </si>
  <si>
    <t>PEÇAS E REPOSIÇOES P/ VEICULOS</t>
  </si>
  <si>
    <t xml:space="preserve">20504     </t>
  </si>
  <si>
    <t xml:space="preserve">PEÇAS E REPOSIÇOES P/ VEICULOS                              </t>
  </si>
  <si>
    <t>003173</t>
  </si>
  <si>
    <t>000003616</t>
  </si>
  <si>
    <t xml:space="preserve">30227     </t>
  </si>
  <si>
    <t xml:space="preserve">CONDOMINIO ESCRITORIO                                       </t>
  </si>
  <si>
    <t>001</t>
  </si>
  <si>
    <t xml:space="preserve">CONDOMINIO REF 05/2025                                                                              </t>
  </si>
  <si>
    <t>003588</t>
  </si>
  <si>
    <t>000003617</t>
  </si>
  <si>
    <t>000003614</t>
  </si>
  <si>
    <t xml:space="preserve">1001100203    </t>
  </si>
  <si>
    <t>000003615</t>
  </si>
  <si>
    <t>000032737</t>
  </si>
  <si>
    <t>003544</t>
  </si>
  <si>
    <t>000227033</t>
  </si>
  <si>
    <t>1001200201</t>
  </si>
  <si>
    <t>000227034</t>
  </si>
  <si>
    <t>002316</t>
  </si>
  <si>
    <t>000002133</t>
  </si>
  <si>
    <t>1002230102</t>
  </si>
  <si>
    <t>21001</t>
  </si>
  <si>
    <t>SERVIÇOS GRAFICOS</t>
  </si>
  <si>
    <t xml:space="preserve">210       </t>
  </si>
  <si>
    <t xml:space="preserve">CUSTOS GERAIS                                               </t>
  </si>
  <si>
    <t xml:space="preserve">1002230102    </t>
  </si>
  <si>
    <t xml:space="preserve">21001     </t>
  </si>
  <si>
    <t xml:space="preserve">SERVIÇOS GRAFICOS                                           </t>
  </si>
  <si>
    <t>000383</t>
  </si>
  <si>
    <t xml:space="preserve">Estevão Aquino                          </t>
  </si>
  <si>
    <t>011321720</t>
  </si>
  <si>
    <t xml:space="preserve">1001230501    </t>
  </si>
  <si>
    <t xml:space="preserve">30214     </t>
  </si>
  <si>
    <t xml:space="preserve">CREA                                                        </t>
  </si>
  <si>
    <t>001948</t>
  </si>
  <si>
    <t>000000253</t>
  </si>
  <si>
    <t xml:space="preserve">1001100502    </t>
  </si>
  <si>
    <t xml:space="preserve">20409     </t>
  </si>
  <si>
    <t>004431</t>
  </si>
  <si>
    <t>000001223</t>
  </si>
  <si>
    <t xml:space="preserve">20304     </t>
  </si>
  <si>
    <t xml:space="preserve">CURSOS E TREINAMENTOS                                       </t>
  </si>
  <si>
    <t>004197</t>
  </si>
  <si>
    <t xml:space="preserve">11 DIAS                  </t>
  </si>
  <si>
    <t>000001218</t>
  </si>
  <si>
    <t xml:space="preserve">DARF COD 5856 COFINS                                                            </t>
  </si>
  <si>
    <t>COF042025</t>
  </si>
  <si>
    <t xml:space="preserve">20101     </t>
  </si>
  <si>
    <t xml:space="preserve">COFINS A RECOLHER                                           </t>
  </si>
  <si>
    <t xml:space="preserve">201       </t>
  </si>
  <si>
    <t xml:space="preserve">DESPESA TRIBUTARIA                                          </t>
  </si>
  <si>
    <t>COF</t>
  </si>
  <si>
    <t xml:space="preserve">COFINS NÃO CUMULATIVO COMP. 04/2025                                                                 </t>
  </si>
  <si>
    <t>002361</t>
  </si>
  <si>
    <t xml:space="preserve">DARF COD 6912 PIS                                                               </t>
  </si>
  <si>
    <t>PIS042025</t>
  </si>
  <si>
    <t xml:space="preserve">20102     </t>
  </si>
  <si>
    <t xml:space="preserve">PIS A RECOLHER                                              </t>
  </si>
  <si>
    <t>PIS</t>
  </si>
  <si>
    <t xml:space="preserve">PIS NÃO CUMULATIVO COMP. 04/2025                                                                    </t>
  </si>
  <si>
    <t>002265</t>
  </si>
  <si>
    <t>000231567</t>
  </si>
  <si>
    <t>1001100204</t>
  </si>
  <si>
    <t>30103</t>
  </si>
  <si>
    <t>BRINDES</t>
  </si>
  <si>
    <t xml:space="preserve">1001100204    </t>
  </si>
  <si>
    <t>000515</t>
  </si>
  <si>
    <t>000010364</t>
  </si>
  <si>
    <t xml:space="preserve">20307     </t>
  </si>
  <si>
    <t xml:space="preserve">HOSPEDAGEM                                                  </t>
  </si>
  <si>
    <t>000518</t>
  </si>
  <si>
    <t xml:space="preserve">Lia Raquel Uchoa Lima                   </t>
  </si>
  <si>
    <t>000011535</t>
  </si>
  <si>
    <t xml:space="preserve">20301     </t>
  </si>
  <si>
    <t xml:space="preserve">ALIMENTAÇAO DE PESSOAL                                      </t>
  </si>
  <si>
    <t>000549</t>
  </si>
  <si>
    <t>000375145</t>
  </si>
  <si>
    <t xml:space="preserve">1001100311    </t>
  </si>
  <si>
    <t xml:space="preserve">30217     </t>
  </si>
  <si>
    <t xml:space="preserve">CORREIOS E MALOTES                                          </t>
  </si>
  <si>
    <t>002783</t>
  </si>
  <si>
    <t xml:space="preserve">21 DIAS                  </t>
  </si>
  <si>
    <t>126323251</t>
  </si>
  <si>
    <t xml:space="preserve">1001100401    </t>
  </si>
  <si>
    <t xml:space="preserve">30403     </t>
  </si>
  <si>
    <t xml:space="preserve">ENERGIA ELETRICA                                            </t>
  </si>
  <si>
    <t xml:space="preserve">304       </t>
  </si>
  <si>
    <t xml:space="preserve">DESPESA COM ALOJAMENTO                                      </t>
  </si>
  <si>
    <t>000338</t>
  </si>
  <si>
    <t>000085204</t>
  </si>
  <si>
    <t>004255</t>
  </si>
  <si>
    <t xml:space="preserve">12052025 </t>
  </si>
  <si>
    <t xml:space="preserve">30107     </t>
  </si>
  <si>
    <t xml:space="preserve">DESPESAS COM VIAGENS                                        </t>
  </si>
  <si>
    <t xml:space="preserve">PA </t>
  </si>
  <si>
    <t>004231</t>
  </si>
  <si>
    <t>000000670</t>
  </si>
  <si>
    <t>002657</t>
  </si>
  <si>
    <t xml:space="preserve">Cesar Martins Raiol Junior              </t>
  </si>
  <si>
    <t>000000669</t>
  </si>
  <si>
    <t>000000668</t>
  </si>
  <si>
    <t xml:space="preserve">1001100504    </t>
  </si>
  <si>
    <t>000000667</t>
  </si>
  <si>
    <t>000087387</t>
  </si>
  <si>
    <t>000648</t>
  </si>
  <si>
    <t xml:space="preserve">3498     </t>
  </si>
  <si>
    <t>20204</t>
  </si>
  <si>
    <t>FERIAS A PAGAR</t>
  </si>
  <si>
    <t xml:space="preserve">202       </t>
  </si>
  <si>
    <t xml:space="preserve">CUSTO COM PESSOAL                                           </t>
  </si>
  <si>
    <t xml:space="preserve">3497     </t>
  </si>
  <si>
    <t>1001100401</t>
  </si>
  <si>
    <t>1003220101</t>
  </si>
  <si>
    <t>1003210201</t>
  </si>
  <si>
    <t xml:space="preserve">3519     </t>
  </si>
  <si>
    <t xml:space="preserve"> 1001100401, 1001200201, 1002230102, 1003200101, 1003200401, 1003210201, 1003220101, 1003240101</t>
  </si>
  <si>
    <t xml:space="preserve">20204     </t>
  </si>
  <si>
    <t xml:space="preserve">FERIAS A PAGAR                                              </t>
  </si>
  <si>
    <t>FER</t>
  </si>
  <si>
    <t xml:space="preserve">LIQUIDO DE FERIAS                                                                                   </t>
  </si>
  <si>
    <t>FOL002</t>
  </si>
  <si>
    <t xml:space="preserve"> 1004240101</t>
  </si>
  <si>
    <t>000031173</t>
  </si>
  <si>
    <t>1001100502</t>
  </si>
  <si>
    <t>30209</t>
  </si>
  <si>
    <t>MANUTENÇAO PREDIAL</t>
  </si>
  <si>
    <t>000031135</t>
  </si>
  <si>
    <t>002103</t>
  </si>
  <si>
    <t>FGTS 04/2025</t>
  </si>
  <si>
    <t xml:space="preserve">3542     </t>
  </si>
  <si>
    <t xml:space="preserve"> 1002230102, 1004240101</t>
  </si>
  <si>
    <t xml:space="preserve">20210     </t>
  </si>
  <si>
    <t xml:space="preserve">MULTA FGTS                                                  </t>
  </si>
  <si>
    <t>RES</t>
  </si>
  <si>
    <t xml:space="preserve">FGTS RESCISÃO                                                                                       </t>
  </si>
  <si>
    <t>FOL005</t>
  </si>
  <si>
    <t xml:space="preserve">3536     </t>
  </si>
  <si>
    <t xml:space="preserve"> 1001100403, 1002230102</t>
  </si>
  <si>
    <t xml:space="preserve">3488     </t>
  </si>
  <si>
    <t xml:space="preserve"> 1001100101, 1001100104, 1001100203, 1001100204, 1001100205, 1001100206, 1001100209, 1001100210, 1001100211, 1001100302, 1001100304, 1001100306, 1001100309, 1001100310, 1001100311, 1001100401, 1001100504, 1001200201, 1001210205, 1001210402, 1001210611, 1001211501, 1001211801, 1001250701, 1002220301, 1002230102, 1003200101, 1003200401, 1003210201, 1003220101, 1003240101, 1004200401, 1004230101, 1004240101</t>
  </si>
  <si>
    <t xml:space="preserve">20201     </t>
  </si>
  <si>
    <t xml:space="preserve">SALARIOS A PAGAR                                            </t>
  </si>
  <si>
    <t>IRF</t>
  </si>
  <si>
    <t xml:space="preserve">IRRF FOLHA                                                                                          </t>
  </si>
  <si>
    <t>FOL001</t>
  </si>
  <si>
    <t xml:space="preserve">3538     </t>
  </si>
  <si>
    <t xml:space="preserve"> 1001100101, 1001100104, 1001100203, 1001100204, 1001100205, 1001100206, 1001100209, 1001100210, 1001100211, 1001100302, 1001100304, 1001100306, 1001100309, 1001100310, 1001100311, 1001100401, 1001100504, 1001200201, 1001210205, 1001210402, 1001211501, 1001211801, 1001250701, 1002220301, 1002230102, 1003200101, 1003200401, 1003210201, 1003220101, 1003240101, 1004200401, 1004200501, 1004230101, 1004240101, 1005100102</t>
  </si>
  <si>
    <t xml:space="preserve">3416     </t>
  </si>
  <si>
    <t xml:space="preserve"> 1001100101, 1001100104, 1001100203, 1001100204, 1001100205, 1001100206, 1001100210, 1001100211, 1001100302, 1001100304, 1001100306, 1001100309, 1001100310, 1001100311, 1001100401, 1001100504, 1001200201, 1001210402, 1001210611, 1001211501, 1001211801, 1001250701, 1002220301, 1002230102, 1003200101, 1003200401, 1003210201, 1003220101, 1003240101, 1004200401, 1004240101</t>
  </si>
  <si>
    <t xml:space="preserve">3531     </t>
  </si>
  <si>
    <t xml:space="preserve"> 1001100203, 1001100204, 1001100205, 1001100206, 1001100209, 1001100210, 1001100211, 1001100302, 1001100304, 1001100306, 1001100309, 1001100310, 1001100311, 1001100315,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</t>
  </si>
  <si>
    <t>FOL</t>
  </si>
  <si>
    <t xml:space="preserve">FGTS MENSAL                                                                                         </t>
  </si>
  <si>
    <t xml:space="preserve">3520     </t>
  </si>
  <si>
    <t xml:space="preserve"> 1003200101, 1003200401, 1003210201, 1003220101, 1003240101</t>
  </si>
  <si>
    <t xml:space="preserve">LIQUIDO DE FOLHA  PREMIAÇÃO                                                                         </t>
  </si>
  <si>
    <t xml:space="preserve">3537     </t>
  </si>
  <si>
    <t xml:space="preserve"> 1001100304, 1001100310, 1001211501, 1001211801</t>
  </si>
  <si>
    <t xml:space="preserve">LIQUIDO DE FOLHA                                                                                    </t>
  </si>
  <si>
    <t xml:space="preserve">3539     </t>
  </si>
  <si>
    <t xml:space="preserve"> 1001100203, 1001210205, 1001211501, 1001211801</t>
  </si>
  <si>
    <t xml:space="preserve">3521     </t>
  </si>
  <si>
    <t xml:space="preserve"> 1001100211</t>
  </si>
  <si>
    <t xml:space="preserve">3533     </t>
  </si>
  <si>
    <t xml:space="preserve"> 1001100403</t>
  </si>
  <si>
    <t xml:space="preserve">3544     </t>
  </si>
  <si>
    <t>EMP</t>
  </si>
  <si>
    <t xml:space="preserve">EMPRESTIMO CONSIGNADO                                                                               </t>
  </si>
  <si>
    <t xml:space="preserve">3523     </t>
  </si>
  <si>
    <t xml:space="preserve"> 1001100203, 1001100204, 1001100205, 1001100206, 1001100209, 1001100210, 1001100211, 1001100302, 1001100304, 1001100306, 1001100309, 1001100310, 1001100311,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</t>
  </si>
  <si>
    <t>ADI</t>
  </si>
  <si>
    <t xml:space="preserve">LIQUIDO DE ADIANTAMENTO                                                                             </t>
  </si>
  <si>
    <t>000004719</t>
  </si>
  <si>
    <t xml:space="preserve">20223     </t>
  </si>
  <si>
    <t>002368</t>
  </si>
  <si>
    <t>000054667</t>
  </si>
  <si>
    <t>1004230101</t>
  </si>
  <si>
    <t>20601</t>
  </si>
  <si>
    <t>PEÇAS E REPOSIÇOES P/ EQUIPAMENTOS</t>
  </si>
  <si>
    <t xml:space="preserve">1004230101    </t>
  </si>
  <si>
    <t xml:space="preserve">20601     </t>
  </si>
  <si>
    <t xml:space="preserve">PEÇAS E REPOSIÇOES P/ EQUIPAMENTOS                          </t>
  </si>
  <si>
    <t>004362</t>
  </si>
  <si>
    <t xml:space="preserve">João Lopes Bandeira Filho               </t>
  </si>
  <si>
    <t>000518806</t>
  </si>
  <si>
    <t>000735</t>
  </si>
  <si>
    <t xml:space="preserve">Marcelo de Jesus Maranhão Cardoso       </t>
  </si>
  <si>
    <t>000003305</t>
  </si>
  <si>
    <t xml:space="preserve">1001100206    </t>
  </si>
  <si>
    <t xml:space="preserve">30503     </t>
  </si>
  <si>
    <t xml:space="preserve">ASSESSORIA INFORMATICA/SOLUÇOES TECNOLOG                    </t>
  </si>
  <si>
    <t xml:space="preserve">305       </t>
  </si>
  <si>
    <t xml:space="preserve">DESPESA COM SERVIÇOS CONTRATADOS                            </t>
  </si>
  <si>
    <t>003989</t>
  </si>
  <si>
    <t>GRRF</t>
  </si>
  <si>
    <t>072284642</t>
  </si>
  <si>
    <t xml:space="preserve">20312     </t>
  </si>
  <si>
    <t xml:space="preserve">PLANO DE SAUDE                                              </t>
  </si>
  <si>
    <t>000776</t>
  </si>
  <si>
    <t xml:space="preserve">Priscilla Dorvina Cordeiro              </t>
  </si>
  <si>
    <t>072280224</t>
  </si>
  <si>
    <t xml:space="preserve">30115     </t>
  </si>
  <si>
    <t xml:space="preserve">COMP. 05/2025                                                                                       </t>
  </si>
  <si>
    <t xml:space="preserve">INSS DESONERAÇÃO                                                                </t>
  </si>
  <si>
    <t xml:space="preserve">20104     </t>
  </si>
  <si>
    <t xml:space="preserve">INSS S/FATURAMENTO                                          </t>
  </si>
  <si>
    <t>INS</t>
  </si>
  <si>
    <t xml:space="preserve">INSS DESONERAÇÃO 04/2025                                                                            </t>
  </si>
  <si>
    <t>002260</t>
  </si>
  <si>
    <t xml:space="preserve">20211     </t>
  </si>
  <si>
    <t xml:space="preserve">INSS A RECOLHER                                             </t>
  </si>
  <si>
    <t xml:space="preserve">A  </t>
  </si>
  <si>
    <t>0105</t>
  </si>
  <si>
    <t>000004461</t>
  </si>
  <si>
    <t xml:space="preserve">20805     </t>
  </si>
  <si>
    <t xml:space="preserve">208       </t>
  </si>
  <si>
    <t xml:space="preserve">CUSTO COM MATERIAL CONSUMIVEL E FERRAMEN                    </t>
  </si>
  <si>
    <t xml:space="preserve">1  </t>
  </si>
  <si>
    <t xml:space="preserve">PC 025696                                                                                           </t>
  </si>
  <si>
    <t>004201</t>
  </si>
  <si>
    <t xml:space="preserve">Carlos Alberto Vellozo                  </t>
  </si>
  <si>
    <t>000000046</t>
  </si>
  <si>
    <t xml:space="preserve">20704     </t>
  </si>
  <si>
    <t xml:space="preserve">MATERIAL DE APLICAÇAO                                       </t>
  </si>
  <si>
    <t xml:space="preserve">207       </t>
  </si>
  <si>
    <t xml:space="preserve">CUSTO COM MATERIAL DE APLICAÇÃO                             </t>
  </si>
  <si>
    <t xml:space="preserve">PC 032487                                                                                           </t>
  </si>
  <si>
    <t>004474</t>
  </si>
  <si>
    <t>000009725</t>
  </si>
  <si>
    <t xml:space="preserve">20411     </t>
  </si>
  <si>
    <t xml:space="preserve">MATERIAL HIGIENE LIMPEZA                                    </t>
  </si>
  <si>
    <t>004452</t>
  </si>
  <si>
    <t>000000238</t>
  </si>
  <si>
    <t>20409</t>
  </si>
  <si>
    <t>002132</t>
  </si>
  <si>
    <t>000000297</t>
  </si>
  <si>
    <t xml:space="preserve">1001100310    </t>
  </si>
  <si>
    <t>003014</t>
  </si>
  <si>
    <t>000092648</t>
  </si>
  <si>
    <t>002353</t>
  </si>
  <si>
    <t>021136015</t>
  </si>
  <si>
    <t xml:space="preserve"> 1001100203, 1001100211</t>
  </si>
  <si>
    <t xml:space="preserve">30104     </t>
  </si>
  <si>
    <t xml:space="preserve">REFEIÇAO                                                    </t>
  </si>
  <si>
    <t>003985</t>
  </si>
  <si>
    <t>000000154</t>
  </si>
  <si>
    <t xml:space="preserve">1004200401    </t>
  </si>
  <si>
    <t xml:space="preserve">20309     </t>
  </si>
  <si>
    <t xml:space="preserve">LAVANDERIA                                                  </t>
  </si>
  <si>
    <t>003276</t>
  </si>
  <si>
    <t>000000153</t>
  </si>
  <si>
    <t>009768980</t>
  </si>
  <si>
    <t xml:space="preserve">1001250701    </t>
  </si>
  <si>
    <t xml:space="preserve">20507     </t>
  </si>
  <si>
    <t xml:space="preserve">MULTAS INDEDUTIVEIS                                         </t>
  </si>
  <si>
    <t>001064</t>
  </si>
  <si>
    <t>000001902</t>
  </si>
  <si>
    <t>002325</t>
  </si>
  <si>
    <t>000001901</t>
  </si>
  <si>
    <t>000001900</t>
  </si>
  <si>
    <t>000000205</t>
  </si>
  <si>
    <t xml:space="preserve">20406     </t>
  </si>
  <si>
    <t xml:space="preserve">FRETE                                                       </t>
  </si>
  <si>
    <t>002125</t>
  </si>
  <si>
    <t>000005599</t>
  </si>
  <si>
    <t xml:space="preserve">20417     </t>
  </si>
  <si>
    <t>001159</t>
  </si>
  <si>
    <t>979236013</t>
  </si>
  <si>
    <t xml:space="preserve">1001100210    </t>
  </si>
  <si>
    <t>004003</t>
  </si>
  <si>
    <t>224167202</t>
  </si>
  <si>
    <t xml:space="preserve">20313     </t>
  </si>
  <si>
    <t xml:space="preserve">PROCESSO JUDICIAL TRABALHISTA                               </t>
  </si>
  <si>
    <t xml:space="preserve">01 </t>
  </si>
  <si>
    <t>003321</t>
  </si>
  <si>
    <t>MESQUITA COMERCIO MATERIAL DE CONSTRUCAO LTDA</t>
  </si>
  <si>
    <t>000001505</t>
  </si>
  <si>
    <t xml:space="preserve">MESQUITA COMERCIO MATERIAL DE CONSTRUCAO LTDA                                   </t>
  </si>
  <si>
    <t>004439</t>
  </si>
  <si>
    <t xml:space="preserve">MOCELIN EMPREENDIMENTOS TURISTICOS, ADMINISTRACAO DE HOTEIS LTDA                </t>
  </si>
  <si>
    <t>000157559</t>
  </si>
  <si>
    <t xml:space="preserve">30111     </t>
  </si>
  <si>
    <t>004092</t>
  </si>
  <si>
    <t>000013694</t>
  </si>
  <si>
    <t>MOVIDA PARTICIPACOES S.A.</t>
  </si>
  <si>
    <t>006715322</t>
  </si>
  <si>
    <t>20503</t>
  </si>
  <si>
    <t>LOCACAO DE VEICULOS</t>
  </si>
  <si>
    <t>006683352</t>
  </si>
  <si>
    <t>1001250701</t>
  </si>
  <si>
    <t>30303</t>
  </si>
  <si>
    <t xml:space="preserve">303       </t>
  </si>
  <si>
    <t xml:space="preserve">DESPESA C/ VEICULOS                                         </t>
  </si>
  <si>
    <t xml:space="preserve">MOVIDA PARTICIPACOES S.A.                                                       </t>
  </si>
  <si>
    <t xml:space="preserve">20503     </t>
  </si>
  <si>
    <t xml:space="preserve">LOCACAO DE VEICULOS                                         </t>
  </si>
  <si>
    <t>004164</t>
  </si>
  <si>
    <t xml:space="preserve">30303     </t>
  </si>
  <si>
    <t xml:space="preserve">NET ONDA SERVICOS DE INTERNET EIRELI                                            </t>
  </si>
  <si>
    <t>002273864</t>
  </si>
  <si>
    <t>002758</t>
  </si>
  <si>
    <t xml:space="preserve">NOVO HORIZONTE JACAREPAGUA IMPORTACAO E EXPORTACAO LTDA                         </t>
  </si>
  <si>
    <t>000015237</t>
  </si>
  <si>
    <t>002798</t>
  </si>
  <si>
    <t xml:space="preserve">OLI E OLIVEIRA ASSOCIADOS LTDA                                                  </t>
  </si>
  <si>
    <t xml:space="preserve">30506     </t>
  </si>
  <si>
    <t xml:space="preserve">CONSULTORIA E ASSESSORIA ADMINISTRATIVA                     </t>
  </si>
  <si>
    <t>003593</t>
  </si>
  <si>
    <t xml:space="preserve">FIXO DIA 10              </t>
  </si>
  <si>
    <t xml:space="preserve">Ana Carolina Santos Duarte              </t>
  </si>
  <si>
    <t xml:space="preserve">PABOVI INDUSTRIA DE PLASTICOS LTDA                                              </t>
  </si>
  <si>
    <t>000262918</t>
  </si>
  <si>
    <t>INSS05</t>
  </si>
  <si>
    <t>PARAFERRO PRODUTOS METALURGICOS LTDA</t>
  </si>
  <si>
    <t>000308235</t>
  </si>
  <si>
    <t>20704</t>
  </si>
  <si>
    <t>MATERIAL DE APLICAÇAO</t>
  </si>
  <si>
    <t xml:space="preserve">PARAFERRO PRODUTOS METALURGICOS LTDA                                            </t>
  </si>
  <si>
    <t>001394</t>
  </si>
  <si>
    <t>PEU ELETRICIDADE LTDA</t>
  </si>
  <si>
    <t>000313440</t>
  </si>
  <si>
    <t xml:space="preserve">PEU ELETRICIDADE LTDA                                                           </t>
  </si>
  <si>
    <t>003253</t>
  </si>
  <si>
    <t xml:space="preserve">R M C COMERCIO E REPRESENTAÇÕES LTDA                                            </t>
  </si>
  <si>
    <t>000220162</t>
  </si>
  <si>
    <t>003997</t>
  </si>
  <si>
    <t xml:space="preserve">Diego Maciel de Mastieri                </t>
  </si>
  <si>
    <t>000002105</t>
  </si>
  <si>
    <t>003595</t>
  </si>
  <si>
    <t>000002104</t>
  </si>
  <si>
    <t>000002326</t>
  </si>
  <si>
    <t>001501</t>
  </si>
  <si>
    <t>REAL COMERCIO DE EQUIPAMENTOS DE SEGURANCA LTDA</t>
  </si>
  <si>
    <t>000001850</t>
  </si>
  <si>
    <t xml:space="preserve">REAL COMERCIO DE EQUIPAMENTOS DE SEGURANCA LTDA                                 </t>
  </si>
  <si>
    <t>004111</t>
  </si>
  <si>
    <t xml:space="preserve">REALIZA SOLUCOES IMOBILIARIAS LTDA                                              </t>
  </si>
  <si>
    <t>000003612</t>
  </si>
  <si>
    <t xml:space="preserve">30402     </t>
  </si>
  <si>
    <t xml:space="preserve">ALUGUEL                                                     </t>
  </si>
  <si>
    <t xml:space="preserve">Aluguel 18/05/2025 até 17/06/2025_x000D_
IPTU 2025: 91,96                                                 </t>
  </si>
  <si>
    <t>004082</t>
  </si>
  <si>
    <t xml:space="preserve">REDEMAQUINAS COMERCIO E SERVICOS DE MAQUINAS E EQUIPAMENTOS LTDA                </t>
  </si>
  <si>
    <t>000029740</t>
  </si>
  <si>
    <t xml:space="preserve">20604     </t>
  </si>
  <si>
    <t xml:space="preserve">LOCACAO DE ANDAIMES                                         </t>
  </si>
  <si>
    <t>003327</t>
  </si>
  <si>
    <t>REGIONAL TELHAS IND. COM. PRODS. SIDERURGICOS LTDA</t>
  </si>
  <si>
    <t>000419551</t>
  </si>
  <si>
    <t xml:space="preserve">REGIONAL TELHAS IND. COM. PRODS. SIDERURGICOS LTDA                              </t>
  </si>
  <si>
    <t>001520</t>
  </si>
  <si>
    <t xml:space="preserve">3541     </t>
  </si>
  <si>
    <t xml:space="preserve">20205     </t>
  </si>
  <si>
    <t xml:space="preserve">RESCISOES A PAGAR                                           </t>
  </si>
  <si>
    <t xml:space="preserve">LIQUIDO DE RESCISAO                                                                                 </t>
  </si>
  <si>
    <t>FOL003</t>
  </si>
  <si>
    <t xml:space="preserve">3535     </t>
  </si>
  <si>
    <t>RESCISÕES</t>
  </si>
  <si>
    <t>000000175</t>
  </si>
  <si>
    <t>004204</t>
  </si>
  <si>
    <t>000461581</t>
  </si>
  <si>
    <t>20805</t>
  </si>
  <si>
    <t>002435</t>
  </si>
  <si>
    <t>000042696</t>
  </si>
  <si>
    <t>002218</t>
  </si>
  <si>
    <t xml:space="preserve">SECRETARIA DE ESTADO DA FAZENDA                                                 </t>
  </si>
  <si>
    <t>140326350</t>
  </si>
  <si>
    <t xml:space="preserve"> 1003100101, 1003200101</t>
  </si>
  <si>
    <t xml:space="preserve">20115     </t>
  </si>
  <si>
    <t xml:space="preserve">ICMS DIFERENCIAL DE ALIQUOTA                                </t>
  </si>
  <si>
    <t xml:space="preserve">ICMS DIFAL MA COMP. 04/2025                                                                         </t>
  </si>
  <si>
    <t>001631</t>
  </si>
  <si>
    <t>312369390</t>
  </si>
  <si>
    <t xml:space="preserve">BOLETO REFERENTE A OUTORGA DO POÇO CLA                                                              </t>
  </si>
  <si>
    <t>000000946</t>
  </si>
  <si>
    <t>001655</t>
  </si>
  <si>
    <t>000002894</t>
  </si>
  <si>
    <t>000002899</t>
  </si>
  <si>
    <t>20801</t>
  </si>
  <si>
    <t>FERRAMENTAS</t>
  </si>
  <si>
    <t>000002882</t>
  </si>
  <si>
    <t>002818</t>
  </si>
  <si>
    <t xml:space="preserve">20801     </t>
  </si>
  <si>
    <t xml:space="preserve">FERRAMENTAS                                                 </t>
  </si>
  <si>
    <t>000185217</t>
  </si>
  <si>
    <t>001675</t>
  </si>
  <si>
    <t>000255157</t>
  </si>
  <si>
    <t>001676</t>
  </si>
  <si>
    <t>000000981</t>
  </si>
  <si>
    <t>002894</t>
  </si>
  <si>
    <t>000020347</t>
  </si>
  <si>
    <t xml:space="preserve">30110     </t>
  </si>
  <si>
    <t xml:space="preserve">EXAMES MEDICOS                                              </t>
  </si>
  <si>
    <t>003871</t>
  </si>
  <si>
    <t xml:space="preserve">Maria Aline Gomes Lima                  </t>
  </si>
  <si>
    <t>000001240</t>
  </si>
  <si>
    <t xml:space="preserve">1004200501    </t>
  </si>
  <si>
    <t>004508</t>
  </si>
  <si>
    <t>000253915</t>
  </si>
  <si>
    <t>004187</t>
  </si>
  <si>
    <t>000154336</t>
  </si>
  <si>
    <t>20705</t>
  </si>
  <si>
    <t>MATERIAL DE PINTURA</t>
  </si>
  <si>
    <t xml:space="preserve">20705     </t>
  </si>
  <si>
    <t xml:space="preserve">MATERIAL DE PINTURA                                         </t>
  </si>
  <si>
    <t>002431</t>
  </si>
  <si>
    <t>TD SYNNEX</t>
  </si>
  <si>
    <t>000635045</t>
  </si>
  <si>
    <t xml:space="preserve">1001100101    </t>
  </si>
  <si>
    <t>002198</t>
  </si>
  <si>
    <t>000634910</t>
  </si>
  <si>
    <t xml:space="preserve">1001100103    </t>
  </si>
  <si>
    <t>000477785</t>
  </si>
  <si>
    <t>001745</t>
  </si>
  <si>
    <t xml:space="preserve">TIM S.A                                                                         </t>
  </si>
  <si>
    <t>030610525</t>
  </si>
  <si>
    <t>002171</t>
  </si>
  <si>
    <t>013500525</t>
  </si>
  <si>
    <t xml:space="preserve">1003220101    </t>
  </si>
  <si>
    <t>041700525</t>
  </si>
  <si>
    <t xml:space="preserve">1001100207    </t>
  </si>
  <si>
    <t>701197550</t>
  </si>
  <si>
    <t xml:space="preserve">1002100103    </t>
  </si>
  <si>
    <t xml:space="preserve">20314     </t>
  </si>
  <si>
    <t xml:space="preserve">SEGURO DE VIDA FUNCIONARIOS                                 </t>
  </si>
  <si>
    <t>002509</t>
  </si>
  <si>
    <t>701197360</t>
  </si>
  <si>
    <t>701197352</t>
  </si>
  <si>
    <t>701197345</t>
  </si>
  <si>
    <t xml:space="preserve">1001100211    </t>
  </si>
  <si>
    <t>TRIBUNAL REGIONAL DO TRABALHO DA 7A. REGIAO</t>
  </si>
  <si>
    <t>953502025</t>
  </si>
  <si>
    <t>20313</t>
  </si>
  <si>
    <t>PROCESSO JUDICIAL TRABALHISTA</t>
  </si>
  <si>
    <t xml:space="preserve">TRIBUNAL REGIONAL DO TRABALHO DA 7A. REGIAO                                     </t>
  </si>
  <si>
    <t>003164</t>
  </si>
  <si>
    <t>208579202</t>
  </si>
  <si>
    <t xml:space="preserve">04 </t>
  </si>
  <si>
    <t xml:space="preserve">03 </t>
  </si>
  <si>
    <t>748552024</t>
  </si>
  <si>
    <t>173676202</t>
  </si>
  <si>
    <t xml:space="preserve">UNIDAS LOCADORA S.A                                                             </t>
  </si>
  <si>
    <t>000623891</t>
  </si>
  <si>
    <t>002985</t>
  </si>
  <si>
    <t>000622885</t>
  </si>
  <si>
    <t>GAVIÕES COMERCIAL LTDA</t>
  </si>
  <si>
    <t xml:space="preserve">GAVIÕES COMERCIAL LTDA                                       </t>
  </si>
  <si>
    <t>FR JOAQUIM SOUZA PEREIRA</t>
  </si>
  <si>
    <t xml:space="preserve">FR JOAQUIM SOUZA PEREIRA                              </t>
  </si>
  <si>
    <t>JOAQUIM SOUZA PEREIRA 85682248305</t>
  </si>
  <si>
    <t xml:space="preserve">JOAQUIM SOUZA PEREIRA 85682248305                                              </t>
  </si>
  <si>
    <t xml:space="preserve">AEGEA SANEAMENTO                   </t>
  </si>
  <si>
    <t xml:space="preserve">ANA JULIA BARROS COSTA                                                          </t>
  </si>
  <si>
    <t>LIBRA LIGAS DO BRASIL S.A.,</t>
  </si>
  <si>
    <t xml:space="preserve">GIGA+ TELECOM E SERVIÇOS LTDA                                                   </t>
  </si>
  <si>
    <t xml:space="preserve">BJ SERVICOS LTDA                                                                </t>
  </si>
  <si>
    <t xml:space="preserve">CASA PIO COMERCIAL DE CALCADOS LTDA                                              </t>
  </si>
  <si>
    <t>BRADESCO CAPITALIZAÇÃO S.A.</t>
  </si>
  <si>
    <t>HYDAC BRASIL</t>
  </si>
  <si>
    <t>TIGRE</t>
  </si>
  <si>
    <t>TAMBASA ATACADISTAS</t>
  </si>
  <si>
    <t>ANDRADE GUTIERREZ</t>
  </si>
  <si>
    <t>ENGIE BRASIL</t>
  </si>
  <si>
    <t>ITURRI COIMPAR</t>
  </si>
  <si>
    <t>GRUPO METHA</t>
  </si>
  <si>
    <t>CORREIOS</t>
  </si>
  <si>
    <t>EQUATORIAL ENERGIA S.A.</t>
  </si>
  <si>
    <t>JAMEF TRANSPORTES</t>
  </si>
  <si>
    <t>EXPRESSO SÃO MIGUEL</t>
  </si>
  <si>
    <t>ANTÔNIO GILBERTO ALVES PEREIRA</t>
  </si>
  <si>
    <t xml:space="preserve">FERIAS FOLHA  </t>
  </si>
  <si>
    <t xml:space="preserve">FERIAS FOLHA                                                                   </t>
  </si>
  <si>
    <t xml:space="preserve">FOLHA       IRRF                                                                   </t>
  </si>
  <si>
    <t xml:space="preserve">FOLHA       FGTS                                                                   </t>
  </si>
  <si>
    <t xml:space="preserve">FOLHA                                                                          </t>
  </si>
  <si>
    <t xml:space="preserve">RESCISAO FOLHA                                                                 </t>
  </si>
  <si>
    <t>C&amp;C CASA E CONSTRUÇÃO</t>
  </si>
  <si>
    <t xml:space="preserve">LETÍCIA FERREIRA MATOS                                                   </t>
  </si>
  <si>
    <t>FRIGELAR REFRIGERAÇÃO LTDA</t>
  </si>
  <si>
    <t xml:space="preserve">AMIL ASSISTENCIA MEDICA LTDA                                                 </t>
  </si>
  <si>
    <t>LATAM CARGO BRASIL</t>
  </si>
  <si>
    <t>AMBIENTE CONSULTORIA AMBIENTAL LTDA</t>
  </si>
  <si>
    <t>WEG EQUIPAMENTOS ELÉTRICOS S.A.</t>
  </si>
  <si>
    <t>JAMEF TRANSPORTES LTDA</t>
  </si>
  <si>
    <t>CORAL TINTAS</t>
  </si>
  <si>
    <t>JORGE DA COSTA BARROS 025410214259</t>
  </si>
  <si>
    <t xml:space="preserve">KATIUSCIA FERREIRA DAMASCENO                                            </t>
  </si>
  <si>
    <t>CONTABILIDADE FORT LTDA</t>
  </si>
  <si>
    <t>CONTABILIDADE FORT ME</t>
  </si>
  <si>
    <t>LIMP BRASIL COMÉRCIO DE PRODUTOS DE LIMPEZA LTDA</t>
  </si>
  <si>
    <t>UNIDAS LOCADORA S.A.</t>
  </si>
  <si>
    <t>OUTBACK STEAKHOUSE BRASIL LTDA</t>
  </si>
  <si>
    <t>CONSTRUCENTRO TERRAPLENAGEM LTDA</t>
  </si>
  <si>
    <t>CLARO S.A.</t>
  </si>
  <si>
    <t>JOÃO PAULO DA SILVA</t>
  </si>
  <si>
    <t>MARIA APARECIDA DE SOUZA</t>
  </si>
  <si>
    <t>RESTAURANTE BOM SABOR LTDA</t>
  </si>
  <si>
    <t>ELETRICOM COMERCIO DE MATERIAIS ELETRICOS LTDA</t>
  </si>
  <si>
    <t>AUTOPEÇAS SÃO FRANCISCO LTDA</t>
  </si>
  <si>
    <t>ANDAIMES E ESCORAMENTOS NORTE LTDA</t>
  </si>
  <si>
    <t>FERRAMENTAS NACIONAL LTDA</t>
  </si>
  <si>
    <t>SMS TECNOLOGIA LTDA</t>
  </si>
  <si>
    <t>FILTROS E SISTEMAS LTDA</t>
  </si>
  <si>
    <t>DIESEL EXPRESS LTDA</t>
  </si>
  <si>
    <t>CLINICA VIDA SAUDÁVEL LTDA</t>
  </si>
  <si>
    <t>ALIMENTAÇÃO COLETIVA LTDA</t>
  </si>
  <si>
    <t>TRANSPORTES RODOVIARIOS S.A.</t>
  </si>
  <si>
    <t>EQUIPAR INDUSTRIAL LTDA</t>
  </si>
  <si>
    <t>SYNNEX BRASIL LTDA</t>
  </si>
  <si>
    <t>FIXAR COMERCIO DE PRODUTOS LTDA</t>
  </si>
  <si>
    <t>PORTO SEGURO COMPANHIA DE SEGUROS</t>
  </si>
  <si>
    <t xml:space="preserve">CONTA DE ÁGUA GALPÃO MAIOR FILIAL RJ  COMP. 04/2025                                                </t>
  </si>
  <si>
    <t>RECEITA DA PRESTAÇAO DE SERVIÇOS  MERCA</t>
  </si>
  <si>
    <t xml:space="preserve">ASSOCIACAO DAS EMPRESAS DO COMPLEXO INDUSTRIAL E PORTUARIO DO PECEM  AECIPP    </t>
  </si>
  <si>
    <t>DESPESA  PROVISÃO</t>
  </si>
  <si>
    <t>DCTF  DESONERAÇÃO  04/2025 (CPRB)</t>
  </si>
  <si>
    <t>DCTF  INSS  04/2025</t>
  </si>
  <si>
    <t>DCTF  IR S/ FOPAG  04/2025</t>
  </si>
  <si>
    <t>GRSA  GLOBAL RESTAURANTES</t>
  </si>
  <si>
    <t xml:space="preserve">FOLHA  FGTS RESCISÓRIO                                                         </t>
  </si>
  <si>
    <t>FOPAG  ADIANTAMENTO 05/2025</t>
  </si>
  <si>
    <t>AMIL  PLANO DE SAUDE 05/2025</t>
  </si>
  <si>
    <t xml:space="preserve">CONTRIBUIÇÃO INSS / OUTRAS ENTIDADES  04/2025                                                      </t>
  </si>
  <si>
    <t>JOÃO CARLOS DA SILVA  PF</t>
  </si>
  <si>
    <t>PIS / COFINS  ABR/2025</t>
  </si>
  <si>
    <t xml:space="preserve">RAIMUNDO PORFIRIO SAMPAIO FILHO  ME                                            </t>
  </si>
  <si>
    <t>DESPESAPROVISÃO</t>
  </si>
  <si>
    <t>À VISTA</t>
  </si>
  <si>
    <t xml:space="preserve">BOLETO           </t>
  </si>
  <si>
    <t>PIX</t>
  </si>
  <si>
    <t xml:space="preserve">PIX     </t>
  </si>
  <si>
    <t xml:space="preserve">CARTÃO CREDITO        </t>
  </si>
  <si>
    <t>BOLETO</t>
  </si>
  <si>
    <t xml:space="preserve">BOLETO          </t>
  </si>
  <si>
    <t xml:space="preserve">30 DIAS      </t>
  </si>
  <si>
    <t xml:space="preserve">30 DIAS          </t>
  </si>
  <si>
    <t xml:space="preserve">15 DIAS                   </t>
  </si>
  <si>
    <t xml:space="preserve">15 DIAS                  </t>
  </si>
  <si>
    <t xml:space="preserve">30 DIAS                  </t>
  </si>
  <si>
    <t xml:space="preserve">30 DIAS            </t>
  </si>
  <si>
    <t xml:space="preserve">PIX             </t>
  </si>
  <si>
    <t xml:space="preserve">PIX        </t>
  </si>
  <si>
    <t>RESPONSÁVEL</t>
  </si>
  <si>
    <t xml:space="preserve">Socorro Alves de Lima                  </t>
  </si>
  <si>
    <t xml:space="preserve">Larissa Waleska Nascimento Oliveira     </t>
  </si>
  <si>
    <t xml:space="preserve">Marcos Alves dos Santos                </t>
  </si>
  <si>
    <t xml:space="preserve">Cloe Magaly Correa de Sousa             </t>
  </si>
  <si>
    <t xml:space="preserve">TAXA CREA PA  BOL ART PGR  MANGA ELETROMECÂNICA                                                   </t>
  </si>
  <si>
    <t xml:space="preserve">CASA SR KELSON COMP. 05/2025                                                                        </t>
  </si>
  <si>
    <t>RANDIZ B DA BARROS SERVICOS E PECAS  ME</t>
  </si>
  <si>
    <t xml:space="preserve">Fabrício Matos Dantas da BARROS             </t>
  </si>
  <si>
    <t xml:space="preserve">Emanoel Viana BARROS                     </t>
  </si>
  <si>
    <t xml:space="preserve">Auremir da BARROS Moreira                </t>
  </si>
  <si>
    <t xml:space="preserve">Gerson Farias da BARROS                  </t>
  </si>
  <si>
    <t xml:space="preserve">RANDIZ B DA BARROS SERVICOS E PECAS  ME                                         </t>
  </si>
  <si>
    <t xml:space="preserve">RD  LEONARDO MOTA                                                       </t>
  </si>
  <si>
    <t xml:space="preserve">RD  MARCOS RIBEIRO                                                                         </t>
  </si>
  <si>
    <t xml:space="preserve">HONORARIOS PERICIAIS AURICELIO ROCHA PROCESSO Nº.: 000224237.2024.5.07.0010        </t>
  </si>
  <si>
    <t xml:space="preserve">PROCESSO ANTÔNIO PINTO DA FONSECA  Nº 000023321.2025.5.07.0098 </t>
  </si>
  <si>
    <t xml:space="preserve">CUSTAS PROCESSUAIS FRANCISCO CUNHA E BARROS  PROCESSO Nº.: 000105519.2024.5.07.0098              </t>
  </si>
  <si>
    <t xml:space="preserve">GUIA RECURSAL FRANCISCO CUNHA E BARROS  PROC. 000102531.2024.5.07.0098                               </t>
  </si>
  <si>
    <t>PROCESSO JOSÉ KLEITON ROCHA DE SOUZA  Nº 000022135.2024.5.07.0098  BOL. AGRAVO DE INSTRUMENTO E</t>
  </si>
  <si>
    <t xml:space="preserve">GUIA RECURSAL ANDERSON ALVES DOS SANTOS  PROC. 000112514.2024.5.07.0098                             </t>
  </si>
  <si>
    <t xml:space="preserve">RD  JOÃO PAULO (COMPRA CARTÃO)                                                                      </t>
  </si>
  <si>
    <t xml:space="preserve">RD  JOÃO PAULO                                                                            </t>
  </si>
  <si>
    <t>NÃO</t>
  </si>
  <si>
    <t>SIM</t>
  </si>
  <si>
    <t>NF 000000122</t>
  </si>
  <si>
    <t>NF 000000123</t>
  </si>
  <si>
    <t>Espontâneo</t>
  </si>
  <si>
    <t>Dinheiro</t>
  </si>
  <si>
    <t>02</t>
  </si>
  <si>
    <t>MÊS</t>
  </si>
  <si>
    <t>002658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</si>
  <si>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</si>
  <si>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</si>
  <si>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</si>
  <si>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</si>
  <si>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</si>
  <si>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</si>
  <si>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</si>
  <si>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</si>
  <si>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</si>
  <si>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FOL004</t>
  </si>
  <si>
    <t>003990</t>
  </si>
  <si>
    <t>003991</t>
  </si>
  <si>
    <t>004453</t>
  </si>
  <si>
    <t>Analista de Dados - Senac</t>
  </si>
  <si>
    <t>Você foi contratado como analista de dados para ajudar a empresa a entender melhor o seu desempenho e dar suporte à tomada de decisões estratégicas.</t>
  </si>
  <si>
    <t>tem enfrentado dificuldades para acompanhar seus principais indicadores de desempenho.</t>
  </si>
  <si>
    <t>A diretoria relatou que não consegue visualizar com clareza os dados,</t>
  </si>
  <si>
    <t>o desempenho dos funcionários e a evolução do faturamento ao longo dos meses.</t>
  </si>
  <si>
    <r>
      <t xml:space="preserve">A empresa </t>
    </r>
    <r>
      <rPr>
        <b/>
        <sz val="16"/>
        <color theme="1"/>
        <rFont val="Aptos Narrow"/>
        <family val="2"/>
        <scheme val="minor"/>
      </rPr>
      <t>isobras</t>
    </r>
    <r>
      <rPr>
        <sz val="16"/>
        <color theme="1"/>
        <rFont val="Aptos Narrow"/>
        <family val="2"/>
        <scheme val="minor"/>
      </rPr>
      <t>, uma empresa especializada em execução de serviços de isolamento térmico quente e frio,</t>
    </r>
  </si>
  <si>
    <r>
      <t xml:space="preserve">Crie um </t>
    </r>
    <r>
      <rPr>
        <b/>
        <sz val="16"/>
        <color theme="1"/>
        <rFont val="Aptos Narrow"/>
        <family val="2"/>
        <scheme val="minor"/>
      </rPr>
      <t>dashboard interativo</t>
    </r>
    <r>
      <rPr>
        <sz val="16"/>
        <color theme="1"/>
        <rFont val="Aptos Narrow"/>
        <family val="2"/>
        <scheme val="minor"/>
      </rPr>
      <t xml:space="preserve"> que atenda às necessidades da diretoria com base na tabela de dados da planilha ao lado</t>
    </r>
  </si>
  <si>
    <t>Você deve analisar a planilha, ver o que pode ser montado, criar as tabelas dinâmicas e o painel interativo.</t>
  </si>
  <si>
    <t>Soma de VALOR_PAGTO</t>
  </si>
  <si>
    <t>Soma de ENCARGO</t>
  </si>
  <si>
    <t>Soma de PIS</t>
  </si>
  <si>
    <t>Rótulos de Linha</t>
  </si>
  <si>
    <t>Total Geral</t>
  </si>
  <si>
    <t>INTELBRAS S.A.</t>
  </si>
  <si>
    <t>fev</t>
  </si>
  <si>
    <t>mar</t>
  </si>
  <si>
    <t>abr</t>
  </si>
  <si>
    <t>mai</t>
  </si>
  <si>
    <t>LUIS GUSTAVO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</si>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</sst>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Times New Roman"/>
      <family val="1"/>
    </font>
    <font>
      <sz val="28"/>
      <color theme="0"/>
      <name val="Times New Roman"/>
      <family val="1"/>
    </font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44" fontId="0" fillId="0" borderId="0" xfId="1" applyFont="1"/>
    <xf numFmtId="0" fontId="2" fillId="2" borderId="4" xfId="0" applyFont="1" applyFill="1" applyBorder="1"/>
    <xf numFmtId="0" fontId="2" fillId="2" borderId="5" xfId="0" applyFont="1" applyFill="1" applyBorder="1"/>
    <xf numFmtId="44" fontId="2" fillId="2" borderId="5" xfId="1" applyNumberFormat="1" applyFont="1" applyFill="1" applyBorder="1"/>
    <xf numFmtId="0" fontId="2" fillId="2" borderId="6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44" fontId="0" fillId="3" borderId="5" xfId="1" applyNumberFormat="1" applyFont="1" applyFill="1" applyBorder="1"/>
    <xf numFmtId="44" fontId="0" fillId="3" borderId="5" xfId="0" applyNumberFormat="1" applyFont="1" applyFill="1" applyBorder="1"/>
    <xf numFmtId="49" fontId="0" fillId="3" borderId="5" xfId="0" applyNumberFormat="1" applyFont="1" applyFill="1" applyBorder="1"/>
    <xf numFmtId="0" fontId="0" fillId="3" borderId="6" xfId="0" applyFont="1" applyFill="1" applyBorder="1"/>
    <xf numFmtId="0" fontId="0" fillId="0" borderId="5" xfId="0" applyFont="1" applyBorder="1"/>
    <xf numFmtId="14" fontId="0" fillId="0" borderId="5" xfId="0" applyNumberFormat="1" applyFont="1" applyBorder="1"/>
    <xf numFmtId="44" fontId="0" fillId="0" borderId="5" xfId="1" applyNumberFormat="1" applyFont="1" applyBorder="1"/>
    <xf numFmtId="44" fontId="0" fillId="0" borderId="5" xfId="0" applyNumberFormat="1" applyFont="1" applyBorder="1"/>
    <xf numFmtId="49" fontId="0" fillId="0" borderId="5" xfId="0" applyNumberFormat="1" applyFont="1" applyBorder="1"/>
    <xf numFmtId="0" fontId="0" fillId="0" borderId="6" xfId="0" applyFont="1" applyBorder="1"/>
    <xf numFmtId="0" fontId="0" fillId="3" borderId="5" xfId="0" applyFont="1" applyFill="1" applyBorder="1" applyAlignment="1">
      <alignment wrapText="1"/>
    </xf>
    <xf numFmtId="14" fontId="0" fillId="0" borderId="2" xfId="0" applyNumberFormat="1" applyFont="1" applyBorder="1"/>
    <xf numFmtId="44" fontId="0" fillId="0" borderId="2" xfId="1" applyNumberFormat="1" applyFont="1" applyBorder="1"/>
    <xf numFmtId="44" fontId="0" fillId="0" borderId="2" xfId="0" applyNumberFormat="1" applyFont="1" applyBorder="1"/>
    <xf numFmtId="49" fontId="0" fillId="0" borderId="4" xfId="0" applyNumberFormat="1" applyFont="1" applyBorder="1"/>
    <xf numFmtId="49" fontId="0" fillId="3" borderId="4" xfId="0" applyNumberFormat="1" applyFont="1" applyFill="1" applyBorder="1"/>
    <xf numFmtId="49" fontId="0" fillId="0" borderId="1" xfId="0" applyNumberFormat="1" applyFont="1" applyBorder="1"/>
    <xf numFmtId="49" fontId="0" fillId="4" borderId="4" xfId="0" applyNumberFormat="1" applyFont="1" applyFill="1" applyBorder="1"/>
    <xf numFmtId="0" fontId="0" fillId="5" borderId="5" xfId="0" applyFont="1" applyFill="1" applyBorder="1"/>
    <xf numFmtId="0" fontId="0" fillId="4" borderId="5" xfId="0" applyFont="1" applyFill="1" applyBorder="1"/>
    <xf numFmtId="0" fontId="0" fillId="6" borderId="5" xfId="0" applyFont="1" applyFill="1" applyBorder="1"/>
    <xf numFmtId="0" fontId="0" fillId="8" borderId="0" xfId="0" applyFill="1"/>
    <xf numFmtId="0" fontId="4" fillId="8" borderId="0" xfId="0" applyFont="1" applyFill="1"/>
    <xf numFmtId="0" fontId="6" fillId="0" borderId="0" xfId="0" applyFont="1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0" fillId="10" borderId="0" xfId="0" applyFont="1" applyFill="1"/>
    <xf numFmtId="0" fontId="0" fillId="9" borderId="0" xfId="0" applyFill="1"/>
    <xf numFmtId="0" fontId="0" fillId="11" borderId="0" xfId="0" applyFont="1" applyFill="1"/>
    <xf numFmtId="0" fontId="0" fillId="11" borderId="0" xfId="0" applyFill="1"/>
    <xf numFmtId="0" fontId="10" fillId="11" borderId="0" xfId="0" applyFont="1" applyFill="1"/>
    <xf numFmtId="0" fontId="5" fillId="7" borderId="0" xfId="0" applyFont="1" applyFill="1" applyAlignment="1">
      <alignment horizontal="left" vertical="center"/>
    </xf>
    <xf numFmtId="0" fontId="9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470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sz val="20"/>
        <color theme="0"/>
        <name val="Times New Roman"/>
        <scheme val="none"/>
      </font>
      <fill>
        <patternFill>
          <fgColor theme="4" tint="-0.24994659260841701"/>
          <bgColor theme="4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9" xr9:uid="{00000000-0011-0000-FFFF-FFFF00000000}">
      <tableStyleElement type="wholeTable" dxfId="469"/>
    </tableStyle>
  </tableStyles>
  <colors>
    <mruColors>
      <color rgb="FF10096B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patternFill patternType="solid">
              <fgColor rgb="FF002060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002060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0.59996337778862885"/>
          </font>
          <fill>
            <patternFill patternType="solid">
              <fgColor theme="4" tint="0.79995117038483843"/>
              <bgColor rgb="FF00B0F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00206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00B0F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dinâmica6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1.4838218657360626E-17"/>
              <c:y val="-5.0776178718441235E-2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"/>
              <c:y val="-5.0776178718441235E-2"/>
            </c:manualLayout>
          </c:layout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'tabelas dinâmicas'!$C$70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dinâmicas'!$B$71:$B$72</c:f>
              <c:strCache>
                <c:ptCount val="1"/>
                <c:pt idx="0">
                  <c:v>REALIZADO</c:v>
                </c:pt>
              </c:strCache>
            </c:strRef>
          </c:cat>
          <c:val>
            <c:numRef>
              <c:f>'tabelas dinâmicas'!$C$71:$C$72</c:f>
              <c:numCache>
                <c:formatCode>"R$"\ #,##0.00</c:formatCode>
                <c:ptCount val="1"/>
                <c:pt idx="0">
                  <c:v>2503606.67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4-4FAA-96A4-A0F00E695B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06529007"/>
        <c:axId val="1406533583"/>
      </c:lineChart>
      <c:catAx>
        <c:axId val="140652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533583"/>
        <c:crosses val="autoZero"/>
        <c:auto val="1"/>
        <c:lblAlgn val="ctr"/>
        <c:lblOffset val="100"/>
        <c:noMultiLvlLbl val="0"/>
      </c:catAx>
      <c:valAx>
        <c:axId val="14065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52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lucros</a:t>
            </a:r>
            <a:r>
              <a:rPr lang="pt-BR" baseline="0"/>
              <a:t> comparados com encargos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dinâmicas'!$C$86</c:f>
              <c:strCache>
                <c:ptCount val="1"/>
                <c:pt idx="0">
                  <c:v>Soma de ENCARGO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dinâmicas'!$C$87:$C$91</c:f>
              <c:numCache>
                <c:formatCode>"R$"\ #,##0.00</c:formatCode>
                <c:ptCount val="4"/>
                <c:pt idx="0">
                  <c:v>254.33429999999998</c:v>
                </c:pt>
                <c:pt idx="1">
                  <c:v>2923.6548000000003</c:v>
                </c:pt>
                <c:pt idx="2">
                  <c:v>13011.195299999996</c:v>
                </c:pt>
                <c:pt idx="3">
                  <c:v>71556.142200000017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0-4F07-9764-71E4FD794CF4}"/>
            </c:ext>
          </c:extLst>
        </c:ser>
        <c:ser>
          <c:idx val="1"/>
          <c:order val="1"/>
          <c:tx>
            <c:strRef>
              <c:f>'tabelas dinâmicas'!$D$86</c:f>
              <c:strCache>
                <c:ptCount val="1"/>
                <c:pt idx="0">
                  <c:v>Soma de VALOR_PAGTO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dinâmicas'!$D$87:$D$91</c:f>
              <c:numCache>
                <c:formatCode>"R$"\ #,##0.00</c:formatCode>
                <c:ptCount val="4"/>
                <c:pt idx="0">
                  <c:v>16955.62</c:v>
                </c:pt>
                <c:pt idx="1">
                  <c:v>194910.32000000004</c:v>
                </c:pt>
                <c:pt idx="2">
                  <c:v>867413.02000000037</c:v>
                </c:pt>
                <c:pt idx="3">
                  <c:v>4770409.4800000023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0-4F07-9764-71E4FD794C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15077792"/>
        <c:axId val="179088272"/>
      </c:barChart>
      <c:catAx>
        <c:axId val="2015077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9088272"/>
        <c:crosses val="autoZero"/>
        <c:auto val="1"/>
        <c:lblAlgn val="ctr"/>
        <c:lblOffset val="100"/>
        <c:noMultiLvlLbl val="0"/>
      </c:catAx>
      <c:valAx>
        <c:axId val="17908827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0150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dinâmica6</c:name>
    <c:fmtId val="5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'tabelas dinâmicas'!$C$70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55-4E66-91CA-F2C2199ADC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55-4E66-91CA-F2C2199ADC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dinâmicas'!$B$71:$B$72</c:f>
              <c:strCache>
                <c:ptCount val="1"/>
                <c:pt idx="0">
                  <c:v>REALIZADO</c:v>
                </c:pt>
              </c:strCache>
            </c:strRef>
          </c:cat>
          <c:val>
            <c:numRef>
              <c:f>'tabelas dinâmicas'!$C$71:$C$72</c:f>
              <c:numCache>
                <c:formatCode>"R$"\ #,##0.00</c:formatCode>
                <c:ptCount val="1"/>
                <c:pt idx="0">
                  <c:v>2503606.67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3-431B-9008-389DC7506A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transações por funcionário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'tabelas dinâmicas'!$B$14:$B$19</c:f>
              <c:strCache>
                <c:ptCount val="5"/>
                <c:pt idx="0">
                  <c:v>Ana Carolina Santos Duarte              </c:v>
                </c:pt>
                <c:pt idx="1">
                  <c:v>Cesar Martins Raiol Junior              </c:v>
                </c:pt>
                <c:pt idx="2">
                  <c:v>Priscilla Dorvina Cordeiro              </c:v>
                </c:pt>
                <c:pt idx="3">
                  <c:v>Fabrício Matos Dantas da BARROS             </c:v>
                </c:pt>
                <c:pt idx="4">
                  <c:v>Socorro Alves de Lima                  </c:v>
                </c:pt>
              </c:strCache>
            </c:strRef>
          </c:cat>
          <c:val>
            <c:numRef>
              <c:f>'tabelas dinâmicas'!$C$14:$C$19</c:f>
              <c:numCache>
                <c:formatCode>"R$"\ #,##0.00</c:formatCode>
                <c:ptCount val="5"/>
                <c:pt idx="0">
                  <c:v>19330.080000000002</c:v>
                </c:pt>
                <c:pt idx="1">
                  <c:v>127269.41</c:v>
                </c:pt>
                <c:pt idx="2">
                  <c:v>164121.63</c:v>
                </c:pt>
                <c:pt idx="3">
                  <c:v>827036.83</c:v>
                </c:pt>
                <c:pt idx="4">
                  <c:v>1306324.78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D-47E8-BEAA-93E1CDE315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79758399"/>
        <c:axId val="279759231"/>
      </c:barChart>
      <c:catAx>
        <c:axId val="279758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 da UC 1.xlsx]tabelas dinâmicas!Tabela dinâmica8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000">
                <a:latin typeface="Times New Roman" panose="02020603050405020304" pitchFamily="18" charset="0"/>
                <a:cs typeface="Times New Roman" panose="02020603050405020304" pitchFamily="18" charset="0"/>
              </a:rPr>
              <a:t>faturamento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rgbClr val="A02B93">
                <a:lumMod val="60000"/>
                <a:lumOff val="40000"/>
              </a:srgb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dinâmicas'!$C$47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A02B93">
                  <a:lumMod val="60000"/>
                  <a:lumOff val="40000"/>
                </a:srgb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dinâmicas'!$B$48:$B$50</c:f>
              <c:strCache>
                <c:ptCount val="2"/>
                <c:pt idx="0">
                  <c:v>fev</c:v>
                </c:pt>
                <c:pt idx="1">
                  <c:v>mai</c:v>
                </c:pt>
              </c:strCache>
            </c:strRef>
          </c:cat>
          <c:val>
            <c:numRef>
              <c:f>'tabelas dinâmicas'!$C$48:$C$50</c:f>
              <c:numCache>
                <c:formatCode>"R$"\ #,##0.00</c:formatCode>
                <c:ptCount val="2"/>
                <c:pt idx="0">
                  <c:v>8477.81</c:v>
                </c:pt>
                <c:pt idx="1">
                  <c:v>2495128.8600000003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D-47E8-BEAA-93E1CDE315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9758399"/>
        <c:axId val="279759231"/>
      </c:lineChart>
      <c:catAx>
        <c:axId val="27975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 da UC 1.xlsx]tabelas dinâmicas!Tabela dinâmica9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600">
                <a:latin typeface="Times New Roman" panose="02020603050405020304" pitchFamily="18" charset="0"/>
                <a:cs typeface="Times New Roman" panose="02020603050405020304" pitchFamily="18" charset="0"/>
              </a:rPr>
              <a:t>Encargos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dinâmicas'!$C$57</c:f>
              <c:strCache>
                <c:ptCount val="1"/>
                <c:pt idx="0">
                  <c:v>Soma de ENCARGO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dinâmicas'!$B$58:$B$63</c:f>
              <c:strCache>
                <c:ptCount val="5"/>
                <c:pt idx="0">
                  <c:v>0101</c:v>
                </c:pt>
                <c:pt idx="1">
                  <c:v>0102</c:v>
                </c:pt>
                <c:pt idx="2">
                  <c:v>0103</c:v>
                </c:pt>
                <c:pt idx="3">
                  <c:v>0104</c:v>
                </c:pt>
                <c:pt idx="4">
                  <c:v>0106</c:v>
                </c:pt>
              </c:strCache>
            </c:strRef>
          </c:cat>
          <c:val>
            <c:numRef>
              <c:f>'tabelas dinâmicas'!$C$58:$C$63</c:f>
              <c:numCache>
                <c:formatCode>"R$"\ #,##0.00</c:formatCode>
                <c:ptCount val="5"/>
                <c:pt idx="0">
                  <c:v>35198.070299999999</c:v>
                </c:pt>
                <c:pt idx="1">
                  <c:v>324.06540000000001</c:v>
                </c:pt>
                <c:pt idx="2">
                  <c:v>248.88614999999999</c:v>
                </c:pt>
                <c:pt idx="3">
                  <c:v>1740.5743500000003</c:v>
                </c:pt>
                <c:pt idx="4">
                  <c:v>42.50385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D-47E8-BEAA-93E1CDE31581}"/>
            </c:ext>
          </c:extLst>
        </c:ser>
        <c:ser>
          <c:idx val="1"/>
          <c:order val="1"/>
          <c:tx>
            <c:strRef>
              <c:f>'tabelas dinâmicas'!$D$57</c:f>
              <c:strCache>
                <c:ptCount val="1"/>
                <c:pt idx="0">
                  <c:v>Soma de VALOR_PAGTO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dinâmicas'!$B$58:$B$63</c:f>
              <c:strCache>
                <c:ptCount val="5"/>
                <c:pt idx="0">
                  <c:v>0101</c:v>
                </c:pt>
                <c:pt idx="1">
                  <c:v>0102</c:v>
                </c:pt>
                <c:pt idx="2">
                  <c:v>0103</c:v>
                </c:pt>
                <c:pt idx="3">
                  <c:v>0104</c:v>
                </c:pt>
                <c:pt idx="4">
                  <c:v>0106</c:v>
                </c:pt>
              </c:strCache>
            </c:strRef>
          </c:cat>
          <c:val>
            <c:numRef>
              <c:f>'tabelas dinâmicas'!$D$58:$D$63</c:f>
              <c:numCache>
                <c:formatCode>"R$"\ #,##0.00</c:formatCode>
                <c:ptCount val="5"/>
                <c:pt idx="0">
                  <c:v>2346538.0199999996</c:v>
                </c:pt>
                <c:pt idx="1">
                  <c:v>21604.36</c:v>
                </c:pt>
                <c:pt idx="2">
                  <c:v>16592.41</c:v>
                </c:pt>
                <c:pt idx="3">
                  <c:v>116038.29</c:v>
                </c:pt>
                <c:pt idx="4">
                  <c:v>2833.5899999999997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7-4696-BAD0-A0793746F6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279758399"/>
        <c:axId val="279759231"/>
      </c:barChart>
      <c:catAx>
        <c:axId val="27975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dinâmica6</c:name>
    <c:fmtId val="5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'tabelas dinâmicas'!$C$70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DB-4F6B-8CA4-AF5B1E028A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DB-4F6B-8CA4-AF5B1E028A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DB-4F6B-8CA4-AF5B1E028A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DB-4F6B-8CA4-AF5B1E028A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DB-4F6B-8CA4-AF5B1E028A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dinâmicas'!$B$71:$B$72</c:f>
              <c:strCache>
                <c:ptCount val="1"/>
                <c:pt idx="0">
                  <c:v>REALIZADO</c:v>
                </c:pt>
              </c:strCache>
            </c:strRef>
          </c:cat>
          <c:val>
            <c:numRef>
              <c:f>'tabelas dinâmicas'!$C$71:$C$72</c:f>
              <c:numCache>
                <c:formatCode>"R$"\ #,##0.00</c:formatCode>
                <c:ptCount val="1"/>
                <c:pt idx="0">
                  <c:v>2503606.67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DB-4F6B-8CA4-AF5B1E028A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lucros</a:t>
            </a:r>
            <a:r>
              <a:rPr lang="pt-BR" baseline="0"/>
              <a:t> comparados com encargos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dinâmicas'!$C$86</c:f>
              <c:strCache>
                <c:ptCount val="1"/>
                <c:pt idx="0">
                  <c:v>Soma de ENCARGO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dinâmicas'!$C$87:$C$91</c:f>
              <c:numCache>
                <c:formatCode>"R$"\ #,##0.00</c:formatCode>
                <c:ptCount val="4"/>
                <c:pt idx="0">
                  <c:v>254.33429999999998</c:v>
                </c:pt>
                <c:pt idx="1">
                  <c:v>2923.6548000000003</c:v>
                </c:pt>
                <c:pt idx="2">
                  <c:v>13011.195299999996</c:v>
                </c:pt>
                <c:pt idx="3">
                  <c:v>71556.142200000017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1-4D31-A661-81D9F99B6318}"/>
            </c:ext>
          </c:extLst>
        </c:ser>
        <c:ser>
          <c:idx val="1"/>
          <c:order val="1"/>
          <c:tx>
            <c:strRef>
              <c:f>'tabelas dinâmicas'!$D$86</c:f>
              <c:strCache>
                <c:ptCount val="1"/>
                <c:pt idx="0">
                  <c:v>Soma de VALOR_PAGTO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dinâmicas'!$D$87:$D$91</c:f>
              <c:numCache>
                <c:formatCode>"R$"\ #,##0.00</c:formatCode>
                <c:ptCount val="4"/>
                <c:pt idx="0">
                  <c:v>16955.62</c:v>
                </c:pt>
                <c:pt idx="1">
                  <c:v>194910.32000000004</c:v>
                </c:pt>
                <c:pt idx="2">
                  <c:v>867413.02000000037</c:v>
                </c:pt>
                <c:pt idx="3">
                  <c:v>4770409.4800000023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E1-4D31-A661-81D9F99B63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15077792"/>
        <c:axId val="179088272"/>
      </c:barChart>
      <c:catAx>
        <c:axId val="2015077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9088272"/>
        <c:crosses val="autoZero"/>
        <c:auto val="1"/>
        <c:lblAlgn val="ctr"/>
        <c:lblOffset val="100"/>
        <c:noMultiLvlLbl val="0"/>
      </c:catAx>
      <c:valAx>
        <c:axId val="17908827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0150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Transações</a:t>
            </a:r>
            <a:r>
              <a:rPr lang="en-US" sz="18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por Funcionário</a:t>
            </a:r>
            <a:endParaRPr lang="en-US" sz="1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3717002416773691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324190274164141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35923CB6-521C-427B-8023-A9F57CF9A183}" type="VALUE">
                  <a:rPr lang="en-US" baseline="0"/>
                  <a:pPr>
                    <a:defRPr sz="1600">
                      <a:solidFill>
                        <a:schemeClr val="bg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336620F5-7DAC-4F36-9EFF-ABF56E682850}" type="VALUE">
                  <a:rPr lang="en-US" baseline="0"/>
                  <a:pPr>
                    <a:defRPr sz="1600">
                      <a:solidFill>
                        <a:schemeClr val="bg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fld id="{00ABF9EF-BD50-4CE0-B549-C295A3684857}" type="VALUE">
                  <a:rPr lang="en-US" baseline="0"/>
                  <a:pPr>
                    <a:defRPr sz="1600">
                      <a:solidFill>
                        <a:schemeClr val="bg1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53-4A78-8241-A1A8569DD4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353-4A78-8241-A1A8569DD4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53-4A78-8241-A1A8569DD4E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5353-4A78-8241-A1A8569DD4E4}"/>
              </c:ext>
            </c:extLst>
          </c:dPt>
          <c:dLbls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35923CB6-521C-427B-8023-A9F57CF9A183}" type="VALUE">
                      <a:rPr lang="en-US" baseline="0"/>
                      <a:pPr>
                        <a:defRPr sz="1600">
                          <a:solidFill>
                            <a:schemeClr val="bg1"/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[VALOR]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353-4A78-8241-A1A8569DD4E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336620F5-7DAC-4F36-9EFF-ABF56E682850}" type="VALUE">
                      <a:rPr lang="en-US" baseline="0"/>
                      <a:pPr>
                        <a:defRPr sz="1600">
                          <a:solidFill>
                            <a:schemeClr val="bg1"/>
                          </a:solidFill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[VALOR]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353-4A78-8241-A1A8569DD4E4}"/>
                </c:ext>
              </c:extLst>
            </c:dLbl>
            <c:dLbl>
              <c:idx val="3"/>
              <c:layout>
                <c:manualLayout>
                  <c:x val="-0.324190274164141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53-4A78-8241-A1A8569DD4E4}"/>
                </c:ext>
              </c:extLst>
            </c:dLbl>
            <c:dLbl>
              <c:idx val="4"/>
              <c:layout>
                <c:manualLayout>
                  <c:x val="-0.37170024167736915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353-4A78-8241-A1A8569DD4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dinâmicas'!$B$14:$B$19</c:f>
              <c:strCache>
                <c:ptCount val="5"/>
                <c:pt idx="0">
                  <c:v>Ana Carolina Santos Duarte              </c:v>
                </c:pt>
                <c:pt idx="1">
                  <c:v>Cesar Martins Raiol Junior              </c:v>
                </c:pt>
                <c:pt idx="2">
                  <c:v>Priscilla Dorvina Cordeiro              </c:v>
                </c:pt>
                <c:pt idx="3">
                  <c:v>Fabrício Matos Dantas da BARROS             </c:v>
                </c:pt>
                <c:pt idx="4">
                  <c:v>Socorro Alves de Lima                  </c:v>
                </c:pt>
              </c:strCache>
            </c:strRef>
          </c:cat>
          <c:val>
            <c:numRef>
              <c:f>'tabelas dinâmicas'!$C$14:$C$19</c:f>
              <c:numCache>
                <c:formatCode>"R$"\ #,##0.00</c:formatCode>
                <c:ptCount val="5"/>
                <c:pt idx="0">
                  <c:v>19330.080000000002</c:v>
                </c:pt>
                <c:pt idx="1">
                  <c:v>127269.41</c:v>
                </c:pt>
                <c:pt idx="2">
                  <c:v>164121.63</c:v>
                </c:pt>
                <c:pt idx="3">
                  <c:v>827036.83</c:v>
                </c:pt>
                <c:pt idx="4">
                  <c:v>1306324.78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6-4474-81FF-DD9C91D1AE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79758399"/>
        <c:axId val="279759231"/>
      </c:barChart>
      <c:catAx>
        <c:axId val="279758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 da UC 1.xlsx]tabelas dinâmicas!Tabela dinâmica8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000">
                <a:latin typeface="Times New Roman" panose="02020603050405020304" pitchFamily="18" charset="0"/>
                <a:cs typeface="Times New Roman" panose="02020603050405020304" pitchFamily="18" charset="0"/>
              </a:rPr>
              <a:t>Faturamento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A02B93">
                <a:lumMod val="60000"/>
                <a:lumOff val="40000"/>
              </a:srgb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A02B93">
                <a:lumMod val="60000"/>
                <a:lumOff val="40000"/>
              </a:srgb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rgbClr val="4EA72E">
                <a:lumMod val="60000"/>
                <a:lumOff val="40000"/>
              </a:srgb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dinâmicas'!$C$47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4EA72E">
                  <a:lumMod val="60000"/>
                  <a:lumOff val="40000"/>
                </a:srgb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dinâmicas'!$B$48:$B$50</c:f>
              <c:strCache>
                <c:ptCount val="2"/>
                <c:pt idx="0">
                  <c:v>fev</c:v>
                </c:pt>
                <c:pt idx="1">
                  <c:v>mai</c:v>
                </c:pt>
              </c:strCache>
            </c:strRef>
          </c:cat>
          <c:val>
            <c:numRef>
              <c:f>'tabelas dinâmicas'!$C$48:$C$50</c:f>
              <c:numCache>
                <c:formatCode>"R$"\ #,##0.00</c:formatCode>
                <c:ptCount val="2"/>
                <c:pt idx="0">
                  <c:v>8477.81</c:v>
                </c:pt>
                <c:pt idx="1">
                  <c:v>2495128.8600000003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1-4832-9B6A-CB1665FB49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9758399"/>
        <c:axId val="279759231"/>
      </c:lineChart>
      <c:catAx>
        <c:axId val="27975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[projeto da UC 1.xlsx]tabelas dinâmicas!Tabela dinâmica9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>
                <a:latin typeface="Times New Roman" panose="02020603050405020304" pitchFamily="18" charset="0"/>
                <a:cs typeface="Times New Roman" panose="02020603050405020304" pitchFamily="18" charset="0"/>
              </a:rPr>
              <a:t>resultado</a:t>
            </a:r>
            <a:r>
              <a:rPr lang="pt-BR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de cada filial</a:t>
            </a:r>
            <a:endParaRPr lang="pt-BR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4EA72E">
              <a:lumMod val="60000"/>
              <a:lumOff val="40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9131976071254916E-2"/>
              <c:y val="1.2623670948363379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7796760501322315"/>
                  <c:h val="0.11286571721512728"/>
                </c:manualLayout>
              </c15:layout>
            </c:ext>
          </c:extLst>
        </c:dLbl>
      </c:pivotFmt>
      <c:pivotFmt>
        <c:idx val="13"/>
        <c:spPr>
          <a:solidFill>
            <a:srgbClr val="4EA72E">
              <a:lumMod val="60000"/>
              <a:lumOff val="40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718984433317117"/>
                  <c:h val="0.12761521435119505"/>
                </c:manualLayout>
              </c15:layout>
            </c:ext>
          </c:extLst>
        </c:dLbl>
      </c:pivotFmt>
      <c:pivotFmt>
        <c:idx val="14"/>
        <c:spPr>
          <a:solidFill>
            <a:srgbClr val="4EA72E">
              <a:lumMod val="60000"/>
              <a:lumOff val="40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107410780933848"/>
                  <c:h val="0.12761521435119505"/>
                </c:manualLayout>
              </c15:layout>
            </c:ext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311696950928165E-2"/>
              <c:y val="1.260410675916246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486961410850295"/>
                  <c:h val="0.1128657428192513"/>
                </c:manualLayout>
              </c15:layout>
            </c:ext>
          </c:extLst>
        </c:dLbl>
      </c:pivotFmt>
      <c:pivotFmt>
        <c:idx val="16"/>
        <c:spPr>
          <a:solidFill>
            <a:srgbClr val="4EA72E">
              <a:lumMod val="60000"/>
              <a:lumOff val="40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882050616820016E-2"/>
              <c:y val="9.604455400494173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8577878004648913"/>
                  <c:h val="0.12741743616839185"/>
                </c:manualLayout>
              </c15:layout>
            </c:ext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3378195981275245E-2"/>
              <c:y val="-3.201317078741190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7607365350443905"/>
                  <c:h val="0.11269079781727119"/>
                </c:manualLayout>
              </c15:layout>
            </c:ext>
          </c:extLst>
        </c:dLbl>
      </c:pivotFmt>
      <c:pivotFmt>
        <c:idx val="18"/>
        <c:spPr>
          <a:solidFill>
            <a:srgbClr val="4EA72E">
              <a:lumMod val="60000"/>
              <a:lumOff val="40000"/>
            </a:srgb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4328453275481421E-3"/>
              <c:y val="2.610562190734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dinâmicas'!$C$57</c:f>
              <c:strCache>
                <c:ptCount val="1"/>
                <c:pt idx="0">
                  <c:v>Soma de ENCARGO</c:v>
                </c:pt>
              </c:strCache>
            </c:strRef>
          </c:tx>
          <c:spPr>
            <a:solidFill>
              <a:srgbClr val="4EA72E">
                <a:lumMod val="60000"/>
                <a:lumOff val="40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7410780933848"/>
                      <c:h val="0.12761521435119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FA-444F-B736-06752E29BBC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8984433317117"/>
                      <c:h val="0.12761521435119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EFA-444F-B736-06752E29BBCF}"/>
                </c:ext>
              </c:extLst>
            </c:dLbl>
            <c:dLbl>
              <c:idx val="2"/>
              <c:layout>
                <c:manualLayout>
                  <c:x val="2.4328453275481421E-3"/>
                  <c:y val="2.6105621907344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FA-444F-B736-06752E29BBCF}"/>
                </c:ext>
              </c:extLst>
            </c:dLbl>
            <c:dLbl>
              <c:idx val="3"/>
              <c:layout>
                <c:manualLayout>
                  <c:x val="-3.882050616820016E-2"/>
                  <c:y val="9.60445540049417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577878004648913"/>
                      <c:h val="0.127417436168391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EFA-444F-B736-06752E29BB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dinâmicas'!$B$58:$B$63</c:f>
              <c:strCache>
                <c:ptCount val="5"/>
                <c:pt idx="0">
                  <c:v>0101</c:v>
                </c:pt>
                <c:pt idx="1">
                  <c:v>0102</c:v>
                </c:pt>
                <c:pt idx="2">
                  <c:v>0103</c:v>
                </c:pt>
                <c:pt idx="3">
                  <c:v>0104</c:v>
                </c:pt>
                <c:pt idx="4">
                  <c:v>0106</c:v>
                </c:pt>
              </c:strCache>
            </c:strRef>
          </c:cat>
          <c:val>
            <c:numRef>
              <c:f>'tabelas dinâmicas'!$C$58:$C$63</c:f>
              <c:numCache>
                <c:formatCode>"R$"\ #,##0.00</c:formatCode>
                <c:ptCount val="5"/>
                <c:pt idx="0">
                  <c:v>35198.070299999999</c:v>
                </c:pt>
                <c:pt idx="1">
                  <c:v>324.06540000000001</c:v>
                </c:pt>
                <c:pt idx="2">
                  <c:v>248.88614999999999</c:v>
                </c:pt>
                <c:pt idx="3">
                  <c:v>1740.5743500000003</c:v>
                </c:pt>
                <c:pt idx="4">
                  <c:v>42.50385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4-4A1F-B15D-2D0722FA1B7F}"/>
            </c:ext>
          </c:extLst>
        </c:ser>
        <c:ser>
          <c:idx val="1"/>
          <c:order val="1"/>
          <c:tx>
            <c:strRef>
              <c:f>'tabelas dinâmicas'!$D$57</c:f>
              <c:strCache>
                <c:ptCount val="1"/>
                <c:pt idx="0">
                  <c:v>Soma de VALOR_PAGTO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0311696950928165E-2"/>
                  <c:y val="1.260410675916246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486961410850295"/>
                      <c:h val="0.11286574281925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DEFA-444F-B736-06752E29BBCF}"/>
                </c:ext>
              </c:extLst>
            </c:dLbl>
            <c:dLbl>
              <c:idx val="1"/>
              <c:layout>
                <c:manualLayout>
                  <c:x val="-2.9131976071254916E-2"/>
                  <c:y val="1.2623670948363379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96760501322315"/>
                      <c:h val="0.112865717215127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EFA-444F-B736-06752E29BBCF}"/>
                </c:ext>
              </c:extLst>
            </c:dLbl>
            <c:dLbl>
              <c:idx val="3"/>
              <c:layout>
                <c:manualLayout>
                  <c:x val="-5.3378195981275245E-2"/>
                  <c:y val="-3.201317078741190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607365350443905"/>
                      <c:h val="0.112690797817271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DEFA-444F-B736-06752E29BB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dinâmicas'!$B$58:$B$63</c:f>
              <c:strCache>
                <c:ptCount val="5"/>
                <c:pt idx="0">
                  <c:v>0101</c:v>
                </c:pt>
                <c:pt idx="1">
                  <c:v>0102</c:v>
                </c:pt>
                <c:pt idx="2">
                  <c:v>0103</c:v>
                </c:pt>
                <c:pt idx="3">
                  <c:v>0104</c:v>
                </c:pt>
                <c:pt idx="4">
                  <c:v>0106</c:v>
                </c:pt>
              </c:strCache>
            </c:strRef>
          </c:cat>
          <c:val>
            <c:numRef>
              <c:f>'tabelas dinâmicas'!$D$58:$D$63</c:f>
              <c:numCache>
                <c:formatCode>"R$"\ #,##0.00</c:formatCode>
                <c:ptCount val="5"/>
                <c:pt idx="0">
                  <c:v>2346538.0199999996</c:v>
                </c:pt>
                <c:pt idx="1">
                  <c:v>21604.36</c:v>
                </c:pt>
                <c:pt idx="2">
                  <c:v>16592.41</c:v>
                </c:pt>
                <c:pt idx="3">
                  <c:v>116038.29</c:v>
                </c:pt>
                <c:pt idx="4">
                  <c:v>2833.5899999999997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A-444F-B736-06752E29BB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279758399"/>
        <c:axId val="279759231"/>
      </c:barChart>
      <c:catAx>
        <c:axId val="279758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79759231"/>
        <c:crosses val="autoZero"/>
        <c:auto val="1"/>
        <c:lblAlgn val="ctr"/>
        <c:lblOffset val="100"/>
        <c:noMultiLvlLbl val="0"/>
      </c:catAx>
      <c:valAx>
        <c:axId val="279759231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7975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dinâmica6</c:name>
    <c:fmtId val="5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Porcentagem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por status de pagamento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938662295752567"/>
                  <c:h val="0.2006768112297653"/>
                </c:manualLayout>
              </c15:layout>
            </c:ext>
          </c:extLst>
        </c:dLbl>
      </c:pivotFmt>
      <c:pivotFmt>
        <c:idx val="26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023133077030457"/>
                  <c:h val="0.2006768112297653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'tabelas dinâmicas'!$C$70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F5D-44DE-A62E-76D27A6C1901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F5D-44DE-A62E-76D27A6C1901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F5D-44DE-A62E-76D27A6C1901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F5D-44DE-A62E-76D27A6C1901}"/>
              </c:ext>
            </c:extLst>
          </c:dPt>
          <c:dPt>
            <c:idx val="4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F5D-44DE-A62E-76D27A6C1901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38662295752567"/>
                      <c:h val="0.20067681122976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5D-44DE-A62E-76D27A6C19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dinâmicas'!$B$71:$B$72</c:f>
              <c:strCache>
                <c:ptCount val="1"/>
                <c:pt idx="0">
                  <c:v>REALIZADO</c:v>
                </c:pt>
              </c:strCache>
            </c:strRef>
          </c:cat>
          <c:val>
            <c:numRef>
              <c:f>'tabelas dinâmicas'!$C$71:$C$72</c:f>
              <c:numCache>
                <c:formatCode>"R$"\ #,##0.00</c:formatCode>
                <c:ptCount val="1"/>
                <c:pt idx="0">
                  <c:v>2503606.67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5D-44DE-A62E-76D27A6C190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da UC 1.xlsx]tabelas dinâmicas!Tabela dinâmica10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16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Lucros</a:t>
            </a:r>
            <a:r>
              <a:rPr lang="pt-BR" sz="16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comparados com Encargos</a:t>
            </a:r>
            <a:endParaRPr lang="pt-BR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228696881109903"/>
                  <c:h val="0.10010966289799826"/>
                </c:manualLayout>
              </c15:layout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6950587620956962"/>
                  <c:h val="0.10010966289799826"/>
                </c:manualLayout>
              </c15:layout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dinâmicas'!$C$86</c:f>
              <c:strCache>
                <c:ptCount val="1"/>
                <c:pt idx="0">
                  <c:v>Soma de ENCARGO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dinâmicas'!$C$87:$C$91</c:f>
              <c:numCache>
                <c:formatCode>"R$"\ #,##0.00</c:formatCode>
                <c:ptCount val="4"/>
                <c:pt idx="0">
                  <c:v>254.33429999999998</c:v>
                </c:pt>
                <c:pt idx="1">
                  <c:v>2923.6548000000003</c:v>
                </c:pt>
                <c:pt idx="2">
                  <c:v>13011.195299999996</c:v>
                </c:pt>
                <c:pt idx="3">
                  <c:v>71556.142200000017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0-458A-A977-69C1DE7ED847}"/>
            </c:ext>
          </c:extLst>
        </c:ser>
        <c:ser>
          <c:idx val="1"/>
          <c:order val="1"/>
          <c:tx>
            <c:strRef>
              <c:f>'tabelas dinâmicas'!$D$86</c:f>
              <c:strCache>
                <c:ptCount val="1"/>
                <c:pt idx="0">
                  <c:v>Soma de VALOR_PAGTO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28696881109903"/>
                      <c:h val="0.10010966289799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75A-4867-A1EB-B52694E205BD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950587620956962"/>
                      <c:h val="0.1001096628979982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75A-4867-A1EB-B52694E205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dinâmicas'!$B$87:$B$91</c:f>
              <c:strCache>
                <c:ptCount val="4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</c:strCache>
            </c:strRef>
          </c:cat>
          <c:val>
            <c:numRef>
              <c:f>'tabelas dinâmicas'!$D$87:$D$91</c:f>
              <c:numCache>
                <c:formatCode>"R$"\ #,##0.00</c:formatCode>
                <c:ptCount val="4"/>
                <c:pt idx="0">
                  <c:v>16955.62</c:v>
                </c:pt>
                <c:pt idx="1">
                  <c:v>194910.32000000004</c:v>
                </c:pt>
                <c:pt idx="2">
                  <c:v>867413.02000000037</c:v>
                </c:pt>
                <c:pt idx="3">
                  <c:v>4770409.4800000023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0-458A-A977-69C1DE7ED8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15077792"/>
        <c:axId val="179088272"/>
      </c:barChart>
      <c:catAx>
        <c:axId val="2015077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9088272"/>
        <c:crosses val="autoZero"/>
        <c:auto val="1"/>
        <c:lblAlgn val="ctr"/>
        <c:lblOffset val="100"/>
        <c:noMultiLvlLbl val="0"/>
      </c:catAx>
      <c:valAx>
        <c:axId val="17908827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0150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10.xml"/><Relationship Id="rId7" Type="http://schemas.openxmlformats.org/officeDocument/2006/relationships/image" Target="../media/image5.png"/><Relationship Id="rId2" Type="http://schemas.openxmlformats.org/officeDocument/2006/relationships/chart" Target="../charts/chart9.xml"/><Relationship Id="rId1" Type="http://schemas.openxmlformats.org/officeDocument/2006/relationships/image" Target="../media/image2.jpe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11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14</xdr:row>
      <xdr:rowOff>71466</xdr:rowOff>
    </xdr:from>
    <xdr:to>
      <xdr:col>21</xdr:col>
      <xdr:colOff>373380</xdr:colOff>
      <xdr:row>31</xdr:row>
      <xdr:rowOff>60960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E0B11A66-AAF1-AC73-DF7D-4C747C0A4E98}"/>
            </a:ext>
          </a:extLst>
        </xdr:cNvPr>
        <xdr:cNvGrpSpPr/>
      </xdr:nvGrpSpPr>
      <xdr:grpSpPr>
        <a:xfrm>
          <a:off x="11163300" y="3131372"/>
          <a:ext cx="3711893" cy="3358963"/>
          <a:chOff x="9867900" y="2776566"/>
          <a:chExt cx="3307080" cy="3433734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1913944D-69DF-C0E3-113F-98AD275E66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9867900" y="2776566"/>
            <a:ext cx="3307080" cy="3433734"/>
          </a:xfrm>
          <a:prstGeom prst="rect">
            <a:avLst/>
          </a:prstGeom>
        </xdr:spPr>
      </xdr:pic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CB0FACD4-5ADD-F659-4B34-96EE049BF926}"/>
              </a:ext>
            </a:extLst>
          </xdr:cNvPr>
          <xdr:cNvSpPr/>
        </xdr:nvSpPr>
        <xdr:spPr>
          <a:xfrm>
            <a:off x="12313920" y="5684520"/>
            <a:ext cx="701040" cy="403860"/>
          </a:xfrm>
          <a:prstGeom prst="ellips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20</xdr:col>
      <xdr:colOff>45720</xdr:colOff>
      <xdr:row>12</xdr:row>
      <xdr:rowOff>15240</xdr:rowOff>
    </xdr:from>
    <xdr:to>
      <xdr:col>22</xdr:col>
      <xdr:colOff>480060</xdr:colOff>
      <xdr:row>15</xdr:row>
      <xdr:rowOff>91440</xdr:rowOff>
    </xdr:to>
    <xdr:sp macro="" textlink="">
      <xdr:nvSpPr>
        <xdr:cNvPr id="6" name="Balão de Fala: Oval 5">
          <a:extLst>
            <a:ext uri="{FF2B5EF4-FFF2-40B4-BE49-F238E27FC236}">
              <a16:creationId xmlns:a16="http://schemas.microsoft.com/office/drawing/2014/main" id="{982F8D49-CA80-D358-06D9-4937C667798D}"/>
            </a:ext>
          </a:extLst>
        </xdr:cNvPr>
        <xdr:cNvSpPr/>
      </xdr:nvSpPr>
      <xdr:spPr>
        <a:xfrm>
          <a:off x="12237720" y="2606040"/>
          <a:ext cx="1653540" cy="876300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1000" b="1"/>
            <a:t>Depois</a:t>
          </a:r>
          <a:r>
            <a:rPr lang="pt-BR" sz="1000" b="1" baseline="0"/>
            <a:t> da merenda professor</a:t>
          </a:r>
          <a:endParaRPr lang="pt-BR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647221</xdr:colOff>
      <xdr:row>5</xdr:row>
      <xdr:rowOff>59376</xdr:rowOff>
    </xdr:from>
    <xdr:to>
      <xdr:col>10</xdr:col>
      <xdr:colOff>585018</xdr:colOff>
      <xdr:row>10</xdr:row>
      <xdr:rowOff>120281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44254" y="949074"/>
              <a:ext cx="1829774" cy="950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11</xdr:col>
      <xdr:colOff>418246</xdr:colOff>
      <xdr:row>111</xdr:row>
      <xdr:rowOff>81052</xdr:rowOff>
    </xdr:from>
    <xdr:to>
      <xdr:col>22</xdr:col>
      <xdr:colOff>514520</xdr:colOff>
      <xdr:row>131</xdr:row>
      <xdr:rowOff>23248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560359</xdr:colOff>
      <xdr:row>69</xdr:row>
      <xdr:rowOff>176909</xdr:rowOff>
    </xdr:from>
    <xdr:to>
      <xdr:col>8</xdr:col>
      <xdr:colOff>2829649</xdr:colOff>
      <xdr:row>93</xdr:row>
      <xdr:rowOff>111404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C3EBB91-3657-4658-B76D-7CDA659E9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3770006</xdr:colOff>
      <xdr:row>98</xdr:row>
      <xdr:rowOff>102380</xdr:rowOff>
    </xdr:from>
    <xdr:to>
      <xdr:col>5</xdr:col>
      <xdr:colOff>5598806</xdr:colOff>
      <xdr:row>112</xdr:row>
      <xdr:rowOff>46394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ATRASADO">
              <a:extLst>
                <a:ext uri="{FF2B5EF4-FFF2-40B4-BE49-F238E27FC236}">
                  <a16:creationId xmlns:a16="http://schemas.microsoft.com/office/drawing/2014/main" id="{979CC80C-B7EC-4567-B355-BF95E4B2CD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RAS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1410" y="17570450"/>
              <a:ext cx="1828800" cy="2439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649482</xdr:colOff>
      <xdr:row>94</xdr:row>
      <xdr:rowOff>121206</xdr:rowOff>
    </xdr:from>
    <xdr:to>
      <xdr:col>3</xdr:col>
      <xdr:colOff>1121833</xdr:colOff>
      <xdr:row>110</xdr:row>
      <xdr:rowOff>12476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5128E8B-D7CB-4395-B67B-80AB2FCAD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15</xdr:col>
      <xdr:colOff>682255</xdr:colOff>
      <xdr:row>28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147571</xdr:colOff>
      <xdr:row>13</xdr:row>
      <xdr:rowOff>0</xdr:rowOff>
    </xdr:from>
    <xdr:to>
      <xdr:col>30</xdr:col>
      <xdr:colOff>0</xdr:colOff>
      <xdr:row>37</xdr:row>
      <xdr:rowOff>85418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542926</xdr:colOff>
      <xdr:row>32</xdr:row>
      <xdr:rowOff>171450</xdr:rowOff>
    </xdr:from>
    <xdr:to>
      <xdr:col>15</xdr:col>
      <xdr:colOff>266700</xdr:colOff>
      <xdr:row>52</xdr:row>
      <xdr:rowOff>143981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301424</xdr:colOff>
      <xdr:row>9</xdr:row>
      <xdr:rowOff>78853</xdr:rowOff>
    </xdr:from>
    <xdr:to>
      <xdr:col>21</xdr:col>
      <xdr:colOff>639019</xdr:colOff>
      <xdr:row>12</xdr:row>
      <xdr:rowOff>53663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ÇÃO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6847" y="1648466"/>
              <a:ext cx="2390165" cy="498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113182</xdr:colOff>
      <xdr:row>4</xdr:row>
      <xdr:rowOff>156033</xdr:rowOff>
    </xdr:from>
    <xdr:to>
      <xdr:col>34</xdr:col>
      <xdr:colOff>505034</xdr:colOff>
      <xdr:row>39</xdr:row>
      <xdr:rowOff>5266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ESPONSÁVEL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38886" y="853639"/>
              <a:ext cx="3128613" cy="5953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536620</xdr:colOff>
      <xdr:row>31</xdr:row>
      <xdr:rowOff>160986</xdr:rowOff>
    </xdr:from>
    <xdr:to>
      <xdr:col>18</xdr:col>
      <xdr:colOff>306736</xdr:colOff>
      <xdr:row>36</xdr:row>
      <xdr:rowOff>13415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ÊS 1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9472" y="5567430"/>
              <a:ext cx="1822687" cy="7244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17</xdr:col>
      <xdr:colOff>220870</xdr:colOff>
      <xdr:row>40</xdr:row>
      <xdr:rowOff>27609</xdr:rowOff>
    </xdr:from>
    <xdr:to>
      <xdr:col>24</xdr:col>
      <xdr:colOff>159284</xdr:colOff>
      <xdr:row>55</xdr:row>
      <xdr:rowOff>164460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FA7A35D-C7F1-4FB5-9748-8AA1EC168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658518</xdr:colOff>
      <xdr:row>49</xdr:row>
      <xdr:rowOff>0</xdr:rowOff>
    </xdr:from>
    <xdr:to>
      <xdr:col>35</xdr:col>
      <xdr:colOff>408851</xdr:colOff>
      <xdr:row>72</xdr:row>
      <xdr:rowOff>155446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AAC6FBD-0EC4-4239-8732-D7E9E2CED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5</xdr:col>
      <xdr:colOff>4</xdr:colOff>
      <xdr:row>22</xdr:row>
      <xdr:rowOff>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248475" y="248477"/>
          <a:ext cx="3948043" cy="3451089"/>
        </a:xfrm>
        <a:prstGeom prst="rect">
          <a:avLst/>
        </a:prstGeom>
      </xdr:spPr>
    </xdr:pic>
    <xdr:clientData/>
  </xdr:twoCellAnchor>
  <xdr:twoCellAnchor editAs="oneCell">
    <xdr:from>
      <xdr:col>0</xdr:col>
      <xdr:colOff>162549</xdr:colOff>
      <xdr:row>32</xdr:row>
      <xdr:rowOff>8661</xdr:rowOff>
    </xdr:from>
    <xdr:to>
      <xdr:col>4</xdr:col>
      <xdr:colOff>562863</xdr:colOff>
      <xdr:row>67</xdr:row>
      <xdr:rowOff>102419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SPONSÁVEL 1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549" y="6272070"/>
              <a:ext cx="3171223" cy="6321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238125</xdr:colOff>
      <xdr:row>11</xdr:row>
      <xdr:rowOff>79375</xdr:rowOff>
    </xdr:from>
    <xdr:to>
      <xdr:col>22</xdr:col>
      <xdr:colOff>532754</xdr:colOff>
      <xdr:row>37</xdr:row>
      <xdr:rowOff>142875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530718" y="2019653"/>
          <a:ext cx="11489443" cy="492007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1437</xdr:colOff>
      <xdr:row>10</xdr:row>
      <xdr:rowOff>170656</xdr:rowOff>
    </xdr:from>
    <xdr:to>
      <xdr:col>22</xdr:col>
      <xdr:colOff>275567</xdr:colOff>
      <xdr:row>37</xdr:row>
      <xdr:rowOff>54807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358631</xdr:colOff>
      <xdr:row>0</xdr:row>
      <xdr:rowOff>142164</xdr:rowOff>
    </xdr:from>
    <xdr:to>
      <xdr:col>15</xdr:col>
      <xdr:colOff>519546</xdr:colOff>
      <xdr:row>5</xdr:row>
      <xdr:rowOff>86591</xdr:rowOff>
    </xdr:to>
    <xdr:sp macro="" textlink="">
      <xdr:nvSpPr>
        <xdr:cNvPr id="2" name="Arredondar Retângulo no Mesmo Canto Lateral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675795" y="142164"/>
          <a:ext cx="6795244" cy="8448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latin typeface="Times New Roman" panose="02020603050405020304" pitchFamily="18" charset="0"/>
              <a:cs typeface="Times New Roman" panose="02020603050405020304" pitchFamily="18" charset="0"/>
            </a:rPr>
            <a:t>RESULTADOS DA EMPRESA</a:t>
          </a:r>
        </a:p>
      </xdr:txBody>
    </xdr:sp>
    <xdr:clientData/>
  </xdr:twoCellAnchor>
  <xdr:twoCellAnchor>
    <xdr:from>
      <xdr:col>24</xdr:col>
      <xdr:colOff>336022</xdr:colOff>
      <xdr:row>0</xdr:row>
      <xdr:rowOff>160663</xdr:rowOff>
    </xdr:from>
    <xdr:to>
      <xdr:col>29</xdr:col>
      <xdr:colOff>160663</xdr:colOff>
      <xdr:row>5</xdr:row>
      <xdr:rowOff>84157</xdr:rowOff>
    </xdr:to>
    <xdr:sp macro="" textlink="">
      <xdr:nvSpPr>
        <xdr:cNvPr id="4" name="Arredondar Retângulo no Mesmo Canto Latera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126865" y="160663"/>
          <a:ext cx="3114400" cy="80331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latin typeface="Times New Roman" panose="02020603050405020304" pitchFamily="18" charset="0"/>
              <a:cs typeface="Times New Roman" panose="02020603050405020304" pitchFamily="18" charset="0"/>
            </a:rPr>
            <a:t>MESES</a:t>
          </a:r>
        </a:p>
      </xdr:txBody>
    </xdr:sp>
    <xdr:clientData/>
  </xdr:twoCellAnchor>
  <xdr:twoCellAnchor>
    <xdr:from>
      <xdr:col>15</xdr:col>
      <xdr:colOff>577272</xdr:colOff>
      <xdr:row>0</xdr:row>
      <xdr:rowOff>161119</xdr:rowOff>
    </xdr:from>
    <xdr:to>
      <xdr:col>24</xdr:col>
      <xdr:colOff>123208</xdr:colOff>
      <xdr:row>5</xdr:row>
      <xdr:rowOff>92604</xdr:rowOff>
    </xdr:to>
    <xdr:sp macro="" textlink="">
      <xdr:nvSpPr>
        <xdr:cNvPr id="5" name="Arredondar Retângulo no Mesmo Canto Lateral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0528765" y="161119"/>
          <a:ext cx="5516831" cy="831858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latin typeface="Times New Roman" panose="02020603050405020304" pitchFamily="18" charset="0"/>
              <a:cs typeface="Times New Roman" panose="02020603050405020304" pitchFamily="18" charset="0"/>
            </a:rPr>
            <a:t>STATUS DE</a:t>
          </a:r>
          <a:r>
            <a:rPr lang="pt-BR" sz="3200" baseline="0">
              <a:latin typeface="Times New Roman" panose="02020603050405020304" pitchFamily="18" charset="0"/>
              <a:cs typeface="Times New Roman" panose="02020603050405020304" pitchFamily="18" charset="0"/>
            </a:rPr>
            <a:t> PAGAMENTO</a:t>
          </a:r>
          <a:endParaRPr lang="pt-BR" sz="3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360796</xdr:colOff>
      <xdr:row>5</xdr:row>
      <xdr:rowOff>144318</xdr:rowOff>
    </xdr:from>
    <xdr:to>
      <xdr:col>15</xdr:col>
      <xdr:colOff>519546</xdr:colOff>
      <xdr:row>10</xdr:row>
      <xdr:rowOff>82826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777372" y="1076111"/>
          <a:ext cx="6991902" cy="870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321910</xdr:colOff>
      <xdr:row>5</xdr:row>
      <xdr:rowOff>145362</xdr:rowOff>
    </xdr:from>
    <xdr:to>
      <xdr:col>29</xdr:col>
      <xdr:colOff>160663</xdr:colOff>
      <xdr:row>10</xdr:row>
      <xdr:rowOff>114757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 flipV="1">
          <a:off x="16112753" y="1025181"/>
          <a:ext cx="3128512" cy="849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571500</xdr:colOff>
      <xdr:row>5</xdr:row>
      <xdr:rowOff>145520</xdr:rowOff>
    </xdr:from>
    <xdr:to>
      <xdr:col>24</xdr:col>
      <xdr:colOff>123209</xdr:colOff>
      <xdr:row>10</xdr:row>
      <xdr:rowOff>104098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0408795" y="1030356"/>
          <a:ext cx="5454086" cy="843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15</xdr:col>
      <xdr:colOff>623529</xdr:colOff>
      <xdr:row>6</xdr:row>
      <xdr:rowOff>36136</xdr:rowOff>
    </xdr:from>
    <xdr:to>
      <xdr:col>24</xdr:col>
      <xdr:colOff>110555</xdr:colOff>
      <xdr:row>10</xdr:row>
      <xdr:rowOff>70548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ÇÃO 1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ÇÃ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9845" y="1139031"/>
              <a:ext cx="5502815" cy="76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435086</xdr:colOff>
      <xdr:row>6</xdr:row>
      <xdr:rowOff>84683</xdr:rowOff>
    </xdr:from>
    <xdr:to>
      <xdr:col>29</xdr:col>
      <xdr:colOff>62905</xdr:colOff>
      <xdr:row>10</xdr:row>
      <xdr:rowOff>22002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MÊS 2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77191" y="1187578"/>
              <a:ext cx="2969925" cy="672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77651</xdr:colOff>
      <xdr:row>38</xdr:row>
      <xdr:rowOff>115693</xdr:rowOff>
    </xdr:from>
    <xdr:to>
      <xdr:col>14</xdr:col>
      <xdr:colOff>291206</xdr:colOff>
      <xdr:row>63</xdr:row>
      <xdr:rowOff>81674</xdr:rowOff>
    </xdr:to>
    <xdr:sp macro="" textlink="">
      <xdr:nvSpPr>
        <xdr:cNvPr id="23" name="Retângulo Arredond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3390694" y="7211128"/>
          <a:ext cx="6177034" cy="44523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40883</xdr:colOff>
      <xdr:row>39</xdr:row>
      <xdr:rowOff>26951</xdr:rowOff>
    </xdr:from>
    <xdr:to>
      <xdr:col>14</xdr:col>
      <xdr:colOff>248479</xdr:colOff>
      <xdr:row>61</xdr:row>
      <xdr:rowOff>140697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366801</xdr:colOff>
      <xdr:row>38</xdr:row>
      <xdr:rowOff>89400</xdr:rowOff>
    </xdr:from>
    <xdr:to>
      <xdr:col>22</xdr:col>
      <xdr:colOff>442397</xdr:colOff>
      <xdr:row>63</xdr:row>
      <xdr:rowOff>79375</xdr:rowOff>
    </xdr:to>
    <xdr:sp macro="" textlink="">
      <xdr:nvSpPr>
        <xdr:cNvPr id="26" name="Retângulo Arredondado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9701301" y="6995025"/>
          <a:ext cx="5409596" cy="4355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455544</xdr:colOff>
      <xdr:row>39</xdr:row>
      <xdr:rowOff>0</xdr:rowOff>
    </xdr:from>
    <xdr:to>
      <xdr:col>22</xdr:col>
      <xdr:colOff>395243</xdr:colOff>
      <xdr:row>61</xdr:row>
      <xdr:rowOff>31750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501993</xdr:colOff>
      <xdr:row>6</xdr:row>
      <xdr:rowOff>0</xdr:rowOff>
    </xdr:from>
    <xdr:to>
      <xdr:col>7</xdr:col>
      <xdr:colOff>128040</xdr:colOff>
      <xdr:row>10</xdr:row>
      <xdr:rowOff>60068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6804" y="1078302"/>
          <a:ext cx="943972" cy="778936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6</xdr:row>
      <xdr:rowOff>60790</xdr:rowOff>
    </xdr:from>
    <xdr:to>
      <xdr:col>10</xdr:col>
      <xdr:colOff>343958</xdr:colOff>
      <xdr:row>8</xdr:row>
      <xdr:rowOff>35390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4878917" y="1172040"/>
          <a:ext cx="2344208" cy="34501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latin typeface="Times New Roman" panose="02020603050405020304" pitchFamily="18" charset="0"/>
              <a:cs typeface="Times New Roman" panose="02020603050405020304" pitchFamily="18" charset="0"/>
            </a:rPr>
            <a:t>FATURAMENTO</a:t>
          </a:r>
        </a:p>
      </xdr:txBody>
    </xdr:sp>
    <xdr:clientData/>
  </xdr:twoCellAnchor>
  <xdr:oneCellAnchor>
    <xdr:from>
      <xdr:col>7</xdr:col>
      <xdr:colOff>102419</xdr:colOff>
      <xdr:row>8</xdr:row>
      <xdr:rowOff>49595</xdr:rowOff>
    </xdr:from>
    <xdr:ext cx="1705950" cy="342786"/>
    <xdr:sp macro="" textlink="'tabelas dinâmicas'!B6">
      <xdr:nvSpPr>
        <xdr:cNvPr id="31" name="CaixaDeTexto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4764248" y="1412522"/>
          <a:ext cx="17059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564073F-74FF-43F1-9523-3176E721B3F4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Aptos Narrow"/>
              <a:cs typeface="Times New Roman" panose="02020603050405020304" pitchFamily="18" charset="0"/>
            </a:rPr>
            <a:t>R$ 2.503.606,67</a:t>
          </a:fld>
          <a:endParaRPr lang="pt-BR" sz="2400">
            <a:solidFill>
              <a:schemeClr val="bg1">
                <a:lumMod val="9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10</xdr:col>
      <xdr:colOff>23879</xdr:colOff>
      <xdr:row>6</xdr:row>
      <xdr:rowOff>41326</xdr:rowOff>
    </xdr:from>
    <xdr:to>
      <xdr:col>11</xdr:col>
      <xdr:colOff>59171</xdr:colOff>
      <xdr:row>10</xdr:row>
      <xdr:rowOff>18742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046" y="1120826"/>
          <a:ext cx="723208" cy="697083"/>
        </a:xfrm>
        <a:prstGeom prst="rect">
          <a:avLst/>
        </a:prstGeom>
      </xdr:spPr>
    </xdr:pic>
    <xdr:clientData/>
  </xdr:twoCellAnchor>
  <xdr:oneCellAnchor>
    <xdr:from>
      <xdr:col>10</xdr:col>
      <xdr:colOff>644098</xdr:colOff>
      <xdr:row>6</xdr:row>
      <xdr:rowOff>69796</xdr:rowOff>
    </xdr:from>
    <xdr:ext cx="1324208" cy="328295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7470348" y="1165171"/>
          <a:ext cx="1324208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ENCARGOS</a:t>
          </a:r>
        </a:p>
      </xdr:txBody>
    </xdr:sp>
    <xdr:clientData/>
  </xdr:oneCellAnchor>
  <xdr:oneCellAnchor>
    <xdr:from>
      <xdr:col>10</xdr:col>
      <xdr:colOff>655133</xdr:colOff>
      <xdr:row>8</xdr:row>
      <xdr:rowOff>34848</xdr:rowOff>
    </xdr:from>
    <xdr:ext cx="1277466" cy="342786"/>
    <xdr:sp macro="" textlink="'tabelas dinâmicas'!D7">
      <xdr:nvSpPr>
        <xdr:cNvPr id="34" name="CaixaDeTexto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7314889" y="1397775"/>
          <a:ext cx="127746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C68AC01D-6274-402C-A47E-649AB6DC4888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Aptos Narrow"/>
              <a:cs typeface="Times New Roman" panose="02020603050405020304" pitchFamily="18" charset="0"/>
            </a:rPr>
            <a:t>R$ 37.554,10</a:t>
          </a:fld>
          <a:endParaRPr lang="pt-BR" sz="2400">
            <a:solidFill>
              <a:schemeClr val="bg1">
                <a:lumMod val="9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81063</xdr:colOff>
      <xdr:row>6</xdr:row>
      <xdr:rowOff>91196</xdr:rowOff>
    </xdr:from>
    <xdr:ext cx="481286" cy="328295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9727659" y="1185558"/>
          <a:ext cx="48128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PIS</a:t>
          </a:r>
        </a:p>
      </xdr:txBody>
    </xdr:sp>
    <xdr:clientData/>
  </xdr:oneCellAnchor>
  <xdr:oneCellAnchor>
    <xdr:from>
      <xdr:col>13</xdr:col>
      <xdr:colOff>662610</xdr:colOff>
      <xdr:row>8</xdr:row>
      <xdr:rowOff>27610</xdr:rowOff>
    </xdr:from>
    <xdr:ext cx="809645" cy="342786"/>
    <xdr:sp macro="" textlink="'tabelas dinâmicas'!F6">
      <xdr:nvSpPr>
        <xdr:cNvPr id="37" name="CaixaDeTexto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9320293" y="1390537"/>
          <a:ext cx="80964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0A01A5-24AF-49E0-872E-F103364DAB4B}" type="TxLink">
            <a:rPr lang="en-US" sz="1600" b="0" i="0" u="none" strike="noStrike">
              <a:solidFill>
                <a:schemeClr val="bg1">
                  <a:lumMod val="95000"/>
                </a:schemeClr>
              </a:solidFill>
              <a:latin typeface="Aptos Narrow"/>
              <a:cs typeface="Times New Roman" panose="02020603050405020304" pitchFamily="18" charset="0"/>
            </a:rPr>
            <a:t>R$ 4.292,65</a:t>
          </a:fld>
          <a:endParaRPr lang="pt-BR" sz="2400">
            <a:solidFill>
              <a:schemeClr val="bg1">
                <a:lumMod val="9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13</xdr:col>
      <xdr:colOff>41414</xdr:colOff>
      <xdr:row>6</xdr:row>
      <xdr:rowOff>38634</xdr:rowOff>
    </xdr:from>
    <xdr:to>
      <xdr:col>14</xdr:col>
      <xdr:colOff>47626</xdr:colOff>
      <xdr:row>10</xdr:row>
      <xdr:rowOff>21433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4331" y="1118134"/>
          <a:ext cx="694128" cy="702466"/>
        </a:xfrm>
        <a:prstGeom prst="rect">
          <a:avLst/>
        </a:prstGeom>
      </xdr:spPr>
    </xdr:pic>
    <xdr:clientData/>
  </xdr:twoCellAnchor>
  <xdr:twoCellAnchor>
    <xdr:from>
      <xdr:col>0</xdr:col>
      <xdr:colOff>187614</xdr:colOff>
      <xdr:row>27</xdr:row>
      <xdr:rowOff>101023</xdr:rowOff>
    </xdr:from>
    <xdr:to>
      <xdr:col>4</xdr:col>
      <xdr:colOff>577272</xdr:colOff>
      <xdr:row>31</xdr:row>
      <xdr:rowOff>106219</xdr:rowOff>
    </xdr:to>
    <xdr:sp macro="" textlink="">
      <xdr:nvSpPr>
        <xdr:cNvPr id="39" name="Arredondar Retângulo no Mesmo Canto Lateral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87614" y="5426364"/>
          <a:ext cx="3160567" cy="7556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Times New Roman" panose="02020603050405020304" pitchFamily="18" charset="0"/>
              <a:cs typeface="Times New Roman" panose="02020603050405020304" pitchFamily="18" charset="0"/>
            </a:rPr>
            <a:t>RESPONSÁVEL</a:t>
          </a:r>
        </a:p>
      </xdr:txBody>
    </xdr:sp>
    <xdr:clientData/>
  </xdr:twoCellAnchor>
  <xdr:twoCellAnchor>
    <xdr:from>
      <xdr:col>22</xdr:col>
      <xdr:colOff>614180</xdr:colOff>
      <xdr:row>38</xdr:row>
      <xdr:rowOff>145738</xdr:rowOff>
    </xdr:from>
    <xdr:to>
      <xdr:col>32</xdr:col>
      <xdr:colOff>142057</xdr:colOff>
      <xdr:row>63</xdr:row>
      <xdr:rowOff>13804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CED3C77-49FA-40D4-8D05-8DA76098C1ED}"/>
            </a:ext>
          </a:extLst>
        </xdr:cNvPr>
        <xdr:cNvSpPr/>
      </xdr:nvSpPr>
      <xdr:spPr>
        <a:xfrm>
          <a:off x="15042213" y="7141148"/>
          <a:ext cx="6086074" cy="42922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167736</xdr:colOff>
      <xdr:row>39</xdr:row>
      <xdr:rowOff>55219</xdr:rowOff>
    </xdr:from>
    <xdr:to>
      <xdr:col>31</xdr:col>
      <xdr:colOff>518773</xdr:colOff>
      <xdr:row>62</xdr:row>
      <xdr:rowOff>47627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433B1139-BC48-4E28-B2CC-399A90222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39689</xdr:colOff>
      <xdr:row>11</xdr:row>
      <xdr:rowOff>39688</xdr:rowOff>
    </xdr:from>
    <xdr:to>
      <xdr:col>32</xdr:col>
      <xdr:colOff>39689</xdr:colOff>
      <xdr:row>37</xdr:row>
      <xdr:rowOff>138907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C55B06C8-E6A9-4A2A-A70C-E8CA03F6EAE5}"/>
            </a:ext>
          </a:extLst>
        </xdr:cNvPr>
        <xdr:cNvSpPr/>
      </xdr:nvSpPr>
      <xdr:spPr>
        <a:xfrm>
          <a:off x="15357128" y="1913712"/>
          <a:ext cx="5993781" cy="48075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454517</xdr:colOff>
      <xdr:row>12</xdr:row>
      <xdr:rowOff>17199</xdr:rowOff>
    </xdr:from>
    <xdr:to>
      <xdr:col>31</xdr:col>
      <xdr:colOff>414199</xdr:colOff>
      <xdr:row>35</xdr:row>
      <xdr:rowOff>107155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DD1D33A9-72C2-473D-8DF3-0C3FDEDDB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244820</xdr:colOff>
      <xdr:row>5</xdr:row>
      <xdr:rowOff>153012</xdr:rowOff>
    </xdr:from>
    <xdr:to>
      <xdr:col>31</xdr:col>
      <xdr:colOff>642651</xdr:colOff>
      <xdr:row>10</xdr:row>
      <xdr:rowOff>130060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E1D42AE2-6289-4059-B7E4-D042CD7ACA6C}"/>
            </a:ext>
          </a:extLst>
        </xdr:cNvPr>
        <xdr:cNvSpPr/>
      </xdr:nvSpPr>
      <xdr:spPr>
        <a:xfrm>
          <a:off x="19325422" y="1032831"/>
          <a:ext cx="1713735" cy="8568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260121</xdr:colOff>
      <xdr:row>0</xdr:row>
      <xdr:rowOff>168313</xdr:rowOff>
    </xdr:from>
    <xdr:to>
      <xdr:col>31</xdr:col>
      <xdr:colOff>650301</xdr:colOff>
      <xdr:row>5</xdr:row>
      <xdr:rowOff>84157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DD1773F7-F60A-4B38-9DEC-2ADFA3FCB3CF}"/>
            </a:ext>
          </a:extLst>
        </xdr:cNvPr>
        <xdr:cNvSpPr/>
      </xdr:nvSpPr>
      <xdr:spPr>
        <a:xfrm>
          <a:off x="19340723" y="168313"/>
          <a:ext cx="1706084" cy="79566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latin typeface="Times New Roman" panose="02020603050405020304" pitchFamily="18" charset="0"/>
              <a:cs typeface="Times New Roman" panose="02020603050405020304" pitchFamily="18" charset="0"/>
            </a:rPr>
            <a:t>ATRASO</a:t>
          </a:r>
        </a:p>
      </xdr:txBody>
    </xdr:sp>
    <xdr:clientData/>
  </xdr:twoCellAnchor>
  <xdr:twoCellAnchor editAs="oneCell">
    <xdr:from>
      <xdr:col>29</xdr:col>
      <xdr:colOff>313675</xdr:colOff>
      <xdr:row>6</xdr:row>
      <xdr:rowOff>22740</xdr:rowOff>
    </xdr:from>
    <xdr:to>
      <xdr:col>31</xdr:col>
      <xdr:colOff>573221</xdr:colOff>
      <xdr:row>10</xdr:row>
      <xdr:rowOff>83944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0" name="ATRASADO 1">
              <a:extLst>
                <a:ext uri="{FF2B5EF4-FFF2-40B4-BE49-F238E27FC236}">
                  <a16:creationId xmlns:a16="http://schemas.microsoft.com/office/drawing/2014/main" id="{6A85B575-567F-4DE3-A41C-018794B748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RAS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97886" y="1125635"/>
              <a:ext cx="1596388" cy="796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secan/Desktop/LENE/IPOG/2024/AULAS/28.01.2024/GRUPO%2002%20-%20Matriz%20Probabilidade%20Impac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wbrasil.sharepoint.com/sites/corporativo/Documentos%20Compartilhados/02%20Financeiro/FLUXO%20DE%20CAIXA/Previsto%20X%20Realizado/2025/FLUXO%20DE%20CAIXA%20KW%20-%2005-2025%20as%20165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cos"/>
      <sheetName val="Grafico"/>
      <sheetName val="Param"/>
    </sheetNames>
    <sheetDataSet>
      <sheetData sheetId="0" refreshError="1"/>
      <sheetData sheetId="1" refreshError="1"/>
      <sheetData sheetId="2">
        <row r="5">
          <cell r="E5" t="str">
            <v>1-Muito baixa</v>
          </cell>
          <cell r="F5" t="str">
            <v>1-Muito baixo</v>
          </cell>
          <cell r="G5" t="str">
            <v>Operacional</v>
          </cell>
          <cell r="H5" t="str">
            <v>Prevenir</v>
          </cell>
        </row>
        <row r="6">
          <cell r="E6" t="str">
            <v>2-Baixa</v>
          </cell>
          <cell r="F6" t="str">
            <v>2-Baixo</v>
          </cell>
          <cell r="G6" t="str">
            <v>Crédito</v>
          </cell>
          <cell r="H6" t="str">
            <v>Mitigar</v>
          </cell>
        </row>
        <row r="7">
          <cell r="E7" t="str">
            <v>3-Média</v>
          </cell>
          <cell r="F7" t="str">
            <v>3-Médio</v>
          </cell>
          <cell r="G7" t="str">
            <v>Técnico</v>
          </cell>
          <cell r="H7" t="str">
            <v>Transferir</v>
          </cell>
        </row>
        <row r="8">
          <cell r="E8" t="str">
            <v>4-Alta</v>
          </cell>
          <cell r="F8" t="str">
            <v>4-Alto</v>
          </cell>
          <cell r="G8" t="str">
            <v>Financeiro</v>
          </cell>
          <cell r="H8" t="str">
            <v>Assumir</v>
          </cell>
        </row>
        <row r="9">
          <cell r="E9" t="str">
            <v>5-Muito Alta</v>
          </cell>
          <cell r="F9" t="str">
            <v>5-Muito Alto</v>
          </cell>
          <cell r="G9" t="str">
            <v>Mercado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isão (2)"/>
      <sheetName val="Planilha4"/>
      <sheetName val="Fluxo"/>
      <sheetName val="base"/>
      <sheetName val="Planilha2"/>
      <sheetName val="Saldo Inicial"/>
      <sheetName val="Provisão"/>
      <sheetName val="RESUMO 30 DIAS"/>
      <sheetName val="DADOS BASE"/>
      <sheetName val="Conta compromissada MAI.2025"/>
      <sheetName val="Conta compromissada ABR.202 (2)"/>
      <sheetName val="Emprest Consorciadas"/>
      <sheetName val="Fornec prorrogação"/>
      <sheetName val="Abr"/>
      <sheetName val="Mar (2)"/>
      <sheetName val="13º"/>
      <sheetName val="Emprestimo BASA"/>
      <sheetName val="Emprestimo Caixa"/>
      <sheetName val="Consórcios Caixa"/>
    </sheetNames>
    <sheetDataSet>
      <sheetData sheetId="0"/>
      <sheetData sheetId="1"/>
      <sheetData sheetId="2">
        <row r="4">
          <cell r="G4">
            <v>45779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 10" refreshedDate="45905.696587847226" createdVersion="6" refreshedVersion="6" minRefreshableVersion="3" recordCount="206" xr:uid="{00000000-000A-0000-FFFF-FFFF08000000}">
  <cacheSource type="worksheet">
    <worksheetSource ref="A1:AD207" sheet="Base Prev e Real"/>
  </cacheSource>
  <cacheFields count="30">
    <cacheField name="FILIAL" numFmtId="49">
      <sharedItems count="6">
        <s v="0101"/>
        <s v="0102"/>
        <s v="0103"/>
        <s v="0104"/>
        <s v="0106"/>
        <s v="0105"/>
      </sharedItems>
    </cacheField>
    <cacheField name="NOME" numFmtId="0">
      <sharedItems count="112">
        <s v="BRADESCO CAPITALIZAÇÃO S.A."/>
        <s v="GAVIÕES COMERCIAL LTDA"/>
        <s v="GAVIÕES COMERCIAL LTDA                                       "/>
        <s v="FR JOAQUIM SOUZA PEREIRA"/>
        <s v="FR JOAQUIM SOUZA PEREIRA                              "/>
        <s v="JOAQUIM SOUZA PEREIRA 85682248305"/>
        <s v="JOAQUIM SOUZA PEREIRA 85682248305                                              "/>
        <s v="AEGEA SANEAMENTO                   "/>
        <s v="ANA JULIA BARROS COSTA                                                          "/>
        <s v="LIBRA LIGAS DO BRASIL S.A.,"/>
        <s v="GIGA+ TELECOM E SERVIÇOS LTDA                                                   "/>
        <s v="BJ SERVICOS LTDA                                                                "/>
        <s v="ASSOCIACAO DAS EMPRESAS DO COMPLEXO INDUSTRIAL E PORTUARIO DO PECEM  AECIPP    "/>
        <s v="CASA PIO COMERCIAL DE CALCADOS LTDA                                              "/>
        <s v="HYDAC BRASIL"/>
        <s v="TIGRE"/>
        <s v="TAMBASA ATACADISTAS"/>
        <s v="ANDRADE GUTIERREZ"/>
        <s v="ENGIE BRASIL"/>
        <s v="ITURRI COIMPAR"/>
        <s v="GRUPO METHA"/>
        <s v="DARF COD 5856 COFINS                                                            "/>
        <s v="DARF COD 6912 PIS                                                               "/>
        <s v="DCTF  DESONERAÇÃO  04/2025 (CPRB)"/>
        <s v="DCTF  INSS  04/2025"/>
        <s v="DCTF  IR S/ FOPAG  04/2025"/>
        <s v="CONTABILIDADE FORT LTDA"/>
        <s v="CONTABILIDADE FORT ME"/>
        <s v="GRSA  GLOBAL RESTAURANTES"/>
        <s v="CORREIOS"/>
        <s v="EQUATORIAL ENERGIA S.A."/>
        <s v="JAMEF TRANSPORTES"/>
        <s v="ANTÔNIO GILBERTO ALVES PEREIRA"/>
        <s v="EXPRESSO SÃO MIGUEL"/>
        <s v="FERIAS FOLHA  "/>
        <s v="FERIAS FOLHA                                                                   "/>
        <s v="C&amp;C CASA E CONSTRUÇÃO"/>
        <s v="FGTS 04/2025"/>
        <s v="FOLHA  FGTS RESCISÓRIO                                                         "/>
        <s v="FOLHA       IRRF                                                                   "/>
        <s v="FOLHA       FGTS                                                                   "/>
        <s v="FOLHA                                                                          "/>
        <s v="FOPAG  ADIANTAMENTO 05/2025"/>
        <s v="LETÍCIA FERREIRA MATOS                                                   "/>
        <s v="FRIGELAR REFRIGERAÇÃO LTDA"/>
        <s v="LATAM CARGO BRASIL"/>
        <s v="AMBIENTE CONSULTORIA AMBIENTAL LTDA"/>
        <s v="GRRF"/>
        <s v="AMIL  PLANO DE SAUDE 05/2025"/>
        <s v="AMIL ASSISTENCIA MEDICA LTDA                                                 "/>
        <s v="INSS DESONERAÇÃO                                                                "/>
        <s v="WEG EQUIPAMENTOS ELÉTRICOS S.A."/>
        <s v="JAMEF TRANSPORTES LTDA"/>
        <s v="CORAL TINTAS"/>
        <s v="JORGE DA COSTA BARROS 025410214259"/>
        <s v="KATIUSCIA FERREIRA DAMASCENO                                            "/>
        <s v="INTELBRAS S/A"/>
        <s v="JOÃO CARLOS DA SILVA  PF"/>
        <s v="LIMP BRASIL COMÉRCIO DE PRODUTOS DE LIMPEZA LTDA"/>
        <s v="UNIDAS LOCADORA S.A."/>
        <s v="OUTBACK STEAKHOUSE BRASIL LTDA"/>
        <s v="CONSTRUCENTRO TERRAPLENAGEM LTDA"/>
        <s v="CLARO S.A."/>
        <s v="JOÃO PAULO DA SILVA"/>
        <s v="MARIA APARECIDA DE SOUZA"/>
        <s v="MESQUITA COMERCIO MATERIAL DE CONSTRUCAO LTDA"/>
        <s v="MESQUITA COMERCIO MATERIAL DE CONSTRUCAO LTDA                                   "/>
        <s v="MOCELIN EMPREENDIMENTOS TURISTICOS, ADMINISTRACAO DE HOTEIS LTDA                "/>
        <s v="MOVIDA PARTICIPACOES S.A."/>
        <s v="MOVIDA PARTICIPACOES S.A.                                                       "/>
        <s v="NET ONDA SERVICOS DE INTERNET EIRELI                                            "/>
        <s v="NOVO HORIZONTE JACAREPAGUA IMPORTACAO E EXPORTACAO LTDA                         "/>
        <s v="OLI E OLIVEIRA ASSOCIADOS LTDA                                                  "/>
        <s v="PABOVI INDUSTRIA DE PLASTICOS LTDA                                              "/>
        <s v="PARAFERRO PRODUTOS METALURGICOS LTDA"/>
        <s v="PARAFERRO PRODUTOS METALURGICOS LTDA                                            "/>
        <s v="PEU ELETRICIDADE LTDA"/>
        <s v="PEU ELETRICIDADE LTDA                                                           "/>
        <s v="PIS / COFINS  ABR/2025"/>
        <s v="R M C COMERCIO E REPRESENTAÇÕES LTDA                                            "/>
        <s v="RAIMUNDO PORFIRIO SAMPAIO FILHO  ME                                            "/>
        <s v="RANDIZ B DA BARROS SERVICOS E PECAS  ME"/>
        <s v="RANDIZ B DA BARROS SERVICOS E PECAS  ME                                         "/>
        <s v="REAL COMERCIO DE EQUIPAMENTOS DE SEGURANCA LTDA"/>
        <s v="REAL COMERCIO DE EQUIPAMENTOS DE SEGURANCA LTDA                                 "/>
        <s v="REALIZA SOLUCOES IMOBILIARIAS LTDA                                              "/>
        <s v="REDEMAQUINAS COMERCIO E SERVICOS DE MAQUINAS E EQUIPAMENTOS LTDA                "/>
        <s v="REGIONAL TELHAS IND. COM. PRODS. SIDERURGICOS LTDA"/>
        <s v="REGIONAL TELHAS IND. COM. PRODS. SIDERURGICOS LTDA                              "/>
        <s v="RESCISAO FOLHA                                                                 "/>
        <s v="RESCISÕES"/>
        <s v="RESTAURANTE BOM SABOR LTDA"/>
        <s v="ELETRICOM COMERCIO DE MATERIAIS ELETRICOS LTDA"/>
        <s v="AUTOPEÇAS SÃO FRANCISCO LTDA"/>
        <s v="SECRETARIA DE ESTADO DA FAZENDA                                                 "/>
        <s v="ANDAIMES E ESCORAMENTOS NORTE LTDA"/>
        <s v="FERRAMENTAS NACIONAL LTDA"/>
        <s v="SMS TECNOLOGIA LTDA"/>
        <s v="FILTROS E SISTEMAS LTDA"/>
        <s v="DIESEL EXPRESS LTDA"/>
        <s v="CLINICA VIDA SAUDÁVEL LTDA"/>
        <s v="ALIMENTAÇÃO COLETIVA LTDA"/>
        <s v="TRANSPORTES RODOVIARIOS S.A."/>
        <s v="EQUIPAR INDUSTRIAL LTDA"/>
        <s v="TD SYNNEX"/>
        <s v="SYNNEX BRASIL LTDA"/>
        <s v="FIXAR COMERCIO DE PRODUTOS LTDA"/>
        <s v="TIM S.A                                                                         "/>
        <s v="PORTO SEGURO COMPANHIA DE SEGUROS"/>
        <s v="TRIBUNAL REGIONAL DO TRABALHO DA 7A. REGIAO"/>
        <s v="TRIBUNAL REGIONAL DO TRABALHO DA 7A. REGIAO                                     "/>
        <s v="UNIDAS LOCADORA S.A                                                             "/>
      </sharedItems>
    </cacheField>
    <cacheField name="TITULO" numFmtId="0">
      <sharedItems containsBlank="1"/>
    </cacheField>
    <cacheField name="AÇÃO" numFmtId="0">
      <sharedItems count="2">
        <s v="REALIZADO"/>
        <s v="PREVISTO"/>
      </sharedItems>
    </cacheField>
    <cacheField name="EMISSAO" numFmtId="14">
      <sharedItems containsSemiMixedTypes="0" containsNonDate="0" containsDate="1" containsString="0" minDate="2025-02-20T00:00:00" maxDate="2025-05-25T00:00:00"/>
    </cacheField>
    <cacheField name="MÊS" numFmtId="14">
      <sharedItems count="4">
        <s v="mai"/>
        <s v="mar"/>
        <s v="fev"/>
        <s v="abr"/>
      </sharedItems>
    </cacheField>
    <cacheField name="VENCIMENTO_REAL" numFmtId="14">
      <sharedItems containsSemiMixedTypes="0" containsNonDate="0" containsDate="1" containsString="0" minDate="2025-03-20T00:00:00" maxDate="2025-06-11T00:00:00"/>
    </cacheField>
    <cacheField name="VALOR_PAGTO" numFmtId="44">
      <sharedItems containsSemiMixedTypes="0" containsString="0" containsNumber="1" minValue="4" maxValue="720000"/>
    </cacheField>
    <cacheField name="ENTRADA" numFmtId="14">
      <sharedItems containsNonDate="0" containsDate="1" containsString="0" containsBlank="1" minDate="2025-02-25T00:00:00" maxDate="2025-05-27T00:00:00"/>
    </cacheField>
    <cacheField name="CCCUSTO" numFmtId="0">
      <sharedItems containsMixedTypes="1" containsNumber="1" containsInteger="1" minValue="1002100101" maxValue="1002100101" count="68" longText="1">
        <s v="1002100101    "/>
        <s v="1003200401"/>
        <s v="1003200101"/>
        <s v="1003240101"/>
        <s v="1002220301"/>
        <s v="1003240101    "/>
        <s v="1003200101    "/>
        <s v="1003200401    "/>
        <s v="1002220301    "/>
        <s v="1001211801"/>
        <s v="1001211801    "/>
        <s v="1001100325"/>
        <s v="1001100325    "/>
        <s v="1001100201    "/>
        <s v="1001100104    "/>
        <s v="1004200401"/>
        <s v="1003100101    "/>
        <s v="1001200201    "/>
        <s v="1001100304    "/>
        <n v="1002100101"/>
        <s v="1004240101"/>
        <s v="1004240101    "/>
        <s v="1001100203    "/>
        <s v="1001200201"/>
        <s v="1002230102"/>
        <s v="1002230102    "/>
        <s v="1001230501    "/>
        <s v="1001100502    "/>
        <s v="1001100204"/>
        <s v="1001100204    "/>
        <s v="1001100311    "/>
        <s v="1001100401    "/>
        <s v="1001100504    "/>
        <s v="1001100401"/>
        <s v="1003220101"/>
        <s v="1003210201"/>
        <s v=" 1001100401, 1001200201, 1002230102, 1003200101, 1003200401, 1003210201, 1003220101, 1003240101"/>
        <s v=" 1004240101"/>
        <s v="1001100502"/>
        <s v=" 1002230102, 1004240101"/>
        <s v=" 1001100403, 1002230102"/>
        <s v=" 1001100101, 1001100104, 1001100203, 1001100204, 1001100205, 1001100206, 1001100209, 1001100210, 1001100211, 1001100302, 1001100304, 1001100306, 1001100309, 1001100310, 1001100311, 1001100401, 1001100504, 1001200201, 1001210205, 1001210402, 1001210611, 1001211501, 1001211801, 1001250701, 1002220301, 1002230102, 1003200101, 1003200401, 1003210201, 1003220101, 1003240101, 1004200401, 1004230101, 1004240101"/>
        <s v=" 1001100101, 1001100104, 1001100203, 1001100204, 1001100205, 1001100206, 1001100209, 1001100210, 1001100211, 1001100302, 1001100304, 1001100306, 1001100309, 1001100310, 1001100311, 1001100401, 1001100504, 1001200201, 1001210205, 1001210402, 1001211501, 1001211801, 1001250701, 1002220301, 1002230102, 1003200101, 1003200401, 1003210201, 1003220101, 1003240101, 1004200401, 1004200501, 1004230101, 1004240101, 1005100102"/>
        <s v=" 1001100101, 1001100104, 1001100203, 1001100204, 1001100205, 1001100206, 1001100210, 1001100211, 1001100302, 1001100304, 1001100306, 1001100309, 1001100310, 1001100311, 1001100401, 1001100504, 1001200201, 1001210402, 1001210611, 1001211501, 1001211801, 1001250701, 1002220301, 1002230102, 1003200101, 1003200401, 1003210201, 1003220101, 1003240101, 1004200401, 1004240101"/>
        <s v=" 1001100203, 1001100204, 1001100205, 1001100206, 1001100209, 1001100210, 1001100211, 1001100302, 1001100304, 1001100306, 1001100309, 1001100310, 1001100311, 1001100315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"/>
        <s v=" 1003200101, 1003200401, 1003210201, 1003220101, 1003240101"/>
        <s v=" 1001100304, 1001100310, 1001211501, 1001211801"/>
        <s v=" 1001100203, 1001210205, 1001211501, 1001211801"/>
        <s v=" 1001100211"/>
        <s v=" 1001100403"/>
        <s v=" 1001100203, 1001100204, 1001100205, 1001100206, 1001100209, 1001100210, 1001100211, 1001100302, 1001100304, 1001100306, 1001100309, 1001100310, 1001100311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"/>
        <s v="1004230101"/>
        <s v="1004230101    "/>
        <s v="1001100206    "/>
        <s v="1001100310    "/>
        <s v=" 1001100203, 1001100211"/>
        <s v="1004200401    "/>
        <s v="1001250701    "/>
        <s v="1001100210    "/>
        <s v="1001250701"/>
        <s v=" 1003100101, 1003200101"/>
        <s v="1004200501    "/>
        <s v="1001100101    "/>
        <s v="1001100103    "/>
        <s v="1003220101    "/>
        <s v="1001100207    "/>
        <s v="1002100103    "/>
        <s v="1001100211    "/>
      </sharedItems>
    </cacheField>
    <cacheField name="CODNAT" numFmtId="0">
      <sharedItems containsBlank="1"/>
    </cacheField>
    <cacheField name="DESCNAT" numFmtId="0">
      <sharedItems count="69">
        <s v="DESPESAS BANCARIAS                                          "/>
        <s v="EPIS"/>
        <s v="EPIS                                                        "/>
        <s v="LOCACAO DE EQUIPAMENTOS"/>
        <s v="LOCACAO DE EQUIPAMENTOS                                     "/>
        <s v="MANUTENÇAO DE VEICULOS"/>
        <s v="MANUTENÇAO DE VEICULOS                                      "/>
        <s v="SANEAMENTO BASICO AGUA                                      "/>
        <s v="BRINDES                                                     "/>
        <s v="COPA E COZINHA                                              "/>
        <s v="RECEITAS FATURADAS"/>
        <s v="TELEFONE/INTERNET                                           "/>
        <s v="MANUTENÇAO PREDIAL                                          "/>
        <s v="TAXAS DIVERSAS                                              "/>
        <s v="UNIFORMES                                                   "/>
        <s v="DESPESA  PROVISÃO"/>
        <s v="MATERIAL CONSUMIVEL"/>
        <s v="MATERIAL CONSUMIVEL                                         "/>
        <s v="FESTAS E COMEMORAÇOES"/>
        <s v="FESTAS E COMEMORAÇOES                                       "/>
        <s v="PEÇAS E REPOSIÇOES P/ VEICULOS"/>
        <s v="PEÇAS E REPOSIÇOES P/ VEICULOS                              "/>
        <s v="CONDOMINIO ESCRITORIO                                       "/>
        <s v="SERVIÇOS GRAFICOS"/>
        <s v="SERVIÇOS GRAFICOS                                           "/>
        <s v="CREA                                                        "/>
        <s v="CURSOS E TREINAMENTOS                                       "/>
        <s v="COFINS A RECOLHER                                           "/>
        <s v="PIS A RECOLHER                                              "/>
        <s v="BRINDES"/>
        <s v="HOSPEDAGEM                                                  "/>
        <s v="ALIMENTAÇAO DE PESSOAL                                      "/>
        <s v="CORREIOS E MALOTES                                          "/>
        <s v="ENERGIA ELETRICA                                            "/>
        <s v="DESPESAS COM VIAGENS                                        "/>
        <s v="FERIAS A PAGAR"/>
        <s v="FERIAS A PAGAR                                              "/>
        <s v="MANUTENÇAO PREDIAL"/>
        <s v="MULTA FGTS                                                  "/>
        <s v="SALARIOS A PAGAR                                            "/>
        <s v="PEÇAS E REPOSIÇOES P/ EQUIPAMENTOS"/>
        <s v="PEÇAS E REPOSIÇOES P/ EQUIPAMENTOS                          "/>
        <s v="ASSESSORIA INFORMATICA/SOLUÇOES TECNOLOG                    "/>
        <s v="PLANO DE SAUDE                                              "/>
        <s v="INSS S/FATURAMENTO                                          "/>
        <s v="INSS A RECOLHER                                             "/>
        <s v="MATERIAL DE APLICAÇAO                                       "/>
        <s v="MATERIAL HIGIENE LIMPEZA                                    "/>
        <s v="REFEIÇAO                                                    "/>
        <s v="LAVANDERIA                                                  "/>
        <s v="MULTAS INDEDUTIVEIS                                         "/>
        <s v="FRETE                                                       "/>
        <s v="PROCESSO JUDICIAL TRABALHISTA                               "/>
        <s v="LOCACAO DE VEICULOS"/>
        <s v="LOCACAO DE VEICULOS                                         "/>
        <s v="CONSULTORIA E ASSESSORIA ADMINISTRATIVA                     "/>
        <s v="MATERIAL DE APLICAÇAO"/>
        <s v="ALUGUEL                                                     "/>
        <s v="LOCACAO DE ANDAIMES                                         "/>
        <s v="RESCISOES A PAGAR                                           "/>
        <s v="ICMS DIFERENCIAL DE ALIQUOTA                                "/>
        <s v="FERRAMENTAS"/>
        <s v="FERRAMENTAS                                                 "/>
        <s v="EXAMES MEDICOS                                              "/>
        <s v="MATERIAL DE PINTURA"/>
        <s v="MATERIAL DE PINTURA                                         "/>
        <s v="SEGURO DE VIDA FUNCIONARIOS                                 "/>
        <s v="DESPESAPROVISÃO"/>
        <s v="PROCESSO JUDICIAL TRABALHISTA"/>
      </sharedItems>
    </cacheField>
    <cacheField name="CODNATSINT" numFmtId="0">
      <sharedItems/>
    </cacheField>
    <cacheField name="DESCNATSINT" numFmtId="0">
      <sharedItems count="25">
        <s v="DESPESAS FINANCEIRAS                                        "/>
        <s v="CUSTO COM APOIO PESSOAL                                     "/>
        <s v="CUSTOS C/ EQUIPAMENTOS E FERRAMENTAS                        "/>
        <s v="CUSTOS C/ VEICULOS                                          "/>
        <s v="DESPESA COM ESCRITORIO                                      "/>
        <s v="DESPESA COM APOIO PESSOAL                                   "/>
        <s v="RECEITA DA PRESTAÇAO DE SERVIÇOS  MERCA"/>
        <s v="CUSTO COM CANTEIRO                                          "/>
        <s v="EMPRESTIMOS E FINANCIAMENTOS"/>
        <s v="OUTRAS DESPESAS                                             "/>
        <s v="CUSTOS GERAIS                                               "/>
        <s v="DESPESA TRIBUTARIA                                          "/>
        <s v="DESPESA COM ALOJAMENTO                                      "/>
        <s v="CUSTO COM PESSOAL                                           "/>
        <s v="DESPESA COM SERVIÇOS CONTRATADOS                            "/>
        <s v="CUSTO COM MATERIAL CONSUMIVEL E FERRAMEN                    "/>
        <s v="CUSTO COM MATERIAL DE APLICAÇÃO                             "/>
        <s v="DESPESA C/ VEICULOS                                         "/>
        <s v="Fórmula1" f="1"/>
        <s v="Fórmula2" f="1"/>
        <s v="Fórmula3" f="1"/>
        <s v="Fórmula4" f="1"/>
        <s v="Fórmula5" f="1"/>
        <s v="Fórmula6" f="1"/>
        <s v="Fórmula7" f="1"/>
      </sharedItems>
    </cacheField>
    <cacheField name="PARCELA" numFmtId="0">
      <sharedItems containsBlank="1"/>
    </cacheField>
    <cacheField name="TIPO" numFmtId="0">
      <sharedItems containsBlank="1"/>
    </cacheField>
    <cacheField name="LANCAMENTO" numFmtId="14">
      <sharedItems containsSemiMixedTypes="0" containsNonDate="0" containsDate="1" containsString="0" minDate="2025-02-20T00:00:00" maxDate="2025-05-27T00:00:00"/>
    </cacheField>
    <cacheField name="Tipo_Gasto" numFmtId="0">
      <sharedItems containsBlank="1" count="3">
        <s v="ED_Fixo|variavel"/>
        <s v="Espontâneo"/>
        <m/>
      </sharedItems>
    </cacheField>
    <cacheField name="Forma_PGTO" numFmtId="0">
      <sharedItems/>
    </cacheField>
    <cacheField name="PIS" numFmtId="0">
      <sharedItems containsSemiMixedTypes="0" containsString="0" containsNumber="1" minValue="0" maxValue="1381.8669800000002"/>
    </cacheField>
    <cacheField name="ENCARGO" numFmtId="44">
      <sharedItems containsSemiMixedTypes="0" containsString="0" containsNumber="1" minValue="0.06" maxValue="10800" count="159">
        <n v="0.06"/>
        <n v="0.375"/>
        <n v="2.52495"/>
        <n v="7.5499499999999991"/>
        <n v="0.92999999999999994"/>
        <n v="2.2799999999999998"/>
        <n v="24.599999999999998"/>
        <n v="6"/>
        <n v="1.9295999999999998"/>
        <n v="3.0704999999999996"/>
        <n v="0.6"/>
        <n v="1663.2715499999999"/>
        <n v="6458.3616000000002"/>
        <n v="1.46895"/>
        <n v="0.62954999999999994"/>
        <n v="17.55"/>
        <n v="37.532399999999996"/>
        <n v="2.3998500000000003"/>
        <n v="246.6405"/>
        <n v="233.83349999999999"/>
        <n v="1.2590999999999999"/>
        <n v="6.7484999999999991"/>
        <n v="13.35"/>
        <n v="76.343549999999993"/>
        <n v="6.6436500000000001"/>
        <n v="11.033399999999999"/>
        <n v="1.5907499999999999"/>
        <n v="26.937149999999999"/>
        <n v="51.827999999999996"/>
        <n v="30.688800000000001"/>
        <n v="37.199999999999996"/>
        <n v="1.54545"/>
        <n v="97.615800000000007"/>
        <n v="14.85"/>
        <n v="15.75"/>
        <n v="1447.0665000000001"/>
        <n v="305.58"/>
        <n v="5081.7400499999994"/>
        <n v="8451.6036000000004"/>
        <n v="2850"/>
        <n v="1.24125"/>
        <n v="5.9849999999999994"/>
        <n v="97.666799999999995"/>
        <n v="0.94199999999999995"/>
        <n v="4.5784500000000001"/>
        <n v="82.5"/>
        <n v="0.3"/>
        <n v="10.178850000000001"/>
        <n v="10.179"/>
        <n v="6.4471499999999997"/>
        <n v="21.6555"/>
        <n v="135.19665000000001"/>
        <n v="62.304749999999991"/>
        <n v="54.214199999999998"/>
        <n v="50.764800000000001"/>
        <n v="278.57235000000003"/>
        <n v="385.96364999999997"/>
        <n v="9.7648499999999991"/>
        <n v="4.1849999999999996"/>
        <n v="246.61469999999997"/>
        <n v="1316.7741000000001"/>
        <n v="4.0409999999999995"/>
        <n v="3188.9238"/>
        <n v="245.27279999999999"/>
        <n v="29.262599999999999"/>
        <n v="1.21845"/>
        <n v="2154.5328"/>
        <n v="6.2623499999999996"/>
        <n v="3058.9989"/>
        <n v="75"/>
        <n v="37.5"/>
        <n v="19.95"/>
        <n v="14.7"/>
        <n v="0.17205000000000001"/>
        <n v="10.547099999999999"/>
        <n v="10676.51655"/>
        <n v="10800"/>
        <n v="99.917999999999992"/>
        <n v="97.02"/>
        <n v="2.5936499999999998"/>
        <n v="23.939999999999998"/>
        <n v="375"/>
        <n v="2398.10835"/>
        <n v="2.85195"/>
        <n v="4867.9501499999997"/>
        <n v="6866.2064999999993"/>
        <n v="32.888999999999996"/>
        <n v="297"/>
        <n v="5.1892499999999995"/>
        <n v="12.963899999999999"/>
        <n v="1.7999999999999998"/>
        <n v="80.399999999999991"/>
        <n v="8.9767500000000009"/>
        <n v="12.425999999999998"/>
        <n v="185.34975"/>
        <n v="4.6220999999999997"/>
        <n v="29.647499999999997"/>
        <n v="29.2575"/>
        <n v="29.88"/>
        <n v="60.48"/>
        <n v="3.75"/>
        <n v="4.8686999999999996"/>
        <n v="33"/>
        <n v="7.1534999999999993"/>
        <n v="31.184999999999999"/>
        <n v="1.53"/>
        <n v="41.565599999999996"/>
        <n v="52.356299999999997"/>
        <n v="1.101"/>
        <n v="21.539400000000001"/>
        <n v="289.95120000000003"/>
        <n v="37.020599999999995"/>
        <n v="46.110750000000003"/>
        <n v="22.677149999999997"/>
        <n v="2229.0972000000002"/>
        <n v="3.0611999999999999"/>
        <n v="9.9"/>
        <n v="4.95"/>
        <n v="14.399999999999999"/>
        <n v="19.733549999999997"/>
        <n v="169.66499999999999"/>
        <n v="340.42214999999999"/>
        <n v="766.20254999999997"/>
        <n v="128.3502"/>
        <n v="750"/>
        <n v="4.7850000000000001"/>
        <n v="14.969250000000001"/>
        <n v="48"/>
        <n v="48.010499999999993"/>
        <n v="6.7735499999999993"/>
        <n v="18.364949999999997"/>
        <n v="130.86944999999997"/>
        <n v="14.25"/>
        <n v="14.774999999999999"/>
        <n v="8.6624999999999996"/>
        <n v="68.084999999999994"/>
        <n v="12.616200000000001"/>
        <n v="27.75"/>
        <n v="0.69750000000000001"/>
        <n v="120.33449999999999"/>
        <n v="89.527199999999993"/>
        <n v="2.0099999999999998"/>
        <n v="378.25110000000001"/>
        <n v="1.8185999999999998"/>
        <n v="22.13655"/>
        <n v="17.022299999999998"/>
        <n v="19.588950000000001"/>
        <n v="6.5141999999999998"/>
        <n v="37.523399999999995"/>
        <n v="16.883099999999999"/>
        <n v="8.4941999999999993"/>
        <n v="0.81540000000000001"/>
        <n v="150"/>
        <n v="6.81"/>
        <n v="340.5"/>
        <n v="158.99430000000001"/>
        <n v="394.00379999999996"/>
        <n v="47.466299999999997"/>
        <n v="48.557399999999994"/>
      </sharedItems>
    </cacheField>
    <cacheField name="MULTA" numFmtId="0">
      <sharedItems containsSemiMixedTypes="0" containsString="0" containsNumber="1" containsInteger="1" minValue="0" maxValue="0"/>
    </cacheField>
    <cacheField name="HISTORICO" numFmtId="0">
      <sharedItems containsBlank="1"/>
    </cacheField>
    <cacheField name="PORTADOR" numFmtId="0">
      <sharedItems containsBlank="1"/>
    </cacheField>
    <cacheField name="FORNECEDOR" numFmtId="0">
      <sharedItems/>
    </cacheField>
    <cacheField name="LOJA" numFmtId="0">
      <sharedItems containsBlank="1"/>
    </cacheField>
    <cacheField name="COND" numFmtId="0">
      <sharedItems/>
    </cacheField>
    <cacheField name="RESPONSÁVEL" numFmtId="0">
      <sharedItems count="22">
        <s v="Larissa Waleska Nascimento Oliveira     "/>
        <s v="Socorro Alves de Lima                  "/>
        <s v="Fabrício Matos Dantas da BARROS             "/>
        <s v="Victor Conceicao de Oliveira            "/>
        <s v="Antonia Luana Pereira de Melo           "/>
        <s v="Emanoel Viana BARROS                     "/>
        <s v="Cesar Martins Raiol Junior              "/>
        <s v="Marcos Alves dos Santos                "/>
        <s v="José Iranildo Lima                      "/>
        <s v="Auremir da BARROS Moreira                "/>
        <s v="Ricardo Jardeson Nunes Almeida          "/>
        <s v="Estevão Aquino                          "/>
        <s v="Gerson Farias da BARROS                  "/>
        <s v="Lia Raquel Uchoa Lima                   "/>
        <s v="Cloe Magaly Correa de Sousa             "/>
        <s v="João Lopes Bandeira Filho               "/>
        <s v="Marcelo de Jesus Maranhão Cardoso       "/>
        <s v="Priscilla Dorvina Cordeiro              "/>
        <s v="Carlos Alberto Vellozo                  "/>
        <s v="Ana Carolina Santos Duarte              "/>
        <s v="Diego Maciel de Mastieri                "/>
        <s v="Maria Aline Gomes Lima                  "/>
      </sharedItems>
    </cacheField>
    <cacheField name="ATRASADO" numFmtId="0">
      <sharedItems count="2">
        <s v="NÃO"/>
        <s v="SIM"/>
      </sharedItems>
    </cacheField>
    <cacheField name="BAIXA" numFmtId="0">
      <sharedItems containsBlank="1"/>
    </cacheField>
  </cacheFields>
  <calculatedItems count="7">
    <calculatedItem>
      <pivotArea cacheIndex="1" outline="0" fieldPosition="0">
        <references count="1">
          <reference field="13" count="1">
            <x v="18"/>
          </reference>
        </references>
      </pivotArea>
    </calculatedItem>
    <calculatedItem>
      <pivotArea cacheIndex="1" outline="0" fieldPosition="0">
        <references count="1">
          <reference field="13" count="1">
            <x v="19"/>
          </reference>
        </references>
      </pivotArea>
    </calculatedItem>
    <calculatedItem>
      <pivotArea cacheIndex="1" outline="0" fieldPosition="0">
        <references count="1">
          <reference field="13" count="1">
            <x v="20"/>
          </reference>
        </references>
      </pivotArea>
    </calculatedItem>
    <calculatedItem>
      <pivotArea cacheIndex="1" outline="0" fieldPosition="0">
        <references count="1">
          <reference field="13" count="1">
            <x v="21"/>
          </reference>
        </references>
      </pivotArea>
    </calculatedItem>
    <calculatedItem>
      <pivotArea cacheIndex="1" outline="0" fieldPosition="0">
        <references count="1">
          <reference field="13" count="1">
            <x v="22"/>
          </reference>
        </references>
      </pivotArea>
    </calculatedItem>
    <calculatedItem>
      <pivotArea cacheIndex="1" outline="0" fieldPosition="0">
        <references count="1">
          <reference field="13" count="1">
            <x v="23"/>
          </reference>
        </references>
      </pivotArea>
    </calculatedItem>
    <calculatedItem>
      <pivotArea cacheIndex="1" outline="0" fieldPosition="0">
        <references count="1">
          <reference field="13" count="1">
            <x v="2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908.383592013888" createdVersion="6" refreshedVersion="6" minRefreshableVersion="3" recordCount="207" xr:uid="{01A5769B-3F0B-477D-9507-DF002BE7FED0}">
  <cacheSource type="worksheet">
    <worksheetSource ref="A1:AD208" sheet="Base Prev e Real"/>
  </cacheSource>
  <cacheFields count="30">
    <cacheField name="FILIAL" numFmtId="0">
      <sharedItems containsBlank="1"/>
    </cacheField>
    <cacheField name="NOME" numFmtId="0">
      <sharedItems/>
    </cacheField>
    <cacheField name="TITULO" numFmtId="0">
      <sharedItems containsBlank="1"/>
    </cacheField>
    <cacheField name="AÇÃO" numFmtId="0">
      <sharedItems containsBlank="1"/>
    </cacheField>
    <cacheField name="EMISSAO" numFmtId="0">
      <sharedItems containsNonDate="0" containsDate="1" containsString="0" containsBlank="1" minDate="2025-02-20T00:00:00" maxDate="2025-05-25T00:00:00"/>
    </cacheField>
    <cacheField name="MÊS" numFmtId="0">
      <sharedItems containsBlank="1" count="5">
        <s v="mai"/>
        <s v="mar"/>
        <s v="fev"/>
        <s v="abr"/>
        <m/>
      </sharedItems>
    </cacheField>
    <cacheField name="VENCIMENTO_REAL" numFmtId="0">
      <sharedItems containsNonDate="0" containsDate="1" containsString="0" containsBlank="1" minDate="2025-03-20T00:00:00" maxDate="2025-06-11T00:00:00"/>
    </cacheField>
    <cacheField name="VALOR_PAGTO" numFmtId="44">
      <sharedItems containsString="0" containsBlank="1" containsNumber="1" minValue="4" maxValue="720000"/>
    </cacheField>
    <cacheField name="ENTRADA" numFmtId="0">
      <sharedItems containsNonDate="0" containsDate="1" containsString="0" containsBlank="1" minDate="2025-02-25T00:00:00" maxDate="2025-05-27T00:00:00"/>
    </cacheField>
    <cacheField name="CCCUSTO" numFmtId="0">
      <sharedItems containsBlank="1" containsMixedTypes="1" containsNumber="1" containsInteger="1" minValue="1002100101" maxValue="1002100101" longText="1"/>
    </cacheField>
    <cacheField name="CODNAT" numFmtId="0">
      <sharedItems containsBlank="1"/>
    </cacheField>
    <cacheField name="DESCNAT" numFmtId="0">
      <sharedItems containsBlank="1"/>
    </cacheField>
    <cacheField name="CODNATSINT" numFmtId="0">
      <sharedItems containsBlank="1"/>
    </cacheField>
    <cacheField name="DESCNATSINT" numFmtId="0">
      <sharedItems containsBlank="1"/>
    </cacheField>
    <cacheField name="PARCELA" numFmtId="0">
      <sharedItems containsBlank="1"/>
    </cacheField>
    <cacheField name="TIPO" numFmtId="0">
      <sharedItems containsBlank="1"/>
    </cacheField>
    <cacheField name="LANCAMENTO" numFmtId="0">
      <sharedItems containsNonDate="0" containsDate="1" containsString="0" containsBlank="1" minDate="2025-02-20T00:00:00" maxDate="2025-05-27T00:00:00"/>
    </cacheField>
    <cacheField name="Tipo_Gasto" numFmtId="0">
      <sharedItems containsBlank="1"/>
    </cacheField>
    <cacheField name="Forma_PGTO" numFmtId="0">
      <sharedItems containsBlank="1"/>
    </cacheField>
    <cacheField name="PIS" numFmtId="0">
      <sharedItems containsString="0" containsBlank="1" containsNumber="1" minValue="0" maxValue="1381.8669800000002"/>
    </cacheField>
    <cacheField name="ENCARGO" numFmtId="0">
      <sharedItems containsString="0" containsBlank="1" containsNumber="1" minValue="0.06" maxValue="10800"/>
    </cacheField>
    <cacheField name="MULTA" numFmtId="0">
      <sharedItems containsString="0" containsBlank="1" containsNumber="1" containsInteger="1" minValue="0" maxValue="0"/>
    </cacheField>
    <cacheField name="HISTORICO" numFmtId="0">
      <sharedItems containsBlank="1"/>
    </cacheField>
    <cacheField name="PORTADOR" numFmtId="0">
      <sharedItems containsBlank="1"/>
    </cacheField>
    <cacheField name="FORNECEDOR" numFmtId="0">
      <sharedItems containsBlank="1"/>
    </cacheField>
    <cacheField name="LOJA" numFmtId="0">
      <sharedItems containsBlank="1"/>
    </cacheField>
    <cacheField name="COND" numFmtId="0">
      <sharedItems containsBlank="1"/>
    </cacheField>
    <cacheField name="RESPONSÁVEL" numFmtId="0">
      <sharedItems containsBlank="1"/>
    </cacheField>
    <cacheField name="ATRASADO" numFmtId="0">
      <sharedItems containsBlank="1" count="3">
        <s v="NÃO"/>
        <s v="SIM"/>
        <m/>
      </sharedItems>
    </cacheField>
    <cacheField name="BAIXA" numFmtId="0">
      <sharedItems containsBlank="1"/>
    </cacheField>
  </cacheFields>
  <extLst>
    <ext xmlns:x14="http://schemas.microsoft.com/office/spreadsheetml/2009/9/main" uri="{725AE2AE-9491-48be-B2B4-4EB974FC3084}">
      <x14:pivotCacheDefinition pivotCacheId="357273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x v="0"/>
    <x v="0"/>
    <s v="                                                  "/>
    <x v="0"/>
    <d v="2025-05-22T00:00:00"/>
    <x v="0"/>
    <d v="2025-05-22T00:00:00"/>
    <n v="4"/>
    <d v="2025-05-22T00:00:00"/>
    <x v="0"/>
    <s v="30701     "/>
    <x v="0"/>
    <s v="307       "/>
    <x v="0"/>
    <m/>
    <s v="MOV"/>
    <d v="2025-05-22T00:00:00"/>
    <x v="0"/>
    <s v="Deb CC"/>
    <n v="0"/>
    <x v="0"/>
    <n v="0"/>
    <s v="TARIFA BANCARIA TRANSF PGTO PIX                                                                     "/>
    <s v=" "/>
    <s v="004295"/>
    <s v="02"/>
    <s v="À VISTA"/>
    <x v="0"/>
    <x v="0"/>
    <s v="20250522"/>
  </r>
  <r>
    <x v="0"/>
    <x v="1"/>
    <s v="000000004"/>
    <x v="1"/>
    <d v="2025-03-20T00:00:00"/>
    <x v="1"/>
    <d v="2025-05-19T00:00:00"/>
    <n v="25"/>
    <d v="2025-03-26T00:00:00"/>
    <x v="1"/>
    <s v="20305"/>
    <x v="1"/>
    <s v="203       "/>
    <x v="1"/>
    <m/>
    <m/>
    <d v="2025-03-20T00:00:00"/>
    <x v="1"/>
    <s v="Dinheiro"/>
    <n v="0"/>
    <x v="1"/>
    <n v="0"/>
    <m/>
    <m/>
    <s v="004295"/>
    <s v="02"/>
    <s v="À VISTA"/>
    <x v="0"/>
    <x v="0"/>
    <m/>
  </r>
  <r>
    <x v="0"/>
    <x v="1"/>
    <s v="000000005"/>
    <x v="1"/>
    <d v="2025-03-20T00:00:00"/>
    <x v="1"/>
    <d v="2025-05-19T00:00:00"/>
    <n v="168.33"/>
    <d v="2025-03-26T00:00:00"/>
    <x v="2"/>
    <s v="20305"/>
    <x v="1"/>
    <s v="203       "/>
    <x v="1"/>
    <m/>
    <m/>
    <d v="2025-03-20T00:00:00"/>
    <x v="1"/>
    <s v="Dinheiro"/>
    <n v="0"/>
    <x v="2"/>
    <n v="0"/>
    <m/>
    <m/>
    <s v="004295"/>
    <s v="02"/>
    <s v="À VISTA"/>
    <x v="0"/>
    <x v="0"/>
    <m/>
  </r>
  <r>
    <x v="0"/>
    <x v="1"/>
    <s v="000000006"/>
    <x v="1"/>
    <d v="2025-03-20T00:00:00"/>
    <x v="1"/>
    <d v="2025-05-19T00:00:00"/>
    <n v="503.33"/>
    <d v="2025-03-27T00:00:00"/>
    <x v="3"/>
    <s v="20305"/>
    <x v="1"/>
    <s v="203       "/>
    <x v="1"/>
    <m/>
    <m/>
    <d v="2025-03-20T00:00:00"/>
    <x v="1"/>
    <s v="Dinheiro"/>
    <n v="0"/>
    <x v="3"/>
    <n v="0"/>
    <m/>
    <m/>
    <s v="004295"/>
    <s v="02"/>
    <s v="À VISTA"/>
    <x v="1"/>
    <x v="0"/>
    <m/>
  </r>
  <r>
    <x v="1"/>
    <x v="1"/>
    <s v="000000113"/>
    <x v="1"/>
    <d v="2025-02-23T00:00:00"/>
    <x v="2"/>
    <d v="2025-05-23T00:00:00"/>
    <n v="62"/>
    <d v="2025-02-28T00:00:00"/>
    <x v="4"/>
    <s v="20305"/>
    <x v="1"/>
    <s v="203       "/>
    <x v="1"/>
    <m/>
    <m/>
    <d v="2025-02-23T00:00:00"/>
    <x v="1"/>
    <s v="Dinheiro"/>
    <n v="0"/>
    <x v="4"/>
    <n v="0"/>
    <m/>
    <m/>
    <s v="004295"/>
    <s v="02"/>
    <s v="À VISTA"/>
    <x v="1"/>
    <x v="0"/>
    <m/>
  </r>
  <r>
    <x v="1"/>
    <x v="1"/>
    <s v="000000114"/>
    <x v="1"/>
    <d v="2025-02-23T00:00:00"/>
    <x v="2"/>
    <d v="2025-05-23T00:00:00"/>
    <n v="152"/>
    <d v="2025-03-13T00:00:00"/>
    <x v="4"/>
    <s v="20305"/>
    <x v="1"/>
    <s v="203       "/>
    <x v="1"/>
    <m/>
    <m/>
    <d v="2025-02-23T00:00:00"/>
    <x v="1"/>
    <s v="Dinheiro"/>
    <n v="0"/>
    <x v="5"/>
    <n v="0"/>
    <m/>
    <m/>
    <s v="004295"/>
    <s v="02"/>
    <s v="À VISTA"/>
    <x v="2"/>
    <x v="0"/>
    <m/>
  </r>
  <r>
    <x v="2"/>
    <x v="2"/>
    <s v="000000006"/>
    <x v="0"/>
    <d v="2025-03-20T00:00:00"/>
    <x v="1"/>
    <d v="2025-05-19T00:00:00"/>
    <n v="503.33"/>
    <d v="2025-03-24T00:00:00"/>
    <x v="5"/>
    <s v="20305     "/>
    <x v="2"/>
    <s v="203       "/>
    <x v="1"/>
    <s v="2  "/>
    <s v="NF "/>
    <d v="2025-03-27T00:00:00"/>
    <x v="0"/>
    <s v="Deb CC"/>
    <n v="0"/>
    <x v="3"/>
    <n v="0"/>
    <s v="PC 029555                                                                                           "/>
    <s v="341"/>
    <s v="004295"/>
    <s v="01"/>
    <s v="PIX"/>
    <x v="3"/>
    <x v="0"/>
    <s v="20250519"/>
  </r>
  <r>
    <x v="2"/>
    <x v="2"/>
    <s v="000000005"/>
    <x v="0"/>
    <d v="2025-03-20T00:00:00"/>
    <x v="1"/>
    <d v="2025-05-19T00:00:00"/>
    <n v="168.33"/>
    <d v="2025-03-24T00:00:00"/>
    <x v="6"/>
    <s v="20305     "/>
    <x v="2"/>
    <s v="203       "/>
    <x v="1"/>
    <s v="2  "/>
    <s v="NF "/>
    <d v="2025-03-26T00:00:00"/>
    <x v="0"/>
    <s v="Deb CC"/>
    <n v="0"/>
    <x v="2"/>
    <n v="0"/>
    <s v="PC 029582                                                                                           "/>
    <s v="341"/>
    <s v="004295"/>
    <s v="01"/>
    <s v="PIX"/>
    <x v="3"/>
    <x v="0"/>
    <s v="20250519"/>
  </r>
  <r>
    <x v="2"/>
    <x v="2"/>
    <s v="000000004"/>
    <x v="0"/>
    <d v="2025-03-20T00:00:00"/>
    <x v="1"/>
    <d v="2025-05-19T00:00:00"/>
    <n v="25"/>
    <d v="2025-03-24T00:00:00"/>
    <x v="7"/>
    <s v="20305     "/>
    <x v="2"/>
    <s v="203       "/>
    <x v="1"/>
    <s v="2  "/>
    <s v="NF "/>
    <d v="2025-03-26T00:00:00"/>
    <x v="0"/>
    <s v="Deb CC"/>
    <n v="0"/>
    <x v="1"/>
    <n v="0"/>
    <s v="                                                                                                    "/>
    <s v="341"/>
    <s v="004295"/>
    <s v="01"/>
    <s v="PIX"/>
    <x v="3"/>
    <x v="0"/>
    <s v="20250519"/>
  </r>
  <r>
    <x v="3"/>
    <x v="2"/>
    <s v="000000114"/>
    <x v="0"/>
    <d v="2025-02-23T00:00:00"/>
    <x v="2"/>
    <d v="2025-05-23T00:00:00"/>
    <n v="152"/>
    <d v="2025-03-13T00:00:00"/>
    <x v="8"/>
    <s v="20305     "/>
    <x v="2"/>
    <s v="203       "/>
    <x v="1"/>
    <s v="3  "/>
    <s v="NF "/>
    <d v="2025-03-13T00:00:00"/>
    <x v="0"/>
    <s v="Deb CC"/>
    <n v="0"/>
    <x v="5"/>
    <n v="0"/>
    <s v="                                                                                                    "/>
    <s v="341"/>
    <s v="003541"/>
    <s v="01"/>
    <s v="PIX"/>
    <x v="4"/>
    <x v="0"/>
    <s v="20250523"/>
  </r>
  <r>
    <x v="3"/>
    <x v="2"/>
    <s v="000000113"/>
    <x v="0"/>
    <d v="2025-02-23T00:00:00"/>
    <x v="2"/>
    <d v="2025-05-23T00:00:00"/>
    <n v="62"/>
    <d v="2025-02-27T00:00:00"/>
    <x v="8"/>
    <s v="20305     "/>
    <x v="2"/>
    <s v="203       "/>
    <x v="1"/>
    <s v="3  "/>
    <s v="NF "/>
    <d v="2025-02-28T00:00:00"/>
    <x v="0"/>
    <s v="Deb CC"/>
    <n v="0"/>
    <x v="4"/>
    <n v="0"/>
    <s v="                                                                                                    "/>
    <s v="341"/>
    <s v="003541"/>
    <s v="01"/>
    <s v="PIX"/>
    <x v="4"/>
    <x v="0"/>
    <s v="20250523"/>
  </r>
  <r>
    <x v="1"/>
    <x v="3"/>
    <s v="023006357"/>
    <x v="1"/>
    <d v="2025-04-25T00:00:00"/>
    <x v="3"/>
    <d v="2025-05-23T00:00:00"/>
    <n v="1640"/>
    <d v="2025-04-25T00:00:00"/>
    <x v="9"/>
    <s v="20603"/>
    <x v="3"/>
    <s v="206       "/>
    <x v="2"/>
    <m/>
    <m/>
    <d v="2025-04-25T00:00:00"/>
    <x v="1"/>
    <s v="Dinheiro"/>
    <n v="0"/>
    <x v="6"/>
    <n v="0"/>
    <m/>
    <m/>
    <s v="003541"/>
    <s v="02"/>
    <s v="À VISTA"/>
    <x v="2"/>
    <x v="1"/>
    <m/>
  </r>
  <r>
    <x v="4"/>
    <x v="4"/>
    <s v="023006357"/>
    <x v="0"/>
    <d v="2025-04-25T00:00:00"/>
    <x v="3"/>
    <d v="2025-05-23T00:00:00"/>
    <n v="1640"/>
    <d v="2025-04-25T00:00:00"/>
    <x v="10"/>
    <s v="20603     "/>
    <x v="4"/>
    <s v="206       "/>
    <x v="2"/>
    <s v="   "/>
    <s v="NF "/>
    <d v="2025-04-25T00:00:00"/>
    <x v="0"/>
    <s v="Deb CC"/>
    <n v="0"/>
    <x v="6"/>
    <n v="0"/>
    <s v="                                                                                                    "/>
    <s v="   "/>
    <s v="004234"/>
    <s v="01"/>
    <s v="BOLETO           "/>
    <x v="2"/>
    <x v="0"/>
    <s v="20250523"/>
  </r>
  <r>
    <x v="0"/>
    <x v="5"/>
    <s v="000000163"/>
    <x v="1"/>
    <d v="2025-04-18T00:00:00"/>
    <x v="3"/>
    <d v="2025-05-19T00:00:00"/>
    <n v="400"/>
    <d v="2025-04-22T00:00:00"/>
    <x v="11"/>
    <s v="20502"/>
    <x v="5"/>
    <s v="205       "/>
    <x v="3"/>
    <m/>
    <m/>
    <d v="2025-04-18T00:00:00"/>
    <x v="1"/>
    <s v="Dinheiro"/>
    <n v="0"/>
    <x v="7"/>
    <n v="0"/>
    <m/>
    <m/>
    <s v="004234"/>
    <s v="02"/>
    <s v="À VISTA"/>
    <x v="2"/>
    <x v="1"/>
    <m/>
  </r>
  <r>
    <x v="0"/>
    <x v="6"/>
    <s v="000000163"/>
    <x v="0"/>
    <d v="2025-04-18T00:00:00"/>
    <x v="3"/>
    <d v="2025-05-19T00:00:00"/>
    <n v="400"/>
    <d v="2025-04-22T00:00:00"/>
    <x v="12"/>
    <s v="20502     "/>
    <x v="6"/>
    <s v="205       "/>
    <x v="3"/>
    <s v="   "/>
    <s v="NF "/>
    <d v="2025-04-22T00:00:00"/>
    <x v="0"/>
    <s v="Deb CC"/>
    <n v="0"/>
    <x v="7"/>
    <n v="0"/>
    <s v="                                                                                                    "/>
    <s v="341"/>
    <s v="003067"/>
    <s v="01"/>
    <s v="PIX"/>
    <x v="5"/>
    <x v="0"/>
    <s v="20250519"/>
  </r>
  <r>
    <x v="4"/>
    <x v="7"/>
    <s v="007631671"/>
    <x v="0"/>
    <d v="2025-05-20T00:00:00"/>
    <x v="0"/>
    <d v="2025-05-21T00:00:00"/>
    <n v="128.63999999999999"/>
    <d v="2025-05-20T00:00:00"/>
    <x v="10"/>
    <s v="30205     "/>
    <x v="7"/>
    <s v="302       "/>
    <x v="4"/>
    <s v="   "/>
    <s v="BOL"/>
    <d v="2025-05-20T00:00:00"/>
    <x v="0"/>
    <s v="Deb CC"/>
    <n v="0"/>
    <x v="8"/>
    <n v="0"/>
    <s v="CONTA DE ÁGUA GALPÃO MAIOR FILIAL RJ  COMP. 04/2025                                                "/>
    <s v="   "/>
    <s v="004215"/>
    <s v="01"/>
    <s v="À VISTA"/>
    <x v="2"/>
    <x v="0"/>
    <s v="20250521"/>
  </r>
  <r>
    <x v="0"/>
    <x v="8"/>
    <s v="004285001"/>
    <x v="0"/>
    <d v="2025-05-20T00:00:00"/>
    <x v="0"/>
    <d v="2025-05-20T00:00:00"/>
    <n v="204.7"/>
    <d v="2025-05-20T00:00:00"/>
    <x v="13"/>
    <s v="30103     "/>
    <x v="8"/>
    <s v="301       "/>
    <x v="5"/>
    <s v="   "/>
    <s v="RD "/>
    <d v="2025-05-20T00:00:00"/>
    <x v="0"/>
    <s v="Deb CC"/>
    <n v="0"/>
    <x v="9"/>
    <n v="0"/>
    <s v="RD  JOÃO PAULO (COMPRA CARTÃO)                                                                      "/>
    <s v="   "/>
    <s v="004527"/>
    <s v="01"/>
    <s v="À VISTA"/>
    <x v="2"/>
    <x v="0"/>
    <s v="20250520"/>
  </r>
  <r>
    <x v="0"/>
    <x v="8"/>
    <s v="004285002"/>
    <x v="0"/>
    <d v="2025-05-20T00:00:00"/>
    <x v="0"/>
    <d v="2025-05-21T00:00:00"/>
    <n v="40"/>
    <d v="2025-05-20T00:00:00"/>
    <x v="14"/>
    <s v="30223     "/>
    <x v="9"/>
    <s v="302       "/>
    <x v="4"/>
    <s v="   "/>
    <s v="RD "/>
    <d v="2025-05-20T00:00:00"/>
    <x v="0"/>
    <s v="Deb CC"/>
    <n v="0"/>
    <x v="10"/>
    <n v="0"/>
    <s v="RD  JOÃO PAULO                                                                            "/>
    <s v="341"/>
    <s v="004527"/>
    <s v="01"/>
    <s v="À VISTA"/>
    <x v="2"/>
    <x v="0"/>
    <s v="20250521"/>
  </r>
  <r>
    <x v="0"/>
    <x v="9"/>
    <s v="NF 000000122"/>
    <x v="1"/>
    <d v="2025-03-20T00:00:00"/>
    <x v="1"/>
    <d v="2025-05-19T00:00:00"/>
    <n v="110884.77"/>
    <d v="2025-03-20T00:00:00"/>
    <x v="15"/>
    <s v="101"/>
    <x v="10"/>
    <s v="10101"/>
    <x v="6"/>
    <m/>
    <m/>
    <d v="2025-03-20T00:00:00"/>
    <x v="1"/>
    <s v="Dinheiro"/>
    <n v="0"/>
    <x v="11"/>
    <n v="0"/>
    <m/>
    <m/>
    <s v="004527"/>
    <s v="02"/>
    <s v="À VISTA"/>
    <x v="1"/>
    <x v="0"/>
    <m/>
  </r>
  <r>
    <x v="0"/>
    <x v="9"/>
    <s v="NF 000000123"/>
    <x v="1"/>
    <d v="2025-04-25T00:00:00"/>
    <x v="3"/>
    <d v="2025-05-19T00:00:00"/>
    <n v="430557.44"/>
    <d v="2025-04-25T00:00:00"/>
    <x v="4"/>
    <s v="101"/>
    <x v="10"/>
    <s v="10101"/>
    <x v="6"/>
    <m/>
    <m/>
    <d v="2025-04-25T00:00:00"/>
    <x v="1"/>
    <s v="Dinheiro"/>
    <n v="0"/>
    <x v="12"/>
    <n v="0"/>
    <m/>
    <m/>
    <s v="004527"/>
    <s v="02"/>
    <s v="À VISTA"/>
    <x v="6"/>
    <x v="1"/>
    <m/>
  </r>
  <r>
    <x v="0"/>
    <x v="10"/>
    <s v="000010814"/>
    <x v="0"/>
    <d v="2025-05-03T00:00:00"/>
    <x v="0"/>
    <d v="2025-05-19T00:00:00"/>
    <n v="97.93"/>
    <d v="2025-05-06T00:00:00"/>
    <x v="14"/>
    <s v="30202     "/>
    <x v="11"/>
    <s v="302       "/>
    <x v="4"/>
    <s v="   "/>
    <s v="NF "/>
    <d v="2025-05-06T00:00:00"/>
    <x v="0"/>
    <s v="Deb CC"/>
    <n v="0"/>
    <x v="13"/>
    <n v="0"/>
    <s v="                                                                                                    "/>
    <s v="   "/>
    <s v="003324"/>
    <s v="01"/>
    <s v="PIX"/>
    <x v="7"/>
    <x v="0"/>
    <s v="20250519"/>
  </r>
  <r>
    <x v="0"/>
    <x v="10"/>
    <s v="000010399"/>
    <x v="0"/>
    <d v="2025-05-01T00:00:00"/>
    <x v="0"/>
    <d v="2025-05-19T00:00:00"/>
    <n v="41.97"/>
    <d v="2025-05-06T00:00:00"/>
    <x v="14"/>
    <s v="30202     "/>
    <x v="11"/>
    <s v="302       "/>
    <x v="4"/>
    <s v="   "/>
    <s v="NF "/>
    <d v="2025-05-06T00:00:00"/>
    <x v="0"/>
    <s v="Deb CC"/>
    <n v="0"/>
    <x v="14"/>
    <n v="0"/>
    <s v="                                                                                                    "/>
    <s v="   "/>
    <s v="003324"/>
    <s v="01"/>
    <s v="PIX"/>
    <x v="7"/>
    <x v="0"/>
    <s v="20250519"/>
  </r>
  <r>
    <x v="2"/>
    <x v="11"/>
    <s v="000000193"/>
    <x v="0"/>
    <d v="2025-05-07T00:00:00"/>
    <x v="0"/>
    <d v="2025-05-21T00:00:00"/>
    <n v="1170"/>
    <d v="2025-05-08T00:00:00"/>
    <x v="16"/>
    <s v="30209     "/>
    <x v="12"/>
    <s v="302       "/>
    <x v="4"/>
    <s v="   "/>
    <s v="NF "/>
    <d v="2025-05-08T00:00:00"/>
    <x v="0"/>
    <s v="Deb CC"/>
    <n v="0"/>
    <x v="15"/>
    <n v="0"/>
    <s v="                                                                                                    "/>
    <s v="341"/>
    <s v="003500"/>
    <s v="01"/>
    <s v="15 DIAS        "/>
    <x v="8"/>
    <x v="0"/>
    <s v="20250521"/>
  </r>
  <r>
    <x v="0"/>
    <x v="12"/>
    <s v="042025   "/>
    <x v="0"/>
    <d v="2025-05-05T00:00:00"/>
    <x v="0"/>
    <d v="2025-05-19T00:00:00"/>
    <n v="2502.16"/>
    <d v="2025-05-05T00:00:00"/>
    <x v="17"/>
    <s v="20416     "/>
    <x v="13"/>
    <s v="204       "/>
    <x v="7"/>
    <s v="   "/>
    <s v="BOL"/>
    <d v="2025-05-05T00:00:00"/>
    <x v="0"/>
    <s v="Deb CC"/>
    <n v="0"/>
    <x v="16"/>
    <n v="0"/>
    <s v="ASSOCIAÇÃO EMPRESARIAL PORTO PECEM COMP. 04/2025                                                    "/>
    <s v="   "/>
    <s v="002519"/>
    <s v="01"/>
    <s v="À VISTA"/>
    <x v="1"/>
    <x v="0"/>
    <s v="20250519"/>
  </r>
  <r>
    <x v="1"/>
    <x v="13"/>
    <s v="000001954"/>
    <x v="0"/>
    <d v="2025-04-04T00:00:00"/>
    <x v="3"/>
    <d v="2025-06-10T00:00:00"/>
    <n v="159.99"/>
    <d v="2025-04-09T00:00:00"/>
    <x v="18"/>
    <s v="30119     "/>
    <x v="14"/>
    <s v="301       "/>
    <x v="5"/>
    <s v="   "/>
    <s v="NF "/>
    <d v="2025-04-09T00:00:00"/>
    <x v="0"/>
    <s v="Deb CC"/>
    <n v="0"/>
    <x v="17"/>
    <n v="0"/>
    <s v="                                                                                                    "/>
    <s v="   "/>
    <s v="004152"/>
    <s v="01"/>
    <s v="CARTÃO CREDITO        "/>
    <x v="2"/>
    <x v="0"/>
    <s v="20250519"/>
  </r>
  <r>
    <x v="1"/>
    <x v="0"/>
    <m/>
    <x v="0"/>
    <d v="2025-05-22T00:00:00"/>
    <x v="0"/>
    <d v="2025-05-23T00:00:00"/>
    <n v="16442.7"/>
    <d v="2025-05-25T00:00:00"/>
    <x v="19"/>
    <m/>
    <x v="15"/>
    <s v="401"/>
    <x v="8"/>
    <m/>
    <m/>
    <d v="2025-05-23T00:00:00"/>
    <x v="1"/>
    <s v="Dinheiro"/>
    <n v="0"/>
    <x v="18"/>
    <n v="0"/>
    <m/>
    <m/>
    <s v="004152"/>
    <s v="02"/>
    <s v="À VISTA"/>
    <x v="2"/>
    <x v="0"/>
    <m/>
  </r>
  <r>
    <x v="1"/>
    <x v="0"/>
    <m/>
    <x v="1"/>
    <d v="2025-05-23T00:00:00"/>
    <x v="0"/>
    <d v="2025-05-23T00:00:00"/>
    <n v="15588.9"/>
    <d v="2025-05-23T00:00:00"/>
    <x v="19"/>
    <m/>
    <x v="15"/>
    <s v="401"/>
    <x v="8"/>
    <m/>
    <m/>
    <d v="2025-05-23T00:00:00"/>
    <x v="1"/>
    <s v="Dinheiro"/>
    <n v="0"/>
    <x v="19"/>
    <n v="0"/>
    <m/>
    <m/>
    <s v="004152"/>
    <s v="02"/>
    <s v="À VISTA"/>
    <x v="1"/>
    <x v="0"/>
    <m/>
  </r>
  <r>
    <x v="0"/>
    <x v="14"/>
    <s v="000029590"/>
    <x v="1"/>
    <d v="2025-03-17T00:00:00"/>
    <x v="1"/>
    <d v="2025-05-19T00:00:00"/>
    <n v="83.94"/>
    <d v="2025-03-25T00:00:00"/>
    <x v="20"/>
    <s v="20420"/>
    <x v="16"/>
    <s v="204       "/>
    <x v="7"/>
    <m/>
    <m/>
    <d v="2025-05-19T00:00:00"/>
    <x v="1"/>
    <s v="Dinheiro"/>
    <n v="0"/>
    <x v="20"/>
    <n v="0"/>
    <m/>
    <m/>
    <s v="004152"/>
    <s v="02"/>
    <s v="À VISTA"/>
    <x v="2"/>
    <x v="0"/>
    <m/>
  </r>
  <r>
    <x v="3"/>
    <x v="14"/>
    <s v="000029590"/>
    <x v="0"/>
    <d v="2025-03-17T00:00:00"/>
    <x v="1"/>
    <d v="2025-05-19T00:00:00"/>
    <n v="83.94"/>
    <d v="2025-03-20T00:00:00"/>
    <x v="21"/>
    <s v="20420     "/>
    <x v="17"/>
    <s v="204       "/>
    <x v="7"/>
    <s v="2  "/>
    <s v="NF "/>
    <d v="2025-03-25T00:00:00"/>
    <x v="0"/>
    <s v="Deb CC"/>
    <n v="0"/>
    <x v="20"/>
    <n v="0"/>
    <s v="                                                                                                    "/>
    <s v="341"/>
    <s v="002655"/>
    <s v="01"/>
    <s v="PIX"/>
    <x v="9"/>
    <x v="0"/>
    <s v="20250519"/>
  </r>
  <r>
    <x v="1"/>
    <x v="15"/>
    <s v="000002022"/>
    <x v="1"/>
    <d v="2025-04-23T00:00:00"/>
    <x v="3"/>
    <d v="2025-05-23T00:00:00"/>
    <n v="449.9"/>
    <d v="2025-04-24T00:00:00"/>
    <x v="2"/>
    <s v="30603"/>
    <x v="18"/>
    <s v="306       "/>
    <x v="9"/>
    <m/>
    <m/>
    <d v="2025-05-23T00:00:00"/>
    <x v="1"/>
    <s v="Dinheiro"/>
    <n v="0"/>
    <x v="21"/>
    <n v="0"/>
    <m/>
    <m/>
    <s v="002655"/>
    <s v="02"/>
    <s v="À VISTA"/>
    <x v="10"/>
    <x v="0"/>
    <m/>
  </r>
  <r>
    <x v="2"/>
    <x v="15"/>
    <s v="000002022"/>
    <x v="0"/>
    <d v="2025-04-23T00:00:00"/>
    <x v="3"/>
    <d v="2025-05-23T00:00:00"/>
    <n v="449.9"/>
    <d v="2025-04-23T00:00:00"/>
    <x v="6"/>
    <s v="30603     "/>
    <x v="19"/>
    <s v="306       "/>
    <x v="9"/>
    <s v="   "/>
    <s v="NF "/>
    <d v="2025-04-24T00:00:00"/>
    <x v="0"/>
    <s v="Deb CC"/>
    <n v="0"/>
    <x v="21"/>
    <n v="0"/>
    <s v="                                                                                                    "/>
    <s v="341"/>
    <s v="003179"/>
    <s v="01"/>
    <s v="30 DIAS        "/>
    <x v="10"/>
    <x v="0"/>
    <s v="20250523"/>
  </r>
  <r>
    <x v="1"/>
    <x v="16"/>
    <s v="000025709"/>
    <x v="1"/>
    <d v="2025-04-22T00:00:00"/>
    <x v="3"/>
    <d v="2025-05-21T00:00:00"/>
    <n v="890"/>
    <d v="2025-04-29T00:00:00"/>
    <x v="11"/>
    <s v="20504"/>
    <x v="20"/>
    <s v="205       "/>
    <x v="3"/>
    <m/>
    <m/>
    <d v="2025-05-21T00:00:00"/>
    <x v="1"/>
    <s v="Dinheiro"/>
    <n v="0"/>
    <x v="22"/>
    <n v="0"/>
    <m/>
    <m/>
    <s v="003179"/>
    <s v="02"/>
    <s v="À VISTA"/>
    <x v="0"/>
    <x v="0"/>
    <m/>
  </r>
  <r>
    <x v="0"/>
    <x v="16"/>
    <s v="000025709"/>
    <x v="0"/>
    <d v="2025-04-22T00:00:00"/>
    <x v="3"/>
    <d v="2025-05-21T00:00:00"/>
    <n v="890"/>
    <d v="2025-04-28T00:00:00"/>
    <x v="12"/>
    <s v="20504     "/>
    <x v="21"/>
    <s v="205       "/>
    <x v="3"/>
    <s v="   "/>
    <s v="NF "/>
    <d v="2025-04-29T00:00:00"/>
    <x v="0"/>
    <s v="Deb CC"/>
    <n v="0"/>
    <x v="22"/>
    <n v="0"/>
    <s v="                                                                                                    "/>
    <s v="   "/>
    <s v="003173"/>
    <s v="01"/>
    <s v="PIX        "/>
    <x v="5"/>
    <x v="0"/>
    <s v="20250521"/>
  </r>
  <r>
    <x v="0"/>
    <x v="17"/>
    <s v="000003616"/>
    <x v="0"/>
    <d v="2025-05-14T00:00:00"/>
    <x v="0"/>
    <d v="2025-05-19T00:00:00"/>
    <n v="5089.57"/>
    <d v="2025-05-14T00:00:00"/>
    <x v="0"/>
    <s v="30227     "/>
    <x v="22"/>
    <s v="302       "/>
    <x v="4"/>
    <s v="001"/>
    <s v="BOL"/>
    <d v="2025-05-14T00:00:00"/>
    <x v="0"/>
    <s v="Deb CC"/>
    <n v="0"/>
    <x v="23"/>
    <n v="0"/>
    <s v="CONDOMINIO REF 05/2025                                                                              "/>
    <s v="   "/>
    <s v="003588"/>
    <s v="01"/>
    <s v="À VISTA"/>
    <x v="0"/>
    <x v="0"/>
    <s v="20250519"/>
  </r>
  <r>
    <x v="0"/>
    <x v="17"/>
    <s v="000003617"/>
    <x v="0"/>
    <d v="2025-05-14T00:00:00"/>
    <x v="0"/>
    <d v="2025-05-19T00:00:00"/>
    <n v="442.91"/>
    <d v="2025-05-14T00:00:00"/>
    <x v="0"/>
    <s v="30227     "/>
    <x v="22"/>
    <s v="302       "/>
    <x v="4"/>
    <s v="001"/>
    <s v="BOL"/>
    <d v="2025-05-14T00:00:00"/>
    <x v="0"/>
    <s v="Deb CC"/>
    <n v="0"/>
    <x v="24"/>
    <n v="0"/>
    <s v="CONDOMINIO REF 05/2025                                                                              "/>
    <s v="   "/>
    <s v="003588"/>
    <s v="01"/>
    <s v="À VISTA"/>
    <x v="1"/>
    <x v="0"/>
    <s v="20250519"/>
  </r>
  <r>
    <x v="0"/>
    <x v="17"/>
    <s v="000003614"/>
    <x v="0"/>
    <d v="2025-05-14T00:00:00"/>
    <x v="0"/>
    <d v="2025-05-19T00:00:00"/>
    <n v="735.56"/>
    <d v="2025-05-14T00:00:00"/>
    <x v="22"/>
    <s v="30227     "/>
    <x v="22"/>
    <s v="302       "/>
    <x v="4"/>
    <s v="001"/>
    <s v="BOL"/>
    <d v="2025-05-14T00:00:00"/>
    <x v="0"/>
    <s v="Deb CC"/>
    <n v="0"/>
    <x v="25"/>
    <n v="0"/>
    <s v="CONDOMINIO REF 05/2025                                                                              "/>
    <s v="   "/>
    <s v="003588"/>
    <s v="01"/>
    <s v="À VISTA"/>
    <x v="1"/>
    <x v="0"/>
    <s v="20250519"/>
  </r>
  <r>
    <x v="0"/>
    <x v="17"/>
    <s v="000003615"/>
    <x v="0"/>
    <d v="2025-05-14T00:00:00"/>
    <x v="0"/>
    <d v="2025-05-19T00:00:00"/>
    <n v="106.05"/>
    <d v="2025-05-14T00:00:00"/>
    <x v="22"/>
    <s v="30227     "/>
    <x v="22"/>
    <s v="302       "/>
    <x v="4"/>
    <s v="001"/>
    <s v="BOL"/>
    <d v="2025-05-14T00:00:00"/>
    <x v="0"/>
    <s v="Deb CC"/>
    <n v="0"/>
    <x v="26"/>
    <n v="0"/>
    <s v="CONDOMINIO REF 05/2025                                                                              "/>
    <s v="   "/>
    <s v="003588"/>
    <s v="01"/>
    <s v="À VISTA"/>
    <x v="2"/>
    <x v="0"/>
    <s v="20250519"/>
  </r>
  <r>
    <x v="0"/>
    <x v="18"/>
    <s v="000032737"/>
    <x v="1"/>
    <d v="2025-02-20T00:00:00"/>
    <x v="2"/>
    <d v="2025-05-19T00:00:00"/>
    <n v="1795.81"/>
    <d v="2025-02-28T00:00:00"/>
    <x v="11"/>
    <s v="20504"/>
    <x v="20"/>
    <s v="205       "/>
    <x v="3"/>
    <m/>
    <m/>
    <d v="2025-05-19T00:00:00"/>
    <x v="1"/>
    <s v="Dinheiro"/>
    <n v="0"/>
    <x v="27"/>
    <n v="0"/>
    <m/>
    <m/>
    <s v="003588"/>
    <s v="02"/>
    <s v="À VISTA"/>
    <x v="2"/>
    <x v="0"/>
    <m/>
  </r>
  <r>
    <x v="3"/>
    <x v="18"/>
    <s v="000032737"/>
    <x v="0"/>
    <d v="2025-02-20T00:00:00"/>
    <x v="2"/>
    <d v="2025-05-19T00:00:00"/>
    <n v="1795.81"/>
    <d v="2025-02-26T00:00:00"/>
    <x v="12"/>
    <s v="20504     "/>
    <x v="21"/>
    <s v="205       "/>
    <x v="3"/>
    <s v="3  "/>
    <s v="NF "/>
    <d v="2025-02-28T00:00:00"/>
    <x v="0"/>
    <s v="Deb CC"/>
    <n v="0"/>
    <x v="27"/>
    <n v="0"/>
    <s v="                                                                                                    "/>
    <s v="341"/>
    <s v="003544"/>
    <s v="01"/>
    <s v="PIX"/>
    <x v="9"/>
    <x v="0"/>
    <s v="20250519"/>
  </r>
  <r>
    <x v="1"/>
    <x v="19"/>
    <s v="000227033"/>
    <x v="1"/>
    <d v="2025-03-21T00:00:00"/>
    <x v="1"/>
    <d v="2025-05-21T00:00:00"/>
    <n v="3455.2"/>
    <d v="2025-03-26T00:00:00"/>
    <x v="23"/>
    <s v="20305"/>
    <x v="1"/>
    <s v="203       "/>
    <x v="1"/>
    <m/>
    <m/>
    <d v="2025-05-21T00:00:00"/>
    <x v="1"/>
    <s v="Dinheiro"/>
    <n v="0"/>
    <x v="28"/>
    <n v="0"/>
    <m/>
    <m/>
    <s v="003544"/>
    <s v="02"/>
    <s v="À VISTA"/>
    <x v="1"/>
    <x v="0"/>
    <m/>
  </r>
  <r>
    <x v="0"/>
    <x v="19"/>
    <s v="000227034"/>
    <x v="1"/>
    <d v="2025-03-21T00:00:00"/>
    <x v="1"/>
    <d v="2025-05-19T00:00:00"/>
    <n v="2045.92"/>
    <d v="2025-03-26T00:00:00"/>
    <x v="20"/>
    <s v="20305"/>
    <x v="1"/>
    <s v="203       "/>
    <x v="1"/>
    <m/>
    <m/>
    <d v="2025-05-19T00:00:00"/>
    <x v="1"/>
    <s v="Dinheiro"/>
    <n v="0"/>
    <x v="29"/>
    <n v="0"/>
    <m/>
    <m/>
    <s v="003544"/>
    <s v="02"/>
    <s v="À VISTA"/>
    <x v="2"/>
    <x v="0"/>
    <m/>
  </r>
  <r>
    <x v="3"/>
    <x v="19"/>
    <s v="000227034"/>
    <x v="0"/>
    <d v="2025-03-21T00:00:00"/>
    <x v="1"/>
    <d v="2025-05-19T00:00:00"/>
    <n v="2045.92"/>
    <d v="2025-03-26T00:00:00"/>
    <x v="21"/>
    <s v="20305     "/>
    <x v="2"/>
    <s v="203       "/>
    <x v="1"/>
    <s v="2  "/>
    <s v="NF "/>
    <d v="2025-03-26T00:00:00"/>
    <x v="0"/>
    <s v="Deb CC"/>
    <n v="0"/>
    <x v="29"/>
    <n v="0"/>
    <s v="                                                                                                    "/>
    <s v="341"/>
    <s v="002316"/>
    <s v="01"/>
    <s v="PIX"/>
    <x v="4"/>
    <x v="0"/>
    <s v="20250519"/>
  </r>
  <r>
    <x v="3"/>
    <x v="19"/>
    <s v="000227033"/>
    <x v="0"/>
    <d v="2025-03-21T00:00:00"/>
    <x v="1"/>
    <d v="2025-05-21T00:00:00"/>
    <n v="3455.2"/>
    <d v="2025-03-26T00:00:00"/>
    <x v="17"/>
    <s v="20305     "/>
    <x v="2"/>
    <s v="203       "/>
    <x v="1"/>
    <s v="2  "/>
    <s v="NF "/>
    <d v="2025-03-26T00:00:00"/>
    <x v="0"/>
    <s v="Deb CC"/>
    <n v="0"/>
    <x v="28"/>
    <n v="0"/>
    <s v="                                                                                                    "/>
    <s v="341"/>
    <s v="002316"/>
    <s v="01"/>
    <s v="PIX"/>
    <x v="4"/>
    <x v="0"/>
    <s v="20250521"/>
  </r>
  <r>
    <x v="1"/>
    <x v="20"/>
    <s v="000002133"/>
    <x v="1"/>
    <d v="2025-04-23T00:00:00"/>
    <x v="3"/>
    <d v="2025-05-23T00:00:00"/>
    <n v="2480"/>
    <d v="2025-04-24T00:00:00"/>
    <x v="24"/>
    <s v="21001"/>
    <x v="23"/>
    <s v="210       "/>
    <x v="10"/>
    <m/>
    <m/>
    <d v="2025-05-23T00:00:00"/>
    <x v="1"/>
    <s v="Dinheiro"/>
    <n v="0"/>
    <x v="30"/>
    <n v="0"/>
    <m/>
    <m/>
    <s v="002316"/>
    <s v="02"/>
    <s v="À VISTA"/>
    <x v="6"/>
    <x v="1"/>
    <m/>
  </r>
  <r>
    <x v="0"/>
    <x v="20"/>
    <s v="000002133"/>
    <x v="0"/>
    <d v="2025-04-23T00:00:00"/>
    <x v="3"/>
    <d v="2025-05-23T00:00:00"/>
    <n v="2480"/>
    <d v="2025-04-24T00:00:00"/>
    <x v="25"/>
    <s v="21001     "/>
    <x v="24"/>
    <s v="210       "/>
    <x v="10"/>
    <s v="   "/>
    <s v="NF "/>
    <d v="2025-04-24T00:00:00"/>
    <x v="0"/>
    <s v="Deb CC"/>
    <n v="0"/>
    <x v="30"/>
    <n v="0"/>
    <s v="                                                                                                    "/>
    <s v="341"/>
    <s v="000383"/>
    <s v="01"/>
    <s v="30 DIAS        "/>
    <x v="11"/>
    <x v="0"/>
    <s v="20250523"/>
  </r>
  <r>
    <x v="0"/>
    <x v="18"/>
    <s v="011321720"/>
    <x v="0"/>
    <d v="2025-05-19T00:00:00"/>
    <x v="0"/>
    <d v="2025-05-19T00:00:00"/>
    <n v="103.03"/>
    <d v="2025-05-19T00:00:00"/>
    <x v="26"/>
    <s v="30214     "/>
    <x v="25"/>
    <s v="302       "/>
    <x v="4"/>
    <s v="   "/>
    <s v="BOL"/>
    <d v="2025-05-19T00:00:00"/>
    <x v="0"/>
    <s v="Deb CC"/>
    <n v="0"/>
    <x v="31"/>
    <n v="0"/>
    <s v="TAXA CREA PA  BOL ART PGR  MANGA ELETROMECÂNICA                                                   "/>
    <s v="   "/>
    <s v="001948"/>
    <s v="01"/>
    <s v="À VISTA"/>
    <x v="6"/>
    <x v="0"/>
    <s v="20250519"/>
  </r>
  <r>
    <x v="0"/>
    <x v="17"/>
    <s v="000000253"/>
    <x v="0"/>
    <d v="2025-04-22T00:00:00"/>
    <x v="3"/>
    <d v="2025-05-23T00:00:00"/>
    <n v="6507.72"/>
    <d v="2025-04-28T00:00:00"/>
    <x v="27"/>
    <s v="20409     "/>
    <x v="12"/>
    <s v="204       "/>
    <x v="7"/>
    <s v="   "/>
    <s v="NF "/>
    <d v="2025-04-30T00:00:00"/>
    <x v="0"/>
    <s v="Deb CC"/>
    <n v="0"/>
    <x v="32"/>
    <n v="0"/>
    <s v="                                                                                                    "/>
    <s v="341"/>
    <s v="004431"/>
    <s v="01"/>
    <s v="PIX"/>
    <x v="12"/>
    <x v="0"/>
    <s v="20250523"/>
  </r>
  <r>
    <x v="4"/>
    <x v="19"/>
    <s v="000001223"/>
    <x v="0"/>
    <d v="2025-05-07T00:00:00"/>
    <x v="0"/>
    <d v="2025-05-19T00:00:00"/>
    <n v="990"/>
    <d v="2025-05-09T00:00:00"/>
    <x v="10"/>
    <s v="20304     "/>
    <x v="26"/>
    <s v="203       "/>
    <x v="1"/>
    <s v="   "/>
    <s v="NF "/>
    <d v="2025-05-09T00:00:00"/>
    <x v="0"/>
    <s v="Deb CC"/>
    <n v="0"/>
    <x v="33"/>
    <n v="0"/>
    <s v="                                                                                                    "/>
    <s v="341"/>
    <s v="004197"/>
    <s v="01"/>
    <s v="11 DIAS                  "/>
    <x v="2"/>
    <x v="0"/>
    <s v="20250519"/>
  </r>
  <r>
    <x v="4"/>
    <x v="19"/>
    <s v="000001218"/>
    <x v="0"/>
    <d v="2025-05-07T00:00:00"/>
    <x v="0"/>
    <d v="2025-05-19T00:00:00"/>
    <n v="1050"/>
    <d v="2025-05-09T00:00:00"/>
    <x v="10"/>
    <s v="20304     "/>
    <x v="26"/>
    <s v="203       "/>
    <x v="1"/>
    <s v="   "/>
    <s v="NF "/>
    <d v="2025-05-09T00:00:00"/>
    <x v="0"/>
    <s v="Deb CC"/>
    <n v="0"/>
    <x v="34"/>
    <n v="0"/>
    <s v="                                                                                                    "/>
    <s v="341"/>
    <s v="004197"/>
    <s v="01"/>
    <s v="11 DIAS                  "/>
    <x v="2"/>
    <x v="0"/>
    <s v="20250519"/>
  </r>
  <r>
    <x v="0"/>
    <x v="21"/>
    <s v="COF042025"/>
    <x v="0"/>
    <d v="2025-05-23T00:00:00"/>
    <x v="0"/>
    <d v="2025-05-23T00:00:00"/>
    <n v="96471.1"/>
    <d v="2025-05-23T00:00:00"/>
    <x v="0"/>
    <s v="20101     "/>
    <x v="27"/>
    <s v="201       "/>
    <x v="11"/>
    <s v="   "/>
    <s v="COF"/>
    <d v="2025-05-23T00:00:00"/>
    <x v="0"/>
    <s v="Deb CC"/>
    <n v="0"/>
    <x v="35"/>
    <n v="0"/>
    <s v="COFINS NÃO CUMULATIVO COMP. 04/2025                                                                 "/>
    <s v="   "/>
    <s v="002361"/>
    <s v="01"/>
    <s v="À VISTA"/>
    <x v="1"/>
    <x v="0"/>
    <s v="20250523"/>
  </r>
  <r>
    <x v="0"/>
    <x v="22"/>
    <s v="PIS042025"/>
    <x v="0"/>
    <d v="2025-05-23T00:00:00"/>
    <x v="0"/>
    <d v="2025-05-23T00:00:00"/>
    <n v="20372"/>
    <d v="2025-05-23T00:00:00"/>
    <x v="0"/>
    <s v="20102     "/>
    <x v="28"/>
    <s v="201       "/>
    <x v="11"/>
    <s v="   "/>
    <s v="PIS"/>
    <d v="2025-05-23T00:00:00"/>
    <x v="0"/>
    <s v="Deb CC"/>
    <n v="0"/>
    <x v="36"/>
    <n v="0"/>
    <s v="PIS NÃO CUMULATIVO COMP. 04/2025                                                                    "/>
    <s v="   "/>
    <s v="002265"/>
    <s v="01"/>
    <s v="À VISTA"/>
    <x v="1"/>
    <x v="0"/>
    <s v="20250523"/>
  </r>
  <r>
    <x v="1"/>
    <x v="23"/>
    <m/>
    <x v="1"/>
    <d v="2025-05-24T00:00:00"/>
    <x v="0"/>
    <d v="2025-05-20T00:00:00"/>
    <n v="338782.67"/>
    <m/>
    <x v="19"/>
    <m/>
    <x v="15"/>
    <s v="201       "/>
    <x v="11"/>
    <m/>
    <m/>
    <d v="2025-05-20T00:00:00"/>
    <x v="1"/>
    <s v="Dinheiro"/>
    <n v="0"/>
    <x v="37"/>
    <n v="0"/>
    <m/>
    <m/>
    <s v="002265"/>
    <s v="02"/>
    <s v="À VISTA"/>
    <x v="1"/>
    <x v="0"/>
    <m/>
  </r>
  <r>
    <x v="1"/>
    <x v="24"/>
    <m/>
    <x v="1"/>
    <d v="2025-05-24T00:00:00"/>
    <x v="0"/>
    <d v="2025-05-20T00:00:00"/>
    <n v="563440.24"/>
    <m/>
    <x v="19"/>
    <m/>
    <x v="15"/>
    <s v="201       "/>
    <x v="11"/>
    <m/>
    <m/>
    <d v="2025-05-20T00:00:00"/>
    <x v="1"/>
    <s v="Dinheiro"/>
    <n v="0"/>
    <x v="38"/>
    <n v="0"/>
    <m/>
    <m/>
    <s v="002265"/>
    <s v="02"/>
    <s v="À VISTA"/>
    <x v="2"/>
    <x v="0"/>
    <m/>
  </r>
  <r>
    <x v="1"/>
    <x v="25"/>
    <m/>
    <x v="1"/>
    <d v="2025-05-24T00:00:00"/>
    <x v="0"/>
    <d v="2025-05-20T00:00:00"/>
    <n v="190000"/>
    <m/>
    <x v="19"/>
    <m/>
    <x v="15"/>
    <s v="201       "/>
    <x v="11"/>
    <m/>
    <m/>
    <d v="2025-05-20T00:00:00"/>
    <x v="1"/>
    <s v="Dinheiro"/>
    <n v="0"/>
    <x v="39"/>
    <n v="0"/>
    <m/>
    <m/>
    <s v="002265"/>
    <s v="02"/>
    <s v="À VISTA"/>
    <x v="2"/>
    <x v="0"/>
    <m/>
  </r>
  <r>
    <x v="0"/>
    <x v="26"/>
    <s v="000231567"/>
    <x v="1"/>
    <d v="2025-04-17T00:00:00"/>
    <x v="3"/>
    <d v="2025-05-19T00:00:00"/>
    <n v="82.75"/>
    <d v="2025-04-18T00:00:00"/>
    <x v="28"/>
    <s v="30103"/>
    <x v="29"/>
    <s v="301       "/>
    <x v="5"/>
    <m/>
    <m/>
    <d v="2025-05-19T00:00:00"/>
    <x v="1"/>
    <s v="Dinheiro"/>
    <n v="0"/>
    <x v="40"/>
    <n v="0"/>
    <m/>
    <m/>
    <s v="002265"/>
    <s v="02"/>
    <s v="À VISTA"/>
    <x v="2"/>
    <x v="1"/>
    <m/>
  </r>
  <r>
    <x v="0"/>
    <x v="26"/>
    <s v="000231567"/>
    <x v="0"/>
    <d v="2025-04-17T00:00:00"/>
    <x v="3"/>
    <d v="2025-05-19T00:00:00"/>
    <n v="82.75"/>
    <d v="2025-04-17T00:00:00"/>
    <x v="29"/>
    <s v="30103     "/>
    <x v="8"/>
    <s v="301       "/>
    <x v="5"/>
    <s v="   "/>
    <s v="NF "/>
    <d v="2025-04-18T00:00:00"/>
    <x v="0"/>
    <s v="Deb CC"/>
    <n v="0"/>
    <x v="40"/>
    <n v="0"/>
    <s v="                                                                                                    "/>
    <s v="341"/>
    <s v="000515"/>
    <s v="01"/>
    <s v="PIX             "/>
    <x v="12"/>
    <x v="0"/>
    <s v="20250519"/>
  </r>
  <r>
    <x v="0"/>
    <x v="27"/>
    <s v="000010364"/>
    <x v="0"/>
    <d v="2025-05-08T00:00:00"/>
    <x v="0"/>
    <d v="2025-05-23T00:00:00"/>
    <n v="399"/>
    <d v="2025-05-08T00:00:00"/>
    <x v="6"/>
    <s v="20307     "/>
    <x v="30"/>
    <s v="203       "/>
    <x v="1"/>
    <s v="   "/>
    <s v="NF "/>
    <d v="2025-05-08T00:00:00"/>
    <x v="0"/>
    <s v="Deb CC"/>
    <n v="0"/>
    <x v="41"/>
    <n v="0"/>
    <s v="                                                                                                    "/>
    <s v="341"/>
    <s v="000518"/>
    <s v="01"/>
    <s v="BOLETO          "/>
    <x v="13"/>
    <x v="0"/>
    <s v="20250523"/>
  </r>
  <r>
    <x v="0"/>
    <x v="28"/>
    <s v="000011535"/>
    <x v="0"/>
    <d v="2025-05-12T00:00:00"/>
    <x v="0"/>
    <d v="2025-05-21T00:00:00"/>
    <n v="6511.12"/>
    <d v="2025-05-12T00:00:00"/>
    <x v="25"/>
    <s v="20301     "/>
    <x v="31"/>
    <s v="203       "/>
    <x v="1"/>
    <s v="   "/>
    <s v="NF "/>
    <d v="2025-05-13T00:00:00"/>
    <x v="0"/>
    <s v="Deb CC"/>
    <n v="0"/>
    <x v="42"/>
    <n v="0"/>
    <s v="                                                                                                    "/>
    <s v="   "/>
    <s v="000549"/>
    <s v="01"/>
    <s v="15 DIAS        "/>
    <x v="11"/>
    <x v="0"/>
    <s v="20250521"/>
  </r>
  <r>
    <x v="3"/>
    <x v="29"/>
    <s v="000375145"/>
    <x v="0"/>
    <d v="2025-05-14T00:00:00"/>
    <x v="0"/>
    <d v="2025-05-21T00:00:00"/>
    <n v="62.8"/>
    <d v="2025-05-20T00:00:00"/>
    <x v="30"/>
    <s v="30217     "/>
    <x v="32"/>
    <s v="302       "/>
    <x v="4"/>
    <s v="   "/>
    <s v="NF "/>
    <d v="2025-05-20T00:00:00"/>
    <x v="0"/>
    <s v="Deb CC"/>
    <n v="0"/>
    <x v="43"/>
    <n v="0"/>
    <s v="                                                                                                    "/>
    <s v="   "/>
    <s v="002783"/>
    <s v="01"/>
    <s v="21 DIAS                  "/>
    <x v="4"/>
    <x v="0"/>
    <s v="20250521"/>
  </r>
  <r>
    <x v="0"/>
    <x v="30"/>
    <s v="126323251"/>
    <x v="0"/>
    <d v="2025-05-19T00:00:00"/>
    <x v="0"/>
    <d v="2025-05-19T00:00:00"/>
    <n v="305.23"/>
    <d v="2025-05-19T00:00:00"/>
    <x v="31"/>
    <s v="30403     "/>
    <x v="33"/>
    <s v="304       "/>
    <x v="12"/>
    <s v="   "/>
    <s v="BOL"/>
    <d v="2025-05-19T00:00:00"/>
    <x v="0"/>
    <s v="Deb CC"/>
    <n v="0"/>
    <x v="44"/>
    <n v="0"/>
    <s v="CASA SR KELSON COMP. 05/2025                                                                        "/>
    <s v="   "/>
    <s v="000338"/>
    <s v="01"/>
    <s v="À VISTA"/>
    <x v="2"/>
    <x v="0"/>
    <s v="20250519"/>
  </r>
  <r>
    <x v="0"/>
    <x v="31"/>
    <s v="000085204"/>
    <x v="0"/>
    <d v="2025-04-25T00:00:00"/>
    <x v="3"/>
    <d v="2025-05-21T00:00:00"/>
    <n v="5500"/>
    <d v="2025-05-08T00:00:00"/>
    <x v="25"/>
    <s v="20420     "/>
    <x v="17"/>
    <s v="204       "/>
    <x v="7"/>
    <s v="   "/>
    <s v="NF "/>
    <d v="2025-04-30T00:00:00"/>
    <x v="0"/>
    <s v="Deb CC"/>
    <n v="0"/>
    <x v="45"/>
    <n v="0"/>
    <s v="                                                                                                    "/>
    <s v="   "/>
    <s v="004255"/>
    <s v="01"/>
    <s v="30 DIAS                  "/>
    <x v="12"/>
    <x v="0"/>
    <s v="20250521"/>
  </r>
  <r>
    <x v="0"/>
    <x v="32"/>
    <s v="12052025 "/>
    <x v="0"/>
    <d v="2025-05-12T00:00:00"/>
    <x v="0"/>
    <d v="2025-05-12T00:00:00"/>
    <n v="20"/>
    <d v="2025-05-12T00:00:00"/>
    <x v="0"/>
    <s v="30107     "/>
    <x v="34"/>
    <s v="301       "/>
    <x v="5"/>
    <s v="PA "/>
    <s v="PA "/>
    <d v="2025-05-12T00:00:00"/>
    <x v="0"/>
    <s v="Deb CC"/>
    <n v="0"/>
    <x v="46"/>
    <n v="0"/>
    <s v="                                                                                                    "/>
    <s v="   "/>
    <s v="004231"/>
    <s v="01"/>
    <s v="À VISTA"/>
    <x v="1"/>
    <x v="1"/>
    <s v="20250519"/>
  </r>
  <r>
    <x v="3"/>
    <x v="32"/>
    <s v="000000670"/>
    <x v="0"/>
    <d v="2025-05-07T00:00:00"/>
    <x v="0"/>
    <d v="2025-05-21T00:00:00"/>
    <n v="678.59"/>
    <d v="2025-05-08T00:00:00"/>
    <x v="21"/>
    <s v="20301     "/>
    <x v="31"/>
    <s v="203       "/>
    <x v="1"/>
    <s v="   "/>
    <s v="NF "/>
    <d v="2025-05-08T00:00:00"/>
    <x v="0"/>
    <s v="Deb CC"/>
    <n v="0"/>
    <x v="47"/>
    <n v="0"/>
    <s v="                                                                                                    "/>
    <s v="341"/>
    <s v="002657"/>
    <s v="01"/>
    <s v="15 DIAS        "/>
    <x v="6"/>
    <x v="0"/>
    <s v="20250521"/>
  </r>
  <r>
    <x v="3"/>
    <x v="32"/>
    <s v="000000669"/>
    <x v="0"/>
    <d v="2025-05-07T00:00:00"/>
    <x v="0"/>
    <d v="2025-05-21T00:00:00"/>
    <n v="678.6"/>
    <d v="2025-05-08T00:00:00"/>
    <x v="17"/>
    <s v="20301     "/>
    <x v="31"/>
    <s v="203       "/>
    <x v="1"/>
    <s v="   "/>
    <s v="NF "/>
    <d v="2025-05-08T00:00:00"/>
    <x v="0"/>
    <s v="Deb CC"/>
    <n v="0"/>
    <x v="48"/>
    <n v="0"/>
    <s v="                                                                                                    "/>
    <s v="341"/>
    <s v="002657"/>
    <s v="01"/>
    <s v="15 DIAS        "/>
    <x v="6"/>
    <x v="0"/>
    <s v="20250521"/>
  </r>
  <r>
    <x v="3"/>
    <x v="32"/>
    <s v="000000668"/>
    <x v="0"/>
    <d v="2025-05-07T00:00:00"/>
    <x v="0"/>
    <d v="2025-05-21T00:00:00"/>
    <n v="429.81"/>
    <d v="2025-05-08T00:00:00"/>
    <x v="32"/>
    <s v="20301     "/>
    <x v="31"/>
    <s v="203       "/>
    <x v="1"/>
    <s v="   "/>
    <s v="NF "/>
    <d v="2025-05-08T00:00:00"/>
    <x v="0"/>
    <s v="Deb CC"/>
    <n v="0"/>
    <x v="49"/>
    <n v="0"/>
    <s v="                                                                                                    "/>
    <s v="341"/>
    <s v="002657"/>
    <s v="01"/>
    <s v="15 DIAS        "/>
    <x v="6"/>
    <x v="0"/>
    <s v="20250521"/>
  </r>
  <r>
    <x v="3"/>
    <x v="32"/>
    <s v="000000667"/>
    <x v="0"/>
    <d v="2025-05-07T00:00:00"/>
    <x v="0"/>
    <d v="2025-05-21T00:00:00"/>
    <n v="678.6"/>
    <d v="2025-05-08T00:00:00"/>
    <x v="8"/>
    <s v="20301     "/>
    <x v="31"/>
    <s v="203       "/>
    <x v="1"/>
    <s v="   "/>
    <s v="NF "/>
    <d v="2025-05-08T00:00:00"/>
    <x v="0"/>
    <s v="Deb CC"/>
    <n v="0"/>
    <x v="48"/>
    <n v="0"/>
    <s v="                                                                                                    "/>
    <s v="341"/>
    <s v="002657"/>
    <s v="01"/>
    <s v="15 DIAS        "/>
    <x v="6"/>
    <x v="0"/>
    <s v="20250521"/>
  </r>
  <r>
    <x v="0"/>
    <x v="33"/>
    <s v="000087387"/>
    <x v="1"/>
    <d v="2025-03-18T00:00:00"/>
    <x v="1"/>
    <d v="2025-05-19T00:00:00"/>
    <n v="1443.7"/>
    <d v="2025-03-20T00:00:00"/>
    <x v="2"/>
    <s v="20504"/>
    <x v="20"/>
    <s v="205       "/>
    <x v="3"/>
    <m/>
    <m/>
    <d v="2025-05-19T00:00:00"/>
    <x v="1"/>
    <s v="Dinheiro"/>
    <n v="0"/>
    <x v="50"/>
    <n v="0"/>
    <m/>
    <m/>
    <s v="002658"/>
    <s v="02"/>
    <s v="À VISTA"/>
    <x v="2"/>
    <x v="1"/>
    <m/>
  </r>
  <r>
    <x v="2"/>
    <x v="33"/>
    <s v="000087387"/>
    <x v="0"/>
    <d v="2025-03-18T00:00:00"/>
    <x v="1"/>
    <d v="2025-05-19T00:00:00"/>
    <n v="1443.7"/>
    <d v="2025-03-18T00:00:00"/>
    <x v="6"/>
    <s v="20504     "/>
    <x v="21"/>
    <s v="205       "/>
    <x v="3"/>
    <s v="2  "/>
    <s v="NF "/>
    <d v="2025-03-20T00:00:00"/>
    <x v="0"/>
    <s v="Deb CC"/>
    <n v="0"/>
    <x v="50"/>
    <n v="0"/>
    <s v="                                                                                                    "/>
    <s v="   "/>
    <s v="000648"/>
    <s v="01"/>
    <s v="BOLETO"/>
    <x v="10"/>
    <x v="0"/>
    <s v="20250519"/>
  </r>
  <r>
    <x v="2"/>
    <x v="34"/>
    <s v="3498     "/>
    <x v="1"/>
    <d v="2025-04-29T00:00:00"/>
    <x v="3"/>
    <d v="2025-05-21T00:00:00"/>
    <n v="9013.11"/>
    <d v="2025-04-29T00:00:00"/>
    <x v="20"/>
    <s v="20204"/>
    <x v="35"/>
    <s v="202       "/>
    <x v="13"/>
    <m/>
    <m/>
    <d v="2025-05-21T00:00:00"/>
    <x v="1"/>
    <s v="Dinheiro"/>
    <n v="58.585215000000012"/>
    <x v="51"/>
    <n v="0"/>
    <m/>
    <m/>
    <s v="000649"/>
    <s v="02"/>
    <s v="À VISTA"/>
    <x v="14"/>
    <x v="0"/>
    <m/>
  </r>
  <r>
    <x v="2"/>
    <x v="34"/>
    <s v="3497     "/>
    <x v="1"/>
    <d v="2025-04-29T00:00:00"/>
    <x v="3"/>
    <d v="2025-05-19T00:00:00"/>
    <n v="4153.6499999999996"/>
    <d v="2025-04-29T00:00:00"/>
    <x v="1"/>
    <s v="20204"/>
    <x v="35"/>
    <s v="202       "/>
    <x v="13"/>
    <m/>
    <m/>
    <d v="2025-05-19T00:00:00"/>
    <x v="1"/>
    <s v="Dinheiro"/>
    <n v="26.998725"/>
    <x v="52"/>
    <n v="0"/>
    <m/>
    <m/>
    <s v="000650"/>
    <s v="02"/>
    <s v="À VISTA"/>
    <x v="14"/>
    <x v="0"/>
    <m/>
  </r>
  <r>
    <x v="3"/>
    <x v="34"/>
    <s v="3497     "/>
    <x v="1"/>
    <d v="2025-04-29T00:00:00"/>
    <x v="3"/>
    <d v="2025-05-19T00:00:00"/>
    <n v="3614.28"/>
    <d v="2025-04-29T00:00:00"/>
    <x v="33"/>
    <s v="20204"/>
    <x v="35"/>
    <s v="202       "/>
    <x v="13"/>
    <m/>
    <m/>
    <d v="2025-05-19T00:00:00"/>
    <x v="1"/>
    <s v="Dinheiro"/>
    <n v="23.492820000000002"/>
    <x v="53"/>
    <n v="0"/>
    <m/>
    <m/>
    <s v="000651"/>
    <s v="02"/>
    <s v="À VISTA"/>
    <x v="1"/>
    <x v="0"/>
    <m/>
  </r>
  <r>
    <x v="0"/>
    <x v="34"/>
    <s v="3497     "/>
    <x v="1"/>
    <d v="2025-04-29T00:00:00"/>
    <x v="3"/>
    <d v="2025-05-19T00:00:00"/>
    <n v="3384.32"/>
    <d v="2025-04-29T00:00:00"/>
    <x v="4"/>
    <s v="20204"/>
    <x v="35"/>
    <s v="202       "/>
    <x v="13"/>
    <m/>
    <m/>
    <d v="2025-05-19T00:00:00"/>
    <x v="1"/>
    <s v="Dinheiro"/>
    <n v="21.998080000000002"/>
    <x v="54"/>
    <n v="0"/>
    <m/>
    <m/>
    <s v="000652"/>
    <s v="02"/>
    <s v="À VISTA"/>
    <x v="0"/>
    <x v="0"/>
    <m/>
  </r>
  <r>
    <x v="1"/>
    <x v="34"/>
    <s v="3497     "/>
    <x v="1"/>
    <d v="2025-04-29T00:00:00"/>
    <x v="3"/>
    <d v="2025-05-19T00:00:00"/>
    <n v="18571.490000000002"/>
    <d v="2025-04-29T00:00:00"/>
    <x v="23"/>
    <s v="20204"/>
    <x v="35"/>
    <s v="202       "/>
    <x v="13"/>
    <m/>
    <m/>
    <d v="2025-05-19T00:00:00"/>
    <x v="1"/>
    <s v="Dinheiro"/>
    <n v="120.71468500000002"/>
    <x v="55"/>
    <n v="0"/>
    <m/>
    <m/>
    <s v="000653"/>
    <s v="02"/>
    <s v="À VISTA"/>
    <x v="2"/>
    <x v="0"/>
    <m/>
  </r>
  <r>
    <x v="1"/>
    <x v="34"/>
    <s v="3497     "/>
    <x v="1"/>
    <d v="2025-04-29T00:00:00"/>
    <x v="3"/>
    <d v="2025-05-19T00:00:00"/>
    <n v="25730.91"/>
    <d v="2025-04-29T00:00:00"/>
    <x v="3"/>
    <s v="20204"/>
    <x v="35"/>
    <s v="202       "/>
    <x v="13"/>
    <m/>
    <m/>
    <d v="2025-05-19T00:00:00"/>
    <x v="1"/>
    <s v="Dinheiro"/>
    <n v="167.25091500000002"/>
    <x v="56"/>
    <n v="0"/>
    <m/>
    <m/>
    <s v="000654"/>
    <s v="02"/>
    <s v="À VISTA"/>
    <x v="2"/>
    <x v="0"/>
    <m/>
  </r>
  <r>
    <x v="1"/>
    <x v="34"/>
    <s v="3497     "/>
    <x v="1"/>
    <d v="2025-04-29T00:00:00"/>
    <x v="3"/>
    <d v="2025-05-19T00:00:00"/>
    <n v="650.99"/>
    <d v="2025-04-29T00:00:00"/>
    <x v="34"/>
    <s v="20204"/>
    <x v="35"/>
    <s v="202       "/>
    <x v="13"/>
    <m/>
    <m/>
    <d v="2025-05-19T00:00:00"/>
    <x v="1"/>
    <s v="Dinheiro"/>
    <n v="4.2314350000000003"/>
    <x v="57"/>
    <n v="0"/>
    <m/>
    <m/>
    <s v="000655"/>
    <s v="02"/>
    <s v="À VISTA"/>
    <x v="6"/>
    <x v="0"/>
    <m/>
  </r>
  <r>
    <x v="1"/>
    <x v="34"/>
    <s v="3497     "/>
    <x v="1"/>
    <d v="2025-04-29T00:00:00"/>
    <x v="3"/>
    <d v="2025-05-19T00:00:00"/>
    <n v="279"/>
    <d v="2025-04-29T00:00:00"/>
    <x v="35"/>
    <s v="20204"/>
    <x v="35"/>
    <s v="202       "/>
    <x v="13"/>
    <m/>
    <m/>
    <d v="2025-05-19T00:00:00"/>
    <x v="1"/>
    <s v="Dinheiro"/>
    <n v="1.8135000000000001"/>
    <x v="58"/>
    <n v="0"/>
    <m/>
    <m/>
    <s v="000656"/>
    <s v="02"/>
    <s v="À VISTA"/>
    <x v="6"/>
    <x v="0"/>
    <m/>
  </r>
  <r>
    <x v="2"/>
    <x v="34"/>
    <s v="3497     "/>
    <x v="1"/>
    <d v="2025-04-29T00:00:00"/>
    <x v="3"/>
    <d v="2025-05-19T00:00:00"/>
    <n v="16440.98"/>
    <d v="2025-04-29T00:00:00"/>
    <x v="2"/>
    <s v="20204"/>
    <x v="35"/>
    <s v="202       "/>
    <x v="13"/>
    <m/>
    <m/>
    <d v="2025-05-19T00:00:00"/>
    <x v="1"/>
    <s v="Dinheiro"/>
    <n v="106.86637"/>
    <x v="59"/>
    <n v="0"/>
    <m/>
    <m/>
    <s v="000657"/>
    <s v="02"/>
    <s v="À VISTA"/>
    <x v="6"/>
    <x v="0"/>
    <m/>
  </r>
  <r>
    <x v="0"/>
    <x v="35"/>
    <s v="3519     "/>
    <x v="0"/>
    <d v="2025-05-16T00:00:00"/>
    <x v="0"/>
    <d v="2025-05-19T00:00:00"/>
    <n v="87784.94"/>
    <d v="2025-05-16T00:00:00"/>
    <x v="36"/>
    <s v="20204     "/>
    <x v="36"/>
    <s v="202       "/>
    <x v="13"/>
    <s v="   "/>
    <s v="FER"/>
    <d v="2025-05-16T00:00:00"/>
    <x v="0"/>
    <s v="Deb CC"/>
    <n v="570.60211000000004"/>
    <x v="60"/>
    <n v="0"/>
    <s v="LIQUIDO DE FERIAS                                                                                   "/>
    <s v="   "/>
    <s v="FOL002"/>
    <s v="01"/>
    <s v="À VISTA"/>
    <x v="6"/>
    <x v="0"/>
    <s v="20250519"/>
  </r>
  <r>
    <x v="0"/>
    <x v="35"/>
    <s v="3498     "/>
    <x v="0"/>
    <d v="2025-04-29T00:00:00"/>
    <x v="3"/>
    <d v="2025-05-21T00:00:00"/>
    <n v="9013.11"/>
    <d v="2025-04-29T00:00:00"/>
    <x v="37"/>
    <s v="20204     "/>
    <x v="36"/>
    <s v="202       "/>
    <x v="13"/>
    <s v="   "/>
    <s v="FER"/>
    <d v="2025-04-29T00:00:00"/>
    <x v="0"/>
    <s v="Deb CC"/>
    <n v="58.585215000000012"/>
    <x v="51"/>
    <n v="0"/>
    <s v="LIQUIDO DE FERIAS                                                                                   "/>
    <s v="   "/>
    <s v="FOL002"/>
    <s v="01"/>
    <s v="À VISTA"/>
    <x v="0"/>
    <x v="0"/>
    <s v="20250521"/>
  </r>
  <r>
    <x v="1"/>
    <x v="36"/>
    <s v="000031173"/>
    <x v="1"/>
    <d v="2025-04-23T00:00:00"/>
    <x v="3"/>
    <d v="2025-05-21T00:00:00"/>
    <n v="990"/>
    <d v="2025-04-25T00:00:00"/>
    <x v="38"/>
    <s v="30209"/>
    <x v="37"/>
    <s v="302       "/>
    <x v="4"/>
    <m/>
    <m/>
    <d v="2025-04-29T00:00:00"/>
    <x v="1"/>
    <s v="Dinheiro"/>
    <n v="0"/>
    <x v="33"/>
    <n v="0"/>
    <m/>
    <m/>
    <s v="FOL003"/>
    <s v="02"/>
    <s v="À VISTA"/>
    <x v="0"/>
    <x v="0"/>
    <m/>
  </r>
  <r>
    <x v="1"/>
    <x v="36"/>
    <s v="000031135"/>
    <x v="1"/>
    <d v="2025-04-22T00:00:00"/>
    <x v="3"/>
    <d v="2025-05-21T00:00:00"/>
    <n v="269.39999999999998"/>
    <d v="2025-04-25T00:00:00"/>
    <x v="38"/>
    <s v="30209"/>
    <x v="37"/>
    <s v="302       "/>
    <x v="4"/>
    <m/>
    <m/>
    <d v="2025-04-23T00:00:00"/>
    <x v="1"/>
    <s v="Dinheiro"/>
    <n v="0"/>
    <x v="61"/>
    <n v="0"/>
    <m/>
    <m/>
    <s v="FOL004"/>
    <s v="02"/>
    <s v="À VISTA"/>
    <x v="6"/>
    <x v="0"/>
    <m/>
  </r>
  <r>
    <x v="0"/>
    <x v="36"/>
    <s v="000031173"/>
    <x v="0"/>
    <d v="2025-04-23T00:00:00"/>
    <x v="3"/>
    <d v="2025-05-21T00:00:00"/>
    <n v="990"/>
    <d v="2025-04-25T00:00:00"/>
    <x v="27"/>
    <s v="30209     "/>
    <x v="12"/>
    <s v="302       "/>
    <x v="4"/>
    <s v="   "/>
    <s v="NF "/>
    <d v="2025-04-25T00:00:00"/>
    <x v="0"/>
    <s v="Deb CC"/>
    <n v="0"/>
    <x v="33"/>
    <n v="0"/>
    <s v="                                                                                                    "/>
    <s v="   "/>
    <s v="002103"/>
    <s v="01"/>
    <s v="PIX"/>
    <x v="12"/>
    <x v="0"/>
    <s v="20250521"/>
  </r>
  <r>
    <x v="0"/>
    <x v="36"/>
    <s v="000031135"/>
    <x v="0"/>
    <d v="2025-04-22T00:00:00"/>
    <x v="3"/>
    <d v="2025-05-21T00:00:00"/>
    <n v="269.39999999999998"/>
    <d v="2025-04-25T00:00:00"/>
    <x v="27"/>
    <s v="30209     "/>
    <x v="12"/>
    <s v="302       "/>
    <x v="4"/>
    <s v="   "/>
    <s v="NF "/>
    <d v="2025-04-25T00:00:00"/>
    <x v="0"/>
    <s v="Deb CC"/>
    <n v="0"/>
    <x v="61"/>
    <n v="0"/>
    <s v="                                                                                                    "/>
    <s v="   "/>
    <s v="002103"/>
    <s v="01"/>
    <s v="30 DIAS        "/>
    <x v="12"/>
    <x v="0"/>
    <s v="20250521"/>
  </r>
  <r>
    <x v="1"/>
    <x v="37"/>
    <m/>
    <x v="1"/>
    <d v="2025-05-21T00:00:00"/>
    <x v="0"/>
    <d v="2025-05-20T00:00:00"/>
    <n v="212594.92"/>
    <m/>
    <x v="19"/>
    <m/>
    <x v="15"/>
    <s v="202       "/>
    <x v="13"/>
    <m/>
    <m/>
    <d v="2025-05-21T00:00:00"/>
    <x v="1"/>
    <s v="Dinheiro"/>
    <n v="0"/>
    <x v="62"/>
    <n v="0"/>
    <m/>
    <m/>
    <s v="002103"/>
    <s v="02"/>
    <s v="À VISTA"/>
    <x v="2"/>
    <x v="0"/>
    <m/>
  </r>
  <r>
    <x v="0"/>
    <x v="38"/>
    <s v="3542     "/>
    <x v="0"/>
    <d v="2025-05-21T00:00:00"/>
    <x v="0"/>
    <d v="2025-05-21T00:00:00"/>
    <n v="16351.52"/>
    <d v="2025-05-26T00:00:00"/>
    <x v="39"/>
    <s v="20210     "/>
    <x v="38"/>
    <s v="202       "/>
    <x v="13"/>
    <s v="   "/>
    <s v="RES"/>
    <d v="2025-05-26T00:00:00"/>
    <x v="0"/>
    <s v="Deb CC"/>
    <n v="1.7511000000000001"/>
    <x v="63"/>
    <n v="0"/>
    <s v="FGTS RESCISÃO                                                                                       "/>
    <s v="   "/>
    <s v="FOL005"/>
    <s v="01"/>
    <s v="À VISTA"/>
    <x v="2"/>
    <x v="0"/>
    <s v="20250521"/>
  </r>
  <r>
    <x v="0"/>
    <x v="38"/>
    <s v="3536     "/>
    <x v="0"/>
    <d v="2025-05-21T00:00:00"/>
    <x v="0"/>
    <d v="2025-05-23T00:00:00"/>
    <n v="1950.84"/>
    <d v="2025-05-21T00:00:00"/>
    <x v="40"/>
    <s v="20210     "/>
    <x v="38"/>
    <s v="202       "/>
    <x v="13"/>
    <s v="   "/>
    <s v="RES"/>
    <d v="2025-05-21T00:00:00"/>
    <x v="0"/>
    <s v="Deb CC"/>
    <n v="1381.8669800000002"/>
    <x v="64"/>
    <n v="0"/>
    <s v="FGTS RESCISÃO                                                                                       "/>
    <s v="   "/>
    <s v="FOL005"/>
    <s v="01"/>
    <s v="À VISTA"/>
    <x v="2"/>
    <x v="0"/>
    <s v="20250523"/>
  </r>
  <r>
    <x v="0"/>
    <x v="39"/>
    <s v="3488     "/>
    <x v="0"/>
    <d v="2025-04-17T00:00:00"/>
    <x v="3"/>
    <d v="2025-04-17T00:00:00"/>
    <n v="81.23"/>
    <d v="2025-04-17T00:00:00"/>
    <x v="41"/>
    <s v="20201     "/>
    <x v="39"/>
    <s v="201       "/>
    <x v="11"/>
    <s v="   "/>
    <s v="IRF"/>
    <d v="2025-04-17T00:00:00"/>
    <x v="0"/>
    <s v="Deb CC"/>
    <n v="106.28488000000002"/>
    <x v="65"/>
    <n v="0"/>
    <s v="IRRF FOLHA                                                                                          "/>
    <s v="   "/>
    <s v="FOL001"/>
    <s v="01"/>
    <s v="À VISTA"/>
    <x v="2"/>
    <x v="1"/>
    <s v="20250520"/>
  </r>
  <r>
    <x v="0"/>
    <x v="39"/>
    <s v="3538     "/>
    <x v="0"/>
    <d v="2025-05-20T00:00:00"/>
    <x v="0"/>
    <d v="2025-05-21T00:00:00"/>
    <n v="143635.51999999999"/>
    <d v="2025-05-22T00:00:00"/>
    <x v="42"/>
    <s v="20201     "/>
    <x v="39"/>
    <s v="201       "/>
    <x v="11"/>
    <s v="   "/>
    <s v="IRF"/>
    <d v="2025-05-22T00:00:00"/>
    <x v="0"/>
    <s v="Deb CC"/>
    <n v="12.68046"/>
    <x v="66"/>
    <n v="0"/>
    <s v="IRRF FOLHA                                                                                          "/>
    <s v="   "/>
    <s v="FOL001"/>
    <s v="01"/>
    <s v="À VISTA"/>
    <x v="1"/>
    <x v="0"/>
    <s v="20250520"/>
  </r>
  <r>
    <x v="0"/>
    <x v="39"/>
    <s v="3416     "/>
    <x v="0"/>
    <d v="2025-03-19T00:00:00"/>
    <x v="1"/>
    <d v="2025-03-20T00:00:00"/>
    <n v="417.49"/>
    <d v="2025-03-19T00:00:00"/>
    <x v="43"/>
    <s v="20201     "/>
    <x v="39"/>
    <s v="201       "/>
    <x v="11"/>
    <s v="   "/>
    <s v="IRF"/>
    <d v="2025-03-19T00:00:00"/>
    <x v="0"/>
    <s v="Deb CC"/>
    <n v="0.5279950000000001"/>
    <x v="67"/>
    <n v="0"/>
    <s v="IRRF FOLHA                                                                                          "/>
    <s v="   "/>
    <s v="FOL001"/>
    <s v="01"/>
    <s v="À VISTA"/>
    <x v="2"/>
    <x v="1"/>
    <s v="20250520"/>
  </r>
  <r>
    <x v="0"/>
    <x v="40"/>
    <s v="3531     "/>
    <x v="0"/>
    <d v="2025-05-19T00:00:00"/>
    <x v="0"/>
    <d v="2025-05-20T00:00:00"/>
    <n v="203933.26"/>
    <d v="2025-05-19T00:00:00"/>
    <x v="44"/>
    <s v="20201     "/>
    <x v="39"/>
    <s v="202       "/>
    <x v="13"/>
    <s v="   "/>
    <s v="FOL"/>
    <d v="2025-05-19T00:00:00"/>
    <x v="0"/>
    <s v="Deb CC"/>
    <n v="933.63088000000005"/>
    <x v="68"/>
    <n v="0"/>
    <s v="FGTS MENSAL                                                                                         "/>
    <s v="   "/>
    <s v="FOL001"/>
    <s v="01"/>
    <s v="À VISTA"/>
    <x v="2"/>
    <x v="0"/>
    <s v="20250520"/>
  </r>
  <r>
    <x v="0"/>
    <x v="41"/>
    <s v="3520     "/>
    <x v="0"/>
    <d v="2025-05-16T00:00:00"/>
    <x v="0"/>
    <d v="2025-05-20T00:00:00"/>
    <n v="5000"/>
    <d v="2025-05-16T00:00:00"/>
    <x v="45"/>
    <s v="20201     "/>
    <x v="39"/>
    <s v="202       "/>
    <x v="13"/>
    <s v="   "/>
    <s v="FOL"/>
    <d v="2025-05-16T00:00:00"/>
    <x v="0"/>
    <s v="Deb CC"/>
    <n v="2.7136850000000003"/>
    <x v="69"/>
    <n v="0"/>
    <s v="LIQUIDO DE FOLHA  PREMIAÇÃO                                                                         "/>
    <s v="   "/>
    <s v="FOL001"/>
    <s v="01"/>
    <s v="À VISTA"/>
    <x v="2"/>
    <x v="0"/>
    <s v="20250520"/>
  </r>
  <r>
    <x v="0"/>
    <x v="41"/>
    <s v="3537     "/>
    <x v="0"/>
    <d v="2025-05-21T00:00:00"/>
    <x v="0"/>
    <d v="2025-05-23T00:00:00"/>
    <n v="2500"/>
    <d v="2025-05-21T00:00:00"/>
    <x v="46"/>
    <s v="20201     "/>
    <x v="39"/>
    <s v="202       "/>
    <x v="13"/>
    <s v="   "/>
    <s v="FOL"/>
    <d v="2025-05-21T00:00:00"/>
    <x v="0"/>
    <s v="Deb CC"/>
    <n v="1325.5661900000002"/>
    <x v="70"/>
    <n v="0"/>
    <s v="LIQUIDO DE FOLHA                                                                                    "/>
    <s v="   "/>
    <s v="FOL001"/>
    <s v="01"/>
    <s v="À VISTA"/>
    <x v="1"/>
    <x v="0"/>
    <s v="20250523"/>
  </r>
  <r>
    <x v="0"/>
    <x v="41"/>
    <s v="3539     "/>
    <x v="0"/>
    <d v="2025-05-21T00:00:00"/>
    <x v="0"/>
    <d v="2025-05-23T00:00:00"/>
    <n v="1330"/>
    <d v="2025-05-21T00:00:00"/>
    <x v="47"/>
    <s v="20201     "/>
    <x v="39"/>
    <s v="202       "/>
    <x v="13"/>
    <s v="   "/>
    <s v="FOL"/>
    <d v="2025-05-21T00:00:00"/>
    <x v="0"/>
    <s v="Deb CC"/>
    <n v="32.5"/>
    <x v="71"/>
    <n v="0"/>
    <s v="LIQUIDO DE FOLHA                                                                                    "/>
    <s v="   "/>
    <s v="FOL001"/>
    <s v="01"/>
    <s v="À VISTA"/>
    <x v="0"/>
    <x v="0"/>
    <s v="20250523"/>
  </r>
  <r>
    <x v="0"/>
    <x v="41"/>
    <s v="3521     "/>
    <x v="0"/>
    <d v="2025-05-16T00:00:00"/>
    <x v="0"/>
    <d v="2025-05-20T00:00:00"/>
    <n v="980"/>
    <d v="2025-05-16T00:00:00"/>
    <x v="48"/>
    <s v="20201     "/>
    <x v="39"/>
    <s v="202       "/>
    <x v="13"/>
    <s v="   "/>
    <s v="FOL"/>
    <d v="2025-05-16T00:00:00"/>
    <x v="0"/>
    <s v="Deb CC"/>
    <n v="16.25"/>
    <x v="72"/>
    <n v="0"/>
    <s v="LIQUIDO DE FOLHA                                                                                    "/>
    <s v="   "/>
    <s v="FOL001"/>
    <s v="01"/>
    <s v="À VISTA"/>
    <x v="0"/>
    <x v="0"/>
    <s v="20250520"/>
  </r>
  <r>
    <x v="0"/>
    <x v="40"/>
    <s v="3533     "/>
    <x v="0"/>
    <d v="2025-05-19T00:00:00"/>
    <x v="0"/>
    <d v="2025-05-20T00:00:00"/>
    <n v="11.47"/>
    <d v="2025-05-19T00:00:00"/>
    <x v="49"/>
    <s v="20201     "/>
    <x v="39"/>
    <s v="202       "/>
    <x v="13"/>
    <s v="   "/>
    <s v="FOL"/>
    <d v="2025-05-19T00:00:00"/>
    <x v="0"/>
    <s v="Deb CC"/>
    <n v="8.6450000000000014"/>
    <x v="73"/>
    <n v="0"/>
    <s v="FGTS MENSAL                                                                                         "/>
    <s v="   "/>
    <s v="FOL001"/>
    <s v="01"/>
    <s v="À VISTA"/>
    <x v="0"/>
    <x v="0"/>
    <s v="20250520"/>
  </r>
  <r>
    <x v="0"/>
    <x v="41"/>
    <s v="3544     "/>
    <x v="0"/>
    <d v="2025-05-21T00:00:00"/>
    <x v="0"/>
    <d v="2025-05-21T00:00:00"/>
    <n v="703.14"/>
    <d v="2025-05-26T00:00:00"/>
    <x v="39"/>
    <s v="20201     "/>
    <x v="39"/>
    <s v="202       "/>
    <x v="13"/>
    <s v="   "/>
    <s v="EMP"/>
    <d v="2025-05-26T00:00:00"/>
    <x v="0"/>
    <s v="Deb CC"/>
    <n v="6.370000000000001"/>
    <x v="74"/>
    <n v="0"/>
    <s v="EMPRESTIMO CONSIGNADO                                                                               "/>
    <s v="   "/>
    <s v="FOL001"/>
    <s v="01"/>
    <s v="À VISTA"/>
    <x v="1"/>
    <x v="0"/>
    <s v="20250521"/>
  </r>
  <r>
    <x v="0"/>
    <x v="41"/>
    <s v="3523     "/>
    <x v="0"/>
    <d v="2025-05-19T00:00:00"/>
    <x v="0"/>
    <d v="2025-05-20T00:00:00"/>
    <n v="711767.77"/>
    <d v="2025-05-19T00:00:00"/>
    <x v="50"/>
    <s v="20201     "/>
    <x v="39"/>
    <s v="202       "/>
    <x v="13"/>
    <s v="   "/>
    <s v="ADI"/>
    <d v="2025-05-19T00:00:00"/>
    <x v="0"/>
    <s v="Deb CC"/>
    <n v="7.455500000000001E-2"/>
    <x v="75"/>
    <n v="0"/>
    <s v="LIQUIDO DE ADIANTAMENTO                                                                             "/>
    <s v="   "/>
    <s v="FOL001"/>
    <s v="01"/>
    <s v="À VISTA"/>
    <x v="1"/>
    <x v="0"/>
    <s v="20250520"/>
  </r>
  <r>
    <x v="1"/>
    <x v="42"/>
    <m/>
    <x v="1"/>
    <d v="2025-05-19T00:00:00"/>
    <x v="0"/>
    <d v="2025-05-20T00:00:00"/>
    <n v="720000"/>
    <m/>
    <x v="19"/>
    <m/>
    <x v="15"/>
    <s v="202       "/>
    <x v="13"/>
    <m/>
    <m/>
    <d v="2025-05-19T00:00:00"/>
    <x v="1"/>
    <s v="Dinheiro"/>
    <n v="0"/>
    <x v="76"/>
    <n v="0"/>
    <m/>
    <m/>
    <s v="FOL002"/>
    <s v="02"/>
    <s v="À VISTA"/>
    <x v="1"/>
    <x v="0"/>
    <m/>
  </r>
  <r>
    <x v="3"/>
    <x v="43"/>
    <s v="000004719"/>
    <x v="0"/>
    <d v="2025-05-07T00:00:00"/>
    <x v="0"/>
    <d v="2025-05-19T00:00:00"/>
    <n v="6661.2"/>
    <d v="2025-05-08T00:00:00"/>
    <x v="17"/>
    <s v="20223     "/>
    <x v="9"/>
    <s v="202       "/>
    <x v="13"/>
    <s v="   "/>
    <s v="NF "/>
    <d v="2025-05-08T00:00:00"/>
    <x v="0"/>
    <s v="Deb CC"/>
    <n v="0"/>
    <x v="77"/>
    <n v="0"/>
    <s v="                                                                                                    "/>
    <s v="341"/>
    <s v="002368"/>
    <s v="01"/>
    <s v="PIX"/>
    <x v="6"/>
    <x v="1"/>
    <s v="20250519"/>
  </r>
  <r>
    <x v="1"/>
    <x v="44"/>
    <s v="000054667"/>
    <x v="1"/>
    <d v="2025-02-20T00:00:00"/>
    <x v="2"/>
    <d v="2025-05-21T00:00:00"/>
    <n v="6468"/>
    <d v="2025-02-27T00:00:00"/>
    <x v="51"/>
    <s v="20601"/>
    <x v="40"/>
    <s v="206       "/>
    <x v="2"/>
    <m/>
    <m/>
    <d v="2025-02-20T00:00:00"/>
    <x v="1"/>
    <s v="Dinheiro"/>
    <n v="0"/>
    <x v="78"/>
    <n v="0"/>
    <m/>
    <m/>
    <s v="002368"/>
    <s v="02"/>
    <s v="À VISTA"/>
    <x v="0"/>
    <x v="0"/>
    <m/>
  </r>
  <r>
    <x v="3"/>
    <x v="44"/>
    <s v="000054667"/>
    <x v="0"/>
    <d v="2025-02-20T00:00:00"/>
    <x v="2"/>
    <d v="2025-05-21T00:00:00"/>
    <n v="6468"/>
    <d v="2025-02-25T00:00:00"/>
    <x v="52"/>
    <s v="20601     "/>
    <x v="41"/>
    <s v="206       "/>
    <x v="2"/>
    <s v="3  "/>
    <s v="NF "/>
    <d v="2025-02-27T00:00:00"/>
    <x v="0"/>
    <s v="Deb CC"/>
    <n v="0"/>
    <x v="78"/>
    <n v="0"/>
    <s v="                                                                                                    "/>
    <s v="   "/>
    <s v="004362"/>
    <s v="01"/>
    <s v="30 DIAS          "/>
    <x v="15"/>
    <x v="0"/>
    <s v="20250521"/>
  </r>
  <r>
    <x v="2"/>
    <x v="45"/>
    <s v="000518806"/>
    <x v="0"/>
    <d v="2025-05-07T00:00:00"/>
    <x v="0"/>
    <d v="2025-05-21T00:00:00"/>
    <n v="172.91"/>
    <d v="2025-05-14T00:00:00"/>
    <x v="5"/>
    <s v="20601     "/>
    <x v="41"/>
    <s v="206       "/>
    <x v="2"/>
    <s v="   "/>
    <s v="NF "/>
    <d v="2025-05-15T00:00:00"/>
    <x v="0"/>
    <s v="Deb CC"/>
    <n v="0"/>
    <x v="79"/>
    <n v="0"/>
    <s v="                                                                                                    "/>
    <s v="   "/>
    <s v="000735"/>
    <s v="01"/>
    <s v="BOLETO"/>
    <x v="16"/>
    <x v="0"/>
    <s v="20250521"/>
  </r>
  <r>
    <x v="0"/>
    <x v="46"/>
    <s v="000003305"/>
    <x v="0"/>
    <d v="2025-05-02T00:00:00"/>
    <x v="0"/>
    <d v="2025-05-19T00:00:00"/>
    <n v="1596"/>
    <d v="2025-05-05T00:00:00"/>
    <x v="53"/>
    <s v="30503     "/>
    <x v="42"/>
    <s v="305       "/>
    <x v="14"/>
    <s v="   "/>
    <s v="NF "/>
    <d v="2025-05-06T00:00:00"/>
    <x v="0"/>
    <s v="Deb CC"/>
    <n v="0"/>
    <x v="80"/>
    <n v="0"/>
    <s v="                                                                                                    "/>
    <s v="   "/>
    <s v="003989"/>
    <s v="01"/>
    <s v="15 DIAS        "/>
    <x v="7"/>
    <x v="0"/>
    <s v="20250519"/>
  </r>
  <r>
    <x v="1"/>
    <x v="47"/>
    <m/>
    <x v="1"/>
    <d v="2025-05-03T00:00:00"/>
    <x v="0"/>
    <d v="2025-05-21T00:00:00"/>
    <n v="25000"/>
    <m/>
    <x v="19"/>
    <m/>
    <x v="15"/>
    <s v="202       "/>
    <x v="13"/>
    <m/>
    <m/>
    <d v="2025-05-03T00:00:00"/>
    <x v="1"/>
    <s v="Dinheiro"/>
    <n v="0"/>
    <x v="81"/>
    <n v="0"/>
    <m/>
    <m/>
    <s v="003990"/>
    <s v="02"/>
    <s v="À VISTA"/>
    <x v="2"/>
    <x v="0"/>
    <m/>
  </r>
  <r>
    <x v="0"/>
    <x v="48"/>
    <m/>
    <x v="1"/>
    <d v="2025-05-01T00:00:00"/>
    <x v="0"/>
    <d v="2025-05-19T00:00:00"/>
    <n v="159873.89000000001"/>
    <m/>
    <x v="19"/>
    <m/>
    <x v="15"/>
    <s v="203       "/>
    <x v="1"/>
    <m/>
    <m/>
    <d v="2025-05-01T00:00:00"/>
    <x v="1"/>
    <s v="Dinheiro"/>
    <n v="0"/>
    <x v="82"/>
    <n v="0"/>
    <m/>
    <m/>
    <s v="003991"/>
    <s v="02"/>
    <s v="À VISTA"/>
    <x v="2"/>
    <x v="0"/>
    <m/>
  </r>
  <r>
    <x v="0"/>
    <x v="49"/>
    <s v="072284642"/>
    <x v="0"/>
    <d v="2025-05-01T00:00:00"/>
    <x v="0"/>
    <d v="2025-05-19T00:00:00"/>
    <n v="159873.89000000001"/>
    <d v="2025-05-05T00:00:00"/>
    <x v="6"/>
    <s v="20312     "/>
    <x v="43"/>
    <s v="203       "/>
    <x v="1"/>
    <s v="   "/>
    <s v="NF "/>
    <d v="2025-05-06T00:00:00"/>
    <x v="0"/>
    <s v="Deb CC"/>
    <n v="0"/>
    <x v="82"/>
    <n v="0"/>
    <s v="                                                                                                    "/>
    <s v="   "/>
    <s v="000776"/>
    <s v="01"/>
    <s v="15 DIAS        "/>
    <x v="17"/>
    <x v="0"/>
    <s v="20250519"/>
  </r>
  <r>
    <x v="0"/>
    <x v="49"/>
    <s v="072280224"/>
    <x v="0"/>
    <d v="2025-05-05T00:00:00"/>
    <x v="0"/>
    <d v="2025-05-19T00:00:00"/>
    <n v="190.13"/>
    <d v="2025-05-05T00:00:00"/>
    <x v="6"/>
    <s v="30115     "/>
    <x v="43"/>
    <s v="301       "/>
    <x v="5"/>
    <s v="   "/>
    <s v="NF "/>
    <d v="2025-05-05T00:00:00"/>
    <x v="0"/>
    <s v="Deb CC"/>
    <n v="0"/>
    <x v="83"/>
    <n v="0"/>
    <s v="COMP. 05/2025                                                                                       "/>
    <s v="   "/>
    <s v="000776"/>
    <s v="01"/>
    <s v="À VISTA"/>
    <x v="1"/>
    <x v="0"/>
    <s v="20250519"/>
  </r>
  <r>
    <x v="0"/>
    <x v="50"/>
    <s v="042025   "/>
    <x v="0"/>
    <d v="2025-05-20T00:00:00"/>
    <x v="0"/>
    <d v="2025-05-20T00:00:00"/>
    <n v="324530.01"/>
    <d v="2025-05-20T00:00:00"/>
    <x v="0"/>
    <s v="20104     "/>
    <x v="44"/>
    <s v="201       "/>
    <x v="11"/>
    <s v="   "/>
    <s v="INS"/>
    <d v="2025-05-20T00:00:00"/>
    <x v="0"/>
    <s v="Deb CC"/>
    <n v="0"/>
    <x v="84"/>
    <n v="0"/>
    <s v="INSS DESONERAÇÃO 04/2025                                                                            "/>
    <s v="   "/>
    <s v="002260"/>
    <s v="01"/>
    <s v="À VISTA"/>
    <x v="1"/>
    <x v="0"/>
    <s v="20250520"/>
  </r>
  <r>
    <x v="0"/>
    <x v="50"/>
    <s v="042025   "/>
    <x v="0"/>
    <d v="2025-05-20T00:00:00"/>
    <x v="0"/>
    <d v="2025-05-20T00:00:00"/>
    <n v="457747.1"/>
    <d v="2025-05-20T00:00:00"/>
    <x v="0"/>
    <s v="20211     "/>
    <x v="45"/>
    <s v="201       "/>
    <x v="11"/>
    <s v="A  "/>
    <s v="INS"/>
    <d v="2025-05-20T00:00:00"/>
    <x v="0"/>
    <s v="Deb CC"/>
    <n v="0"/>
    <x v="85"/>
    <n v="0"/>
    <s v="CONTRIBUIÇÃO INSS / OUTRAS ENTIDADES  04/2025                                                      "/>
    <s v="   "/>
    <s v="002260"/>
    <s v="01"/>
    <s v="À VISTA"/>
    <x v="2"/>
    <x v="0"/>
    <s v="20250520"/>
  </r>
  <r>
    <x v="5"/>
    <x v="51"/>
    <s v="000004461"/>
    <x v="0"/>
    <d v="2025-04-22T00:00:00"/>
    <x v="3"/>
    <d v="2025-05-21T00:00:00"/>
    <n v="2192.6"/>
    <d v="2025-05-08T00:00:00"/>
    <x v="10"/>
    <s v="20805     "/>
    <x v="17"/>
    <s v="208       "/>
    <x v="15"/>
    <s v="1  "/>
    <s v="NF "/>
    <d v="2025-04-30T00:00:00"/>
    <x v="0"/>
    <s v="Deb CC"/>
    <n v="0"/>
    <x v="86"/>
    <n v="0"/>
    <s v="PC 025696                                                                                           "/>
    <s v="   "/>
    <s v="004201"/>
    <s v="01"/>
    <s v="30 DIAS            "/>
    <x v="18"/>
    <x v="0"/>
    <s v="20250521"/>
  </r>
  <r>
    <x v="3"/>
    <x v="52"/>
    <s v="000000046"/>
    <x v="0"/>
    <d v="2025-04-25T00:00:00"/>
    <x v="3"/>
    <d v="2025-05-19T00:00:00"/>
    <n v="19800"/>
    <d v="2025-04-25T00:00:00"/>
    <x v="8"/>
    <s v="20704     "/>
    <x v="46"/>
    <s v="207       "/>
    <x v="16"/>
    <s v="   "/>
    <s v="NF "/>
    <d v="2025-04-25T00:00:00"/>
    <x v="0"/>
    <s v="Deb CC"/>
    <n v="0"/>
    <x v="87"/>
    <n v="0"/>
    <s v="PC 032487                                                                                           "/>
    <s v="   "/>
    <s v="004474"/>
    <s v="01"/>
    <s v="21 DIAS                  "/>
    <x v="2"/>
    <x v="1"/>
    <s v="20250519"/>
  </r>
  <r>
    <x v="4"/>
    <x v="53"/>
    <s v="000009725"/>
    <x v="0"/>
    <d v="2025-05-08T00:00:00"/>
    <x v="0"/>
    <d v="2025-05-21T00:00:00"/>
    <n v="345.95"/>
    <d v="2025-05-12T00:00:00"/>
    <x v="10"/>
    <s v="20411     "/>
    <x v="47"/>
    <s v="204       "/>
    <x v="7"/>
    <s v="   "/>
    <s v="NF "/>
    <d v="2025-05-13T00:00:00"/>
    <x v="0"/>
    <s v="Deb CC"/>
    <n v="0"/>
    <x v="88"/>
    <n v="0"/>
    <s v="                                                                                                    "/>
    <s v="   "/>
    <s v="004452"/>
    <s v="01"/>
    <s v="PIX"/>
    <x v="2"/>
    <x v="0"/>
    <s v="20250521"/>
  </r>
  <r>
    <x v="1"/>
    <x v="54"/>
    <s v="000000238"/>
    <x v="1"/>
    <d v="2025-04-21T00:00:00"/>
    <x v="3"/>
    <d v="2025-05-21T00:00:00"/>
    <n v="864.26"/>
    <d v="2025-04-22T00:00:00"/>
    <x v="33"/>
    <s v="20409"/>
    <x v="37"/>
    <s v="204       "/>
    <x v="7"/>
    <m/>
    <m/>
    <d v="2025-04-21T00:00:00"/>
    <x v="1"/>
    <s v="Dinheiro"/>
    <n v="0"/>
    <x v="89"/>
    <n v="0"/>
    <m/>
    <m/>
    <s v="004453"/>
    <s v="02"/>
    <s v="À VISTA"/>
    <x v="1"/>
    <x v="0"/>
    <m/>
  </r>
  <r>
    <x v="0"/>
    <x v="54"/>
    <s v="000000238"/>
    <x v="0"/>
    <d v="2025-04-21T00:00:00"/>
    <x v="3"/>
    <d v="2025-05-21T00:00:00"/>
    <n v="864.26"/>
    <d v="2025-04-22T00:00:00"/>
    <x v="31"/>
    <s v="20409     "/>
    <x v="12"/>
    <s v="204       "/>
    <x v="7"/>
    <s v="   "/>
    <s v="NF "/>
    <d v="2025-04-22T00:00:00"/>
    <x v="0"/>
    <s v="Deb CC"/>
    <n v="0"/>
    <x v="89"/>
    <n v="0"/>
    <s v="                                                                                                    "/>
    <s v="341"/>
    <s v="002132"/>
    <s v="01"/>
    <s v="PIX"/>
    <x v="12"/>
    <x v="0"/>
    <s v="20250521"/>
  </r>
  <r>
    <x v="1"/>
    <x v="55"/>
    <s v="000000297"/>
    <x v="0"/>
    <d v="2025-05-05T00:00:00"/>
    <x v="0"/>
    <d v="2025-05-19T00:00:00"/>
    <n v="120"/>
    <d v="2025-05-05T00:00:00"/>
    <x v="54"/>
    <s v="30119     "/>
    <x v="14"/>
    <s v="301       "/>
    <x v="5"/>
    <s v="   "/>
    <s v="NF "/>
    <d v="2025-05-06T00:00:00"/>
    <x v="0"/>
    <s v="Deb CC"/>
    <n v="0"/>
    <x v="90"/>
    <n v="0"/>
    <s v="                                                                                                    "/>
    <s v="341"/>
    <s v="003014"/>
    <s v="01"/>
    <s v="PIX"/>
    <x v="2"/>
    <x v="0"/>
    <s v="20250519"/>
  </r>
  <r>
    <x v="1"/>
    <x v="56"/>
    <s v="000092648"/>
    <x v="1"/>
    <d v="2025-04-22T00:00:00"/>
    <x v="3"/>
    <d v="2025-05-21T00:00:00"/>
    <n v="5360"/>
    <d v="2025-04-23T00:00:00"/>
    <x v="23"/>
    <s v="20603"/>
    <x v="3"/>
    <s v="206       "/>
    <x v="2"/>
    <m/>
    <m/>
    <d v="2025-04-22T00:00:00"/>
    <x v="1"/>
    <s v="Dinheiro"/>
    <n v="0"/>
    <x v="91"/>
    <n v="0"/>
    <m/>
    <m/>
    <s v="003014"/>
    <s v="02"/>
    <s v="À VISTA"/>
    <x v="2"/>
    <x v="1"/>
    <m/>
  </r>
  <r>
    <x v="3"/>
    <x v="56"/>
    <s v="000092648"/>
    <x v="0"/>
    <d v="2025-04-22T00:00:00"/>
    <x v="3"/>
    <d v="2025-05-21T00:00:00"/>
    <n v="5360"/>
    <d v="2025-04-23T00:00:00"/>
    <x v="17"/>
    <s v="20603     "/>
    <x v="4"/>
    <s v="206       "/>
    <x v="2"/>
    <s v="   "/>
    <s v="NF "/>
    <d v="2025-04-23T00:00:00"/>
    <x v="0"/>
    <s v="Deb CC"/>
    <n v="0"/>
    <x v="91"/>
    <n v="0"/>
    <s v="                                                                                                    "/>
    <s v="   "/>
    <s v="002353"/>
    <s v="01"/>
    <s v="30 DIAS        "/>
    <x v="9"/>
    <x v="0"/>
    <s v="20250521"/>
  </r>
  <r>
    <x v="0"/>
    <x v="57"/>
    <s v="021136015"/>
    <x v="0"/>
    <d v="2025-05-20T00:00:00"/>
    <x v="0"/>
    <d v="2025-05-23T00:00:00"/>
    <n v="598.45000000000005"/>
    <d v="2025-05-20T00:00:00"/>
    <x v="55"/>
    <s v="30104     "/>
    <x v="48"/>
    <s v="301       "/>
    <x v="5"/>
    <s v="   "/>
    <s v="RD "/>
    <d v="2025-05-20T00:00:00"/>
    <x v="0"/>
    <s v="Deb CC"/>
    <n v="0"/>
    <x v="92"/>
    <n v="0"/>
    <s v="RD  LEONARDO MOTA                                                       "/>
    <s v="341"/>
    <s v="003985"/>
    <s v="01"/>
    <s v="À VISTA"/>
    <x v="2"/>
    <x v="0"/>
    <s v="20250523"/>
  </r>
  <r>
    <x v="3"/>
    <x v="58"/>
    <s v="000000154"/>
    <x v="0"/>
    <d v="2025-05-07T00:00:00"/>
    <x v="0"/>
    <d v="2025-05-21T00:00:00"/>
    <n v="828.4"/>
    <d v="2025-05-08T00:00:00"/>
    <x v="56"/>
    <s v="20309     "/>
    <x v="49"/>
    <s v="203       "/>
    <x v="1"/>
    <s v="   "/>
    <s v="NF "/>
    <d v="2025-05-08T00:00:00"/>
    <x v="0"/>
    <s v="Deb CC"/>
    <n v="0"/>
    <x v="93"/>
    <n v="0"/>
    <s v="                                                                                                    "/>
    <s v="341"/>
    <s v="003276"/>
    <s v="01"/>
    <s v="PIX"/>
    <x v="6"/>
    <x v="1"/>
    <s v="20250521"/>
  </r>
  <r>
    <x v="3"/>
    <x v="58"/>
    <s v="000000153"/>
    <x v="0"/>
    <d v="2025-05-07T00:00:00"/>
    <x v="0"/>
    <d v="2025-05-21T00:00:00"/>
    <n v="12356.65"/>
    <d v="2025-05-08T00:00:00"/>
    <x v="17"/>
    <s v="20309     "/>
    <x v="49"/>
    <s v="203       "/>
    <x v="1"/>
    <s v="   "/>
    <s v="NF "/>
    <d v="2025-05-08T00:00:00"/>
    <x v="0"/>
    <s v="Deb CC"/>
    <n v="0"/>
    <x v="94"/>
    <n v="0"/>
    <s v="                                                                                                    "/>
    <s v="341"/>
    <s v="003276"/>
    <s v="01"/>
    <s v="PIX"/>
    <x v="6"/>
    <x v="1"/>
    <s v="20250521"/>
  </r>
  <r>
    <x v="1"/>
    <x v="59"/>
    <s v="009768980"/>
    <x v="0"/>
    <d v="2025-05-02T00:00:00"/>
    <x v="0"/>
    <d v="2025-05-19T00:00:00"/>
    <n v="308.14"/>
    <d v="2025-05-05T00:00:00"/>
    <x v="57"/>
    <s v="20507     "/>
    <x v="50"/>
    <s v="205       "/>
    <x v="3"/>
    <s v="   "/>
    <s v="NF "/>
    <d v="2025-05-05T00:00:00"/>
    <x v="0"/>
    <s v="Deb CC"/>
    <n v="0"/>
    <x v="95"/>
    <n v="0"/>
    <s v="                                                                                                    "/>
    <s v="   "/>
    <s v="001064"/>
    <s v="01"/>
    <s v="15 DIAS                  "/>
    <x v="13"/>
    <x v="0"/>
    <s v="20250519"/>
  </r>
  <r>
    <x v="3"/>
    <x v="60"/>
    <s v="000001902"/>
    <x v="0"/>
    <d v="2025-05-08T00:00:00"/>
    <x v="0"/>
    <d v="2025-05-19T00:00:00"/>
    <n v="1976.5"/>
    <d v="2025-05-08T00:00:00"/>
    <x v="17"/>
    <s v="20301     "/>
    <x v="31"/>
    <s v="203       "/>
    <x v="1"/>
    <s v="   "/>
    <s v="NF "/>
    <d v="2025-05-08T00:00:00"/>
    <x v="0"/>
    <s v="Deb CC"/>
    <n v="0"/>
    <x v="96"/>
    <n v="0"/>
    <s v="                                                                                                    "/>
    <s v="341"/>
    <s v="002325"/>
    <s v="01"/>
    <s v="PIX"/>
    <x v="6"/>
    <x v="0"/>
    <s v="20250519"/>
  </r>
  <r>
    <x v="3"/>
    <x v="60"/>
    <s v="000001901"/>
    <x v="0"/>
    <d v="2025-05-08T00:00:00"/>
    <x v="0"/>
    <d v="2025-05-19T00:00:00"/>
    <n v="1950.5"/>
    <d v="2025-05-08T00:00:00"/>
    <x v="21"/>
    <s v="20301     "/>
    <x v="31"/>
    <s v="203       "/>
    <x v="1"/>
    <s v="   "/>
    <s v="NF "/>
    <d v="2025-05-08T00:00:00"/>
    <x v="0"/>
    <s v="Deb CC"/>
    <n v="0"/>
    <x v="97"/>
    <n v="0"/>
    <s v="                                                                                                    "/>
    <s v="341"/>
    <s v="002325"/>
    <s v="01"/>
    <s v="PIX     "/>
    <x v="6"/>
    <x v="0"/>
    <s v="20250519"/>
  </r>
  <r>
    <x v="3"/>
    <x v="60"/>
    <s v="000001900"/>
    <x v="0"/>
    <d v="2025-05-08T00:00:00"/>
    <x v="0"/>
    <d v="2025-05-19T00:00:00"/>
    <n v="1992"/>
    <d v="2025-05-08T00:00:00"/>
    <x v="8"/>
    <s v="20301     "/>
    <x v="31"/>
    <s v="203       "/>
    <x v="1"/>
    <s v="   "/>
    <s v="NF "/>
    <d v="2025-05-08T00:00:00"/>
    <x v="0"/>
    <s v="Deb CC"/>
    <n v="0"/>
    <x v="98"/>
    <n v="0"/>
    <s v="                                                                                                    "/>
    <s v="341"/>
    <s v="002325"/>
    <s v="01"/>
    <s v="PIX"/>
    <x v="6"/>
    <x v="0"/>
    <s v="20250519"/>
  </r>
  <r>
    <x v="0"/>
    <x v="61"/>
    <s v="000000205"/>
    <x v="0"/>
    <d v="2025-05-13T00:00:00"/>
    <x v="0"/>
    <d v="2025-05-23T00:00:00"/>
    <n v="4032"/>
    <d v="2025-05-15T00:00:00"/>
    <x v="25"/>
    <s v="20406     "/>
    <x v="51"/>
    <s v="204       "/>
    <x v="7"/>
    <s v="   "/>
    <s v="NF "/>
    <d v="2025-05-19T00:00:00"/>
    <x v="0"/>
    <s v="Deb CC"/>
    <n v="0"/>
    <x v="99"/>
    <n v="0"/>
    <s v="                                                                                                    "/>
    <s v="   "/>
    <s v="002125"/>
    <s v="01"/>
    <s v="BOLETO"/>
    <x v="18"/>
    <x v="0"/>
    <s v="20250523"/>
  </r>
  <r>
    <x v="0"/>
    <x v="62"/>
    <s v="000005599"/>
    <x v="0"/>
    <d v="2025-05-05T00:00:00"/>
    <x v="0"/>
    <d v="2025-05-19T00:00:00"/>
    <n v="250"/>
    <d v="2025-05-05T00:00:00"/>
    <x v="31"/>
    <s v="20417     "/>
    <x v="11"/>
    <s v="204       "/>
    <x v="7"/>
    <s v="   "/>
    <s v="NF "/>
    <d v="2025-05-06T00:00:00"/>
    <x v="0"/>
    <s v="Deb CC"/>
    <n v="0"/>
    <x v="100"/>
    <n v="0"/>
    <s v="                                                                                                    "/>
    <s v="   "/>
    <s v="001159"/>
    <s v="01"/>
    <s v="PIX"/>
    <x v="7"/>
    <x v="0"/>
    <s v="20250519"/>
  </r>
  <r>
    <x v="0"/>
    <x v="63"/>
    <s v="979236013"/>
    <x v="0"/>
    <d v="2025-05-20T00:00:00"/>
    <x v="0"/>
    <d v="2025-05-23T00:00:00"/>
    <n v="324.58"/>
    <d v="2025-05-20T00:00:00"/>
    <x v="58"/>
    <s v="30107     "/>
    <x v="34"/>
    <s v="301       "/>
    <x v="5"/>
    <s v="   "/>
    <s v="RD "/>
    <d v="2025-05-20T00:00:00"/>
    <x v="0"/>
    <s v="Deb CC"/>
    <n v="0"/>
    <x v="101"/>
    <n v="0"/>
    <s v="RD  MARCOS RIBEIRO                                                                         "/>
    <s v="341"/>
    <s v="004003"/>
    <s v="01"/>
    <s v="À VISTA"/>
    <x v="1"/>
    <x v="0"/>
    <s v="20250523"/>
  </r>
  <r>
    <x v="0"/>
    <x v="64"/>
    <s v="224167202"/>
    <x v="0"/>
    <d v="2025-05-22T00:00:00"/>
    <x v="0"/>
    <d v="2025-05-23T00:00:00"/>
    <n v="2200"/>
    <d v="2025-05-22T00:00:00"/>
    <x v="21"/>
    <s v="20313     "/>
    <x v="52"/>
    <s v="203       "/>
    <x v="1"/>
    <s v="01 "/>
    <s v="BOL"/>
    <d v="2025-05-22T00:00:00"/>
    <x v="0"/>
    <s v="Deb CC"/>
    <n v="0"/>
    <x v="102"/>
    <n v="0"/>
    <s v="HONORARIOS PERICIAIS AURICELIO ROCHA PROCESSO Nº.: 000224237.2024.5.07.0010        "/>
    <s v="   "/>
    <s v="003321"/>
    <s v="01"/>
    <s v="À VISTA"/>
    <x v="2"/>
    <x v="0"/>
    <s v="20250523"/>
  </r>
  <r>
    <x v="0"/>
    <x v="65"/>
    <s v="000001505"/>
    <x v="1"/>
    <d v="2025-04-17T00:00:00"/>
    <x v="3"/>
    <d v="2025-05-19T00:00:00"/>
    <n v="476.9"/>
    <d v="2025-04-22T00:00:00"/>
    <x v="38"/>
    <s v="20409"/>
    <x v="37"/>
    <s v="204       "/>
    <x v="7"/>
    <m/>
    <m/>
    <d v="2025-04-17T00:00:00"/>
    <x v="1"/>
    <s v="Dinheiro"/>
    <n v="0"/>
    <x v="103"/>
    <n v="0"/>
    <m/>
    <m/>
    <s v="003321"/>
    <s v="02"/>
    <s v="À VISTA"/>
    <x v="1"/>
    <x v="0"/>
    <m/>
  </r>
  <r>
    <x v="0"/>
    <x v="66"/>
    <s v="000001505"/>
    <x v="0"/>
    <d v="2025-04-17T00:00:00"/>
    <x v="3"/>
    <d v="2025-05-19T00:00:00"/>
    <n v="476.9"/>
    <d v="2025-04-22T00:00:00"/>
    <x v="27"/>
    <s v="20409     "/>
    <x v="12"/>
    <s v="204       "/>
    <x v="7"/>
    <s v="   "/>
    <s v="NF "/>
    <d v="2025-04-22T00:00:00"/>
    <x v="0"/>
    <s v="Deb CC"/>
    <n v="0"/>
    <x v="103"/>
    <n v="0"/>
    <s v="                                                                                                    "/>
    <s v="341"/>
    <s v="004439"/>
    <s v="01"/>
    <s v="PIX"/>
    <x v="12"/>
    <x v="0"/>
    <s v="20250519"/>
  </r>
  <r>
    <x v="2"/>
    <x v="67"/>
    <s v="000157559"/>
    <x v="0"/>
    <d v="2025-05-01T00:00:00"/>
    <x v="0"/>
    <d v="2025-05-19T00:00:00"/>
    <n v="2079"/>
    <d v="2025-05-06T00:00:00"/>
    <x v="58"/>
    <s v="30111     "/>
    <x v="30"/>
    <s v="301       "/>
    <x v="5"/>
    <s v="   "/>
    <s v="NF "/>
    <d v="2025-05-08T00:00:00"/>
    <x v="0"/>
    <s v="Deb CC"/>
    <n v="0"/>
    <x v="104"/>
    <n v="0"/>
    <s v="                                                                                                    "/>
    <s v="   "/>
    <s v="004092"/>
    <s v="01"/>
    <s v="BOLETO"/>
    <x v="13"/>
    <x v="0"/>
    <s v="20250519"/>
  </r>
  <r>
    <x v="2"/>
    <x v="67"/>
    <s v="000013694"/>
    <x v="0"/>
    <d v="2025-05-01T00:00:00"/>
    <x v="0"/>
    <d v="2025-05-19T00:00:00"/>
    <n v="102"/>
    <d v="2025-05-06T00:00:00"/>
    <x v="58"/>
    <s v="30104     "/>
    <x v="48"/>
    <s v="301       "/>
    <x v="5"/>
    <s v="   "/>
    <s v="NF "/>
    <d v="2025-05-08T00:00:00"/>
    <x v="0"/>
    <s v="Deb CC"/>
    <n v="0"/>
    <x v="105"/>
    <n v="0"/>
    <s v="                                                                                                    "/>
    <s v="   "/>
    <s v="004092"/>
    <s v="01"/>
    <s v="BOLETO"/>
    <x v="13"/>
    <x v="0"/>
    <s v="20250519"/>
  </r>
  <r>
    <x v="0"/>
    <x v="68"/>
    <s v="006715322"/>
    <x v="1"/>
    <d v="2025-04-29T00:00:00"/>
    <x v="3"/>
    <d v="2025-05-19T00:00:00"/>
    <n v="2771.04"/>
    <d v="2025-04-30T00:00:00"/>
    <x v="2"/>
    <s v="20503"/>
    <x v="53"/>
    <s v="205       "/>
    <x v="3"/>
    <m/>
    <m/>
    <d v="2025-04-29T00:00:00"/>
    <x v="1"/>
    <s v="Dinheiro"/>
    <n v="0"/>
    <x v="106"/>
    <n v="0"/>
    <m/>
    <m/>
    <s v="004092"/>
    <s v="02"/>
    <s v="À VISTA"/>
    <x v="2"/>
    <x v="0"/>
    <m/>
  </r>
  <r>
    <x v="1"/>
    <x v="68"/>
    <s v="006683352"/>
    <x v="1"/>
    <d v="2025-04-23T00:00:00"/>
    <x v="3"/>
    <d v="2025-05-23T00:00:00"/>
    <n v="3490.42"/>
    <d v="2025-04-25T00:00:00"/>
    <x v="59"/>
    <s v="30303"/>
    <x v="53"/>
    <s v="303       "/>
    <x v="17"/>
    <m/>
    <m/>
    <d v="2025-04-23T00:00:00"/>
    <x v="1"/>
    <s v="Dinheiro"/>
    <n v="0"/>
    <x v="107"/>
    <n v="0"/>
    <m/>
    <m/>
    <s v="004092"/>
    <s v="02"/>
    <s v="À VISTA"/>
    <x v="0"/>
    <x v="0"/>
    <m/>
  </r>
  <r>
    <x v="0"/>
    <x v="69"/>
    <s v="006715322"/>
    <x v="0"/>
    <d v="2025-04-29T00:00:00"/>
    <x v="3"/>
    <d v="2025-05-19T00:00:00"/>
    <n v="2771.04"/>
    <d v="2025-05-02T00:00:00"/>
    <x v="6"/>
    <s v="20503     "/>
    <x v="54"/>
    <s v="205       "/>
    <x v="3"/>
    <s v="   "/>
    <s v="NF "/>
    <d v="2025-04-30T00:00:00"/>
    <x v="0"/>
    <s v="Deb CC"/>
    <n v="0"/>
    <x v="106"/>
    <n v="0"/>
    <s v="                                                                                                    "/>
    <s v="   "/>
    <s v="004164"/>
    <s v="01"/>
    <s v="21 DIAS                  "/>
    <x v="13"/>
    <x v="0"/>
    <s v="20250519"/>
  </r>
  <r>
    <x v="0"/>
    <x v="69"/>
    <s v="006683352"/>
    <x v="0"/>
    <d v="2025-04-23T00:00:00"/>
    <x v="3"/>
    <d v="2025-05-23T00:00:00"/>
    <n v="3490.42"/>
    <d v="2025-04-25T00:00:00"/>
    <x v="57"/>
    <s v="30303     "/>
    <x v="54"/>
    <s v="303       "/>
    <x v="17"/>
    <s v="   "/>
    <s v="NF "/>
    <d v="2025-04-25T00:00:00"/>
    <x v="0"/>
    <s v="Deb CC"/>
    <n v="0"/>
    <x v="107"/>
    <n v="0"/>
    <s v="                                                                                                    "/>
    <s v="   "/>
    <s v="004164"/>
    <s v="01"/>
    <s v="30 DIAS                  "/>
    <x v="13"/>
    <x v="0"/>
    <s v="20250523"/>
  </r>
  <r>
    <x v="3"/>
    <x v="70"/>
    <s v="002273864"/>
    <x v="0"/>
    <d v="2025-05-03T00:00:00"/>
    <x v="0"/>
    <d v="2025-05-19T00:00:00"/>
    <n v="73.400000000000006"/>
    <d v="2025-05-05T00:00:00"/>
    <x v="17"/>
    <s v="20417     "/>
    <x v="11"/>
    <s v="204       "/>
    <x v="7"/>
    <s v="   "/>
    <s v="NF "/>
    <d v="2025-05-05T00:00:00"/>
    <x v="0"/>
    <s v="Deb CC"/>
    <n v="0"/>
    <x v="108"/>
    <n v="0"/>
    <s v="                                                                                                    "/>
    <s v="   "/>
    <s v="002758"/>
    <s v="01"/>
    <s v="30 DIAS        "/>
    <x v="7"/>
    <x v="0"/>
    <s v="20250519"/>
  </r>
  <r>
    <x v="3"/>
    <x v="71"/>
    <s v="000015237"/>
    <x v="0"/>
    <d v="2025-05-02T00:00:00"/>
    <x v="0"/>
    <d v="2025-05-21T00:00:00"/>
    <n v="1435.96"/>
    <d v="2025-05-08T00:00:00"/>
    <x v="8"/>
    <s v="20603     "/>
    <x v="4"/>
    <s v="206       "/>
    <x v="2"/>
    <s v="   "/>
    <s v="NF "/>
    <d v="2025-05-08T00:00:00"/>
    <x v="0"/>
    <s v="Deb CC"/>
    <n v="0"/>
    <x v="109"/>
    <n v="0"/>
    <s v="                                                                                                    "/>
    <s v="   "/>
    <s v="002798"/>
    <s v="01"/>
    <s v="21 DIAS                  "/>
    <x v="6"/>
    <x v="0"/>
    <s v="20250521"/>
  </r>
  <r>
    <x v="0"/>
    <x v="72"/>
    <s v="000000046"/>
    <x v="0"/>
    <d v="2025-05-15T00:00:00"/>
    <x v="0"/>
    <d v="2025-05-19T00:00:00"/>
    <n v="19330.080000000002"/>
    <d v="2025-05-15T00:00:00"/>
    <x v="29"/>
    <s v="30506     "/>
    <x v="55"/>
    <s v="305       "/>
    <x v="14"/>
    <s v="   "/>
    <s v="NF "/>
    <d v="2025-05-15T00:00:00"/>
    <x v="0"/>
    <s v="Deb CC"/>
    <n v="0"/>
    <x v="110"/>
    <n v="0"/>
    <s v="                                                                                                    "/>
    <s v="   "/>
    <s v="003593"/>
    <s v="01"/>
    <s v="FIXO DIA 10              "/>
    <x v="19"/>
    <x v="0"/>
    <s v="20250519"/>
  </r>
  <r>
    <x v="0"/>
    <x v="73"/>
    <s v="000262918"/>
    <x v="0"/>
    <d v="2025-04-22T00:00:00"/>
    <x v="3"/>
    <d v="2025-05-19T00:00:00"/>
    <n v="2468.04"/>
    <d v="2025-05-08T00:00:00"/>
    <x v="25"/>
    <s v="20420     "/>
    <x v="17"/>
    <s v="204       "/>
    <x v="7"/>
    <s v="1  "/>
    <s v="NF "/>
    <d v="2025-04-30T00:00:00"/>
    <x v="0"/>
    <s v="Deb CC"/>
    <n v="0"/>
    <x v="111"/>
    <n v="0"/>
    <s v="                                                                                                    "/>
    <s v="341"/>
    <s v="INSS05"/>
    <s v="01"/>
    <s v="30 DIAS      "/>
    <x v="12"/>
    <x v="0"/>
    <s v="20250519"/>
  </r>
  <r>
    <x v="0"/>
    <x v="74"/>
    <s v="000308235"/>
    <x v="1"/>
    <d v="2025-04-02T00:00:00"/>
    <x v="3"/>
    <d v="2025-05-19T00:00:00"/>
    <n v="3074.05"/>
    <d v="2025-04-09T00:00:00"/>
    <x v="24"/>
    <s v="20704"/>
    <x v="56"/>
    <s v="207       "/>
    <x v="16"/>
    <m/>
    <m/>
    <d v="2025-04-02T00:00:00"/>
    <x v="1"/>
    <s v="Dinheiro"/>
    <n v="0"/>
    <x v="112"/>
    <n v="0"/>
    <m/>
    <m/>
    <s v="INSS05"/>
    <s v="02"/>
    <s v="À VISTA"/>
    <x v="1"/>
    <x v="0"/>
    <m/>
  </r>
  <r>
    <x v="0"/>
    <x v="75"/>
    <s v="000308235"/>
    <x v="0"/>
    <d v="2025-04-02T00:00:00"/>
    <x v="3"/>
    <d v="2025-05-19T00:00:00"/>
    <n v="3074.05"/>
    <d v="2025-04-07T00:00:00"/>
    <x v="25"/>
    <s v="20704     "/>
    <x v="46"/>
    <s v="207       "/>
    <x v="16"/>
    <s v="2  "/>
    <s v="NF "/>
    <d v="2025-04-09T00:00:00"/>
    <x v="0"/>
    <s v="Deb CC"/>
    <n v="0"/>
    <x v="112"/>
    <n v="0"/>
    <s v="                                                                                                    "/>
    <s v="341"/>
    <s v="001394"/>
    <s v="01"/>
    <s v="PIX"/>
    <x v="12"/>
    <x v="0"/>
    <s v="20250519"/>
  </r>
  <r>
    <x v="0"/>
    <x v="76"/>
    <s v="000313440"/>
    <x v="1"/>
    <d v="2025-04-04T00:00:00"/>
    <x v="3"/>
    <d v="2025-05-19T00:00:00"/>
    <n v="1511.81"/>
    <d v="2025-04-11T00:00:00"/>
    <x v="9"/>
    <s v="20601"/>
    <x v="40"/>
    <s v="206       "/>
    <x v="2"/>
    <m/>
    <m/>
    <d v="2025-04-04T00:00:00"/>
    <x v="1"/>
    <s v="Dinheiro"/>
    <n v="0"/>
    <x v="113"/>
    <n v="0"/>
    <m/>
    <m/>
    <s v="001394"/>
    <s v="02"/>
    <s v="À VISTA"/>
    <x v="1"/>
    <x v="0"/>
    <m/>
  </r>
  <r>
    <x v="4"/>
    <x v="77"/>
    <s v="000313440"/>
    <x v="0"/>
    <d v="2025-04-04T00:00:00"/>
    <x v="3"/>
    <d v="2025-05-19T00:00:00"/>
    <n v="1511.81"/>
    <d v="2025-04-11T00:00:00"/>
    <x v="10"/>
    <s v="20601     "/>
    <x v="41"/>
    <s v="206       "/>
    <x v="2"/>
    <s v="2  "/>
    <s v="NF "/>
    <d v="2025-04-11T00:00:00"/>
    <x v="0"/>
    <s v="Deb CC"/>
    <n v="0"/>
    <x v="113"/>
    <n v="0"/>
    <s v="                                                                                                    "/>
    <s v="341"/>
    <s v="003253"/>
    <s v="01"/>
    <s v="PIX"/>
    <x v="18"/>
    <x v="0"/>
    <s v="20250519"/>
  </r>
  <r>
    <x v="1"/>
    <x v="78"/>
    <m/>
    <x v="1"/>
    <d v="2025-04-06T00:00:00"/>
    <x v="3"/>
    <d v="2025-05-23T00:00:00"/>
    <n v="148606.48000000001"/>
    <m/>
    <x v="19"/>
    <m/>
    <x v="15"/>
    <s v="201       "/>
    <x v="11"/>
    <m/>
    <m/>
    <d v="2025-04-06T00:00:00"/>
    <x v="1"/>
    <s v="Dinheiro"/>
    <n v="0"/>
    <x v="114"/>
    <n v="0"/>
    <m/>
    <m/>
    <s v="003253"/>
    <s v="02"/>
    <s v="À VISTA"/>
    <x v="1"/>
    <x v="0"/>
    <m/>
  </r>
  <r>
    <x v="1"/>
    <x v="79"/>
    <s v="000220162"/>
    <x v="0"/>
    <d v="2025-04-08T00:00:00"/>
    <x v="3"/>
    <d v="2025-05-12T00:00:00"/>
    <n v="204.08"/>
    <d v="2025-04-16T00:00:00"/>
    <x v="0"/>
    <s v="30209     "/>
    <x v="12"/>
    <s v="302       "/>
    <x v="4"/>
    <s v="   "/>
    <s v="NF "/>
    <d v="2025-04-16T00:00:00"/>
    <x v="0"/>
    <s v="Deb CC"/>
    <n v="0"/>
    <x v="115"/>
    <n v="0"/>
    <s v="                                                                                                    "/>
    <s v="   "/>
    <s v="003997"/>
    <s v="01"/>
    <s v="CARTÃO CREDITO        "/>
    <x v="20"/>
    <x v="1"/>
    <s v="20250519"/>
  </r>
  <r>
    <x v="3"/>
    <x v="80"/>
    <s v="000002105"/>
    <x v="0"/>
    <d v="2025-05-07T00:00:00"/>
    <x v="0"/>
    <d v="2025-05-21T00:00:00"/>
    <n v="660"/>
    <d v="2025-05-08T00:00:00"/>
    <x v="17"/>
    <s v="20420     "/>
    <x v="17"/>
    <s v="204       "/>
    <x v="7"/>
    <s v="   "/>
    <s v="NF "/>
    <d v="2025-05-09T00:00:00"/>
    <x v="0"/>
    <s v="Deb CC"/>
    <n v="0"/>
    <x v="116"/>
    <n v="0"/>
    <s v="                                                                                                    "/>
    <s v="   "/>
    <s v="003595"/>
    <s v="01"/>
    <s v="BOLETO"/>
    <x v="6"/>
    <x v="0"/>
    <s v="20250521"/>
  </r>
  <r>
    <x v="3"/>
    <x v="80"/>
    <s v="000002104"/>
    <x v="0"/>
    <d v="2025-05-07T00:00:00"/>
    <x v="0"/>
    <d v="2025-05-21T00:00:00"/>
    <n v="330"/>
    <d v="2025-05-08T00:00:00"/>
    <x v="17"/>
    <s v="20420     "/>
    <x v="17"/>
    <s v="204       "/>
    <x v="7"/>
    <s v="   "/>
    <s v="NF "/>
    <d v="2025-05-09T00:00:00"/>
    <x v="0"/>
    <s v="Deb CC"/>
    <n v="0"/>
    <x v="117"/>
    <n v="0"/>
    <s v="                                                                                                    "/>
    <s v="   "/>
    <s v="003595"/>
    <s v="01"/>
    <s v="BOLETO"/>
    <x v="6"/>
    <x v="0"/>
    <s v="20250521"/>
  </r>
  <r>
    <x v="1"/>
    <x v="81"/>
    <s v="000002326"/>
    <x v="1"/>
    <d v="2025-04-24T00:00:00"/>
    <x v="3"/>
    <d v="2025-05-23T00:00:00"/>
    <n v="2500"/>
    <d v="2025-04-28T00:00:00"/>
    <x v="11"/>
    <s v="20502"/>
    <x v="5"/>
    <s v="205       "/>
    <x v="3"/>
    <m/>
    <m/>
    <d v="2025-04-24T00:00:00"/>
    <x v="1"/>
    <s v="Dinheiro"/>
    <n v="0"/>
    <x v="70"/>
    <n v="0"/>
    <m/>
    <m/>
    <s v="003595"/>
    <s v="02"/>
    <s v="À VISTA"/>
    <x v="2"/>
    <x v="0"/>
    <m/>
  </r>
  <r>
    <x v="2"/>
    <x v="82"/>
    <s v="000002326"/>
    <x v="0"/>
    <d v="2025-04-24T00:00:00"/>
    <x v="3"/>
    <d v="2025-05-23T00:00:00"/>
    <n v="2500"/>
    <d v="2025-04-26T00:00:00"/>
    <x v="12"/>
    <s v="20502     "/>
    <x v="6"/>
    <s v="205       "/>
    <x v="3"/>
    <s v="   "/>
    <s v="NF "/>
    <d v="2025-04-28T00:00:00"/>
    <x v="0"/>
    <s v="Deb CC"/>
    <n v="0"/>
    <x v="70"/>
    <n v="0"/>
    <s v="                                                                                                    "/>
    <s v="341"/>
    <s v="001501"/>
    <s v="01"/>
    <s v="PIX"/>
    <x v="10"/>
    <x v="1"/>
    <s v="20250523"/>
  </r>
  <r>
    <x v="1"/>
    <x v="83"/>
    <s v="000001850"/>
    <x v="1"/>
    <d v="2025-04-22T00:00:00"/>
    <x v="3"/>
    <d v="2025-05-23T00:00:00"/>
    <n v="960"/>
    <d v="2025-04-30T00:00:00"/>
    <x v="2"/>
    <s v="20305"/>
    <x v="1"/>
    <s v="203       "/>
    <x v="1"/>
    <m/>
    <m/>
    <d v="2025-04-22T00:00:00"/>
    <x v="1"/>
    <s v="Dinheiro"/>
    <n v="0"/>
    <x v="118"/>
    <n v="0"/>
    <m/>
    <m/>
    <s v="001501"/>
    <s v="02"/>
    <s v="À VISTA"/>
    <x v="1"/>
    <x v="0"/>
    <m/>
  </r>
  <r>
    <x v="2"/>
    <x v="84"/>
    <s v="000001850"/>
    <x v="0"/>
    <d v="2025-04-22T00:00:00"/>
    <x v="3"/>
    <d v="2025-05-23T00:00:00"/>
    <n v="960"/>
    <d v="2025-04-29T00:00:00"/>
    <x v="6"/>
    <s v="20305     "/>
    <x v="2"/>
    <s v="203       "/>
    <x v="1"/>
    <s v="   "/>
    <s v="NF "/>
    <d v="2025-04-30T00:00:00"/>
    <x v="0"/>
    <s v="Deb CC"/>
    <n v="0"/>
    <x v="118"/>
    <n v="0"/>
    <s v="                                                                                                    "/>
    <s v="341"/>
    <s v="004111"/>
    <s v="01"/>
    <s v="PIX"/>
    <x v="3"/>
    <x v="0"/>
    <s v="20250523"/>
  </r>
  <r>
    <x v="0"/>
    <x v="85"/>
    <s v="000003612"/>
    <x v="0"/>
    <d v="2025-05-13T00:00:00"/>
    <x v="0"/>
    <d v="2025-05-19T00:00:00"/>
    <n v="1315.57"/>
    <d v="2025-05-13T00:00:00"/>
    <x v="31"/>
    <s v="30402     "/>
    <x v="57"/>
    <s v="304       "/>
    <x v="12"/>
    <s v="001"/>
    <s v="BOL"/>
    <d v="2025-05-13T00:00:00"/>
    <x v="0"/>
    <s v="Deb CC"/>
    <n v="0"/>
    <x v="119"/>
    <n v="0"/>
    <s v="Aluguel 18/05/2025 até 17/06/2025_x000d__x000a_IPTU 2025: 91,96                                                 "/>
    <s v="   "/>
    <s v="004082"/>
    <s v="01"/>
    <s v="À VISTA"/>
    <x v="0"/>
    <x v="0"/>
    <s v="20250519"/>
  </r>
  <r>
    <x v="2"/>
    <x v="86"/>
    <s v="000029740"/>
    <x v="0"/>
    <d v="2025-05-01T00:00:00"/>
    <x v="0"/>
    <d v="2025-05-23T00:00:00"/>
    <n v="11311"/>
    <d v="2025-05-08T00:00:00"/>
    <x v="6"/>
    <s v="20604     "/>
    <x v="58"/>
    <s v="206       "/>
    <x v="2"/>
    <s v="   "/>
    <s v="NF "/>
    <d v="2025-05-09T00:00:00"/>
    <x v="0"/>
    <s v="Deb CC"/>
    <n v="0"/>
    <x v="120"/>
    <n v="0"/>
    <s v="                                                                                                    "/>
    <s v="341"/>
    <s v="003327"/>
    <s v="01"/>
    <s v="30 DIAS        "/>
    <x v="3"/>
    <x v="1"/>
    <s v="20250523"/>
  </r>
  <r>
    <x v="0"/>
    <x v="87"/>
    <s v="000419551"/>
    <x v="1"/>
    <d v="2025-03-20T00:00:00"/>
    <x v="1"/>
    <d v="2025-05-19T00:00:00"/>
    <n v="22694.81"/>
    <d v="2025-03-31T00:00:00"/>
    <x v="4"/>
    <s v="20704"/>
    <x v="56"/>
    <s v="207       "/>
    <x v="16"/>
    <m/>
    <m/>
    <d v="2025-03-20T00:00:00"/>
    <x v="2"/>
    <s v="Dinheiro"/>
    <n v="0"/>
    <x v="121"/>
    <n v="0"/>
    <m/>
    <m/>
    <s v="003327"/>
    <m/>
    <s v="À VISTA"/>
    <x v="1"/>
    <x v="0"/>
    <m/>
  </r>
  <r>
    <x v="3"/>
    <x v="88"/>
    <s v="000419551"/>
    <x v="0"/>
    <d v="2025-03-20T00:00:00"/>
    <x v="1"/>
    <d v="2025-05-19T00:00:00"/>
    <n v="22694.81"/>
    <d v="2025-03-29T00:00:00"/>
    <x v="8"/>
    <s v="20704     "/>
    <x v="46"/>
    <s v="207       "/>
    <x v="16"/>
    <s v="3  "/>
    <s v="NF "/>
    <d v="2025-03-31T00:00:00"/>
    <x v="0"/>
    <s v="Deb CC"/>
    <n v="0"/>
    <x v="121"/>
    <n v="0"/>
    <s v="                                                                                                    "/>
    <s v="   "/>
    <s v="001520"/>
    <s v="01"/>
    <s v="PIX"/>
    <x v="9"/>
    <x v="0"/>
    <s v="20250519"/>
  </r>
  <r>
    <x v="0"/>
    <x v="89"/>
    <s v="3541     "/>
    <x v="0"/>
    <d v="2025-05-21T00:00:00"/>
    <x v="0"/>
    <d v="2025-05-21T00:00:00"/>
    <n v="51080.17"/>
    <d v="2025-05-26T00:00:00"/>
    <x v="39"/>
    <s v="20205     "/>
    <x v="59"/>
    <s v="202       "/>
    <x v="13"/>
    <s v="   "/>
    <s v="RES"/>
    <d v="2025-05-26T00:00:00"/>
    <x v="0"/>
    <s v="Deb CC"/>
    <n v="0"/>
    <x v="122"/>
    <n v="0"/>
    <s v="LIQUIDO DE RESCISAO                                                                                 "/>
    <s v="   "/>
    <s v="FOL003"/>
    <s v="01"/>
    <s v="À VISTA"/>
    <x v="2"/>
    <x v="0"/>
    <s v="20250521"/>
  </r>
  <r>
    <x v="0"/>
    <x v="89"/>
    <s v="3535     "/>
    <x v="0"/>
    <d v="2025-05-21T00:00:00"/>
    <x v="0"/>
    <d v="2025-05-23T00:00:00"/>
    <n v="8556.68"/>
    <d v="2025-05-21T00:00:00"/>
    <x v="40"/>
    <s v="20205     "/>
    <x v="59"/>
    <s v="202       "/>
    <x v="13"/>
    <s v="   "/>
    <s v="RES"/>
    <d v="2025-05-21T00:00:00"/>
    <x v="0"/>
    <s v="Deb CC"/>
    <n v="0"/>
    <x v="123"/>
    <n v="0"/>
    <s v="LIQUIDO DE RESCISAO                                                                                 "/>
    <s v="   "/>
    <s v="FOL003"/>
    <s v="01"/>
    <s v="À VISTA"/>
    <x v="2"/>
    <x v="0"/>
    <s v="20250523"/>
  </r>
  <r>
    <x v="1"/>
    <x v="90"/>
    <m/>
    <x v="1"/>
    <d v="2025-05-21T00:00:00"/>
    <x v="0"/>
    <d v="2025-05-21T00:00:00"/>
    <n v="50000"/>
    <m/>
    <x v="19"/>
    <m/>
    <x v="15"/>
    <s v="202       "/>
    <x v="13"/>
    <m/>
    <m/>
    <d v="2025-05-21T00:00:00"/>
    <x v="1"/>
    <s v="Dinheiro"/>
    <n v="0"/>
    <x v="124"/>
    <n v="0"/>
    <m/>
    <m/>
    <s v="FOL003"/>
    <s v="02"/>
    <s v="À VISTA"/>
    <x v="1"/>
    <x v="0"/>
    <m/>
  </r>
  <r>
    <x v="4"/>
    <x v="91"/>
    <s v="000000175"/>
    <x v="0"/>
    <d v="2025-05-08T00:00:00"/>
    <x v="0"/>
    <d v="2025-05-19T00:00:00"/>
    <n v="319"/>
    <d v="2025-05-09T00:00:00"/>
    <x v="10"/>
    <s v="20301     "/>
    <x v="31"/>
    <s v="203       "/>
    <x v="1"/>
    <s v="   "/>
    <s v="NF "/>
    <d v="2025-05-09T00:00:00"/>
    <x v="0"/>
    <s v="Deb CC"/>
    <n v="0"/>
    <x v="125"/>
    <n v="0"/>
    <s v="                                                                                                    "/>
    <s v="341"/>
    <s v="004204"/>
    <s v="01"/>
    <s v="PIX"/>
    <x v="2"/>
    <x v="0"/>
    <s v="20250519"/>
  </r>
  <r>
    <x v="0"/>
    <x v="92"/>
    <s v="000461581"/>
    <x v="1"/>
    <d v="2025-03-18T00:00:00"/>
    <x v="1"/>
    <d v="2025-05-19T00:00:00"/>
    <n v="997.95"/>
    <d v="2025-03-25T00:00:00"/>
    <x v="15"/>
    <s v="20805"/>
    <x v="16"/>
    <s v="208       "/>
    <x v="15"/>
    <m/>
    <m/>
    <d v="2025-03-18T00:00:00"/>
    <x v="1"/>
    <s v="Dinheiro"/>
    <n v="0"/>
    <x v="126"/>
    <n v="0"/>
    <m/>
    <m/>
    <s v="004204"/>
    <s v="02"/>
    <s v="À VISTA"/>
    <x v="1"/>
    <x v="0"/>
    <m/>
  </r>
  <r>
    <x v="3"/>
    <x v="92"/>
    <s v="000461581"/>
    <x v="0"/>
    <d v="2025-03-18T00:00:00"/>
    <x v="1"/>
    <d v="2025-05-19T00:00:00"/>
    <n v="997.95"/>
    <d v="2025-03-21T00:00:00"/>
    <x v="56"/>
    <s v="20805     "/>
    <x v="17"/>
    <s v="208       "/>
    <x v="15"/>
    <s v="2  "/>
    <s v="NF "/>
    <d v="2025-03-25T00:00:00"/>
    <x v="0"/>
    <s v="Deb CC"/>
    <n v="0"/>
    <x v="126"/>
    <n v="0"/>
    <s v="                                                                                                    "/>
    <s v="341"/>
    <s v="002435"/>
    <s v="01"/>
    <s v="PIX"/>
    <x v="15"/>
    <x v="0"/>
    <s v="20250519"/>
  </r>
  <r>
    <x v="0"/>
    <x v="93"/>
    <s v="000042696"/>
    <x v="1"/>
    <d v="2025-03-21T00:00:00"/>
    <x v="1"/>
    <d v="2025-05-19T00:00:00"/>
    <n v="3200"/>
    <d v="2025-03-31T00:00:00"/>
    <x v="1"/>
    <s v="20805"/>
    <x v="16"/>
    <s v="208       "/>
    <x v="15"/>
    <m/>
    <m/>
    <d v="2025-03-21T00:00:00"/>
    <x v="1"/>
    <s v="Dinheiro"/>
    <n v="0"/>
    <x v="127"/>
    <n v="0"/>
    <m/>
    <m/>
    <s v="002435"/>
    <s v="02"/>
    <s v="À VISTA"/>
    <x v="1"/>
    <x v="0"/>
    <m/>
  </r>
  <r>
    <x v="2"/>
    <x v="93"/>
    <s v="000042696"/>
    <x v="0"/>
    <d v="2025-03-21T00:00:00"/>
    <x v="1"/>
    <d v="2025-05-19T00:00:00"/>
    <n v="3200.7"/>
    <d v="2025-04-01T00:00:00"/>
    <x v="7"/>
    <s v="20805     "/>
    <x v="17"/>
    <s v="208       "/>
    <x v="15"/>
    <s v="2  "/>
    <s v="NF "/>
    <d v="2025-03-31T00:00:00"/>
    <x v="0"/>
    <s v="Deb CC"/>
    <n v="0"/>
    <x v="128"/>
    <n v="0"/>
    <s v="                                                                                                    "/>
    <s v="   "/>
    <s v="002218"/>
    <s v="01"/>
    <s v="30 DIAS          "/>
    <x v="3"/>
    <x v="0"/>
    <s v="20250519"/>
  </r>
  <r>
    <x v="2"/>
    <x v="94"/>
    <s v="140326350"/>
    <x v="0"/>
    <d v="2025-05-19T00:00:00"/>
    <x v="0"/>
    <d v="2025-05-19T00:00:00"/>
    <n v="451.57"/>
    <d v="2025-05-19T00:00:00"/>
    <x v="60"/>
    <s v="20115     "/>
    <x v="60"/>
    <s v="201       "/>
    <x v="11"/>
    <s v="   "/>
    <s v="BOL"/>
    <d v="2025-05-19T00:00:00"/>
    <x v="0"/>
    <s v="Deb CC"/>
    <n v="0"/>
    <x v="129"/>
    <n v="0"/>
    <s v="ICMS DIFAL MA COMP. 04/2025                                                                         "/>
    <s v="   "/>
    <s v="001631"/>
    <s v="01"/>
    <s v="À VISTA"/>
    <x v="1"/>
    <x v="0"/>
    <s v="20250519"/>
  </r>
  <r>
    <x v="0"/>
    <x v="94"/>
    <s v="312369390"/>
    <x v="0"/>
    <d v="2025-05-19T00:00:00"/>
    <x v="0"/>
    <d v="2025-05-19T00:00:00"/>
    <n v="1224.33"/>
    <d v="2025-05-19T00:00:00"/>
    <x v="31"/>
    <s v="20416     "/>
    <x v="13"/>
    <s v="204       "/>
    <x v="7"/>
    <s v="   "/>
    <s v="BOL"/>
    <d v="2025-05-19T00:00:00"/>
    <x v="0"/>
    <s v="Deb CC"/>
    <n v="0"/>
    <x v="130"/>
    <n v="0"/>
    <s v="BOLETO REFERENTE A OUTORGA DO POÇO CLA                                                              "/>
    <s v="   "/>
    <s v="001631"/>
    <s v="01"/>
    <s v="À VISTA"/>
    <x v="1"/>
    <x v="0"/>
    <s v="20250519"/>
  </r>
  <r>
    <x v="3"/>
    <x v="95"/>
    <s v="000000946"/>
    <x v="0"/>
    <d v="2025-05-08T00:00:00"/>
    <x v="0"/>
    <d v="2025-05-23T00:00:00"/>
    <n v="8724.6299999999992"/>
    <d v="2025-05-08T00:00:00"/>
    <x v="8"/>
    <s v="20604     "/>
    <x v="58"/>
    <s v="206       "/>
    <x v="2"/>
    <s v="   "/>
    <s v="NF "/>
    <d v="2025-05-08T00:00:00"/>
    <x v="0"/>
    <s v="Deb CC"/>
    <n v="0"/>
    <x v="131"/>
    <n v="0"/>
    <s v="                                                                                                    "/>
    <s v="   "/>
    <s v="001655"/>
    <s v="01"/>
    <s v="21 DIAS                  "/>
    <x v="6"/>
    <x v="0"/>
    <s v="20250523"/>
  </r>
  <r>
    <x v="0"/>
    <x v="96"/>
    <s v="000002894"/>
    <x v="1"/>
    <d v="2025-03-18T00:00:00"/>
    <x v="1"/>
    <d v="2025-05-19T00:00:00"/>
    <n v="950"/>
    <d v="2025-03-21T00:00:00"/>
    <x v="1"/>
    <s v="20305"/>
    <x v="1"/>
    <s v="203       "/>
    <x v="1"/>
    <m/>
    <m/>
    <d v="2025-03-18T00:00:00"/>
    <x v="1"/>
    <s v="Dinheiro"/>
    <n v="0"/>
    <x v="132"/>
    <n v="0"/>
    <m/>
    <m/>
    <s v="001655"/>
    <s v="02"/>
    <s v="À VISTA"/>
    <x v="2"/>
    <x v="0"/>
    <m/>
  </r>
  <r>
    <x v="1"/>
    <x v="96"/>
    <s v="000002899"/>
    <x v="1"/>
    <d v="2025-03-21T00:00:00"/>
    <x v="1"/>
    <d v="2025-05-21T00:00:00"/>
    <n v="985"/>
    <d v="2025-03-26T00:00:00"/>
    <x v="2"/>
    <s v="20801"/>
    <x v="61"/>
    <s v="208       "/>
    <x v="15"/>
    <m/>
    <m/>
    <d v="2025-03-21T00:00:00"/>
    <x v="1"/>
    <s v="Dinheiro"/>
    <n v="0"/>
    <x v="133"/>
    <n v="0"/>
    <m/>
    <m/>
    <s v="001655"/>
    <s v="02"/>
    <s v="À VISTA"/>
    <x v="1"/>
    <x v="0"/>
    <m/>
  </r>
  <r>
    <x v="0"/>
    <x v="96"/>
    <s v="000002882"/>
    <x v="1"/>
    <d v="2025-03-17T00:00:00"/>
    <x v="1"/>
    <d v="2025-05-19T00:00:00"/>
    <n v="577.5"/>
    <d v="2025-03-26T00:00:00"/>
    <x v="1"/>
    <s v="20805"/>
    <x v="16"/>
    <s v="208       "/>
    <x v="15"/>
    <m/>
    <m/>
    <d v="2025-03-17T00:00:00"/>
    <x v="1"/>
    <s v="Dinheiro"/>
    <n v="0"/>
    <x v="134"/>
    <n v="0"/>
    <m/>
    <m/>
    <s v="001655"/>
    <s v="02"/>
    <s v="À VISTA"/>
    <x v="1"/>
    <x v="0"/>
    <m/>
  </r>
  <r>
    <x v="2"/>
    <x v="96"/>
    <s v="000002894"/>
    <x v="0"/>
    <d v="2025-03-18T00:00:00"/>
    <x v="1"/>
    <d v="2025-05-19T00:00:00"/>
    <n v="950"/>
    <d v="2025-03-19T00:00:00"/>
    <x v="7"/>
    <s v="20305     "/>
    <x v="2"/>
    <s v="203       "/>
    <x v="1"/>
    <s v="2  "/>
    <s v="NF "/>
    <d v="2025-03-21T00:00:00"/>
    <x v="0"/>
    <s v="Deb CC"/>
    <n v="0"/>
    <x v="132"/>
    <n v="0"/>
    <s v="                                                                                                    "/>
    <s v="341"/>
    <s v="002818"/>
    <s v="01"/>
    <s v="PIX"/>
    <x v="16"/>
    <x v="1"/>
    <s v="20250519"/>
  </r>
  <r>
    <x v="2"/>
    <x v="96"/>
    <s v="000002899"/>
    <x v="0"/>
    <d v="2025-03-21T00:00:00"/>
    <x v="1"/>
    <d v="2025-05-21T00:00:00"/>
    <n v="985"/>
    <d v="2025-03-24T00:00:00"/>
    <x v="6"/>
    <s v="20801     "/>
    <x v="62"/>
    <s v="208       "/>
    <x v="15"/>
    <s v="2  "/>
    <s v="NF "/>
    <d v="2025-03-26T00:00:00"/>
    <x v="0"/>
    <s v="Deb CC"/>
    <n v="0"/>
    <x v="133"/>
    <n v="0"/>
    <s v="                                                                                                    "/>
    <s v="341"/>
    <s v="002818"/>
    <s v="01"/>
    <s v="PIX"/>
    <x v="3"/>
    <x v="0"/>
    <s v="20250521"/>
  </r>
  <r>
    <x v="2"/>
    <x v="96"/>
    <s v="000002882"/>
    <x v="0"/>
    <d v="2025-03-17T00:00:00"/>
    <x v="1"/>
    <d v="2025-05-19T00:00:00"/>
    <n v="577.5"/>
    <d v="2025-03-26T00:00:00"/>
    <x v="7"/>
    <s v="20805     "/>
    <x v="17"/>
    <s v="208       "/>
    <x v="15"/>
    <s v="2  "/>
    <s v="NF "/>
    <d v="2025-03-26T00:00:00"/>
    <x v="0"/>
    <s v="Deb CC"/>
    <n v="0"/>
    <x v="134"/>
    <n v="0"/>
    <s v="                                                                                                    "/>
    <s v="341"/>
    <s v="002818"/>
    <s v="01"/>
    <s v="PIX"/>
    <x v="16"/>
    <x v="0"/>
    <s v="20250519"/>
  </r>
  <r>
    <x v="0"/>
    <x v="97"/>
    <s v="000185217"/>
    <x v="1"/>
    <d v="2025-03-19T00:00:00"/>
    <x v="1"/>
    <d v="2025-05-19T00:00:00"/>
    <n v="4539"/>
    <d v="2025-03-20T00:00:00"/>
    <x v="2"/>
    <s v="20305"/>
    <x v="1"/>
    <s v="203       "/>
    <x v="1"/>
    <m/>
    <m/>
    <d v="2025-03-19T00:00:00"/>
    <x v="1"/>
    <s v="Dinheiro"/>
    <n v="0"/>
    <x v="135"/>
    <n v="0"/>
    <m/>
    <m/>
    <s v="002818"/>
    <s v="02"/>
    <s v="À VISTA"/>
    <x v="1"/>
    <x v="0"/>
    <m/>
  </r>
  <r>
    <x v="2"/>
    <x v="97"/>
    <s v="000185217"/>
    <x v="0"/>
    <d v="2025-03-19T00:00:00"/>
    <x v="1"/>
    <d v="2025-05-19T00:00:00"/>
    <n v="4539"/>
    <d v="2025-03-20T00:00:00"/>
    <x v="6"/>
    <s v="20305     "/>
    <x v="2"/>
    <s v="203       "/>
    <x v="1"/>
    <s v="2  "/>
    <s v="NF "/>
    <d v="2025-03-20T00:00:00"/>
    <x v="0"/>
    <s v="Deb CC"/>
    <n v="0"/>
    <x v="135"/>
    <n v="0"/>
    <s v="                                                                                                    "/>
    <s v="341"/>
    <s v="001675"/>
    <s v="01"/>
    <s v="PIX"/>
    <x v="16"/>
    <x v="0"/>
    <s v="20250519"/>
  </r>
  <r>
    <x v="0"/>
    <x v="98"/>
    <s v="000255157"/>
    <x v="1"/>
    <d v="2025-04-17T00:00:00"/>
    <x v="3"/>
    <d v="2025-05-19T00:00:00"/>
    <n v="841.08"/>
    <d v="2025-04-24T00:00:00"/>
    <x v="11"/>
    <s v="20504"/>
    <x v="20"/>
    <s v="205       "/>
    <x v="3"/>
    <m/>
    <m/>
    <d v="2025-04-17T00:00:00"/>
    <x v="1"/>
    <s v="Dinheiro"/>
    <n v="0"/>
    <x v="136"/>
    <n v="0"/>
    <m/>
    <m/>
    <s v="001675"/>
    <s v="02"/>
    <s v="À VISTA"/>
    <x v="1"/>
    <x v="0"/>
    <m/>
  </r>
  <r>
    <x v="2"/>
    <x v="98"/>
    <s v="000255157"/>
    <x v="0"/>
    <d v="2025-04-17T00:00:00"/>
    <x v="3"/>
    <d v="2025-05-19T00:00:00"/>
    <n v="841.08"/>
    <d v="2025-04-23T00:00:00"/>
    <x v="12"/>
    <s v="20504     "/>
    <x v="21"/>
    <s v="205       "/>
    <x v="3"/>
    <s v="   "/>
    <s v="NF "/>
    <d v="2025-04-24T00:00:00"/>
    <x v="0"/>
    <s v="Deb CC"/>
    <n v="0"/>
    <x v="136"/>
    <n v="0"/>
    <s v="                                                                                                    "/>
    <s v="341"/>
    <s v="001676"/>
    <s v="01"/>
    <s v="PIX"/>
    <x v="10"/>
    <x v="0"/>
    <s v="20250519"/>
  </r>
  <r>
    <x v="1"/>
    <x v="99"/>
    <s v="000000981"/>
    <x v="1"/>
    <d v="2025-04-24T00:00:00"/>
    <x v="3"/>
    <d v="2025-05-23T00:00:00"/>
    <n v="1850"/>
    <d v="2025-04-24T00:00:00"/>
    <x v="11"/>
    <s v="20502"/>
    <x v="5"/>
    <s v="205       "/>
    <x v="3"/>
    <m/>
    <m/>
    <d v="2025-04-24T00:00:00"/>
    <x v="1"/>
    <s v="Dinheiro"/>
    <n v="0"/>
    <x v="137"/>
    <n v="0"/>
    <m/>
    <m/>
    <s v="001676"/>
    <s v="02"/>
    <s v="À VISTA"/>
    <x v="2"/>
    <x v="0"/>
    <m/>
  </r>
  <r>
    <x v="0"/>
    <x v="99"/>
    <s v="000000981"/>
    <x v="0"/>
    <d v="2025-04-24T00:00:00"/>
    <x v="3"/>
    <d v="2025-05-23T00:00:00"/>
    <n v="1850"/>
    <d v="2025-04-24T00:00:00"/>
    <x v="12"/>
    <s v="20502     "/>
    <x v="6"/>
    <s v="205       "/>
    <x v="3"/>
    <s v="   "/>
    <s v="NF "/>
    <d v="2025-04-24T00:00:00"/>
    <x v="0"/>
    <s v="Deb CC"/>
    <n v="0"/>
    <x v="137"/>
    <n v="0"/>
    <s v="                                                                                                    "/>
    <s v="341"/>
    <s v="002894"/>
    <s v="01"/>
    <s v="PIX"/>
    <x v="5"/>
    <x v="0"/>
    <s v="20250523"/>
  </r>
  <r>
    <x v="0"/>
    <x v="100"/>
    <s v="000020347"/>
    <x v="0"/>
    <d v="2025-05-07T00:00:00"/>
    <x v="0"/>
    <d v="2025-05-21T00:00:00"/>
    <n v="46.5"/>
    <d v="2025-05-19T00:00:00"/>
    <x v="22"/>
    <s v="30110     "/>
    <x v="63"/>
    <s v="301       "/>
    <x v="5"/>
    <s v="   "/>
    <s v="NF "/>
    <d v="2025-05-19T00:00:00"/>
    <x v="0"/>
    <s v="Deb CC"/>
    <n v="0"/>
    <x v="138"/>
    <n v="0"/>
    <s v="                                                                                                    "/>
    <s v="   "/>
    <s v="003871"/>
    <s v="01"/>
    <s v="PIX"/>
    <x v="21"/>
    <x v="0"/>
    <s v="20250521"/>
  </r>
  <r>
    <x v="3"/>
    <x v="101"/>
    <s v="000001240"/>
    <x v="0"/>
    <d v="2025-05-13T00:00:00"/>
    <x v="0"/>
    <d v="2025-05-19T00:00:00"/>
    <n v="8022.3"/>
    <d v="2025-05-14T00:00:00"/>
    <x v="61"/>
    <s v="20301     "/>
    <x v="31"/>
    <s v="203       "/>
    <x v="1"/>
    <s v="   "/>
    <s v="NF "/>
    <d v="2025-05-16T00:00:00"/>
    <x v="0"/>
    <s v="Deb CC"/>
    <n v="0"/>
    <x v="139"/>
    <n v="0"/>
    <s v="                                                                                                    "/>
    <s v="   "/>
    <s v="004508"/>
    <s v="01"/>
    <s v="15 DIAS                   "/>
    <x v="4"/>
    <x v="0"/>
    <s v="20250519"/>
  </r>
  <r>
    <x v="1"/>
    <x v="102"/>
    <s v="000253915"/>
    <x v="1"/>
    <d v="2025-04-23T00:00:00"/>
    <x v="3"/>
    <d v="2025-05-23T00:00:00"/>
    <n v="5968.48"/>
    <d v="2025-04-30T00:00:00"/>
    <x v="51"/>
    <s v="20601"/>
    <x v="40"/>
    <s v="206       "/>
    <x v="2"/>
    <m/>
    <m/>
    <d v="2025-04-23T00:00:00"/>
    <x v="1"/>
    <s v="Dinheiro"/>
    <n v="0"/>
    <x v="140"/>
    <n v="0"/>
    <m/>
    <m/>
    <s v="004508"/>
    <s v="02"/>
    <s v="À VISTA"/>
    <x v="1"/>
    <x v="0"/>
    <m/>
  </r>
  <r>
    <x v="3"/>
    <x v="102"/>
    <s v="000253915"/>
    <x v="0"/>
    <d v="2025-04-23T00:00:00"/>
    <x v="3"/>
    <d v="2025-05-23T00:00:00"/>
    <n v="5968.48"/>
    <d v="2025-04-30T00:00:00"/>
    <x v="52"/>
    <s v="20601     "/>
    <x v="41"/>
    <s v="206       "/>
    <x v="2"/>
    <s v="   "/>
    <s v="NF "/>
    <d v="2025-04-30T00:00:00"/>
    <x v="0"/>
    <s v="Deb CC"/>
    <n v="0"/>
    <x v="140"/>
    <n v="0"/>
    <s v="                                                                                                    "/>
    <s v="   "/>
    <s v="004187"/>
    <s v="01"/>
    <s v="30 DIAS        "/>
    <x v="15"/>
    <x v="0"/>
    <s v="20250523"/>
  </r>
  <r>
    <x v="1"/>
    <x v="103"/>
    <s v="000154336"/>
    <x v="1"/>
    <d v="2025-03-21T00:00:00"/>
    <x v="1"/>
    <d v="2025-05-21T00:00:00"/>
    <n v="134"/>
    <d v="2025-03-26T00:00:00"/>
    <x v="20"/>
    <s v="20705"/>
    <x v="64"/>
    <s v="207       "/>
    <x v="16"/>
    <m/>
    <m/>
    <d v="2025-03-21T00:00:00"/>
    <x v="1"/>
    <s v="Dinheiro"/>
    <n v="0"/>
    <x v="141"/>
    <n v="0"/>
    <m/>
    <m/>
    <s v="004187"/>
    <s v="02"/>
    <s v="À VISTA"/>
    <x v="1"/>
    <x v="0"/>
    <m/>
  </r>
  <r>
    <x v="3"/>
    <x v="103"/>
    <s v="000154336"/>
    <x v="0"/>
    <d v="2025-03-21T00:00:00"/>
    <x v="1"/>
    <d v="2025-05-21T00:00:00"/>
    <n v="134"/>
    <d v="2025-03-24T00:00:00"/>
    <x v="21"/>
    <s v="20705     "/>
    <x v="65"/>
    <s v="207       "/>
    <x v="16"/>
    <s v="2  "/>
    <s v="NF "/>
    <d v="2025-03-26T00:00:00"/>
    <x v="0"/>
    <s v="Deb CC"/>
    <n v="0"/>
    <x v="141"/>
    <n v="0"/>
    <s v="                                                                                                    "/>
    <s v="   "/>
    <s v="002431"/>
    <s v="01"/>
    <s v="PIX"/>
    <x v="9"/>
    <x v="0"/>
    <s v="20250521"/>
  </r>
  <r>
    <x v="0"/>
    <x v="104"/>
    <m/>
    <x v="1"/>
    <d v="2025-04-17T00:00:00"/>
    <x v="3"/>
    <d v="2025-05-19T00:00:00"/>
    <n v="25216.74"/>
    <m/>
    <x v="19"/>
    <m/>
    <x v="15"/>
    <s v="305       "/>
    <x v="14"/>
    <m/>
    <m/>
    <d v="2025-04-17T00:00:00"/>
    <x v="1"/>
    <s v="Dinheiro"/>
    <n v="0"/>
    <x v="142"/>
    <n v="0"/>
    <m/>
    <m/>
    <s v="002431"/>
    <s v="02"/>
    <s v="À VISTA"/>
    <x v="1"/>
    <x v="0"/>
    <m/>
  </r>
  <r>
    <x v="0"/>
    <x v="105"/>
    <s v="000635045"/>
    <x v="0"/>
    <d v="2025-04-17T00:00:00"/>
    <x v="3"/>
    <d v="2025-05-19T00:00:00"/>
    <n v="25216.74"/>
    <d v="2025-05-06T00:00:00"/>
    <x v="62"/>
    <s v="30503     "/>
    <x v="42"/>
    <s v="305       "/>
    <x v="14"/>
    <s v="   "/>
    <s v="NF "/>
    <d v="2025-04-30T00:00:00"/>
    <x v="0"/>
    <s v="Deb CC"/>
    <n v="0"/>
    <x v="142"/>
    <n v="0"/>
    <s v="                                                                                                    "/>
    <s v="   "/>
    <s v="002198"/>
    <s v="01"/>
    <s v="30 DIAS        "/>
    <x v="7"/>
    <x v="0"/>
    <s v="20250519"/>
  </r>
  <r>
    <x v="0"/>
    <x v="105"/>
    <s v="000634910"/>
    <x v="0"/>
    <d v="2025-04-17T00:00:00"/>
    <x v="3"/>
    <d v="2025-05-19T00:00:00"/>
    <n v="121.24"/>
    <d v="2025-05-07T00:00:00"/>
    <x v="63"/>
    <s v="30503     "/>
    <x v="42"/>
    <s v="305       "/>
    <x v="14"/>
    <s v="   "/>
    <s v="NF "/>
    <d v="2025-04-30T00:00:00"/>
    <x v="0"/>
    <s v="Deb CC"/>
    <n v="0"/>
    <x v="143"/>
    <n v="0"/>
    <s v="                                                                                                    "/>
    <s v="   "/>
    <s v="002198"/>
    <s v="01"/>
    <s v="30 DIAS        "/>
    <x v="7"/>
    <x v="0"/>
    <s v="20250519"/>
  </r>
  <r>
    <x v="0"/>
    <x v="106"/>
    <s v="000477785"/>
    <x v="1"/>
    <d v="2025-04-17T00:00:00"/>
    <x v="3"/>
    <d v="2025-05-19T00:00:00"/>
    <n v="1475.77"/>
    <d v="2025-04-22T00:00:00"/>
    <x v="33"/>
    <s v="20409"/>
    <x v="37"/>
    <s v="204       "/>
    <x v="7"/>
    <m/>
    <m/>
    <d v="2025-04-17T00:00:00"/>
    <x v="1"/>
    <s v="Dinheiro"/>
    <n v="0"/>
    <x v="144"/>
    <n v="0"/>
    <m/>
    <m/>
    <s v="002198"/>
    <s v="02"/>
    <s v="À VISTA"/>
    <x v="2"/>
    <x v="0"/>
    <m/>
  </r>
  <r>
    <x v="0"/>
    <x v="106"/>
    <s v="000477785"/>
    <x v="0"/>
    <d v="2025-04-17T00:00:00"/>
    <x v="3"/>
    <d v="2025-05-19T00:00:00"/>
    <n v="1475.77"/>
    <d v="2025-04-22T00:00:00"/>
    <x v="31"/>
    <s v="20409     "/>
    <x v="12"/>
    <s v="204       "/>
    <x v="7"/>
    <s v="   "/>
    <s v="NF "/>
    <d v="2025-04-22T00:00:00"/>
    <x v="0"/>
    <s v="Deb CC"/>
    <n v="0"/>
    <x v="144"/>
    <n v="0"/>
    <s v="                                                                                                    "/>
    <s v="341"/>
    <s v="001745"/>
    <s v="01"/>
    <s v="PIX"/>
    <x v="12"/>
    <x v="0"/>
    <s v="20250519"/>
  </r>
  <r>
    <x v="1"/>
    <x v="107"/>
    <s v="030610525"/>
    <x v="0"/>
    <d v="2025-05-01T00:00:00"/>
    <x v="0"/>
    <d v="2025-05-23T00:00:00"/>
    <n v="1134.82"/>
    <d v="2025-05-16T00:00:00"/>
    <x v="6"/>
    <s v="20417     "/>
    <x v="11"/>
    <s v="204       "/>
    <x v="7"/>
    <s v="   "/>
    <s v="NF "/>
    <d v="2025-05-19T00:00:00"/>
    <x v="0"/>
    <s v="Deb CC"/>
    <n v="0"/>
    <x v="145"/>
    <n v="0"/>
    <s v="                                                                                                    "/>
    <s v="   "/>
    <s v="002171"/>
    <s v="01"/>
    <s v="15 DIAS        "/>
    <x v="7"/>
    <x v="0"/>
    <s v="20250523"/>
  </r>
  <r>
    <x v="2"/>
    <x v="107"/>
    <s v="013500525"/>
    <x v="0"/>
    <d v="2025-05-01T00:00:00"/>
    <x v="0"/>
    <d v="2025-05-23T00:00:00"/>
    <n v="1305.93"/>
    <d v="2025-05-16T00:00:00"/>
    <x v="64"/>
    <s v="20417     "/>
    <x v="11"/>
    <s v="204       "/>
    <x v="7"/>
    <s v="   "/>
    <s v="NF "/>
    <d v="2025-05-19T00:00:00"/>
    <x v="0"/>
    <s v="Deb CC"/>
    <n v="0"/>
    <x v="146"/>
    <n v="0"/>
    <s v="                                                                                                    "/>
    <s v="   "/>
    <s v="002171"/>
    <s v="01"/>
    <s v="15 DIAS        "/>
    <x v="7"/>
    <x v="0"/>
    <s v="20250523"/>
  </r>
  <r>
    <x v="1"/>
    <x v="107"/>
    <s v="041700525"/>
    <x v="0"/>
    <d v="2025-05-01T00:00:00"/>
    <x v="0"/>
    <d v="2025-05-23T00:00:00"/>
    <n v="434.28"/>
    <d v="2025-05-16T00:00:00"/>
    <x v="65"/>
    <s v="30202     "/>
    <x v="11"/>
    <s v="302       "/>
    <x v="4"/>
    <s v="   "/>
    <s v="NF "/>
    <d v="2025-05-19T00:00:00"/>
    <x v="0"/>
    <s v="Deb CC"/>
    <n v="0"/>
    <x v="147"/>
    <n v="0"/>
    <s v="                                                                                                    "/>
    <s v="   "/>
    <s v="002171"/>
    <s v="01"/>
    <s v="15 DIAS        "/>
    <x v="7"/>
    <x v="0"/>
    <s v="20250523"/>
  </r>
  <r>
    <x v="0"/>
    <x v="108"/>
    <s v="701197550"/>
    <x v="0"/>
    <d v="2025-05-09T00:00:00"/>
    <x v="0"/>
    <d v="2025-05-19T00:00:00"/>
    <n v="2501.56"/>
    <d v="2025-05-15T00:00:00"/>
    <x v="66"/>
    <s v="20314     "/>
    <x v="66"/>
    <s v="203       "/>
    <x v="1"/>
    <s v="   "/>
    <s v="NF "/>
    <d v="2025-05-19T00:00:00"/>
    <x v="0"/>
    <s v="Deb CC"/>
    <n v="0"/>
    <x v="148"/>
    <n v="0"/>
    <s v="                                                                                                    "/>
    <s v="   "/>
    <s v="002509"/>
    <s v="01"/>
    <s v="15 DIAS        "/>
    <x v="17"/>
    <x v="0"/>
    <s v="20250519"/>
  </r>
  <r>
    <x v="0"/>
    <x v="108"/>
    <s v="701197360"/>
    <x v="0"/>
    <d v="2025-05-09T00:00:00"/>
    <x v="0"/>
    <d v="2025-05-19T00:00:00"/>
    <n v="1125.54"/>
    <d v="2025-05-15T00:00:00"/>
    <x v="6"/>
    <s v="20314     "/>
    <x v="66"/>
    <s v="203       "/>
    <x v="1"/>
    <s v="   "/>
    <s v="NF "/>
    <d v="2025-05-19T00:00:00"/>
    <x v="0"/>
    <s v="Deb CC"/>
    <n v="0"/>
    <x v="149"/>
    <n v="0"/>
    <s v="                                                                                                    "/>
    <s v="   "/>
    <s v="002509"/>
    <s v="01"/>
    <s v="15 DIAS        "/>
    <x v="17"/>
    <x v="0"/>
    <s v="20250519"/>
  </r>
  <r>
    <x v="0"/>
    <x v="108"/>
    <s v="701197352"/>
    <x v="0"/>
    <d v="2025-05-09T00:00:00"/>
    <x v="0"/>
    <d v="2025-05-19T00:00:00"/>
    <n v="566.28"/>
    <d v="2025-05-14T00:00:00"/>
    <x v="25"/>
    <s v="20314     "/>
    <x v="66"/>
    <s v="203       "/>
    <x v="1"/>
    <s v="   "/>
    <s v="NF "/>
    <d v="2025-05-14T00:00:00"/>
    <x v="0"/>
    <s v="Deb CC"/>
    <n v="0"/>
    <x v="150"/>
    <n v="0"/>
    <s v="                                                                                                    "/>
    <s v="   "/>
    <s v="002509"/>
    <s v="01"/>
    <s v="15 DIAS        "/>
    <x v="17"/>
    <x v="0"/>
    <s v="20250519"/>
  </r>
  <r>
    <x v="0"/>
    <x v="108"/>
    <s v="701197345"/>
    <x v="0"/>
    <d v="2025-05-09T00:00:00"/>
    <x v="0"/>
    <d v="2025-05-19T00:00:00"/>
    <n v="54.36"/>
    <d v="2025-05-14T00:00:00"/>
    <x v="67"/>
    <s v="20314     "/>
    <x v="66"/>
    <s v="203       "/>
    <x v="1"/>
    <s v="   "/>
    <s v="NF "/>
    <d v="2025-05-14T00:00:00"/>
    <x v="0"/>
    <s v="Deb CC"/>
    <n v="0"/>
    <x v="151"/>
    <n v="0"/>
    <s v="                                                                                                    "/>
    <s v="   "/>
    <s v="002509"/>
    <s v="01"/>
    <s v="15 DIAS        "/>
    <x v="17"/>
    <x v="0"/>
    <s v="20250519"/>
  </r>
  <r>
    <x v="1"/>
    <x v="109"/>
    <m/>
    <x v="1"/>
    <d v="2025-04-25T00:00:00"/>
    <x v="3"/>
    <d v="2025-05-19T00:00:00"/>
    <n v="10000"/>
    <m/>
    <x v="19"/>
    <m/>
    <x v="67"/>
    <s v="203       "/>
    <x v="1"/>
    <m/>
    <m/>
    <d v="2025-04-25T00:00:00"/>
    <x v="1"/>
    <s v="Dinheiro"/>
    <n v="0"/>
    <x v="152"/>
    <n v="0"/>
    <m/>
    <m/>
    <s v="002509"/>
    <s v="02"/>
    <s v="À VISTA"/>
    <x v="0"/>
    <x v="0"/>
    <m/>
  </r>
  <r>
    <x v="1"/>
    <x v="109"/>
    <s v="953502025"/>
    <x v="1"/>
    <d v="2025-04-25T00:00:00"/>
    <x v="3"/>
    <d v="2025-05-23T00:00:00"/>
    <n v="10000"/>
    <d v="2025-04-25T00:00:00"/>
    <x v="20"/>
    <s v="20313"/>
    <x v="68"/>
    <s v="203       "/>
    <x v="1"/>
    <m/>
    <m/>
    <d v="2025-04-25T00:00:00"/>
    <x v="1"/>
    <s v="Dinheiro"/>
    <n v="0"/>
    <x v="152"/>
    <n v="0"/>
    <m/>
    <m/>
    <s v="002509"/>
    <s v="02"/>
    <s v="À VISTA"/>
    <x v="1"/>
    <x v="0"/>
    <m/>
  </r>
  <r>
    <x v="3"/>
    <x v="110"/>
    <s v="953502025"/>
    <x v="0"/>
    <d v="2025-04-25T00:00:00"/>
    <x v="3"/>
    <d v="2025-05-23T00:00:00"/>
    <n v="10000"/>
    <d v="2025-04-25T00:00:00"/>
    <x v="21"/>
    <s v="20313     "/>
    <x v="52"/>
    <s v="203       "/>
    <x v="1"/>
    <s v="A  "/>
    <s v="BOL"/>
    <d v="2025-04-25T00:00:00"/>
    <x v="0"/>
    <s v="Deb CC"/>
    <n v="0"/>
    <x v="152"/>
    <n v="0"/>
    <s v="PROCESSO ANTÔNIO PINTO DA FONSECA  Nº 000023321.2025.5.07.0098 "/>
    <s v="   "/>
    <s v="003164"/>
    <s v="01"/>
    <s v="À VISTA"/>
    <x v="0"/>
    <x v="0"/>
    <s v="20250523"/>
  </r>
  <r>
    <x v="3"/>
    <x v="110"/>
    <s v="208579202"/>
    <x v="0"/>
    <d v="2025-05-20T00:00:00"/>
    <x v="0"/>
    <d v="2025-05-23T00:00:00"/>
    <n v="454"/>
    <d v="2025-05-20T00:00:00"/>
    <x v="21"/>
    <s v="20313     "/>
    <x v="52"/>
    <s v="203       "/>
    <x v="1"/>
    <s v="04 "/>
    <s v="BOL"/>
    <d v="2025-05-20T00:00:00"/>
    <x v="0"/>
    <s v="Deb CC"/>
    <n v="0"/>
    <x v="153"/>
    <n v="0"/>
    <s v="CUSTAS PROCESSUAIS FRANCISCO CUNHA E BARROS  PROCESSO Nº.: 000105519.2024.5.07.0098              "/>
    <s v="   "/>
    <s v="003164"/>
    <s v="01"/>
    <s v="À VISTA"/>
    <x v="1"/>
    <x v="0"/>
    <s v="20250523"/>
  </r>
  <r>
    <x v="3"/>
    <x v="110"/>
    <s v="208579202"/>
    <x v="0"/>
    <d v="2025-05-20T00:00:00"/>
    <x v="0"/>
    <d v="2025-05-23T00:00:00"/>
    <n v="22700"/>
    <d v="2025-05-20T00:00:00"/>
    <x v="21"/>
    <s v="20313     "/>
    <x v="52"/>
    <s v="203       "/>
    <x v="1"/>
    <s v="03 "/>
    <s v="BOL"/>
    <d v="2025-05-20T00:00:00"/>
    <x v="0"/>
    <s v="Deb CC"/>
    <n v="0"/>
    <x v="154"/>
    <n v="0"/>
    <s v="GUIA RECURSAL FRANCISCO CUNHA E BARROS  PROC. 000102531.2024.5.07.0098                               "/>
    <s v="   "/>
    <s v="003164"/>
    <s v="01"/>
    <s v="À VISTA"/>
    <x v="2"/>
    <x v="0"/>
    <s v="20250523"/>
  </r>
  <r>
    <x v="3"/>
    <x v="110"/>
    <s v="748552024"/>
    <x v="0"/>
    <d v="2025-05-14T00:00:00"/>
    <x v="0"/>
    <d v="2025-05-19T00:00:00"/>
    <n v="10599.62"/>
    <d v="2025-05-14T00:00:00"/>
    <x v="17"/>
    <s v="20313     "/>
    <x v="52"/>
    <s v="203       "/>
    <x v="1"/>
    <s v="A  "/>
    <s v="BOL"/>
    <d v="2025-05-14T00:00:00"/>
    <x v="0"/>
    <s v="Deb CC"/>
    <n v="0"/>
    <x v="155"/>
    <n v="0"/>
    <s v="PROCESSO JOSÉ KLEITON ROCHA DE SOUZA  Nº 000022135.2024.5.07.0098  BOL. AGRAVO DE INSTRUMENTO E"/>
    <s v="   "/>
    <s v="003164"/>
    <s v="01"/>
    <s v="À VISTA"/>
    <x v="2"/>
    <x v="0"/>
    <s v="20250519"/>
  </r>
  <r>
    <x v="3"/>
    <x v="110"/>
    <s v="173676202"/>
    <x v="0"/>
    <d v="2025-05-14T00:00:00"/>
    <x v="0"/>
    <d v="2025-05-21T00:00:00"/>
    <n v="26266.92"/>
    <d v="2025-05-14T00:00:00"/>
    <x v="17"/>
    <s v="20313     "/>
    <x v="52"/>
    <s v="203       "/>
    <x v="1"/>
    <s v="03 "/>
    <s v="BOL"/>
    <d v="2025-05-14T00:00:00"/>
    <x v="0"/>
    <s v="Deb CC"/>
    <n v="0"/>
    <x v="156"/>
    <n v="0"/>
    <s v="GUIA RECURSAL ANDERSON ALVES DOS SANTOS  PROC. 000112514.2024.5.07.0098                             "/>
    <s v="   "/>
    <s v="003164"/>
    <s v="01"/>
    <s v="À VISTA"/>
    <x v="2"/>
    <x v="0"/>
    <s v="20250521"/>
  </r>
  <r>
    <x v="1"/>
    <x v="111"/>
    <s v="000623891"/>
    <x v="0"/>
    <d v="2025-05-03T00:00:00"/>
    <x v="0"/>
    <d v="2025-05-23T00:00:00"/>
    <n v="3164.42"/>
    <d v="2025-05-05T00:00:00"/>
    <x v="17"/>
    <s v="20503     "/>
    <x v="54"/>
    <s v="205       "/>
    <x v="3"/>
    <s v="   "/>
    <s v="NF "/>
    <d v="2025-05-05T00:00:00"/>
    <x v="0"/>
    <s v="Deb CC"/>
    <n v="0"/>
    <x v="157"/>
    <n v="0"/>
    <s v="                                                                                                    "/>
    <s v="   "/>
    <s v="002985"/>
    <s v="01"/>
    <s v="15 DIAS                  "/>
    <x v="13"/>
    <x v="0"/>
    <s v="20250523"/>
  </r>
  <r>
    <x v="1"/>
    <x v="111"/>
    <s v="000622885"/>
    <x v="0"/>
    <d v="2025-04-29T00:00:00"/>
    <x v="3"/>
    <d v="2025-05-19T00:00:00"/>
    <n v="3237.16"/>
    <d v="2025-05-05T00:00:00"/>
    <x v="6"/>
    <s v="20503     "/>
    <x v="54"/>
    <s v="205       "/>
    <x v="3"/>
    <s v="   "/>
    <s v="NF "/>
    <d v="2025-04-30T00:00:00"/>
    <x v="0"/>
    <s v="Deb CC"/>
    <n v="0"/>
    <x v="158"/>
    <n v="0"/>
    <s v="                                                                                                    "/>
    <s v="   "/>
    <s v="002985"/>
    <s v="01"/>
    <s v="15 DIAS                  "/>
    <x v="13"/>
    <x v="0"/>
    <s v="202505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s v="0101"/>
    <s v="BRADESCO CAPITALIZAÇÃO S.A."/>
    <s v="                                                  "/>
    <s v="REALIZADO"/>
    <d v="2025-05-22T00:00:00"/>
    <x v="0"/>
    <d v="2025-05-22T00:00:00"/>
    <n v="4"/>
    <d v="2025-05-22T00:00:00"/>
    <s v="1002100101    "/>
    <s v="30701     "/>
    <s v="DESPESAS BANCARIAS                                          "/>
    <s v="307       "/>
    <s v="DESPESAS FINANCEIRAS                                        "/>
    <m/>
    <s v="MOV"/>
    <d v="2025-05-22T00:00:00"/>
    <s v="ED_Fixo|variavel"/>
    <s v="Deb CC"/>
    <n v="0"/>
    <n v="0.06"/>
    <n v="0"/>
    <s v="TARIFA BANCARIA TRANSF PGTO PIX                                                                     "/>
    <s v=" "/>
    <s v="004295"/>
    <s v="02"/>
    <s v="À VISTA"/>
    <s v="Larissa Waleska Nascimento Oliveira     "/>
    <x v="0"/>
    <s v="20250522"/>
  </r>
  <r>
    <s v="0101"/>
    <s v="GAVIÕES COMERCIAL LTDA"/>
    <s v="000000004"/>
    <s v="PREVISTO"/>
    <d v="2025-03-20T00:00:00"/>
    <x v="1"/>
    <d v="2025-05-19T00:00:00"/>
    <n v="25"/>
    <d v="2025-03-26T00:00:00"/>
    <s v="1003200401"/>
    <s v="20305"/>
    <s v="EPIS"/>
    <s v="203       "/>
    <s v="CUSTO COM APOIO PESSOAL                                     "/>
    <m/>
    <m/>
    <d v="2025-03-20T00:00:00"/>
    <s v="Espontâneo"/>
    <s v="Dinheiro"/>
    <n v="0"/>
    <n v="0.375"/>
    <n v="0"/>
    <m/>
    <m/>
    <s v="004295"/>
    <s v="02"/>
    <s v="À VISTA"/>
    <s v="Larissa Waleska Nascimento Oliveira     "/>
    <x v="0"/>
    <m/>
  </r>
  <r>
    <s v="0101"/>
    <s v="GAVIÕES COMERCIAL LTDA"/>
    <s v="000000005"/>
    <s v="PREVISTO"/>
    <d v="2025-03-20T00:00:00"/>
    <x v="1"/>
    <d v="2025-05-19T00:00:00"/>
    <n v="168.33"/>
    <d v="2025-03-26T00:00:00"/>
    <s v="1003200101"/>
    <s v="20305"/>
    <s v="EPIS"/>
    <s v="203       "/>
    <s v="CUSTO COM APOIO PESSOAL                                     "/>
    <m/>
    <m/>
    <d v="2025-03-20T00:00:00"/>
    <s v="Espontâneo"/>
    <s v="Dinheiro"/>
    <n v="0"/>
    <n v="2.52495"/>
    <n v="0"/>
    <m/>
    <m/>
    <s v="004295"/>
    <s v="02"/>
    <s v="À VISTA"/>
    <s v="Larissa Waleska Nascimento Oliveira     "/>
    <x v="0"/>
    <m/>
  </r>
  <r>
    <s v="0101"/>
    <s v="GAVIÕES COMERCIAL LTDA"/>
    <s v="000000006"/>
    <s v="PREVISTO"/>
    <d v="2025-03-20T00:00:00"/>
    <x v="1"/>
    <d v="2025-05-19T00:00:00"/>
    <n v="503.33"/>
    <d v="2025-03-27T00:00:00"/>
    <s v="1003240101"/>
    <s v="20305"/>
    <s v="EPIS"/>
    <s v="203       "/>
    <s v="CUSTO COM APOIO PESSOAL                                     "/>
    <m/>
    <m/>
    <d v="2025-03-20T00:00:00"/>
    <s v="Espontâneo"/>
    <s v="Dinheiro"/>
    <n v="0"/>
    <n v="7.5499499999999991"/>
    <n v="0"/>
    <m/>
    <m/>
    <s v="004295"/>
    <s v="02"/>
    <s v="À VISTA"/>
    <s v="Socorro Alves de Lima                  "/>
    <x v="0"/>
    <m/>
  </r>
  <r>
    <s v="0102"/>
    <s v="GAVIÕES COMERCIAL LTDA"/>
    <s v="000000113"/>
    <s v="PREVISTO"/>
    <d v="2025-02-23T00:00:00"/>
    <x v="2"/>
    <d v="2025-05-23T00:00:00"/>
    <n v="62"/>
    <d v="2025-02-28T00:00:00"/>
    <s v="1002220301"/>
    <s v="20305"/>
    <s v="EPIS"/>
    <s v="203       "/>
    <s v="CUSTO COM APOIO PESSOAL                                     "/>
    <m/>
    <m/>
    <d v="2025-02-23T00:00:00"/>
    <s v="Espontâneo"/>
    <s v="Dinheiro"/>
    <n v="0"/>
    <n v="0.92999999999999994"/>
    <n v="0"/>
    <m/>
    <m/>
    <s v="004295"/>
    <s v="02"/>
    <s v="À VISTA"/>
    <s v="Socorro Alves de Lima                  "/>
    <x v="0"/>
    <m/>
  </r>
  <r>
    <s v="0102"/>
    <s v="GAVIÕES COMERCIAL LTDA"/>
    <s v="000000114"/>
    <s v="PREVISTO"/>
    <d v="2025-02-23T00:00:00"/>
    <x v="2"/>
    <d v="2025-05-23T00:00:00"/>
    <n v="152"/>
    <d v="2025-03-13T00:00:00"/>
    <s v="1002220301"/>
    <s v="20305"/>
    <s v="EPIS"/>
    <s v="203       "/>
    <s v="CUSTO COM APOIO PESSOAL                                     "/>
    <m/>
    <m/>
    <d v="2025-02-23T00:00:00"/>
    <s v="Espontâneo"/>
    <s v="Dinheiro"/>
    <n v="0"/>
    <n v="2.2799999999999998"/>
    <n v="0"/>
    <m/>
    <m/>
    <s v="004295"/>
    <s v="02"/>
    <s v="À VISTA"/>
    <s v="Fabrício Matos Dantas da BARROS             "/>
    <x v="0"/>
    <m/>
  </r>
  <r>
    <s v="0103"/>
    <s v="GAVIÕES COMERCIAL LTDA                                       "/>
    <s v="000000006"/>
    <s v="REALIZADO"/>
    <d v="2025-03-20T00:00:00"/>
    <x v="1"/>
    <d v="2025-05-19T00:00:00"/>
    <n v="503.33"/>
    <d v="2025-03-24T00:00:00"/>
    <s v="1003240101    "/>
    <s v="20305     "/>
    <s v="EPIS                                                        "/>
    <s v="203       "/>
    <s v="CUSTO COM APOIO PESSOAL                                     "/>
    <s v="2  "/>
    <s v="NF "/>
    <d v="2025-03-27T00:00:00"/>
    <s v="ED_Fixo|variavel"/>
    <s v="Deb CC"/>
    <n v="0"/>
    <n v="7.5499499999999991"/>
    <n v="0"/>
    <s v="PC 029555                                                                                           "/>
    <s v="341"/>
    <s v="004295"/>
    <s v="01"/>
    <s v="PIX"/>
    <s v="Victor Conceicao de Oliveira            "/>
    <x v="0"/>
    <s v="20250519"/>
  </r>
  <r>
    <s v="0103"/>
    <s v="GAVIÕES COMERCIAL LTDA                                       "/>
    <s v="000000005"/>
    <s v="REALIZADO"/>
    <d v="2025-03-20T00:00:00"/>
    <x v="1"/>
    <d v="2025-05-19T00:00:00"/>
    <n v="168.33"/>
    <d v="2025-03-24T00:00:00"/>
    <s v="1003200101    "/>
    <s v="20305     "/>
    <s v="EPIS                                                        "/>
    <s v="203       "/>
    <s v="CUSTO COM APOIO PESSOAL                                     "/>
    <s v="2  "/>
    <s v="NF "/>
    <d v="2025-03-26T00:00:00"/>
    <s v="ED_Fixo|variavel"/>
    <s v="Deb CC"/>
    <n v="0"/>
    <n v="2.52495"/>
    <n v="0"/>
    <s v="PC 029582                                                                                           "/>
    <s v="341"/>
    <s v="004295"/>
    <s v="01"/>
    <s v="PIX"/>
    <s v="Victor Conceicao de Oliveira            "/>
    <x v="0"/>
    <s v="20250519"/>
  </r>
  <r>
    <s v="0103"/>
    <s v="GAVIÕES COMERCIAL LTDA                                       "/>
    <s v="000000004"/>
    <s v="REALIZADO"/>
    <d v="2025-03-20T00:00:00"/>
    <x v="1"/>
    <d v="2025-05-19T00:00:00"/>
    <n v="25"/>
    <d v="2025-03-24T00:00:00"/>
    <s v="1003200401    "/>
    <s v="20305     "/>
    <s v="EPIS                                                        "/>
    <s v="203       "/>
    <s v="CUSTO COM APOIO PESSOAL                                     "/>
    <s v="2  "/>
    <s v="NF "/>
    <d v="2025-03-26T00:00:00"/>
    <s v="ED_Fixo|variavel"/>
    <s v="Deb CC"/>
    <n v="0"/>
    <n v="0.375"/>
    <n v="0"/>
    <s v="                                                                                                    "/>
    <s v="341"/>
    <s v="004295"/>
    <s v="01"/>
    <s v="PIX"/>
    <s v="Victor Conceicao de Oliveira            "/>
    <x v="0"/>
    <s v="20250519"/>
  </r>
  <r>
    <s v="0104"/>
    <s v="GAVIÕES COMERCIAL LTDA                                       "/>
    <s v="000000114"/>
    <s v="REALIZADO"/>
    <d v="2025-02-23T00:00:00"/>
    <x v="2"/>
    <d v="2025-05-23T00:00:00"/>
    <n v="152"/>
    <d v="2025-03-13T00:00:00"/>
    <s v="1002220301    "/>
    <s v="20305     "/>
    <s v="EPIS                                                        "/>
    <s v="203       "/>
    <s v="CUSTO COM APOIO PESSOAL                                     "/>
    <s v="3  "/>
    <s v="NF "/>
    <d v="2025-03-13T00:00:00"/>
    <s v="ED_Fixo|variavel"/>
    <s v="Deb CC"/>
    <n v="0"/>
    <n v="2.2799999999999998"/>
    <n v="0"/>
    <s v="                                                                                                    "/>
    <s v="341"/>
    <s v="003541"/>
    <s v="01"/>
    <s v="PIX"/>
    <s v="Antonia Luana Pereira de Melo           "/>
    <x v="0"/>
    <s v="20250523"/>
  </r>
  <r>
    <s v="0104"/>
    <s v="GAVIÕES COMERCIAL LTDA                                       "/>
    <s v="000000113"/>
    <s v="REALIZADO"/>
    <d v="2025-02-23T00:00:00"/>
    <x v="2"/>
    <d v="2025-05-23T00:00:00"/>
    <n v="62"/>
    <d v="2025-02-27T00:00:00"/>
    <s v="1002220301    "/>
    <s v="20305     "/>
    <s v="EPIS                                                        "/>
    <s v="203       "/>
    <s v="CUSTO COM APOIO PESSOAL                                     "/>
    <s v="3  "/>
    <s v="NF "/>
    <d v="2025-02-28T00:00:00"/>
    <s v="ED_Fixo|variavel"/>
    <s v="Deb CC"/>
    <n v="0"/>
    <n v="0.92999999999999994"/>
    <n v="0"/>
    <s v="                                                                                                    "/>
    <s v="341"/>
    <s v="003541"/>
    <s v="01"/>
    <s v="PIX"/>
    <s v="Antonia Luana Pereira de Melo           "/>
    <x v="0"/>
    <s v="20250523"/>
  </r>
  <r>
    <s v="0102"/>
    <s v="FR JOAQUIM SOUZA PEREIRA"/>
    <s v="023006357"/>
    <s v="PREVISTO"/>
    <d v="2025-04-25T00:00:00"/>
    <x v="3"/>
    <d v="2025-05-23T00:00:00"/>
    <n v="1640"/>
    <d v="2025-04-25T00:00:00"/>
    <s v="1001211801"/>
    <s v="20603"/>
    <s v="LOCACAO DE EQUIPAMENTOS"/>
    <s v="206       "/>
    <s v="CUSTOS C/ EQUIPAMENTOS E FERRAMENTAS                        "/>
    <m/>
    <m/>
    <d v="2025-04-25T00:00:00"/>
    <s v="Espontâneo"/>
    <s v="Dinheiro"/>
    <n v="0"/>
    <n v="24.599999999999998"/>
    <n v="0"/>
    <m/>
    <m/>
    <s v="003541"/>
    <s v="02"/>
    <s v="À VISTA"/>
    <s v="Fabrício Matos Dantas da BARROS             "/>
    <x v="1"/>
    <m/>
  </r>
  <r>
    <s v="0106"/>
    <s v="FR JOAQUIM SOUZA PEREIRA                              "/>
    <s v="023006357"/>
    <s v="REALIZADO"/>
    <d v="2025-04-25T00:00:00"/>
    <x v="3"/>
    <d v="2025-05-23T00:00:00"/>
    <n v="1640"/>
    <d v="2025-04-25T00:00:00"/>
    <s v="1001211801    "/>
    <s v="20603     "/>
    <s v="LOCACAO DE EQUIPAMENTOS                                     "/>
    <s v="206       "/>
    <s v="CUSTOS C/ EQUIPAMENTOS E FERRAMENTAS                        "/>
    <s v="   "/>
    <s v="NF "/>
    <d v="2025-04-25T00:00:00"/>
    <s v="ED_Fixo|variavel"/>
    <s v="Deb CC"/>
    <n v="0"/>
    <n v="24.599999999999998"/>
    <n v="0"/>
    <s v="                                                                                                    "/>
    <s v="   "/>
    <s v="004234"/>
    <s v="01"/>
    <s v="BOLETO           "/>
    <s v="Fabrício Matos Dantas da BARROS             "/>
    <x v="0"/>
    <s v="20250523"/>
  </r>
  <r>
    <s v="0101"/>
    <s v="JOAQUIM SOUZA PEREIRA 85682248305"/>
    <s v="000000163"/>
    <s v="PREVISTO"/>
    <d v="2025-04-18T00:00:00"/>
    <x v="3"/>
    <d v="2025-05-19T00:00:00"/>
    <n v="400"/>
    <d v="2025-04-22T00:00:00"/>
    <s v="1001100325"/>
    <s v="20502"/>
    <s v="MANUTENÇAO DE VEICULOS"/>
    <s v="205       "/>
    <s v="CUSTOS C/ VEICULOS                                          "/>
    <m/>
    <m/>
    <d v="2025-04-18T00:00:00"/>
    <s v="Espontâneo"/>
    <s v="Dinheiro"/>
    <n v="0"/>
    <n v="6"/>
    <n v="0"/>
    <m/>
    <m/>
    <s v="004234"/>
    <s v="02"/>
    <s v="À VISTA"/>
    <s v="Fabrício Matos Dantas da BARROS             "/>
    <x v="1"/>
    <m/>
  </r>
  <r>
    <s v="0101"/>
    <s v="JOAQUIM SOUZA PEREIRA 85682248305                                              "/>
    <s v="000000163"/>
    <s v="REALIZADO"/>
    <d v="2025-04-18T00:00:00"/>
    <x v="3"/>
    <d v="2025-05-19T00:00:00"/>
    <n v="400"/>
    <d v="2025-04-22T00:00:00"/>
    <s v="1001100325    "/>
    <s v="20502     "/>
    <s v="MANUTENÇAO DE VEICULOS                                      "/>
    <s v="205       "/>
    <s v="CUSTOS C/ VEICULOS                                          "/>
    <s v="   "/>
    <s v="NF "/>
    <d v="2025-04-22T00:00:00"/>
    <s v="ED_Fixo|variavel"/>
    <s v="Deb CC"/>
    <n v="0"/>
    <n v="6"/>
    <n v="0"/>
    <s v="                                                                                                    "/>
    <s v="341"/>
    <s v="003067"/>
    <s v="01"/>
    <s v="PIX"/>
    <s v="Emanoel Viana BARROS                     "/>
    <x v="0"/>
    <s v="20250519"/>
  </r>
  <r>
    <s v="0106"/>
    <s v="AEGEA SANEAMENTO                   "/>
    <s v="007631671"/>
    <s v="REALIZADO"/>
    <d v="2025-05-20T00:00:00"/>
    <x v="0"/>
    <d v="2025-05-21T00:00:00"/>
    <n v="128.63999999999999"/>
    <d v="2025-05-20T00:00:00"/>
    <s v="1001211801    "/>
    <s v="30205     "/>
    <s v="SANEAMENTO BASICO AGUA                                      "/>
    <s v="302       "/>
    <s v="DESPESA COM ESCRITORIO                                      "/>
    <s v="   "/>
    <s v="BOL"/>
    <d v="2025-05-20T00:00:00"/>
    <s v="ED_Fixo|variavel"/>
    <s v="Deb CC"/>
    <n v="0"/>
    <n v="1.9295999999999998"/>
    <n v="0"/>
    <s v="CONTA DE ÁGUA GALPÃO MAIOR FILIAL RJ  COMP. 04/2025                                                "/>
    <s v="   "/>
    <s v="004215"/>
    <s v="01"/>
    <s v="À VISTA"/>
    <s v="Fabrício Matos Dantas da BARROS             "/>
    <x v="0"/>
    <s v="20250521"/>
  </r>
  <r>
    <s v="0101"/>
    <s v="ANA JULIA BARROS COSTA                                                          "/>
    <s v="004285001"/>
    <s v="REALIZADO"/>
    <d v="2025-05-20T00:00:00"/>
    <x v="0"/>
    <d v="2025-05-20T00:00:00"/>
    <n v="204.7"/>
    <d v="2025-05-20T00:00:00"/>
    <s v="1001100201    "/>
    <s v="30103     "/>
    <s v="BRINDES                                                     "/>
    <s v="301       "/>
    <s v="DESPESA COM APOIO PESSOAL                                   "/>
    <s v="   "/>
    <s v="RD "/>
    <d v="2025-05-20T00:00:00"/>
    <s v="ED_Fixo|variavel"/>
    <s v="Deb CC"/>
    <n v="0"/>
    <n v="3.0704999999999996"/>
    <n v="0"/>
    <s v="RD  JOÃO PAULO (COMPRA CARTÃO)                                                                      "/>
    <s v="   "/>
    <s v="004527"/>
    <s v="01"/>
    <s v="À VISTA"/>
    <s v="Fabrício Matos Dantas da BARROS             "/>
    <x v="0"/>
    <s v="20250520"/>
  </r>
  <r>
    <s v="0101"/>
    <s v="ANA JULIA BARROS COSTA                                                          "/>
    <s v="004285002"/>
    <s v="REALIZADO"/>
    <d v="2025-05-20T00:00:00"/>
    <x v="0"/>
    <d v="2025-05-21T00:00:00"/>
    <n v="40"/>
    <d v="2025-05-20T00:00:00"/>
    <s v="1001100104    "/>
    <s v="30223     "/>
    <s v="COPA E COZINHA                                              "/>
    <s v="302       "/>
    <s v="DESPESA COM ESCRITORIO                                      "/>
    <s v="   "/>
    <s v="RD "/>
    <d v="2025-05-20T00:00:00"/>
    <s v="ED_Fixo|variavel"/>
    <s v="Deb CC"/>
    <n v="0"/>
    <n v="0.6"/>
    <n v="0"/>
    <s v="RD  JOÃO PAULO                                                                            "/>
    <s v="341"/>
    <s v="004527"/>
    <s v="01"/>
    <s v="À VISTA"/>
    <s v="Fabrício Matos Dantas da BARROS             "/>
    <x v="0"/>
    <s v="20250521"/>
  </r>
  <r>
    <s v="0101"/>
    <s v="LIBRA LIGAS DO BRASIL S.A.,"/>
    <s v="NF 000000122"/>
    <s v="PREVISTO"/>
    <d v="2025-03-20T00:00:00"/>
    <x v="1"/>
    <d v="2025-05-19T00:00:00"/>
    <n v="110884.77"/>
    <d v="2025-03-20T00:00:00"/>
    <s v="1004200401"/>
    <s v="101"/>
    <s v="RECEITAS FATURADAS"/>
    <s v="10101"/>
    <s v="RECEITA DA PRESTAÇAO DE SERVIÇOS  MERCA"/>
    <m/>
    <m/>
    <d v="2025-03-20T00:00:00"/>
    <s v="Espontâneo"/>
    <s v="Dinheiro"/>
    <n v="0"/>
    <n v="1663.2715499999999"/>
    <n v="0"/>
    <m/>
    <m/>
    <s v="004527"/>
    <s v="02"/>
    <s v="À VISTA"/>
    <s v="Socorro Alves de Lima                  "/>
    <x v="0"/>
    <m/>
  </r>
  <r>
    <s v="0101"/>
    <s v="LIBRA LIGAS DO BRASIL S.A.,"/>
    <s v="NF 000000123"/>
    <s v="PREVISTO"/>
    <d v="2025-04-25T00:00:00"/>
    <x v="3"/>
    <d v="2025-05-19T00:00:00"/>
    <n v="430557.44"/>
    <d v="2025-04-25T00:00:00"/>
    <s v="1002220301"/>
    <s v="101"/>
    <s v="RECEITAS FATURADAS"/>
    <s v="10101"/>
    <s v="RECEITA DA PRESTAÇAO DE SERVIÇOS  MERCA"/>
    <m/>
    <m/>
    <d v="2025-04-25T00:00:00"/>
    <s v="Espontâneo"/>
    <s v="Dinheiro"/>
    <n v="0"/>
    <n v="6458.3616000000002"/>
    <n v="0"/>
    <m/>
    <m/>
    <s v="004527"/>
    <s v="02"/>
    <s v="À VISTA"/>
    <s v="Cesar Martins Raiol Junior              "/>
    <x v="1"/>
    <m/>
  </r>
  <r>
    <s v="0101"/>
    <s v="GIGA+ TELECOM E SERVIÇOS LTDA                                                   "/>
    <s v="000010814"/>
    <s v="REALIZADO"/>
    <d v="2025-05-03T00:00:00"/>
    <x v="0"/>
    <d v="2025-05-19T00:00:00"/>
    <n v="97.93"/>
    <d v="2025-05-06T00:00:00"/>
    <s v="1001100104    "/>
    <s v="30202     "/>
    <s v="TELEFONE/INTERNET                                           "/>
    <s v="302       "/>
    <s v="DESPESA COM ESCRITORIO                                      "/>
    <s v="   "/>
    <s v="NF "/>
    <d v="2025-05-06T00:00:00"/>
    <s v="ED_Fixo|variavel"/>
    <s v="Deb CC"/>
    <n v="0"/>
    <n v="1.46895"/>
    <n v="0"/>
    <s v="                                                                                                    "/>
    <s v="   "/>
    <s v="003324"/>
    <s v="01"/>
    <s v="PIX"/>
    <s v="Marcos Alves dos Santos                "/>
    <x v="0"/>
    <s v="20250519"/>
  </r>
  <r>
    <s v="0101"/>
    <s v="GIGA+ TELECOM E SERVIÇOS LTDA                                                   "/>
    <s v="000010399"/>
    <s v="REALIZADO"/>
    <d v="2025-05-01T00:00:00"/>
    <x v="0"/>
    <d v="2025-05-19T00:00:00"/>
    <n v="41.97"/>
    <d v="2025-05-06T00:00:00"/>
    <s v="1001100104    "/>
    <s v="30202     "/>
    <s v="TELEFONE/INTERNET                                           "/>
    <s v="302       "/>
    <s v="DESPESA COM ESCRITORIO                                      "/>
    <s v="   "/>
    <s v="NF "/>
    <d v="2025-05-06T00:00:00"/>
    <s v="ED_Fixo|variavel"/>
    <s v="Deb CC"/>
    <n v="0"/>
    <n v="0.62954999999999994"/>
    <n v="0"/>
    <s v="                                                                                                    "/>
    <s v="   "/>
    <s v="003324"/>
    <s v="01"/>
    <s v="PIX"/>
    <s v="Marcos Alves dos Santos                "/>
    <x v="0"/>
    <s v="20250519"/>
  </r>
  <r>
    <s v="0103"/>
    <s v="BJ SERVICOS LTDA                                                                "/>
    <s v="000000193"/>
    <s v="REALIZADO"/>
    <d v="2025-05-07T00:00:00"/>
    <x v="0"/>
    <d v="2025-05-21T00:00:00"/>
    <n v="1170"/>
    <d v="2025-05-08T00:00:00"/>
    <s v="1003100101    "/>
    <s v="30209     "/>
    <s v="MANUTENÇAO PREDIAL                                          "/>
    <s v="302       "/>
    <s v="DESPESA COM ESCRITORIO                                      "/>
    <s v="   "/>
    <s v="NF "/>
    <d v="2025-05-08T00:00:00"/>
    <s v="ED_Fixo|variavel"/>
    <s v="Deb CC"/>
    <n v="0"/>
    <n v="17.55"/>
    <n v="0"/>
    <s v="                                                                                                    "/>
    <s v="341"/>
    <s v="003500"/>
    <s v="01"/>
    <s v="15 DIAS        "/>
    <s v="José Iranildo Lima                      "/>
    <x v="0"/>
    <s v="20250521"/>
  </r>
  <r>
    <s v="0101"/>
    <s v="ASSOCIACAO DAS EMPRESAS DO COMPLEXO INDUSTRIAL E PORTUARIO DO PECEM  AECIPP    "/>
    <s v="042025   "/>
    <s v="REALIZADO"/>
    <d v="2025-05-05T00:00:00"/>
    <x v="0"/>
    <d v="2025-05-19T00:00:00"/>
    <n v="2502.16"/>
    <d v="2025-05-05T00:00:00"/>
    <s v="1001200201    "/>
    <s v="20416     "/>
    <s v="TAXAS DIVERSAS                                              "/>
    <s v="204       "/>
    <s v="CUSTO COM CANTEIRO                                          "/>
    <s v="   "/>
    <s v="BOL"/>
    <d v="2025-05-05T00:00:00"/>
    <s v="ED_Fixo|variavel"/>
    <s v="Deb CC"/>
    <n v="0"/>
    <n v="37.532399999999996"/>
    <n v="0"/>
    <s v="ASSOCIAÇÃO EMPRESARIAL PORTO PECEM COMP. 04/2025                                                    "/>
    <s v="   "/>
    <s v="002519"/>
    <s v="01"/>
    <s v="À VISTA"/>
    <s v="Socorro Alves de Lima                  "/>
    <x v="0"/>
    <s v="20250519"/>
  </r>
  <r>
    <s v="0102"/>
    <s v="CASA PIO COMERCIAL DE CALCADOS LTDA                                              "/>
    <s v="000001954"/>
    <s v="REALIZADO"/>
    <d v="2025-04-04T00:00:00"/>
    <x v="3"/>
    <d v="2025-06-10T00:00:00"/>
    <n v="159.99"/>
    <d v="2025-04-09T00:00:00"/>
    <s v="1001100304    "/>
    <s v="30119     "/>
    <s v="UNIFORMES                                                   "/>
    <s v="301       "/>
    <s v="DESPESA COM APOIO PESSOAL                                   "/>
    <s v="   "/>
    <s v="NF "/>
    <d v="2025-04-09T00:00:00"/>
    <s v="ED_Fixo|variavel"/>
    <s v="Deb CC"/>
    <n v="0"/>
    <n v="2.3998500000000003"/>
    <n v="0"/>
    <s v="                                                                                                    "/>
    <s v="   "/>
    <s v="004152"/>
    <s v="01"/>
    <s v="CARTÃO CREDITO        "/>
    <s v="Fabrício Matos Dantas da BARROS             "/>
    <x v="0"/>
    <s v="20250519"/>
  </r>
  <r>
    <s v="0102"/>
    <s v="BRADESCO CAPITALIZAÇÃO S.A."/>
    <m/>
    <s v="REALIZADO"/>
    <d v="2025-05-22T00:00:00"/>
    <x v="0"/>
    <d v="2025-05-23T00:00:00"/>
    <n v="16442.7"/>
    <d v="2025-05-25T00:00:00"/>
    <n v="1002100101"/>
    <m/>
    <s v="DESPESA  PROVISÃO"/>
    <s v="401"/>
    <s v="EMPRESTIMOS E FINANCIAMENTOS"/>
    <m/>
    <m/>
    <d v="2025-05-23T00:00:00"/>
    <s v="Espontâneo"/>
    <s v="Dinheiro"/>
    <n v="0"/>
    <n v="246.6405"/>
    <n v="0"/>
    <m/>
    <m/>
    <s v="004152"/>
    <s v="02"/>
    <s v="À VISTA"/>
    <s v="Fabrício Matos Dantas da BARROS             "/>
    <x v="0"/>
    <m/>
  </r>
  <r>
    <s v="0102"/>
    <s v="BRADESCO CAPITALIZAÇÃO S.A."/>
    <m/>
    <s v="PREVISTO"/>
    <d v="2025-05-23T00:00:00"/>
    <x v="0"/>
    <d v="2025-05-23T00:00:00"/>
    <n v="15588.9"/>
    <d v="2025-05-23T00:00:00"/>
    <n v="1002100101"/>
    <m/>
    <s v="DESPESA  PROVISÃO"/>
    <s v="401"/>
    <s v="EMPRESTIMOS E FINANCIAMENTOS"/>
    <m/>
    <m/>
    <d v="2025-05-23T00:00:00"/>
    <s v="Espontâneo"/>
    <s v="Dinheiro"/>
    <n v="0"/>
    <n v="233.83349999999999"/>
    <n v="0"/>
    <m/>
    <m/>
    <s v="004152"/>
    <s v="02"/>
    <s v="À VISTA"/>
    <s v="Socorro Alves de Lima                  "/>
    <x v="0"/>
    <m/>
  </r>
  <r>
    <s v="0101"/>
    <s v="HYDAC BRASIL"/>
    <s v="000029590"/>
    <s v="PREVISTO"/>
    <d v="2025-03-17T00:00:00"/>
    <x v="1"/>
    <d v="2025-05-19T00:00:00"/>
    <n v="83.94"/>
    <d v="2025-03-25T00:00:00"/>
    <s v="1004240101"/>
    <s v="20420"/>
    <s v="MATERIAL CONSUMIVEL"/>
    <s v="204       "/>
    <s v="CUSTO COM CANTEIRO                                          "/>
    <m/>
    <m/>
    <d v="2025-05-19T00:00:00"/>
    <s v="Espontâneo"/>
    <s v="Dinheiro"/>
    <n v="0"/>
    <n v="1.2590999999999999"/>
    <n v="0"/>
    <m/>
    <m/>
    <s v="004152"/>
    <s v="02"/>
    <s v="À VISTA"/>
    <s v="Fabrício Matos Dantas da BARROS             "/>
    <x v="0"/>
    <m/>
  </r>
  <r>
    <s v="0104"/>
    <s v="HYDAC BRASIL"/>
    <s v="000029590"/>
    <s v="REALIZADO"/>
    <d v="2025-03-17T00:00:00"/>
    <x v="1"/>
    <d v="2025-05-19T00:00:00"/>
    <n v="83.94"/>
    <d v="2025-03-20T00:00:00"/>
    <s v="1004240101    "/>
    <s v="20420     "/>
    <s v="MATERIAL CONSUMIVEL                                         "/>
    <s v="204       "/>
    <s v="CUSTO COM CANTEIRO                                          "/>
    <s v="2  "/>
    <s v="NF "/>
    <d v="2025-03-25T00:00:00"/>
    <s v="ED_Fixo|variavel"/>
    <s v="Deb CC"/>
    <n v="0"/>
    <n v="1.2590999999999999"/>
    <n v="0"/>
    <s v="                                                                                                    "/>
    <s v="341"/>
    <s v="002655"/>
    <s v="01"/>
    <s v="PIX"/>
    <s v="Auremir da BARROS Moreira                "/>
    <x v="0"/>
    <s v="20250519"/>
  </r>
  <r>
    <s v="0102"/>
    <s v="TIGRE"/>
    <s v="000002022"/>
    <s v="PREVISTO"/>
    <d v="2025-04-23T00:00:00"/>
    <x v="3"/>
    <d v="2025-05-23T00:00:00"/>
    <n v="449.9"/>
    <d v="2025-04-24T00:00:00"/>
    <s v="1003200101"/>
    <s v="30603"/>
    <s v="FESTAS E COMEMORAÇOES"/>
    <s v="306       "/>
    <s v="OUTRAS DESPESAS                                             "/>
    <m/>
    <m/>
    <d v="2025-05-23T00:00:00"/>
    <s v="Espontâneo"/>
    <s v="Dinheiro"/>
    <n v="0"/>
    <n v="6.7484999999999991"/>
    <n v="0"/>
    <m/>
    <m/>
    <s v="002655"/>
    <s v="02"/>
    <s v="À VISTA"/>
    <s v="Ricardo Jardeson Nunes Almeida          "/>
    <x v="0"/>
    <m/>
  </r>
  <r>
    <s v="0103"/>
    <s v="TIGRE"/>
    <s v="000002022"/>
    <s v="REALIZADO"/>
    <d v="2025-04-23T00:00:00"/>
    <x v="3"/>
    <d v="2025-05-23T00:00:00"/>
    <n v="449.9"/>
    <d v="2025-04-23T00:00:00"/>
    <s v="1003200101    "/>
    <s v="30603     "/>
    <s v="FESTAS E COMEMORAÇOES                                       "/>
    <s v="306       "/>
    <s v="OUTRAS DESPESAS                                             "/>
    <s v="   "/>
    <s v="NF "/>
    <d v="2025-04-24T00:00:00"/>
    <s v="ED_Fixo|variavel"/>
    <s v="Deb CC"/>
    <n v="0"/>
    <n v="6.7484999999999991"/>
    <n v="0"/>
    <s v="                                                                                                    "/>
    <s v="341"/>
    <s v="003179"/>
    <s v="01"/>
    <s v="30 DIAS        "/>
    <s v="Ricardo Jardeson Nunes Almeida          "/>
    <x v="0"/>
    <s v="20250523"/>
  </r>
  <r>
    <s v="0102"/>
    <s v="TAMBASA ATACADISTAS"/>
    <s v="000025709"/>
    <s v="PREVISTO"/>
    <d v="2025-04-22T00:00:00"/>
    <x v="3"/>
    <d v="2025-05-21T00:00:00"/>
    <n v="890"/>
    <d v="2025-04-29T00:00:00"/>
    <s v="1001100325"/>
    <s v="20504"/>
    <s v="PEÇAS E REPOSIÇOES P/ VEICULOS"/>
    <s v="205       "/>
    <s v="CUSTOS C/ VEICULOS                                          "/>
    <m/>
    <m/>
    <d v="2025-05-21T00:00:00"/>
    <s v="Espontâneo"/>
    <s v="Dinheiro"/>
    <n v="0"/>
    <n v="13.35"/>
    <n v="0"/>
    <m/>
    <m/>
    <s v="003179"/>
    <s v="02"/>
    <s v="À VISTA"/>
    <s v="Larissa Waleska Nascimento Oliveira     "/>
    <x v="0"/>
    <m/>
  </r>
  <r>
    <s v="0101"/>
    <s v="TAMBASA ATACADISTAS"/>
    <s v="000025709"/>
    <s v="REALIZADO"/>
    <d v="2025-04-22T00:00:00"/>
    <x v="3"/>
    <d v="2025-05-21T00:00:00"/>
    <n v="890"/>
    <d v="2025-04-28T00:00:00"/>
    <s v="1001100325    "/>
    <s v="20504     "/>
    <s v="PEÇAS E REPOSIÇOES P/ VEICULOS                              "/>
    <s v="205       "/>
    <s v="CUSTOS C/ VEICULOS                                          "/>
    <s v="   "/>
    <s v="NF "/>
    <d v="2025-04-29T00:00:00"/>
    <s v="ED_Fixo|variavel"/>
    <s v="Deb CC"/>
    <n v="0"/>
    <n v="13.35"/>
    <n v="0"/>
    <s v="                                                                                                    "/>
    <s v="   "/>
    <s v="003173"/>
    <s v="01"/>
    <s v="PIX        "/>
    <s v="Emanoel Viana BARROS                     "/>
    <x v="0"/>
    <s v="20250521"/>
  </r>
  <r>
    <s v="0101"/>
    <s v="ANDRADE GUTIERREZ"/>
    <s v="000003616"/>
    <s v="REALIZADO"/>
    <d v="2025-05-14T00:00:00"/>
    <x v="0"/>
    <d v="2025-05-19T00:00:00"/>
    <n v="5089.57"/>
    <d v="2025-05-14T00:00:00"/>
    <s v="1002100101    "/>
    <s v="30227     "/>
    <s v="CONDOMINIO ESCRITORIO                                       "/>
    <s v="302       "/>
    <s v="DESPESA COM ESCRITORIO                                      "/>
    <s v="001"/>
    <s v="BOL"/>
    <d v="2025-05-14T00:00:00"/>
    <s v="ED_Fixo|variavel"/>
    <s v="Deb CC"/>
    <n v="0"/>
    <n v="76.343549999999993"/>
    <n v="0"/>
    <s v="CONDOMINIO REF 05/2025                                                                              "/>
    <s v="   "/>
    <s v="003588"/>
    <s v="01"/>
    <s v="À VISTA"/>
    <s v="Larissa Waleska Nascimento Oliveira     "/>
    <x v="0"/>
    <s v="20250519"/>
  </r>
  <r>
    <s v="0101"/>
    <s v="ANDRADE GUTIERREZ"/>
    <s v="000003617"/>
    <s v="REALIZADO"/>
    <d v="2025-05-14T00:00:00"/>
    <x v="0"/>
    <d v="2025-05-19T00:00:00"/>
    <n v="442.91"/>
    <d v="2025-05-14T00:00:00"/>
    <s v="1002100101    "/>
    <s v="30227     "/>
    <s v="CONDOMINIO ESCRITORIO                                       "/>
    <s v="302       "/>
    <s v="DESPESA COM ESCRITORIO                                      "/>
    <s v="001"/>
    <s v="BOL"/>
    <d v="2025-05-14T00:00:00"/>
    <s v="ED_Fixo|variavel"/>
    <s v="Deb CC"/>
    <n v="0"/>
    <n v="6.6436500000000001"/>
    <n v="0"/>
    <s v="CONDOMINIO REF 05/2025                                                                              "/>
    <s v="   "/>
    <s v="003588"/>
    <s v="01"/>
    <s v="À VISTA"/>
    <s v="Socorro Alves de Lima                  "/>
    <x v="0"/>
    <s v="20250519"/>
  </r>
  <r>
    <s v="0101"/>
    <s v="ANDRADE GUTIERREZ"/>
    <s v="000003614"/>
    <s v="REALIZADO"/>
    <d v="2025-05-14T00:00:00"/>
    <x v="0"/>
    <d v="2025-05-19T00:00:00"/>
    <n v="735.56"/>
    <d v="2025-05-14T00:00:00"/>
    <s v="1001100203    "/>
    <s v="30227     "/>
    <s v="CONDOMINIO ESCRITORIO                                       "/>
    <s v="302       "/>
    <s v="DESPESA COM ESCRITORIO                                      "/>
    <s v="001"/>
    <s v="BOL"/>
    <d v="2025-05-14T00:00:00"/>
    <s v="ED_Fixo|variavel"/>
    <s v="Deb CC"/>
    <n v="0"/>
    <n v="11.033399999999999"/>
    <n v="0"/>
    <s v="CONDOMINIO REF 05/2025                                                                              "/>
    <s v="   "/>
    <s v="003588"/>
    <s v="01"/>
    <s v="À VISTA"/>
    <s v="Socorro Alves de Lima                  "/>
    <x v="0"/>
    <s v="20250519"/>
  </r>
  <r>
    <s v="0101"/>
    <s v="ANDRADE GUTIERREZ"/>
    <s v="000003615"/>
    <s v="REALIZADO"/>
    <d v="2025-05-14T00:00:00"/>
    <x v="0"/>
    <d v="2025-05-19T00:00:00"/>
    <n v="106.05"/>
    <d v="2025-05-14T00:00:00"/>
    <s v="1001100203    "/>
    <s v="30227     "/>
    <s v="CONDOMINIO ESCRITORIO                                       "/>
    <s v="302       "/>
    <s v="DESPESA COM ESCRITORIO                                      "/>
    <s v="001"/>
    <s v="BOL"/>
    <d v="2025-05-14T00:00:00"/>
    <s v="ED_Fixo|variavel"/>
    <s v="Deb CC"/>
    <n v="0"/>
    <n v="1.5907499999999999"/>
    <n v="0"/>
    <s v="CONDOMINIO REF 05/2025                                                                              "/>
    <s v="   "/>
    <s v="003588"/>
    <s v="01"/>
    <s v="À VISTA"/>
    <s v="Fabrício Matos Dantas da BARROS             "/>
    <x v="0"/>
    <s v="20250519"/>
  </r>
  <r>
    <s v="0101"/>
    <s v="ENGIE BRASIL"/>
    <s v="000032737"/>
    <s v="PREVISTO"/>
    <d v="2025-02-20T00:00:00"/>
    <x v="2"/>
    <d v="2025-05-19T00:00:00"/>
    <n v="1795.81"/>
    <d v="2025-02-28T00:00:00"/>
    <s v="1001100325"/>
    <s v="20504"/>
    <s v="PEÇAS E REPOSIÇOES P/ VEICULOS"/>
    <s v="205       "/>
    <s v="CUSTOS C/ VEICULOS                                          "/>
    <m/>
    <m/>
    <d v="2025-05-19T00:00:00"/>
    <s v="Espontâneo"/>
    <s v="Dinheiro"/>
    <n v="0"/>
    <n v="26.937149999999999"/>
    <n v="0"/>
    <m/>
    <m/>
    <s v="003588"/>
    <s v="02"/>
    <s v="À VISTA"/>
    <s v="Fabrício Matos Dantas da BARROS             "/>
    <x v="0"/>
    <m/>
  </r>
  <r>
    <s v="0104"/>
    <s v="ENGIE BRASIL"/>
    <s v="000032737"/>
    <s v="REALIZADO"/>
    <d v="2025-02-20T00:00:00"/>
    <x v="2"/>
    <d v="2025-05-19T00:00:00"/>
    <n v="1795.81"/>
    <d v="2025-02-26T00:00:00"/>
    <s v="1001100325    "/>
    <s v="20504     "/>
    <s v="PEÇAS E REPOSIÇOES P/ VEICULOS                              "/>
    <s v="205       "/>
    <s v="CUSTOS C/ VEICULOS                                          "/>
    <s v="3  "/>
    <s v="NF "/>
    <d v="2025-02-28T00:00:00"/>
    <s v="ED_Fixo|variavel"/>
    <s v="Deb CC"/>
    <n v="0"/>
    <n v="26.937149999999999"/>
    <n v="0"/>
    <s v="                                                                                                    "/>
    <s v="341"/>
    <s v="003544"/>
    <s v="01"/>
    <s v="PIX"/>
    <s v="Auremir da BARROS Moreira                "/>
    <x v="0"/>
    <s v="20250519"/>
  </r>
  <r>
    <s v="0102"/>
    <s v="ITURRI COIMPAR"/>
    <s v="000227033"/>
    <s v="PREVISTO"/>
    <d v="2025-03-21T00:00:00"/>
    <x v="1"/>
    <d v="2025-05-21T00:00:00"/>
    <n v="3455.2"/>
    <d v="2025-03-26T00:00:00"/>
    <s v="1001200201"/>
    <s v="20305"/>
    <s v="EPIS"/>
    <s v="203       "/>
    <s v="CUSTO COM APOIO PESSOAL                                     "/>
    <m/>
    <m/>
    <d v="2025-05-21T00:00:00"/>
    <s v="Espontâneo"/>
    <s v="Dinheiro"/>
    <n v="0"/>
    <n v="51.827999999999996"/>
    <n v="0"/>
    <m/>
    <m/>
    <s v="003544"/>
    <s v="02"/>
    <s v="À VISTA"/>
    <s v="Socorro Alves de Lima                  "/>
    <x v="0"/>
    <m/>
  </r>
  <r>
    <s v="0101"/>
    <s v="ITURRI COIMPAR"/>
    <s v="000227034"/>
    <s v="PREVISTO"/>
    <d v="2025-03-21T00:00:00"/>
    <x v="1"/>
    <d v="2025-05-19T00:00:00"/>
    <n v="2045.92"/>
    <d v="2025-03-26T00:00:00"/>
    <s v="1004240101"/>
    <s v="20305"/>
    <s v="EPIS"/>
    <s v="203       "/>
    <s v="CUSTO COM APOIO PESSOAL                                     "/>
    <m/>
    <m/>
    <d v="2025-05-19T00:00:00"/>
    <s v="Espontâneo"/>
    <s v="Dinheiro"/>
    <n v="0"/>
    <n v="30.688800000000001"/>
    <n v="0"/>
    <m/>
    <m/>
    <s v="003544"/>
    <s v="02"/>
    <s v="À VISTA"/>
    <s v="Fabrício Matos Dantas da BARROS             "/>
    <x v="0"/>
    <m/>
  </r>
  <r>
    <s v="0104"/>
    <s v="ITURRI COIMPAR"/>
    <s v="000227034"/>
    <s v="REALIZADO"/>
    <d v="2025-03-21T00:00:00"/>
    <x v="1"/>
    <d v="2025-05-19T00:00:00"/>
    <n v="2045.92"/>
    <d v="2025-03-26T00:00:00"/>
    <s v="1004240101    "/>
    <s v="20305     "/>
    <s v="EPIS                                                        "/>
    <s v="203       "/>
    <s v="CUSTO COM APOIO PESSOAL                                     "/>
    <s v="2  "/>
    <s v="NF "/>
    <d v="2025-03-26T00:00:00"/>
    <s v="ED_Fixo|variavel"/>
    <s v="Deb CC"/>
    <n v="0"/>
    <n v="30.688800000000001"/>
    <n v="0"/>
    <s v="                                                                                                    "/>
    <s v="341"/>
    <s v="002316"/>
    <s v="01"/>
    <s v="PIX"/>
    <s v="Antonia Luana Pereira de Melo           "/>
    <x v="0"/>
    <s v="20250519"/>
  </r>
  <r>
    <s v="0104"/>
    <s v="ITURRI COIMPAR"/>
    <s v="000227033"/>
    <s v="REALIZADO"/>
    <d v="2025-03-21T00:00:00"/>
    <x v="1"/>
    <d v="2025-05-21T00:00:00"/>
    <n v="3455.2"/>
    <d v="2025-03-26T00:00:00"/>
    <s v="1001200201    "/>
    <s v="20305     "/>
    <s v="EPIS                                                        "/>
    <s v="203       "/>
    <s v="CUSTO COM APOIO PESSOAL                                     "/>
    <s v="2  "/>
    <s v="NF "/>
    <d v="2025-03-26T00:00:00"/>
    <s v="ED_Fixo|variavel"/>
    <s v="Deb CC"/>
    <n v="0"/>
    <n v="51.827999999999996"/>
    <n v="0"/>
    <s v="                                                                                                    "/>
    <s v="341"/>
    <s v="002316"/>
    <s v="01"/>
    <s v="PIX"/>
    <s v="Antonia Luana Pereira de Melo           "/>
    <x v="0"/>
    <s v="20250521"/>
  </r>
  <r>
    <s v="0102"/>
    <s v="GRUPO METHA"/>
    <s v="000002133"/>
    <s v="PREVISTO"/>
    <d v="2025-04-23T00:00:00"/>
    <x v="3"/>
    <d v="2025-05-23T00:00:00"/>
    <n v="2480"/>
    <d v="2025-04-24T00:00:00"/>
    <s v="1002230102"/>
    <s v="21001"/>
    <s v="SERVIÇOS GRAFICOS"/>
    <s v="210       "/>
    <s v="CUSTOS GERAIS                                               "/>
    <m/>
    <m/>
    <d v="2025-05-23T00:00:00"/>
    <s v="Espontâneo"/>
    <s v="Dinheiro"/>
    <n v="0"/>
    <n v="37.199999999999996"/>
    <n v="0"/>
    <m/>
    <m/>
    <s v="002316"/>
    <s v="02"/>
    <s v="À VISTA"/>
    <s v="Cesar Martins Raiol Junior              "/>
    <x v="1"/>
    <m/>
  </r>
  <r>
    <s v="0101"/>
    <s v="GRUPO METHA"/>
    <s v="000002133"/>
    <s v="REALIZADO"/>
    <d v="2025-04-23T00:00:00"/>
    <x v="3"/>
    <d v="2025-05-23T00:00:00"/>
    <n v="2480"/>
    <d v="2025-04-24T00:00:00"/>
    <s v="1002230102    "/>
    <s v="21001     "/>
    <s v="SERVIÇOS GRAFICOS                                           "/>
    <s v="210       "/>
    <s v="CUSTOS GERAIS                                               "/>
    <s v="   "/>
    <s v="NF "/>
    <d v="2025-04-24T00:00:00"/>
    <s v="ED_Fixo|variavel"/>
    <s v="Deb CC"/>
    <n v="0"/>
    <n v="37.199999999999996"/>
    <n v="0"/>
    <s v="                                                                                                    "/>
    <s v="341"/>
    <s v="000383"/>
    <s v="01"/>
    <s v="30 DIAS        "/>
    <s v="Estevão Aquino                          "/>
    <x v="0"/>
    <s v="20250523"/>
  </r>
  <r>
    <s v="0101"/>
    <s v="ENGIE BRASIL"/>
    <s v="011321720"/>
    <s v="REALIZADO"/>
    <d v="2025-05-19T00:00:00"/>
    <x v="0"/>
    <d v="2025-05-19T00:00:00"/>
    <n v="103.03"/>
    <d v="2025-05-19T00:00:00"/>
    <s v="1001230501    "/>
    <s v="30214     "/>
    <s v="CREA                                                        "/>
    <s v="302       "/>
    <s v="DESPESA COM ESCRITORIO                                      "/>
    <s v="   "/>
    <s v="BOL"/>
    <d v="2025-05-19T00:00:00"/>
    <s v="ED_Fixo|variavel"/>
    <s v="Deb CC"/>
    <n v="0"/>
    <n v="1.54545"/>
    <n v="0"/>
    <s v="TAXA CREA PA  BOL ART PGR  MANGA ELETROMECÂNICA                                                   "/>
    <s v="   "/>
    <s v="001948"/>
    <s v="01"/>
    <s v="À VISTA"/>
    <s v="Cesar Martins Raiol Junior              "/>
    <x v="0"/>
    <s v="20250519"/>
  </r>
  <r>
    <s v="0101"/>
    <s v="ANDRADE GUTIERREZ"/>
    <s v="000000253"/>
    <s v="REALIZADO"/>
    <d v="2025-04-22T00:00:00"/>
    <x v="3"/>
    <d v="2025-05-23T00:00:00"/>
    <n v="6507.72"/>
    <d v="2025-04-28T00:00:00"/>
    <s v="1001100502    "/>
    <s v="20409     "/>
    <s v="MANUTENÇAO PREDIAL                                          "/>
    <s v="204       "/>
    <s v="CUSTO COM CANTEIRO                                          "/>
    <s v="   "/>
    <s v="NF "/>
    <d v="2025-04-30T00:00:00"/>
    <s v="ED_Fixo|variavel"/>
    <s v="Deb CC"/>
    <n v="0"/>
    <n v="97.615800000000007"/>
    <n v="0"/>
    <s v="                                                                                                    "/>
    <s v="341"/>
    <s v="004431"/>
    <s v="01"/>
    <s v="PIX"/>
    <s v="Gerson Farias da BARROS                  "/>
    <x v="0"/>
    <s v="20250523"/>
  </r>
  <r>
    <s v="0106"/>
    <s v="ITURRI COIMPAR"/>
    <s v="000001223"/>
    <s v="REALIZADO"/>
    <d v="2025-05-07T00:00:00"/>
    <x v="0"/>
    <d v="2025-05-19T00:00:00"/>
    <n v="990"/>
    <d v="2025-05-09T00:00:00"/>
    <s v="1001211801    "/>
    <s v="20304     "/>
    <s v="CURSOS E TREINAMENTOS                                       "/>
    <s v="203       "/>
    <s v="CUSTO COM APOIO PESSOAL                                     "/>
    <s v="   "/>
    <s v="NF "/>
    <d v="2025-05-09T00:00:00"/>
    <s v="ED_Fixo|variavel"/>
    <s v="Deb CC"/>
    <n v="0"/>
    <n v="14.85"/>
    <n v="0"/>
    <s v="                                                                                                    "/>
    <s v="341"/>
    <s v="004197"/>
    <s v="01"/>
    <s v="11 DIAS                  "/>
    <s v="Fabrício Matos Dantas da BARROS             "/>
    <x v="0"/>
    <s v="20250519"/>
  </r>
  <r>
    <s v="0106"/>
    <s v="ITURRI COIMPAR"/>
    <s v="000001218"/>
    <s v="REALIZADO"/>
    <d v="2025-05-07T00:00:00"/>
    <x v="0"/>
    <d v="2025-05-19T00:00:00"/>
    <n v="1050"/>
    <d v="2025-05-09T00:00:00"/>
    <s v="1001211801    "/>
    <s v="20304     "/>
    <s v="CURSOS E TREINAMENTOS                                       "/>
    <s v="203       "/>
    <s v="CUSTO COM APOIO PESSOAL                                     "/>
    <s v="   "/>
    <s v="NF "/>
    <d v="2025-05-09T00:00:00"/>
    <s v="ED_Fixo|variavel"/>
    <s v="Deb CC"/>
    <n v="0"/>
    <n v="15.75"/>
    <n v="0"/>
    <s v="                                                                                                    "/>
    <s v="341"/>
    <s v="004197"/>
    <s v="01"/>
    <s v="11 DIAS                  "/>
    <s v="Fabrício Matos Dantas da BARROS             "/>
    <x v="0"/>
    <s v="20250519"/>
  </r>
  <r>
    <s v="0101"/>
    <s v="DARF COD 5856 COFINS                                                            "/>
    <s v="COF042025"/>
    <s v="REALIZADO"/>
    <d v="2025-05-23T00:00:00"/>
    <x v="0"/>
    <d v="2025-05-23T00:00:00"/>
    <n v="96471.1"/>
    <d v="2025-05-23T00:00:00"/>
    <s v="1002100101    "/>
    <s v="20101     "/>
    <s v="COFINS A RECOLHER                                           "/>
    <s v="201       "/>
    <s v="DESPESA TRIBUTARIA                                          "/>
    <s v="   "/>
    <s v="COF"/>
    <d v="2025-05-23T00:00:00"/>
    <s v="ED_Fixo|variavel"/>
    <s v="Deb CC"/>
    <n v="0"/>
    <n v="1447.0665000000001"/>
    <n v="0"/>
    <s v="COFINS NÃO CUMULATIVO COMP. 04/2025                                                                 "/>
    <s v="   "/>
    <s v="002361"/>
    <s v="01"/>
    <s v="À VISTA"/>
    <s v="Socorro Alves de Lima                  "/>
    <x v="0"/>
    <s v="20250523"/>
  </r>
  <r>
    <s v="0101"/>
    <s v="DARF COD 6912 PIS                                                               "/>
    <s v="PIS042025"/>
    <s v="REALIZADO"/>
    <d v="2025-05-23T00:00:00"/>
    <x v="0"/>
    <d v="2025-05-23T00:00:00"/>
    <n v="20372"/>
    <d v="2025-05-23T00:00:00"/>
    <s v="1002100101    "/>
    <s v="20102     "/>
    <s v="PIS A RECOLHER                                              "/>
    <s v="201       "/>
    <s v="DESPESA TRIBUTARIA                                          "/>
    <s v="   "/>
    <s v="PIS"/>
    <d v="2025-05-23T00:00:00"/>
    <s v="ED_Fixo|variavel"/>
    <s v="Deb CC"/>
    <n v="0"/>
    <n v="305.58"/>
    <n v="0"/>
    <s v="PIS NÃO CUMULATIVO COMP. 04/2025                                                                    "/>
    <s v="   "/>
    <s v="002265"/>
    <s v="01"/>
    <s v="À VISTA"/>
    <s v="Socorro Alves de Lima                  "/>
    <x v="0"/>
    <s v="20250523"/>
  </r>
  <r>
    <s v="0102"/>
    <s v="DCTF  DESONERAÇÃO  04/2025 (CPRB)"/>
    <m/>
    <s v="PREVISTO"/>
    <d v="2025-05-24T00:00:00"/>
    <x v="0"/>
    <d v="2025-05-20T00:00:00"/>
    <n v="338782.67"/>
    <m/>
    <n v="1002100101"/>
    <m/>
    <s v="DESPESA  PROVISÃO"/>
    <s v="201       "/>
    <s v="DESPESA TRIBUTARIA                                          "/>
    <m/>
    <m/>
    <d v="2025-05-20T00:00:00"/>
    <s v="Espontâneo"/>
    <s v="Dinheiro"/>
    <n v="0"/>
    <n v="5081.7400499999994"/>
    <n v="0"/>
    <m/>
    <m/>
    <s v="002265"/>
    <s v="02"/>
    <s v="À VISTA"/>
    <s v="Socorro Alves de Lima                  "/>
    <x v="0"/>
    <m/>
  </r>
  <r>
    <s v="0102"/>
    <s v="DCTF  INSS  04/2025"/>
    <m/>
    <s v="PREVISTO"/>
    <d v="2025-05-24T00:00:00"/>
    <x v="0"/>
    <d v="2025-05-20T00:00:00"/>
    <n v="563440.24"/>
    <m/>
    <n v="1002100101"/>
    <m/>
    <s v="DESPESA  PROVISÃO"/>
    <s v="201       "/>
    <s v="DESPESA TRIBUTARIA                                          "/>
    <m/>
    <m/>
    <d v="2025-05-20T00:00:00"/>
    <s v="Espontâneo"/>
    <s v="Dinheiro"/>
    <n v="0"/>
    <n v="8451.6036000000004"/>
    <n v="0"/>
    <m/>
    <m/>
    <s v="002265"/>
    <s v="02"/>
    <s v="À VISTA"/>
    <s v="Fabrício Matos Dantas da BARROS             "/>
    <x v="0"/>
    <m/>
  </r>
  <r>
    <s v="0102"/>
    <s v="DCTF  IR S/ FOPAG  04/2025"/>
    <m/>
    <s v="PREVISTO"/>
    <d v="2025-05-24T00:00:00"/>
    <x v="0"/>
    <d v="2025-05-20T00:00:00"/>
    <n v="190000"/>
    <m/>
    <n v="1002100101"/>
    <m/>
    <s v="DESPESA  PROVISÃO"/>
    <s v="201       "/>
    <s v="DESPESA TRIBUTARIA                                          "/>
    <m/>
    <m/>
    <d v="2025-05-20T00:00:00"/>
    <s v="Espontâneo"/>
    <s v="Dinheiro"/>
    <n v="0"/>
    <n v="2850"/>
    <n v="0"/>
    <m/>
    <m/>
    <s v="002265"/>
    <s v="02"/>
    <s v="À VISTA"/>
    <s v="Fabrício Matos Dantas da BARROS             "/>
    <x v="0"/>
    <m/>
  </r>
  <r>
    <s v="0101"/>
    <s v="CONTABILIDADE FORT LTDA"/>
    <s v="000231567"/>
    <s v="PREVISTO"/>
    <d v="2025-04-17T00:00:00"/>
    <x v="3"/>
    <d v="2025-05-19T00:00:00"/>
    <n v="82.75"/>
    <d v="2025-04-18T00:00:00"/>
    <s v="1001100204"/>
    <s v="30103"/>
    <s v="BRINDES"/>
    <s v="301       "/>
    <s v="DESPESA COM APOIO PESSOAL                                   "/>
    <m/>
    <m/>
    <d v="2025-05-19T00:00:00"/>
    <s v="Espontâneo"/>
    <s v="Dinheiro"/>
    <n v="0"/>
    <n v="1.24125"/>
    <n v="0"/>
    <m/>
    <m/>
    <s v="002265"/>
    <s v="02"/>
    <s v="À VISTA"/>
    <s v="Fabrício Matos Dantas da BARROS             "/>
    <x v="1"/>
    <m/>
  </r>
  <r>
    <s v="0101"/>
    <s v="CONTABILIDADE FORT LTDA"/>
    <s v="000231567"/>
    <s v="REALIZADO"/>
    <d v="2025-04-17T00:00:00"/>
    <x v="3"/>
    <d v="2025-05-19T00:00:00"/>
    <n v="82.75"/>
    <d v="2025-04-17T00:00:00"/>
    <s v="1001100204    "/>
    <s v="30103     "/>
    <s v="BRINDES                                                     "/>
    <s v="301       "/>
    <s v="DESPESA COM APOIO PESSOAL                                   "/>
    <s v="   "/>
    <s v="NF "/>
    <d v="2025-04-18T00:00:00"/>
    <s v="ED_Fixo|variavel"/>
    <s v="Deb CC"/>
    <n v="0"/>
    <n v="1.24125"/>
    <n v="0"/>
    <s v="                                                                                                    "/>
    <s v="341"/>
    <s v="000515"/>
    <s v="01"/>
    <s v="PIX             "/>
    <s v="Gerson Farias da BARROS                  "/>
    <x v="0"/>
    <s v="20250519"/>
  </r>
  <r>
    <s v="0101"/>
    <s v="CONTABILIDADE FORT ME"/>
    <s v="000010364"/>
    <s v="REALIZADO"/>
    <d v="2025-05-08T00:00:00"/>
    <x v="0"/>
    <d v="2025-05-23T00:00:00"/>
    <n v="399"/>
    <d v="2025-05-08T00:00:00"/>
    <s v="1003200101    "/>
    <s v="20307     "/>
    <s v="HOSPEDAGEM            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5.9849999999999994"/>
    <n v="0"/>
    <s v="                                                                                                    "/>
    <s v="341"/>
    <s v="000518"/>
    <s v="01"/>
    <s v="BOLETO          "/>
    <s v="Lia Raquel Uchoa Lima                   "/>
    <x v="0"/>
    <s v="20250523"/>
  </r>
  <r>
    <s v="0101"/>
    <s v="GRSA  GLOBAL RESTAURANTES"/>
    <s v="000011535"/>
    <s v="REALIZADO"/>
    <d v="2025-05-12T00:00:00"/>
    <x v="0"/>
    <d v="2025-05-21T00:00:00"/>
    <n v="6511.12"/>
    <d v="2025-05-12T00:00:00"/>
    <s v="1002230102    "/>
    <s v="20301     "/>
    <s v="ALIMENTAÇAO DE PESSOAL                                      "/>
    <s v="203       "/>
    <s v="CUSTO COM APOIO PESSOAL                                     "/>
    <s v="   "/>
    <s v="NF "/>
    <d v="2025-05-13T00:00:00"/>
    <s v="ED_Fixo|variavel"/>
    <s v="Deb CC"/>
    <n v="0"/>
    <n v="97.666799999999995"/>
    <n v="0"/>
    <s v="                                                                                                    "/>
    <s v="   "/>
    <s v="000549"/>
    <s v="01"/>
    <s v="15 DIAS        "/>
    <s v="Estevão Aquino                          "/>
    <x v="0"/>
    <s v="20250521"/>
  </r>
  <r>
    <s v="0104"/>
    <s v="CORREIOS"/>
    <s v="000375145"/>
    <s v="REALIZADO"/>
    <d v="2025-05-14T00:00:00"/>
    <x v="0"/>
    <d v="2025-05-21T00:00:00"/>
    <n v="62.8"/>
    <d v="2025-05-20T00:00:00"/>
    <s v="1001100311    "/>
    <s v="30217     "/>
    <s v="CORREIOS E MALOTES                                          "/>
    <s v="302       "/>
    <s v="DESPESA COM ESCRITORIO                                      "/>
    <s v="   "/>
    <s v="NF "/>
    <d v="2025-05-20T00:00:00"/>
    <s v="ED_Fixo|variavel"/>
    <s v="Deb CC"/>
    <n v="0"/>
    <n v="0.94199999999999995"/>
    <n v="0"/>
    <s v="                                                                                                    "/>
    <s v="   "/>
    <s v="002783"/>
    <s v="01"/>
    <s v="21 DIAS                  "/>
    <s v="Antonia Luana Pereira de Melo           "/>
    <x v="0"/>
    <s v="20250521"/>
  </r>
  <r>
    <s v="0101"/>
    <s v="EQUATORIAL ENERGIA S.A."/>
    <s v="126323251"/>
    <s v="REALIZADO"/>
    <d v="2025-05-19T00:00:00"/>
    <x v="0"/>
    <d v="2025-05-19T00:00:00"/>
    <n v="305.23"/>
    <d v="2025-05-19T00:00:00"/>
    <s v="1001100401    "/>
    <s v="30403     "/>
    <s v="ENERGIA ELETRICA                                            "/>
    <s v="304       "/>
    <s v="DESPESA COM ALOJAMENTO                                      "/>
    <s v="   "/>
    <s v="BOL"/>
    <d v="2025-05-19T00:00:00"/>
    <s v="ED_Fixo|variavel"/>
    <s v="Deb CC"/>
    <n v="0"/>
    <n v="4.5784500000000001"/>
    <n v="0"/>
    <s v="CASA SR KELSON COMP. 05/2025                                                                        "/>
    <s v="   "/>
    <s v="000338"/>
    <s v="01"/>
    <s v="À VISTA"/>
    <s v="Fabrício Matos Dantas da BARROS             "/>
    <x v="0"/>
    <s v="20250519"/>
  </r>
  <r>
    <s v="0101"/>
    <s v="JAMEF TRANSPORTES"/>
    <s v="000085204"/>
    <s v="REALIZADO"/>
    <d v="2025-04-25T00:00:00"/>
    <x v="3"/>
    <d v="2025-05-21T00:00:00"/>
    <n v="5500"/>
    <d v="2025-05-08T00:00:00"/>
    <s v="1002230102    "/>
    <s v="20420     "/>
    <s v="MATERIAL CONSUMIVEL                                         "/>
    <s v="204       "/>
    <s v="CUSTO COM CANTEIRO                                          "/>
    <s v="   "/>
    <s v="NF "/>
    <d v="2025-04-30T00:00:00"/>
    <s v="ED_Fixo|variavel"/>
    <s v="Deb CC"/>
    <n v="0"/>
    <n v="82.5"/>
    <n v="0"/>
    <s v="                                                                                                    "/>
    <s v="   "/>
    <s v="004255"/>
    <s v="01"/>
    <s v="30 DIAS                  "/>
    <s v="Gerson Farias da BARROS                  "/>
    <x v="0"/>
    <s v="20250521"/>
  </r>
  <r>
    <s v="0101"/>
    <s v="ANTÔNIO GILBERTO ALVES PEREIRA"/>
    <s v="12052025 "/>
    <s v="REALIZADO"/>
    <d v="2025-05-12T00:00:00"/>
    <x v="0"/>
    <d v="2025-05-12T00:00:00"/>
    <n v="20"/>
    <d v="2025-05-12T00:00:00"/>
    <s v="1002100101    "/>
    <s v="30107     "/>
    <s v="DESPESAS COM VIAGENS                                        "/>
    <s v="301       "/>
    <s v="DESPESA COM APOIO PESSOAL                                   "/>
    <s v="PA "/>
    <s v="PA "/>
    <d v="2025-05-12T00:00:00"/>
    <s v="ED_Fixo|variavel"/>
    <s v="Deb CC"/>
    <n v="0"/>
    <n v="0.3"/>
    <n v="0"/>
    <s v="                                                                                                    "/>
    <s v="   "/>
    <s v="004231"/>
    <s v="01"/>
    <s v="À VISTA"/>
    <s v="Socorro Alves de Lima                  "/>
    <x v="1"/>
    <s v="20250519"/>
  </r>
  <r>
    <s v="0104"/>
    <s v="ANTÔNIO GILBERTO ALVES PEREIRA"/>
    <s v="000000670"/>
    <s v="REALIZADO"/>
    <d v="2025-05-07T00:00:00"/>
    <x v="0"/>
    <d v="2025-05-21T00:00:00"/>
    <n v="678.59"/>
    <d v="2025-05-08T00:00:00"/>
    <s v="10042401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10.178850000000001"/>
    <n v="0"/>
    <s v="                                                                                                    "/>
    <s v="341"/>
    <s v="002657"/>
    <s v="01"/>
    <s v="15 DIAS        "/>
    <s v="Cesar Martins Raiol Junior              "/>
    <x v="0"/>
    <s v="20250521"/>
  </r>
  <r>
    <s v="0104"/>
    <s v="ANTÔNIO GILBERTO ALVES PEREIRA"/>
    <s v="000000669"/>
    <s v="REALIZADO"/>
    <d v="2025-05-07T00:00:00"/>
    <x v="0"/>
    <d v="2025-05-21T00:00:00"/>
    <n v="678.6"/>
    <d v="2025-05-08T00:00:00"/>
    <s v="10012002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10.179"/>
    <n v="0"/>
    <s v="                                                                                                    "/>
    <s v="341"/>
    <s v="002657"/>
    <s v="01"/>
    <s v="15 DIAS        "/>
    <s v="Cesar Martins Raiol Junior              "/>
    <x v="0"/>
    <s v="20250521"/>
  </r>
  <r>
    <s v="0104"/>
    <s v="ANTÔNIO GILBERTO ALVES PEREIRA"/>
    <s v="000000668"/>
    <s v="REALIZADO"/>
    <d v="2025-05-07T00:00:00"/>
    <x v="0"/>
    <d v="2025-05-21T00:00:00"/>
    <n v="429.81"/>
    <d v="2025-05-08T00:00:00"/>
    <s v="1001100504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6.4471499999999997"/>
    <n v="0"/>
    <s v="                                                                                                    "/>
    <s v="341"/>
    <s v="002657"/>
    <s v="01"/>
    <s v="15 DIAS        "/>
    <s v="Cesar Martins Raiol Junior              "/>
    <x v="0"/>
    <s v="20250521"/>
  </r>
  <r>
    <s v="0104"/>
    <s v="ANTÔNIO GILBERTO ALVES PEREIRA"/>
    <s v="000000667"/>
    <s v="REALIZADO"/>
    <d v="2025-05-07T00:00:00"/>
    <x v="0"/>
    <d v="2025-05-21T00:00:00"/>
    <n v="678.6"/>
    <d v="2025-05-08T00:00:00"/>
    <s v="10022203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10.179"/>
    <n v="0"/>
    <s v="                                                                                                    "/>
    <s v="341"/>
    <s v="002657"/>
    <s v="01"/>
    <s v="15 DIAS        "/>
    <s v="Cesar Martins Raiol Junior              "/>
    <x v="0"/>
    <s v="20250521"/>
  </r>
  <r>
    <s v="0101"/>
    <s v="EXPRESSO SÃO MIGUEL"/>
    <s v="000087387"/>
    <s v="PREVISTO"/>
    <d v="2025-03-18T00:00:00"/>
    <x v="1"/>
    <d v="2025-05-19T00:00:00"/>
    <n v="1443.7"/>
    <d v="2025-03-20T00:00:00"/>
    <s v="1003200101"/>
    <s v="20504"/>
    <s v="PEÇAS E REPOSIÇOES P/ VEICULOS"/>
    <s v="205       "/>
    <s v="CUSTOS C/ VEICULOS                                          "/>
    <m/>
    <m/>
    <d v="2025-05-19T00:00:00"/>
    <s v="Espontâneo"/>
    <s v="Dinheiro"/>
    <n v="0"/>
    <n v="21.6555"/>
    <n v="0"/>
    <m/>
    <m/>
    <s v="002658"/>
    <s v="02"/>
    <s v="À VISTA"/>
    <s v="Fabrício Matos Dantas da BARROS             "/>
    <x v="1"/>
    <m/>
  </r>
  <r>
    <s v="0103"/>
    <s v="EXPRESSO SÃO MIGUEL"/>
    <s v="000087387"/>
    <s v="REALIZADO"/>
    <d v="2025-03-18T00:00:00"/>
    <x v="1"/>
    <d v="2025-05-19T00:00:00"/>
    <n v="1443.7"/>
    <d v="2025-03-18T00:00:00"/>
    <s v="1003200101    "/>
    <s v="20504     "/>
    <s v="PEÇAS E REPOSIÇOES P/ VEICULOS                              "/>
    <s v="205       "/>
    <s v="CUSTOS C/ VEICULOS                                          "/>
    <s v="2  "/>
    <s v="NF "/>
    <d v="2025-03-20T00:00:00"/>
    <s v="ED_Fixo|variavel"/>
    <s v="Deb CC"/>
    <n v="0"/>
    <n v="21.6555"/>
    <n v="0"/>
    <s v="                                                                                                    "/>
    <s v="   "/>
    <s v="000648"/>
    <s v="01"/>
    <s v="BOLETO"/>
    <s v="Ricardo Jardeson Nunes Almeida          "/>
    <x v="0"/>
    <s v="20250519"/>
  </r>
  <r>
    <s v="0103"/>
    <s v="FERIAS FOLHA  "/>
    <s v="3498     "/>
    <s v="PREVISTO"/>
    <d v="2025-04-29T00:00:00"/>
    <x v="3"/>
    <d v="2025-05-21T00:00:00"/>
    <n v="9013.11"/>
    <d v="2025-04-29T00:00:00"/>
    <s v="1004240101"/>
    <s v="20204"/>
    <s v="FERIAS A PAGAR"/>
    <s v="202       "/>
    <s v="CUSTO COM PESSOAL                                           "/>
    <m/>
    <m/>
    <d v="2025-05-21T00:00:00"/>
    <s v="Espontâneo"/>
    <s v="Dinheiro"/>
    <n v="58.585215000000012"/>
    <n v="135.19665000000001"/>
    <n v="0"/>
    <m/>
    <m/>
    <s v="000649"/>
    <s v="02"/>
    <s v="À VISTA"/>
    <s v="Cloe Magaly Correa de Sousa             "/>
    <x v="0"/>
    <m/>
  </r>
  <r>
    <s v="0103"/>
    <s v="FERIAS FOLHA  "/>
    <s v="3497     "/>
    <s v="PREVISTO"/>
    <d v="2025-04-29T00:00:00"/>
    <x v="3"/>
    <d v="2025-05-19T00:00:00"/>
    <n v="4153.6499999999996"/>
    <d v="2025-04-29T00:00:00"/>
    <s v="1003200401"/>
    <s v="20204"/>
    <s v="FERIAS A PAGAR"/>
    <s v="202       "/>
    <s v="CUSTO COM PESSOAL                                           "/>
    <m/>
    <m/>
    <d v="2025-05-19T00:00:00"/>
    <s v="Espontâneo"/>
    <s v="Dinheiro"/>
    <n v="26.998725"/>
    <n v="62.304749999999991"/>
    <n v="0"/>
    <m/>
    <m/>
    <s v="000650"/>
    <s v="02"/>
    <s v="À VISTA"/>
    <s v="Cloe Magaly Correa de Sousa             "/>
    <x v="0"/>
    <m/>
  </r>
  <r>
    <s v="0104"/>
    <s v="FERIAS FOLHA  "/>
    <s v="3497     "/>
    <s v="PREVISTO"/>
    <d v="2025-04-29T00:00:00"/>
    <x v="3"/>
    <d v="2025-05-19T00:00:00"/>
    <n v="3614.28"/>
    <d v="2025-04-29T00:00:00"/>
    <s v="1001100401"/>
    <s v="20204"/>
    <s v="FERIAS A PAGAR"/>
    <s v="202       "/>
    <s v="CUSTO COM PESSOAL                                           "/>
    <m/>
    <m/>
    <d v="2025-05-19T00:00:00"/>
    <s v="Espontâneo"/>
    <s v="Dinheiro"/>
    <n v="23.492820000000002"/>
    <n v="54.214199999999998"/>
    <n v="0"/>
    <m/>
    <m/>
    <s v="000651"/>
    <s v="02"/>
    <s v="À VISTA"/>
    <s v="Socorro Alves de Lima                  "/>
    <x v="0"/>
    <m/>
  </r>
  <r>
    <s v="0101"/>
    <s v="FERIAS FOLHA  "/>
    <s v="3497     "/>
    <s v="PREVISTO"/>
    <d v="2025-04-29T00:00:00"/>
    <x v="3"/>
    <d v="2025-05-19T00:00:00"/>
    <n v="3384.32"/>
    <d v="2025-04-29T00:00:00"/>
    <s v="1002220301"/>
    <s v="20204"/>
    <s v="FERIAS A PAGAR"/>
    <s v="202       "/>
    <s v="CUSTO COM PESSOAL                                           "/>
    <m/>
    <m/>
    <d v="2025-05-19T00:00:00"/>
    <s v="Espontâneo"/>
    <s v="Dinheiro"/>
    <n v="21.998080000000002"/>
    <n v="50.764800000000001"/>
    <n v="0"/>
    <m/>
    <m/>
    <s v="000652"/>
    <s v="02"/>
    <s v="À VISTA"/>
    <s v="Larissa Waleska Nascimento Oliveira     "/>
    <x v="0"/>
    <m/>
  </r>
  <r>
    <s v="0102"/>
    <s v="FERIAS FOLHA  "/>
    <s v="3497     "/>
    <s v="PREVISTO"/>
    <d v="2025-04-29T00:00:00"/>
    <x v="3"/>
    <d v="2025-05-19T00:00:00"/>
    <n v="18571.490000000002"/>
    <d v="2025-04-29T00:00:00"/>
    <s v="1001200201"/>
    <s v="20204"/>
    <s v="FERIAS A PAGAR"/>
    <s v="202       "/>
    <s v="CUSTO COM PESSOAL                                           "/>
    <m/>
    <m/>
    <d v="2025-05-19T00:00:00"/>
    <s v="Espontâneo"/>
    <s v="Dinheiro"/>
    <n v="120.71468500000002"/>
    <n v="278.57235000000003"/>
    <n v="0"/>
    <m/>
    <m/>
    <s v="000653"/>
    <s v="02"/>
    <s v="À VISTA"/>
    <s v="Fabrício Matos Dantas da BARROS             "/>
    <x v="0"/>
    <m/>
  </r>
  <r>
    <s v="0102"/>
    <s v="FERIAS FOLHA  "/>
    <s v="3497     "/>
    <s v="PREVISTO"/>
    <d v="2025-04-29T00:00:00"/>
    <x v="3"/>
    <d v="2025-05-19T00:00:00"/>
    <n v="25730.91"/>
    <d v="2025-04-29T00:00:00"/>
    <s v="1003240101"/>
    <s v="20204"/>
    <s v="FERIAS A PAGAR"/>
    <s v="202       "/>
    <s v="CUSTO COM PESSOAL                                           "/>
    <m/>
    <m/>
    <d v="2025-05-19T00:00:00"/>
    <s v="Espontâneo"/>
    <s v="Dinheiro"/>
    <n v="167.25091500000002"/>
    <n v="385.96364999999997"/>
    <n v="0"/>
    <m/>
    <m/>
    <s v="000654"/>
    <s v="02"/>
    <s v="À VISTA"/>
    <s v="Fabrício Matos Dantas da BARROS             "/>
    <x v="0"/>
    <m/>
  </r>
  <r>
    <s v="0102"/>
    <s v="FERIAS FOLHA  "/>
    <s v="3497     "/>
    <s v="PREVISTO"/>
    <d v="2025-04-29T00:00:00"/>
    <x v="3"/>
    <d v="2025-05-19T00:00:00"/>
    <n v="650.99"/>
    <d v="2025-04-29T00:00:00"/>
    <s v="1003220101"/>
    <s v="20204"/>
    <s v="FERIAS A PAGAR"/>
    <s v="202       "/>
    <s v="CUSTO COM PESSOAL                                           "/>
    <m/>
    <m/>
    <d v="2025-05-19T00:00:00"/>
    <s v="Espontâneo"/>
    <s v="Dinheiro"/>
    <n v="4.2314350000000003"/>
    <n v="9.7648499999999991"/>
    <n v="0"/>
    <m/>
    <m/>
    <s v="000655"/>
    <s v="02"/>
    <s v="À VISTA"/>
    <s v="Cesar Martins Raiol Junior              "/>
    <x v="0"/>
    <m/>
  </r>
  <r>
    <s v="0102"/>
    <s v="FERIAS FOLHA  "/>
    <s v="3497     "/>
    <s v="PREVISTO"/>
    <d v="2025-04-29T00:00:00"/>
    <x v="3"/>
    <d v="2025-05-19T00:00:00"/>
    <n v="279"/>
    <d v="2025-04-29T00:00:00"/>
    <s v="1003210201"/>
    <s v="20204"/>
    <s v="FERIAS A PAGAR"/>
    <s v="202       "/>
    <s v="CUSTO COM PESSOAL                                           "/>
    <m/>
    <m/>
    <d v="2025-05-19T00:00:00"/>
    <s v="Espontâneo"/>
    <s v="Dinheiro"/>
    <n v="1.8135000000000001"/>
    <n v="4.1849999999999996"/>
    <n v="0"/>
    <m/>
    <m/>
    <s v="000656"/>
    <s v="02"/>
    <s v="À VISTA"/>
    <s v="Cesar Martins Raiol Junior              "/>
    <x v="0"/>
    <m/>
  </r>
  <r>
    <s v="0103"/>
    <s v="FERIAS FOLHA  "/>
    <s v="3497     "/>
    <s v="PREVISTO"/>
    <d v="2025-04-29T00:00:00"/>
    <x v="3"/>
    <d v="2025-05-19T00:00:00"/>
    <n v="16440.98"/>
    <d v="2025-04-29T00:00:00"/>
    <s v="1003200101"/>
    <s v="20204"/>
    <s v="FERIAS A PAGAR"/>
    <s v="202       "/>
    <s v="CUSTO COM PESSOAL                                           "/>
    <m/>
    <m/>
    <d v="2025-05-19T00:00:00"/>
    <s v="Espontâneo"/>
    <s v="Dinheiro"/>
    <n v="106.86637"/>
    <n v="246.61469999999997"/>
    <n v="0"/>
    <m/>
    <m/>
    <s v="000657"/>
    <s v="02"/>
    <s v="À VISTA"/>
    <s v="Cesar Martins Raiol Junior              "/>
    <x v="0"/>
    <m/>
  </r>
  <r>
    <s v="0101"/>
    <s v="FERIAS FOLHA                                                                   "/>
    <s v="3519     "/>
    <s v="REALIZADO"/>
    <d v="2025-05-16T00:00:00"/>
    <x v="0"/>
    <d v="2025-05-19T00:00:00"/>
    <n v="87784.94"/>
    <d v="2025-05-16T00:00:00"/>
    <s v=" 1001100401, 1001200201, 1002230102, 1003200101, 1003200401, 1003210201, 1003220101, 1003240101"/>
    <s v="20204     "/>
    <s v="FERIAS A PAGAR                                              "/>
    <s v="202       "/>
    <s v="CUSTO COM PESSOAL                                           "/>
    <s v="   "/>
    <s v="FER"/>
    <d v="2025-05-16T00:00:00"/>
    <s v="ED_Fixo|variavel"/>
    <s v="Deb CC"/>
    <n v="570.60211000000004"/>
    <n v="1316.7741000000001"/>
    <n v="0"/>
    <s v="LIQUIDO DE FERIAS                                                                                   "/>
    <s v="   "/>
    <s v="FOL002"/>
    <s v="01"/>
    <s v="À VISTA"/>
    <s v="Cesar Martins Raiol Junior              "/>
    <x v="0"/>
    <s v="20250519"/>
  </r>
  <r>
    <s v="0101"/>
    <s v="FERIAS FOLHA                                                                   "/>
    <s v="3498     "/>
    <s v="REALIZADO"/>
    <d v="2025-04-29T00:00:00"/>
    <x v="3"/>
    <d v="2025-05-21T00:00:00"/>
    <n v="9013.11"/>
    <d v="2025-04-29T00:00:00"/>
    <s v=" 1004240101"/>
    <s v="20204     "/>
    <s v="FERIAS A PAGAR                                              "/>
    <s v="202       "/>
    <s v="CUSTO COM PESSOAL                                           "/>
    <s v="   "/>
    <s v="FER"/>
    <d v="2025-04-29T00:00:00"/>
    <s v="ED_Fixo|variavel"/>
    <s v="Deb CC"/>
    <n v="58.585215000000012"/>
    <n v="135.19665000000001"/>
    <n v="0"/>
    <s v="LIQUIDO DE FERIAS                                                                                   "/>
    <s v="   "/>
    <s v="FOL002"/>
    <s v="01"/>
    <s v="À VISTA"/>
    <s v="Larissa Waleska Nascimento Oliveira     "/>
    <x v="0"/>
    <s v="20250521"/>
  </r>
  <r>
    <s v="0102"/>
    <s v="C&amp;C CASA E CONSTRUÇÃO"/>
    <s v="000031173"/>
    <s v="PREVISTO"/>
    <d v="2025-04-23T00:00:00"/>
    <x v="3"/>
    <d v="2025-05-21T00:00:00"/>
    <n v="990"/>
    <d v="2025-04-25T00:00:00"/>
    <s v="1001100502"/>
    <s v="30209"/>
    <s v="MANUTENÇAO PREDIAL"/>
    <s v="302       "/>
    <s v="DESPESA COM ESCRITORIO                                      "/>
    <m/>
    <m/>
    <d v="2025-04-29T00:00:00"/>
    <s v="Espontâneo"/>
    <s v="Dinheiro"/>
    <n v="0"/>
    <n v="14.85"/>
    <n v="0"/>
    <m/>
    <m/>
    <s v="FOL003"/>
    <s v="02"/>
    <s v="À VISTA"/>
    <s v="Larissa Waleska Nascimento Oliveira     "/>
    <x v="0"/>
    <m/>
  </r>
  <r>
    <s v="0102"/>
    <s v="C&amp;C CASA E CONSTRUÇÃO"/>
    <s v="000031135"/>
    <s v="PREVISTO"/>
    <d v="2025-04-22T00:00:00"/>
    <x v="3"/>
    <d v="2025-05-21T00:00:00"/>
    <n v="269.39999999999998"/>
    <d v="2025-04-25T00:00:00"/>
    <s v="1001100502"/>
    <s v="30209"/>
    <s v="MANUTENÇAO PREDIAL"/>
    <s v="302       "/>
    <s v="DESPESA COM ESCRITORIO                                      "/>
    <m/>
    <m/>
    <d v="2025-04-23T00:00:00"/>
    <s v="Espontâneo"/>
    <s v="Dinheiro"/>
    <n v="0"/>
    <n v="4.0409999999999995"/>
    <n v="0"/>
    <m/>
    <m/>
    <s v="FOL004"/>
    <s v="02"/>
    <s v="À VISTA"/>
    <s v="Cesar Martins Raiol Junior              "/>
    <x v="0"/>
    <m/>
  </r>
  <r>
    <s v="0101"/>
    <s v="C&amp;C CASA E CONSTRUÇÃO"/>
    <s v="000031173"/>
    <s v="REALIZADO"/>
    <d v="2025-04-23T00:00:00"/>
    <x v="3"/>
    <d v="2025-05-21T00:00:00"/>
    <n v="990"/>
    <d v="2025-04-25T00:00:00"/>
    <s v="1001100502    "/>
    <s v="30209     "/>
    <s v="MANUTENÇAO PREDIAL                                          "/>
    <s v="302       "/>
    <s v="DESPESA COM ESCRITORIO                                      "/>
    <s v="   "/>
    <s v="NF "/>
    <d v="2025-04-25T00:00:00"/>
    <s v="ED_Fixo|variavel"/>
    <s v="Deb CC"/>
    <n v="0"/>
    <n v="14.85"/>
    <n v="0"/>
    <s v="                                                                                                    "/>
    <s v="   "/>
    <s v="002103"/>
    <s v="01"/>
    <s v="PIX"/>
    <s v="Gerson Farias da BARROS                  "/>
    <x v="0"/>
    <s v="20250521"/>
  </r>
  <r>
    <s v="0101"/>
    <s v="C&amp;C CASA E CONSTRUÇÃO"/>
    <s v="000031135"/>
    <s v="REALIZADO"/>
    <d v="2025-04-22T00:00:00"/>
    <x v="3"/>
    <d v="2025-05-21T00:00:00"/>
    <n v="269.39999999999998"/>
    <d v="2025-04-25T00:00:00"/>
    <s v="1001100502    "/>
    <s v="30209     "/>
    <s v="MANUTENÇAO PREDIAL                                          "/>
    <s v="302       "/>
    <s v="DESPESA COM ESCRITORIO                                      "/>
    <s v="   "/>
    <s v="NF "/>
    <d v="2025-04-25T00:00:00"/>
    <s v="ED_Fixo|variavel"/>
    <s v="Deb CC"/>
    <n v="0"/>
    <n v="4.0409999999999995"/>
    <n v="0"/>
    <s v="                                                                                                    "/>
    <s v="   "/>
    <s v="002103"/>
    <s v="01"/>
    <s v="30 DIAS        "/>
    <s v="Gerson Farias da BARROS                  "/>
    <x v="0"/>
    <s v="20250521"/>
  </r>
  <r>
    <s v="0102"/>
    <s v="FGTS 04/2025"/>
    <m/>
    <s v="PREVISTO"/>
    <d v="2025-05-21T00:00:00"/>
    <x v="0"/>
    <d v="2025-05-20T00:00:00"/>
    <n v="212594.92"/>
    <m/>
    <n v="1002100101"/>
    <m/>
    <s v="DESPESA  PROVISÃO"/>
    <s v="202       "/>
    <s v="CUSTO COM PESSOAL                                           "/>
    <m/>
    <m/>
    <d v="2025-05-21T00:00:00"/>
    <s v="Espontâneo"/>
    <s v="Dinheiro"/>
    <n v="0"/>
    <n v="3188.9238"/>
    <n v="0"/>
    <m/>
    <m/>
    <s v="002103"/>
    <s v="02"/>
    <s v="À VISTA"/>
    <s v="Fabrício Matos Dantas da BARROS             "/>
    <x v="0"/>
    <m/>
  </r>
  <r>
    <s v="0101"/>
    <s v="FOLHA  FGTS RESCISÓRIO                                                         "/>
    <s v="3542     "/>
    <s v="REALIZADO"/>
    <d v="2025-05-21T00:00:00"/>
    <x v="0"/>
    <d v="2025-05-21T00:00:00"/>
    <n v="16351.52"/>
    <d v="2025-05-26T00:00:00"/>
    <s v=" 1002230102, 1004240101"/>
    <s v="20210     "/>
    <s v="MULTA FGTS                                                  "/>
    <s v="202       "/>
    <s v="CUSTO COM PESSOAL                                           "/>
    <s v="   "/>
    <s v="RES"/>
    <d v="2025-05-26T00:00:00"/>
    <s v="ED_Fixo|variavel"/>
    <s v="Deb CC"/>
    <n v="1.7511000000000001"/>
    <n v="245.27279999999999"/>
    <n v="0"/>
    <s v="FGTS RESCISÃO                                                                                       "/>
    <s v="   "/>
    <s v="FOL005"/>
    <s v="01"/>
    <s v="À VISTA"/>
    <s v="Fabrício Matos Dantas da BARROS             "/>
    <x v="0"/>
    <s v="20250521"/>
  </r>
  <r>
    <s v="0101"/>
    <s v="FOLHA  FGTS RESCISÓRIO                                                         "/>
    <s v="3536     "/>
    <s v="REALIZADO"/>
    <d v="2025-05-21T00:00:00"/>
    <x v="0"/>
    <d v="2025-05-23T00:00:00"/>
    <n v="1950.84"/>
    <d v="2025-05-21T00:00:00"/>
    <s v=" 1001100403, 1002230102"/>
    <s v="20210     "/>
    <s v="MULTA FGTS                                                  "/>
    <s v="202       "/>
    <s v="CUSTO COM PESSOAL                                           "/>
    <s v="   "/>
    <s v="RES"/>
    <d v="2025-05-21T00:00:00"/>
    <s v="ED_Fixo|variavel"/>
    <s v="Deb CC"/>
    <n v="1381.8669800000002"/>
    <n v="29.262599999999999"/>
    <n v="0"/>
    <s v="FGTS RESCISÃO                                                                                       "/>
    <s v="   "/>
    <s v="FOL005"/>
    <s v="01"/>
    <s v="À VISTA"/>
    <s v="Fabrício Matos Dantas da BARROS             "/>
    <x v="0"/>
    <s v="20250523"/>
  </r>
  <r>
    <s v="0101"/>
    <s v="FOLHA       IRRF                                                                   "/>
    <s v="3488     "/>
    <s v="REALIZADO"/>
    <d v="2025-04-17T00:00:00"/>
    <x v="3"/>
    <d v="2025-04-17T00:00:00"/>
    <n v="81.23"/>
    <d v="2025-04-17T00:00:00"/>
    <s v=" 1001100101, 1001100104, 1001100203, 1001100204, 1001100205, 1001100206, 1001100209, 1001100210, 1001100211, 1001100302, 1001100304, 1001100306, 1001100309, 1001100310, 1001100311, 1001100401, 1001100504, 1001200201, 1001210205, 1001210402, 1001210611, 1001211501, 1001211801, 1001250701, 1002220301, 1002230102, 1003200101, 1003200401, 1003210201, 1003220101, 1003240101, 1004200401, 1004230101, 1004240101"/>
    <s v="20201     "/>
    <s v="SALARIOS A PAGAR                                            "/>
    <s v="201       "/>
    <s v="DESPESA TRIBUTARIA                                          "/>
    <s v="   "/>
    <s v="IRF"/>
    <d v="2025-04-17T00:00:00"/>
    <s v="ED_Fixo|variavel"/>
    <s v="Deb CC"/>
    <n v="106.28488000000002"/>
    <n v="1.21845"/>
    <n v="0"/>
    <s v="IRRF FOLHA                                                                                          "/>
    <s v="   "/>
    <s v="FOL001"/>
    <s v="01"/>
    <s v="À VISTA"/>
    <s v="Fabrício Matos Dantas da BARROS             "/>
    <x v="1"/>
    <s v="20250520"/>
  </r>
  <r>
    <s v="0101"/>
    <s v="FOLHA       IRRF                                                                   "/>
    <s v="3538     "/>
    <s v="REALIZADO"/>
    <d v="2025-05-20T00:00:00"/>
    <x v="0"/>
    <d v="2025-05-21T00:00:00"/>
    <n v="143635.51999999999"/>
    <d v="2025-05-22T00:00:00"/>
    <s v=" 1001100101, 1001100104, 1001100203, 1001100204, 1001100205, 1001100206, 1001100209, 1001100210, 1001100211, 1001100302, 1001100304, 1001100306, 1001100309, 1001100310, 1001100311, 1001100401, 1001100504, 1001200201, 1001210205, 1001210402, 1001211501, 1001211801, 1001250701, 1002220301, 1002230102, 1003200101, 1003200401, 1003210201, 1003220101, 1003240101, 1004200401, 1004200501, 1004230101, 1004240101, 1005100102"/>
    <s v="20201     "/>
    <s v="SALARIOS A PAGAR                                            "/>
    <s v="201       "/>
    <s v="DESPESA TRIBUTARIA                                          "/>
    <s v="   "/>
    <s v="IRF"/>
    <d v="2025-05-22T00:00:00"/>
    <s v="ED_Fixo|variavel"/>
    <s v="Deb CC"/>
    <n v="12.68046"/>
    <n v="2154.5328"/>
    <n v="0"/>
    <s v="IRRF FOLHA                                                                                          "/>
    <s v="   "/>
    <s v="FOL001"/>
    <s v="01"/>
    <s v="À VISTA"/>
    <s v="Socorro Alves de Lima                  "/>
    <x v="0"/>
    <s v="20250520"/>
  </r>
  <r>
    <s v="0101"/>
    <s v="FOLHA       IRRF                                                                   "/>
    <s v="3416     "/>
    <s v="REALIZADO"/>
    <d v="2025-03-19T00:00:00"/>
    <x v="1"/>
    <d v="2025-03-20T00:00:00"/>
    <n v="417.49"/>
    <d v="2025-03-19T00:00:00"/>
    <s v=" 1001100101, 1001100104, 1001100203, 1001100204, 1001100205, 1001100206, 1001100210, 1001100211, 1001100302, 1001100304, 1001100306, 1001100309, 1001100310, 1001100311, 1001100401, 1001100504, 1001200201, 1001210402, 1001210611, 1001211501, 1001211801, 1001250701, 1002220301, 1002230102, 1003200101, 1003200401, 1003210201, 1003220101, 1003240101, 1004200401, 1004240101"/>
    <s v="20201     "/>
    <s v="SALARIOS A PAGAR                                            "/>
    <s v="201       "/>
    <s v="DESPESA TRIBUTARIA                                          "/>
    <s v="   "/>
    <s v="IRF"/>
    <d v="2025-03-19T00:00:00"/>
    <s v="ED_Fixo|variavel"/>
    <s v="Deb CC"/>
    <n v="0.5279950000000001"/>
    <n v="6.2623499999999996"/>
    <n v="0"/>
    <s v="IRRF FOLHA                                                                                          "/>
    <s v="   "/>
    <s v="FOL001"/>
    <s v="01"/>
    <s v="À VISTA"/>
    <s v="Fabrício Matos Dantas da BARROS             "/>
    <x v="1"/>
    <s v="20250520"/>
  </r>
  <r>
    <s v="0101"/>
    <s v="FOLHA       FGTS                                                                   "/>
    <s v="3531     "/>
    <s v="REALIZADO"/>
    <d v="2025-05-19T00:00:00"/>
    <x v="0"/>
    <d v="2025-05-20T00:00:00"/>
    <n v="203933.26"/>
    <d v="2025-05-19T00:00:00"/>
    <s v=" 1001100203, 1001100204, 1001100205, 1001100206, 1001100209, 1001100210, 1001100211, 1001100302, 1001100304, 1001100306, 1001100309, 1001100310, 1001100311, 1001100315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"/>
    <s v="20201     "/>
    <s v="SALARIOS A PAGAR                                            "/>
    <s v="202       "/>
    <s v="CUSTO COM PESSOAL                                           "/>
    <s v="   "/>
    <s v="FOL"/>
    <d v="2025-05-19T00:00:00"/>
    <s v="ED_Fixo|variavel"/>
    <s v="Deb CC"/>
    <n v="933.63088000000005"/>
    <n v="3058.9989"/>
    <n v="0"/>
    <s v="FGTS MENSAL                                                                                         "/>
    <s v="   "/>
    <s v="FOL001"/>
    <s v="01"/>
    <s v="À VISTA"/>
    <s v="Fabrício Matos Dantas da BARROS             "/>
    <x v="0"/>
    <s v="20250520"/>
  </r>
  <r>
    <s v="0101"/>
    <s v="FOLHA                                                                          "/>
    <s v="3520     "/>
    <s v="REALIZADO"/>
    <d v="2025-05-16T00:00:00"/>
    <x v="0"/>
    <d v="2025-05-20T00:00:00"/>
    <n v="5000"/>
    <d v="2025-05-16T00:00:00"/>
    <s v=" 1003200101, 1003200401, 1003210201, 1003220101, 1003240101"/>
    <s v="20201     "/>
    <s v="SALARIOS A PAGAR                                            "/>
    <s v="202       "/>
    <s v="CUSTO COM PESSOAL                                           "/>
    <s v="   "/>
    <s v="FOL"/>
    <d v="2025-05-16T00:00:00"/>
    <s v="ED_Fixo|variavel"/>
    <s v="Deb CC"/>
    <n v="2.7136850000000003"/>
    <n v="75"/>
    <n v="0"/>
    <s v="LIQUIDO DE FOLHA  PREMIAÇÃO                                                                         "/>
    <s v="   "/>
    <s v="FOL001"/>
    <s v="01"/>
    <s v="À VISTA"/>
    <s v="Fabrício Matos Dantas da BARROS             "/>
    <x v="0"/>
    <s v="20250520"/>
  </r>
  <r>
    <s v="0101"/>
    <s v="FOLHA                                                                          "/>
    <s v="3537     "/>
    <s v="REALIZADO"/>
    <d v="2025-05-21T00:00:00"/>
    <x v="0"/>
    <d v="2025-05-23T00:00:00"/>
    <n v="2500"/>
    <d v="2025-05-21T00:00:00"/>
    <s v=" 1001100304, 1001100310, 1001211501, 1001211801"/>
    <s v="20201     "/>
    <s v="SALARIOS A PAGAR                                            "/>
    <s v="202       "/>
    <s v="CUSTO COM PESSOAL                                           "/>
    <s v="   "/>
    <s v="FOL"/>
    <d v="2025-05-21T00:00:00"/>
    <s v="ED_Fixo|variavel"/>
    <s v="Deb CC"/>
    <n v="1325.5661900000002"/>
    <n v="37.5"/>
    <n v="0"/>
    <s v="LIQUIDO DE FOLHA                                                                                    "/>
    <s v="   "/>
    <s v="FOL001"/>
    <s v="01"/>
    <s v="À VISTA"/>
    <s v="Socorro Alves de Lima                  "/>
    <x v="0"/>
    <s v="20250523"/>
  </r>
  <r>
    <s v="0101"/>
    <s v="FOLHA                                                                          "/>
    <s v="3539     "/>
    <s v="REALIZADO"/>
    <d v="2025-05-21T00:00:00"/>
    <x v="0"/>
    <d v="2025-05-23T00:00:00"/>
    <n v="1330"/>
    <d v="2025-05-21T00:00:00"/>
    <s v=" 1001100203, 1001210205, 1001211501, 1001211801"/>
    <s v="20201     "/>
    <s v="SALARIOS A PAGAR                                            "/>
    <s v="202       "/>
    <s v="CUSTO COM PESSOAL                                           "/>
    <s v="   "/>
    <s v="FOL"/>
    <d v="2025-05-21T00:00:00"/>
    <s v="ED_Fixo|variavel"/>
    <s v="Deb CC"/>
    <n v="32.5"/>
    <n v="19.95"/>
    <n v="0"/>
    <s v="LIQUIDO DE FOLHA                                                                                    "/>
    <s v="   "/>
    <s v="FOL001"/>
    <s v="01"/>
    <s v="À VISTA"/>
    <s v="Larissa Waleska Nascimento Oliveira     "/>
    <x v="0"/>
    <s v="20250523"/>
  </r>
  <r>
    <s v="0101"/>
    <s v="FOLHA                                                                          "/>
    <s v="3521     "/>
    <s v="REALIZADO"/>
    <d v="2025-05-16T00:00:00"/>
    <x v="0"/>
    <d v="2025-05-20T00:00:00"/>
    <n v="980"/>
    <d v="2025-05-16T00:00:00"/>
    <s v=" 1001100211"/>
    <s v="20201     "/>
    <s v="SALARIOS A PAGAR                                            "/>
    <s v="202       "/>
    <s v="CUSTO COM PESSOAL                                           "/>
    <s v="   "/>
    <s v="FOL"/>
    <d v="2025-05-16T00:00:00"/>
    <s v="ED_Fixo|variavel"/>
    <s v="Deb CC"/>
    <n v="16.25"/>
    <n v="14.7"/>
    <n v="0"/>
    <s v="LIQUIDO DE FOLHA                                                                                    "/>
    <s v="   "/>
    <s v="FOL001"/>
    <s v="01"/>
    <s v="À VISTA"/>
    <s v="Larissa Waleska Nascimento Oliveira     "/>
    <x v="0"/>
    <s v="20250520"/>
  </r>
  <r>
    <s v="0101"/>
    <s v="FOLHA       FGTS                                                                   "/>
    <s v="3533     "/>
    <s v="REALIZADO"/>
    <d v="2025-05-19T00:00:00"/>
    <x v="0"/>
    <d v="2025-05-20T00:00:00"/>
    <n v="11.47"/>
    <d v="2025-05-19T00:00:00"/>
    <s v=" 1001100403"/>
    <s v="20201     "/>
    <s v="SALARIOS A PAGAR                                            "/>
    <s v="202       "/>
    <s v="CUSTO COM PESSOAL                                           "/>
    <s v="   "/>
    <s v="FOL"/>
    <d v="2025-05-19T00:00:00"/>
    <s v="ED_Fixo|variavel"/>
    <s v="Deb CC"/>
    <n v="8.6450000000000014"/>
    <n v="0.17205000000000001"/>
    <n v="0"/>
    <s v="FGTS MENSAL                                                                                         "/>
    <s v="   "/>
    <s v="FOL001"/>
    <s v="01"/>
    <s v="À VISTA"/>
    <s v="Larissa Waleska Nascimento Oliveira     "/>
    <x v="0"/>
    <s v="20250520"/>
  </r>
  <r>
    <s v="0101"/>
    <s v="FOLHA                                                                          "/>
    <s v="3544     "/>
    <s v="REALIZADO"/>
    <d v="2025-05-21T00:00:00"/>
    <x v="0"/>
    <d v="2025-05-21T00:00:00"/>
    <n v="703.14"/>
    <d v="2025-05-26T00:00:00"/>
    <s v=" 1002230102, 1004240101"/>
    <s v="20201     "/>
    <s v="SALARIOS A PAGAR                                            "/>
    <s v="202       "/>
    <s v="CUSTO COM PESSOAL                                           "/>
    <s v="   "/>
    <s v="EMP"/>
    <d v="2025-05-26T00:00:00"/>
    <s v="ED_Fixo|variavel"/>
    <s v="Deb CC"/>
    <n v="6.370000000000001"/>
    <n v="10.547099999999999"/>
    <n v="0"/>
    <s v="EMPRESTIMO CONSIGNADO                                                                               "/>
    <s v="   "/>
    <s v="FOL001"/>
    <s v="01"/>
    <s v="À VISTA"/>
    <s v="Socorro Alves de Lima                  "/>
    <x v="0"/>
    <s v="20250521"/>
  </r>
  <r>
    <s v="0101"/>
    <s v="FOLHA                                                                          "/>
    <s v="3523     "/>
    <s v="REALIZADO"/>
    <d v="2025-05-19T00:00:00"/>
    <x v="0"/>
    <d v="2025-05-20T00:00:00"/>
    <n v="711767.77"/>
    <d v="2025-05-19T00:00:00"/>
    <s v=" 1001100203, 1001100204, 1001100205, 1001100206, 1001100209, 1001100210, 1001100211, 1001100302, 1001100304, 1001100306, 1001100309, 1001100310, 1001100311, 1001100327, 1001100401, 1001100403, 1001100504, 1001200201, 1001210205, 1001210402, 1001211501, 1001211801, 1001250701, 1002100103, 1002220301, 1002230102, 1003100102, 1003200101, 1003200401, 1003210201, 1003220101, 1003240101, 1004200401, 1004200501, 1004230101, 1004240101, 1005100102"/>
    <s v="20201     "/>
    <s v="SALARIOS A PAGAR                                            "/>
    <s v="202       "/>
    <s v="CUSTO COM PESSOAL                                           "/>
    <s v="   "/>
    <s v="ADI"/>
    <d v="2025-05-19T00:00:00"/>
    <s v="ED_Fixo|variavel"/>
    <s v="Deb CC"/>
    <n v="7.455500000000001E-2"/>
    <n v="10676.51655"/>
    <n v="0"/>
    <s v="LIQUIDO DE ADIANTAMENTO                                                                             "/>
    <s v="   "/>
    <s v="FOL001"/>
    <s v="01"/>
    <s v="À VISTA"/>
    <s v="Socorro Alves de Lima                  "/>
    <x v="0"/>
    <s v="20250520"/>
  </r>
  <r>
    <s v="0102"/>
    <s v="FOPAG  ADIANTAMENTO 05/2025"/>
    <m/>
    <s v="PREVISTO"/>
    <d v="2025-05-19T00:00:00"/>
    <x v="0"/>
    <d v="2025-05-20T00:00:00"/>
    <n v="720000"/>
    <m/>
    <n v="1002100101"/>
    <m/>
    <s v="DESPESA  PROVISÃO"/>
    <s v="202       "/>
    <s v="CUSTO COM PESSOAL                                           "/>
    <m/>
    <m/>
    <d v="2025-05-19T00:00:00"/>
    <s v="Espontâneo"/>
    <s v="Dinheiro"/>
    <n v="0"/>
    <n v="10800"/>
    <n v="0"/>
    <m/>
    <m/>
    <s v="FOL002"/>
    <s v="02"/>
    <s v="À VISTA"/>
    <s v="Socorro Alves de Lima                  "/>
    <x v="0"/>
    <m/>
  </r>
  <r>
    <s v="0104"/>
    <s v="LETÍCIA FERREIRA MATOS                                                   "/>
    <s v="000004719"/>
    <s v="REALIZADO"/>
    <d v="2025-05-07T00:00:00"/>
    <x v="0"/>
    <d v="2025-05-19T00:00:00"/>
    <n v="6661.2"/>
    <d v="2025-05-08T00:00:00"/>
    <s v="1001200201    "/>
    <s v="20223     "/>
    <s v="COPA E COZINHA                                              "/>
    <s v="202       "/>
    <s v="CUSTO COM PESSOAL                                           "/>
    <s v="   "/>
    <s v="NF "/>
    <d v="2025-05-08T00:00:00"/>
    <s v="ED_Fixo|variavel"/>
    <s v="Deb CC"/>
    <n v="0"/>
    <n v="99.917999999999992"/>
    <n v="0"/>
    <s v="                                                                                                    "/>
    <s v="341"/>
    <s v="002368"/>
    <s v="01"/>
    <s v="PIX"/>
    <s v="Cesar Martins Raiol Junior              "/>
    <x v="1"/>
    <s v="20250519"/>
  </r>
  <r>
    <s v="0102"/>
    <s v="FRIGELAR REFRIGERAÇÃO LTDA"/>
    <s v="000054667"/>
    <s v="PREVISTO"/>
    <d v="2025-02-20T00:00:00"/>
    <x v="2"/>
    <d v="2025-05-21T00:00:00"/>
    <n v="6468"/>
    <d v="2025-02-27T00:00:00"/>
    <s v="1004230101"/>
    <s v="20601"/>
    <s v="PEÇAS E REPOSIÇOES P/ EQUIPAMENTOS"/>
    <s v="206       "/>
    <s v="CUSTOS C/ EQUIPAMENTOS E FERRAMENTAS                        "/>
    <m/>
    <m/>
    <d v="2025-02-20T00:00:00"/>
    <s v="Espontâneo"/>
    <s v="Dinheiro"/>
    <n v="0"/>
    <n v="97.02"/>
    <n v="0"/>
    <m/>
    <m/>
    <s v="002368"/>
    <s v="02"/>
    <s v="À VISTA"/>
    <s v="Larissa Waleska Nascimento Oliveira     "/>
    <x v="0"/>
    <m/>
  </r>
  <r>
    <s v="0104"/>
    <s v="FRIGELAR REFRIGERAÇÃO LTDA"/>
    <s v="000054667"/>
    <s v="REALIZADO"/>
    <d v="2025-02-20T00:00:00"/>
    <x v="2"/>
    <d v="2025-05-21T00:00:00"/>
    <n v="6468"/>
    <d v="2025-02-25T00:00:00"/>
    <s v="1004230101    "/>
    <s v="20601     "/>
    <s v="PEÇAS E REPOSIÇOES P/ EQUIPAMENTOS                          "/>
    <s v="206       "/>
    <s v="CUSTOS C/ EQUIPAMENTOS E FERRAMENTAS                        "/>
    <s v="3  "/>
    <s v="NF "/>
    <d v="2025-02-27T00:00:00"/>
    <s v="ED_Fixo|variavel"/>
    <s v="Deb CC"/>
    <n v="0"/>
    <n v="97.02"/>
    <n v="0"/>
    <s v="                                                                                                    "/>
    <s v="   "/>
    <s v="004362"/>
    <s v="01"/>
    <s v="30 DIAS          "/>
    <s v="João Lopes Bandeira Filho               "/>
    <x v="0"/>
    <s v="20250521"/>
  </r>
  <r>
    <s v="0103"/>
    <s v="LATAM CARGO BRASIL"/>
    <s v="000518806"/>
    <s v="REALIZADO"/>
    <d v="2025-05-07T00:00:00"/>
    <x v="0"/>
    <d v="2025-05-21T00:00:00"/>
    <n v="172.91"/>
    <d v="2025-05-14T00:00:00"/>
    <s v="1003240101    "/>
    <s v="20601     "/>
    <s v="PEÇAS E REPOSIÇOES P/ EQUIPAMENTOS                          "/>
    <s v="206       "/>
    <s v="CUSTOS C/ EQUIPAMENTOS E FERRAMENTAS                        "/>
    <s v="   "/>
    <s v="NF "/>
    <d v="2025-05-15T00:00:00"/>
    <s v="ED_Fixo|variavel"/>
    <s v="Deb CC"/>
    <n v="0"/>
    <n v="2.5936499999999998"/>
    <n v="0"/>
    <s v="                                                                                                    "/>
    <s v="   "/>
    <s v="000735"/>
    <s v="01"/>
    <s v="BOLETO"/>
    <s v="Marcelo de Jesus Maranhão Cardoso       "/>
    <x v="0"/>
    <s v="20250521"/>
  </r>
  <r>
    <s v="0101"/>
    <s v="AMBIENTE CONSULTORIA AMBIENTAL LTDA"/>
    <s v="000003305"/>
    <s v="REALIZADO"/>
    <d v="2025-05-02T00:00:00"/>
    <x v="0"/>
    <d v="2025-05-19T00:00:00"/>
    <n v="1596"/>
    <d v="2025-05-05T00:00:00"/>
    <s v="1001100206    "/>
    <s v="30503     "/>
    <s v="ASSESSORIA INFORMATICA/SOLUÇOES TECNOLOG                    "/>
    <s v="305       "/>
    <s v="DESPESA COM SERVIÇOS CONTRATADOS                            "/>
    <s v="   "/>
    <s v="NF "/>
    <d v="2025-05-06T00:00:00"/>
    <s v="ED_Fixo|variavel"/>
    <s v="Deb CC"/>
    <n v="0"/>
    <n v="23.939999999999998"/>
    <n v="0"/>
    <s v="                                                                                                    "/>
    <s v="   "/>
    <s v="003989"/>
    <s v="01"/>
    <s v="15 DIAS        "/>
    <s v="Marcos Alves dos Santos                "/>
    <x v="0"/>
    <s v="20250519"/>
  </r>
  <r>
    <s v="0102"/>
    <s v="GRRF"/>
    <m/>
    <s v="PREVISTO"/>
    <d v="2025-05-03T00:00:00"/>
    <x v="0"/>
    <d v="2025-05-21T00:00:00"/>
    <n v="25000"/>
    <m/>
    <n v="1002100101"/>
    <m/>
    <s v="DESPESA  PROVISÃO"/>
    <s v="202       "/>
    <s v="CUSTO COM PESSOAL                                           "/>
    <m/>
    <m/>
    <d v="2025-05-03T00:00:00"/>
    <s v="Espontâneo"/>
    <s v="Dinheiro"/>
    <n v="0"/>
    <n v="375"/>
    <n v="0"/>
    <m/>
    <m/>
    <s v="003990"/>
    <s v="02"/>
    <s v="À VISTA"/>
    <s v="Fabrício Matos Dantas da BARROS             "/>
    <x v="0"/>
    <m/>
  </r>
  <r>
    <s v="0101"/>
    <s v="AMIL  PLANO DE SAUDE 05/2025"/>
    <m/>
    <s v="PREVISTO"/>
    <d v="2025-05-01T00:00:00"/>
    <x v="0"/>
    <d v="2025-05-19T00:00:00"/>
    <n v="159873.89000000001"/>
    <m/>
    <n v="1002100101"/>
    <m/>
    <s v="DESPESA  PROVISÃO"/>
    <s v="203       "/>
    <s v="CUSTO COM APOIO PESSOAL                                     "/>
    <m/>
    <m/>
    <d v="2025-05-01T00:00:00"/>
    <s v="Espontâneo"/>
    <s v="Dinheiro"/>
    <n v="0"/>
    <n v="2398.10835"/>
    <n v="0"/>
    <m/>
    <m/>
    <s v="003991"/>
    <s v="02"/>
    <s v="À VISTA"/>
    <s v="Fabrício Matos Dantas da BARROS             "/>
    <x v="0"/>
    <m/>
  </r>
  <r>
    <s v="0101"/>
    <s v="AMIL ASSISTENCIA MEDICA LTDA                                                 "/>
    <s v="072284642"/>
    <s v="REALIZADO"/>
    <d v="2025-05-01T00:00:00"/>
    <x v="0"/>
    <d v="2025-05-19T00:00:00"/>
    <n v="159873.89000000001"/>
    <d v="2025-05-05T00:00:00"/>
    <s v="1003200101    "/>
    <s v="20312     "/>
    <s v="PLANO DE SAUDE                                              "/>
    <s v="203       "/>
    <s v="CUSTO COM APOIO PESSOAL                                     "/>
    <s v="   "/>
    <s v="NF "/>
    <d v="2025-05-06T00:00:00"/>
    <s v="ED_Fixo|variavel"/>
    <s v="Deb CC"/>
    <n v="0"/>
    <n v="2398.10835"/>
    <n v="0"/>
    <s v="                                                                                                    "/>
    <s v="   "/>
    <s v="000776"/>
    <s v="01"/>
    <s v="15 DIAS        "/>
    <s v="Priscilla Dorvina Cordeiro              "/>
    <x v="0"/>
    <s v="20250519"/>
  </r>
  <r>
    <s v="0101"/>
    <s v="AMIL ASSISTENCIA MEDICA LTDA                                                 "/>
    <s v="072280224"/>
    <s v="REALIZADO"/>
    <d v="2025-05-05T00:00:00"/>
    <x v="0"/>
    <d v="2025-05-19T00:00:00"/>
    <n v="190.13"/>
    <d v="2025-05-05T00:00:00"/>
    <s v="1003200101    "/>
    <s v="30115     "/>
    <s v="PLANO DE SAUDE                                              "/>
    <s v="301       "/>
    <s v="DESPESA COM APOIO PESSOAL                                   "/>
    <s v="   "/>
    <s v="NF "/>
    <d v="2025-05-05T00:00:00"/>
    <s v="ED_Fixo|variavel"/>
    <s v="Deb CC"/>
    <n v="0"/>
    <n v="2.85195"/>
    <n v="0"/>
    <s v="COMP. 05/2025                                                                                       "/>
    <s v="   "/>
    <s v="000776"/>
    <s v="01"/>
    <s v="À VISTA"/>
    <s v="Socorro Alves de Lima                  "/>
    <x v="0"/>
    <s v="20250519"/>
  </r>
  <r>
    <s v="0101"/>
    <s v="INSS DESONERAÇÃO                                                                "/>
    <s v="042025   "/>
    <s v="REALIZADO"/>
    <d v="2025-05-20T00:00:00"/>
    <x v="0"/>
    <d v="2025-05-20T00:00:00"/>
    <n v="324530.01"/>
    <d v="2025-05-20T00:00:00"/>
    <s v="1002100101    "/>
    <s v="20104     "/>
    <s v="INSS S/FATURAMENTO                                          "/>
    <s v="201       "/>
    <s v="DESPESA TRIBUTARIA                                          "/>
    <s v="   "/>
    <s v="INS"/>
    <d v="2025-05-20T00:00:00"/>
    <s v="ED_Fixo|variavel"/>
    <s v="Deb CC"/>
    <n v="0"/>
    <n v="4867.9501499999997"/>
    <n v="0"/>
    <s v="INSS DESONERAÇÃO 04/2025                                                                            "/>
    <s v="   "/>
    <s v="002260"/>
    <s v="01"/>
    <s v="À VISTA"/>
    <s v="Socorro Alves de Lima                  "/>
    <x v="0"/>
    <s v="20250520"/>
  </r>
  <r>
    <s v="0101"/>
    <s v="INSS DESONERAÇÃO                                                                "/>
    <s v="042025   "/>
    <s v="REALIZADO"/>
    <d v="2025-05-20T00:00:00"/>
    <x v="0"/>
    <d v="2025-05-20T00:00:00"/>
    <n v="457747.1"/>
    <d v="2025-05-20T00:00:00"/>
    <s v="1002100101    "/>
    <s v="20211     "/>
    <s v="INSS A RECOLHER                                             "/>
    <s v="201       "/>
    <s v="DESPESA TRIBUTARIA                                          "/>
    <s v="A  "/>
    <s v="INS"/>
    <d v="2025-05-20T00:00:00"/>
    <s v="ED_Fixo|variavel"/>
    <s v="Deb CC"/>
    <n v="0"/>
    <n v="6866.2064999999993"/>
    <n v="0"/>
    <s v="CONTRIBUIÇÃO INSS / OUTRAS ENTIDADES  04/2025                                                      "/>
    <s v="   "/>
    <s v="002260"/>
    <s v="01"/>
    <s v="À VISTA"/>
    <s v="Fabrício Matos Dantas da BARROS             "/>
    <x v="0"/>
    <s v="20250520"/>
  </r>
  <r>
    <s v="0105"/>
    <s v="WEG EQUIPAMENTOS ELÉTRICOS S.A."/>
    <s v="000004461"/>
    <s v="REALIZADO"/>
    <d v="2025-04-22T00:00:00"/>
    <x v="3"/>
    <d v="2025-05-21T00:00:00"/>
    <n v="2192.6"/>
    <d v="2025-05-08T00:00:00"/>
    <s v="1001211801    "/>
    <s v="20805     "/>
    <s v="MATERIAL CONSUMIVEL                                         "/>
    <s v="208       "/>
    <s v="CUSTO COM MATERIAL CONSUMIVEL E FERRAMEN                    "/>
    <s v="1  "/>
    <s v="NF "/>
    <d v="2025-04-30T00:00:00"/>
    <s v="ED_Fixo|variavel"/>
    <s v="Deb CC"/>
    <n v="0"/>
    <n v="32.888999999999996"/>
    <n v="0"/>
    <s v="PC 025696                                                                                           "/>
    <s v="   "/>
    <s v="004201"/>
    <s v="01"/>
    <s v="30 DIAS            "/>
    <s v="Carlos Alberto Vellozo                  "/>
    <x v="0"/>
    <s v="20250521"/>
  </r>
  <r>
    <s v="0104"/>
    <s v="JAMEF TRANSPORTES LTDA"/>
    <s v="000000046"/>
    <s v="REALIZADO"/>
    <d v="2025-04-25T00:00:00"/>
    <x v="3"/>
    <d v="2025-05-19T00:00:00"/>
    <n v="19800"/>
    <d v="2025-04-25T00:00:00"/>
    <s v="1002220301    "/>
    <s v="20704     "/>
    <s v="MATERIAL DE APLICAÇAO                                       "/>
    <s v="207       "/>
    <s v="CUSTO COM MATERIAL DE APLICAÇÃO                             "/>
    <s v="   "/>
    <s v="NF "/>
    <d v="2025-04-25T00:00:00"/>
    <s v="ED_Fixo|variavel"/>
    <s v="Deb CC"/>
    <n v="0"/>
    <n v="297"/>
    <n v="0"/>
    <s v="PC 032487                                                                                           "/>
    <s v="   "/>
    <s v="004474"/>
    <s v="01"/>
    <s v="21 DIAS                  "/>
    <s v="Fabrício Matos Dantas da BARROS             "/>
    <x v="1"/>
    <s v="20250519"/>
  </r>
  <r>
    <s v="0106"/>
    <s v="CORAL TINTAS"/>
    <s v="000009725"/>
    <s v="REALIZADO"/>
    <d v="2025-05-08T00:00:00"/>
    <x v="0"/>
    <d v="2025-05-21T00:00:00"/>
    <n v="345.95"/>
    <d v="2025-05-12T00:00:00"/>
    <s v="1001211801    "/>
    <s v="20411     "/>
    <s v="MATERIAL HIGIENE LIMPEZA                                    "/>
    <s v="204       "/>
    <s v="CUSTO COM CANTEIRO                                          "/>
    <s v="   "/>
    <s v="NF "/>
    <d v="2025-05-13T00:00:00"/>
    <s v="ED_Fixo|variavel"/>
    <s v="Deb CC"/>
    <n v="0"/>
    <n v="5.1892499999999995"/>
    <n v="0"/>
    <s v="                                                                                                    "/>
    <s v="   "/>
    <s v="004452"/>
    <s v="01"/>
    <s v="PIX"/>
    <s v="Fabrício Matos Dantas da BARROS             "/>
    <x v="0"/>
    <s v="20250521"/>
  </r>
  <r>
    <s v="0102"/>
    <s v="JORGE DA COSTA BARROS 025410214259"/>
    <s v="000000238"/>
    <s v="PREVISTO"/>
    <d v="2025-04-21T00:00:00"/>
    <x v="3"/>
    <d v="2025-05-21T00:00:00"/>
    <n v="864.26"/>
    <d v="2025-04-22T00:00:00"/>
    <s v="1001100401"/>
    <s v="20409"/>
    <s v="MANUTENÇAO PREDIAL"/>
    <s v="204       "/>
    <s v="CUSTO COM CANTEIRO                                          "/>
    <m/>
    <m/>
    <d v="2025-04-21T00:00:00"/>
    <s v="Espontâneo"/>
    <s v="Dinheiro"/>
    <n v="0"/>
    <n v="12.963899999999999"/>
    <n v="0"/>
    <m/>
    <m/>
    <s v="004453"/>
    <s v="02"/>
    <s v="À VISTA"/>
    <s v="Socorro Alves de Lima                  "/>
    <x v="0"/>
    <m/>
  </r>
  <r>
    <s v="0101"/>
    <s v="JORGE DA COSTA BARROS 025410214259"/>
    <s v="000000238"/>
    <s v="REALIZADO"/>
    <d v="2025-04-21T00:00:00"/>
    <x v="3"/>
    <d v="2025-05-21T00:00:00"/>
    <n v="864.26"/>
    <d v="2025-04-22T00:00:00"/>
    <s v="1001100401    "/>
    <s v="20409     "/>
    <s v="MANUTENÇAO PREDIAL                                          "/>
    <s v="204       "/>
    <s v="CUSTO COM CANTEIRO                                          "/>
    <s v="   "/>
    <s v="NF "/>
    <d v="2025-04-22T00:00:00"/>
    <s v="ED_Fixo|variavel"/>
    <s v="Deb CC"/>
    <n v="0"/>
    <n v="12.963899999999999"/>
    <n v="0"/>
    <s v="                                                                                                    "/>
    <s v="341"/>
    <s v="002132"/>
    <s v="01"/>
    <s v="PIX"/>
    <s v="Gerson Farias da BARROS                  "/>
    <x v="0"/>
    <s v="20250521"/>
  </r>
  <r>
    <s v="0102"/>
    <s v="KATIUSCIA FERREIRA DAMASCENO                                            "/>
    <s v="000000297"/>
    <s v="REALIZADO"/>
    <d v="2025-05-05T00:00:00"/>
    <x v="0"/>
    <d v="2025-05-19T00:00:00"/>
    <n v="120"/>
    <d v="2025-05-05T00:00:00"/>
    <s v="1001100310    "/>
    <s v="30119     "/>
    <s v="UNIFORMES                                                   "/>
    <s v="301       "/>
    <s v="DESPESA COM APOIO PESSOAL                                   "/>
    <s v="   "/>
    <s v="NF "/>
    <d v="2025-05-06T00:00:00"/>
    <s v="ED_Fixo|variavel"/>
    <s v="Deb CC"/>
    <n v="0"/>
    <n v="1.7999999999999998"/>
    <n v="0"/>
    <s v="                                                                                                    "/>
    <s v="341"/>
    <s v="003014"/>
    <s v="01"/>
    <s v="PIX"/>
    <s v="Fabrício Matos Dantas da BARROS             "/>
    <x v="0"/>
    <s v="20250519"/>
  </r>
  <r>
    <s v="0102"/>
    <s v="INTELBRAS S.A."/>
    <s v="000092648"/>
    <s v="PREVISTO"/>
    <d v="2025-04-22T00:00:00"/>
    <x v="3"/>
    <d v="2025-05-21T00:00:00"/>
    <n v="5360"/>
    <d v="2025-04-23T00:00:00"/>
    <s v="1001200201"/>
    <s v="20603"/>
    <s v="LOCACAO DE EQUIPAMENTOS"/>
    <s v="206       "/>
    <s v="CUSTOS C/ EQUIPAMENTOS E FERRAMENTAS                        "/>
    <m/>
    <m/>
    <d v="2025-04-22T00:00:00"/>
    <s v="Espontâneo"/>
    <s v="Dinheiro"/>
    <n v="0"/>
    <n v="80.399999999999991"/>
    <n v="0"/>
    <m/>
    <m/>
    <s v="003014"/>
    <s v="02"/>
    <s v="À VISTA"/>
    <s v="Fabrício Matos Dantas da BARROS             "/>
    <x v="1"/>
    <m/>
  </r>
  <r>
    <s v="0104"/>
    <s v="INTELBRAS S.A."/>
    <s v="000092648"/>
    <s v="REALIZADO"/>
    <d v="2025-04-22T00:00:00"/>
    <x v="3"/>
    <d v="2025-05-21T00:00:00"/>
    <n v="5360"/>
    <d v="2025-04-23T00:00:00"/>
    <s v="1001200201    "/>
    <s v="20603     "/>
    <s v="LOCACAO DE EQUIPAMENTOS                                     "/>
    <s v="206       "/>
    <s v="CUSTOS C/ EQUIPAMENTOS E FERRAMENTAS                        "/>
    <s v="   "/>
    <s v="NF "/>
    <d v="2025-04-23T00:00:00"/>
    <s v="ED_Fixo|variavel"/>
    <s v="Deb CC"/>
    <n v="0"/>
    <n v="80.399999999999991"/>
    <n v="0"/>
    <s v="                                                                                                    "/>
    <s v="   "/>
    <s v="002353"/>
    <s v="01"/>
    <s v="30 DIAS        "/>
    <s v="Auremir da BARROS Moreira                "/>
    <x v="0"/>
    <s v="20250521"/>
  </r>
  <r>
    <s v="0101"/>
    <s v="JOÃO CARLOS DA SILVA  PF"/>
    <s v="021136015"/>
    <s v="REALIZADO"/>
    <d v="2025-05-20T00:00:00"/>
    <x v="0"/>
    <d v="2025-05-23T00:00:00"/>
    <n v="598.45000000000005"/>
    <d v="2025-05-20T00:00:00"/>
    <s v=" 1001100203, 1001100211"/>
    <s v="30104     "/>
    <s v="REFEIÇAO                                                    "/>
    <s v="301       "/>
    <s v="DESPESA COM APOIO PESSOAL                                   "/>
    <s v="   "/>
    <s v="RD "/>
    <d v="2025-05-20T00:00:00"/>
    <s v="ED_Fixo|variavel"/>
    <s v="Deb CC"/>
    <n v="0"/>
    <n v="8.9767500000000009"/>
    <n v="0"/>
    <s v="RD  LEONARDO MOTA                                                       "/>
    <s v="341"/>
    <s v="003985"/>
    <s v="01"/>
    <s v="À VISTA"/>
    <s v="Fabrício Matos Dantas da BARROS             "/>
    <x v="0"/>
    <s v="20250523"/>
  </r>
  <r>
    <s v="0104"/>
    <s v="LIMP BRASIL COMÉRCIO DE PRODUTOS DE LIMPEZA LTDA"/>
    <s v="000000154"/>
    <s v="REALIZADO"/>
    <d v="2025-05-07T00:00:00"/>
    <x v="0"/>
    <d v="2025-05-21T00:00:00"/>
    <n v="828.4"/>
    <d v="2025-05-08T00:00:00"/>
    <s v="1004200401    "/>
    <s v="20309     "/>
    <s v="LAVANDERIA            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12.425999999999998"/>
    <n v="0"/>
    <s v="                                                                                                    "/>
    <s v="341"/>
    <s v="003276"/>
    <s v="01"/>
    <s v="PIX"/>
    <s v="Cesar Martins Raiol Junior              "/>
    <x v="1"/>
    <s v="20250521"/>
  </r>
  <r>
    <s v="0104"/>
    <s v="LIMP BRASIL COMÉRCIO DE PRODUTOS DE LIMPEZA LTDA"/>
    <s v="000000153"/>
    <s v="REALIZADO"/>
    <d v="2025-05-07T00:00:00"/>
    <x v="0"/>
    <d v="2025-05-21T00:00:00"/>
    <n v="12356.65"/>
    <d v="2025-05-08T00:00:00"/>
    <s v="1001200201    "/>
    <s v="20309     "/>
    <s v="LAVANDERIA            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185.34975"/>
    <n v="0"/>
    <s v="                                                                                                    "/>
    <s v="341"/>
    <s v="003276"/>
    <s v="01"/>
    <s v="PIX"/>
    <s v="Cesar Martins Raiol Junior              "/>
    <x v="1"/>
    <s v="20250521"/>
  </r>
  <r>
    <s v="0102"/>
    <s v="UNIDAS LOCADORA S.A."/>
    <s v="009768980"/>
    <s v="REALIZADO"/>
    <d v="2025-05-02T00:00:00"/>
    <x v="0"/>
    <d v="2025-05-19T00:00:00"/>
    <n v="308.14"/>
    <d v="2025-05-05T00:00:00"/>
    <s v="1001250701    "/>
    <s v="20507     "/>
    <s v="MULTAS INDEDUTIVEIS                                         "/>
    <s v="205       "/>
    <s v="CUSTOS C/ VEICULOS                                          "/>
    <s v="   "/>
    <s v="NF "/>
    <d v="2025-05-05T00:00:00"/>
    <s v="ED_Fixo|variavel"/>
    <s v="Deb CC"/>
    <n v="0"/>
    <n v="4.6220999999999997"/>
    <n v="0"/>
    <s v="                                                                                                    "/>
    <s v="   "/>
    <s v="001064"/>
    <s v="01"/>
    <s v="15 DIAS                  "/>
    <s v="Lia Raquel Uchoa Lima                   "/>
    <x v="0"/>
    <s v="20250519"/>
  </r>
  <r>
    <s v="0104"/>
    <s v="OUTBACK STEAKHOUSE BRASIL LTDA"/>
    <s v="000001902"/>
    <s v="REALIZADO"/>
    <d v="2025-05-08T00:00:00"/>
    <x v="0"/>
    <d v="2025-05-19T00:00:00"/>
    <n v="1976.5"/>
    <d v="2025-05-08T00:00:00"/>
    <s v="10012002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29.647499999999997"/>
    <n v="0"/>
    <s v="                                                                                                    "/>
    <s v="341"/>
    <s v="002325"/>
    <s v="01"/>
    <s v="PIX"/>
    <s v="Cesar Martins Raiol Junior              "/>
    <x v="0"/>
    <s v="20250519"/>
  </r>
  <r>
    <s v="0104"/>
    <s v="OUTBACK STEAKHOUSE BRASIL LTDA"/>
    <s v="000001901"/>
    <s v="REALIZADO"/>
    <d v="2025-05-08T00:00:00"/>
    <x v="0"/>
    <d v="2025-05-19T00:00:00"/>
    <n v="1950.5"/>
    <d v="2025-05-08T00:00:00"/>
    <s v="10042401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29.2575"/>
    <n v="0"/>
    <s v="                                                                                                    "/>
    <s v="341"/>
    <s v="002325"/>
    <s v="01"/>
    <s v="PIX     "/>
    <s v="Cesar Martins Raiol Junior              "/>
    <x v="0"/>
    <s v="20250519"/>
  </r>
  <r>
    <s v="0104"/>
    <s v="OUTBACK STEAKHOUSE BRASIL LTDA"/>
    <s v="000001900"/>
    <s v="REALIZADO"/>
    <d v="2025-05-08T00:00:00"/>
    <x v="0"/>
    <d v="2025-05-19T00:00:00"/>
    <n v="1992"/>
    <d v="2025-05-08T00:00:00"/>
    <s v="1002220301    "/>
    <s v="20301     "/>
    <s v="ALIMENTAÇAO DE PESSOAL                                      "/>
    <s v="203       "/>
    <s v="CUSTO COM APOIO PESSOAL                                     "/>
    <s v="   "/>
    <s v="NF "/>
    <d v="2025-05-08T00:00:00"/>
    <s v="ED_Fixo|variavel"/>
    <s v="Deb CC"/>
    <n v="0"/>
    <n v="29.88"/>
    <n v="0"/>
    <s v="                                                                                                    "/>
    <s v="341"/>
    <s v="002325"/>
    <s v="01"/>
    <s v="PIX"/>
    <s v="Cesar Martins Raiol Junior              "/>
    <x v="0"/>
    <s v="20250519"/>
  </r>
  <r>
    <s v="0101"/>
    <s v="CONSTRUCENTRO TERRAPLENAGEM LTDA"/>
    <s v="000000205"/>
    <s v="REALIZADO"/>
    <d v="2025-05-13T00:00:00"/>
    <x v="0"/>
    <d v="2025-05-23T00:00:00"/>
    <n v="4032"/>
    <d v="2025-05-15T00:00:00"/>
    <s v="1002230102    "/>
    <s v="20406     "/>
    <s v="FRETE                                                       "/>
    <s v="204       "/>
    <s v="CUSTO COM CANTEIRO                                          "/>
    <s v="   "/>
    <s v="NF "/>
    <d v="2025-05-19T00:00:00"/>
    <s v="ED_Fixo|variavel"/>
    <s v="Deb CC"/>
    <n v="0"/>
    <n v="60.48"/>
    <n v="0"/>
    <s v="                                                                                                    "/>
    <s v="   "/>
    <s v="002125"/>
    <s v="01"/>
    <s v="BOLETO"/>
    <s v="Carlos Alberto Vellozo                  "/>
    <x v="0"/>
    <s v="20250523"/>
  </r>
  <r>
    <s v="0101"/>
    <s v="CLARO S.A."/>
    <s v="000005599"/>
    <s v="REALIZADO"/>
    <d v="2025-05-05T00:00:00"/>
    <x v="0"/>
    <d v="2025-05-19T00:00:00"/>
    <n v="250"/>
    <d v="2025-05-05T00:00:00"/>
    <s v="1001100401    "/>
    <s v="20417     "/>
    <s v="TELEFONE/INTERNET                                           "/>
    <s v="204       "/>
    <s v="CUSTO COM CANTEIRO                                          "/>
    <s v="   "/>
    <s v="NF "/>
    <d v="2025-05-06T00:00:00"/>
    <s v="ED_Fixo|variavel"/>
    <s v="Deb CC"/>
    <n v="0"/>
    <n v="3.75"/>
    <n v="0"/>
    <s v="                                                                                                    "/>
    <s v="   "/>
    <s v="001159"/>
    <s v="01"/>
    <s v="PIX"/>
    <s v="Marcos Alves dos Santos                "/>
    <x v="0"/>
    <s v="20250519"/>
  </r>
  <r>
    <s v="0101"/>
    <s v="JOÃO PAULO DA SILVA"/>
    <s v="979236013"/>
    <s v="REALIZADO"/>
    <d v="2025-05-20T00:00:00"/>
    <x v="0"/>
    <d v="2025-05-23T00:00:00"/>
    <n v="324.58"/>
    <d v="2025-05-20T00:00:00"/>
    <s v="1001100210    "/>
    <s v="30107     "/>
    <s v="DESPESAS COM VIAGENS                                        "/>
    <s v="301       "/>
    <s v="DESPESA COM APOIO PESSOAL                                   "/>
    <s v="   "/>
    <s v="RD "/>
    <d v="2025-05-20T00:00:00"/>
    <s v="ED_Fixo|variavel"/>
    <s v="Deb CC"/>
    <n v="0"/>
    <n v="4.8686999999999996"/>
    <n v="0"/>
    <s v="RD  MARCOS RIBEIRO                                                                         "/>
    <s v="341"/>
    <s v="004003"/>
    <s v="01"/>
    <s v="À VISTA"/>
    <s v="Socorro Alves de Lima                  "/>
    <x v="0"/>
    <s v="20250523"/>
  </r>
  <r>
    <s v="0101"/>
    <s v="MARIA APARECIDA DE SOUZA"/>
    <s v="224167202"/>
    <s v="REALIZADO"/>
    <d v="2025-05-22T00:00:00"/>
    <x v="0"/>
    <d v="2025-05-23T00:00:00"/>
    <n v="2200"/>
    <d v="2025-05-22T00:00:00"/>
    <s v="1004240101    "/>
    <s v="20313     "/>
    <s v="PROCESSO JUDICIAL TRABALHISTA                               "/>
    <s v="203       "/>
    <s v="CUSTO COM APOIO PESSOAL                                     "/>
    <s v="01 "/>
    <s v="BOL"/>
    <d v="2025-05-22T00:00:00"/>
    <s v="ED_Fixo|variavel"/>
    <s v="Deb CC"/>
    <n v="0"/>
    <n v="33"/>
    <n v="0"/>
    <s v="HONORARIOS PERICIAIS AURICELIO ROCHA PROCESSO Nº.: 000224237.2024.5.07.0010        "/>
    <s v="   "/>
    <s v="003321"/>
    <s v="01"/>
    <s v="À VISTA"/>
    <s v="Fabrício Matos Dantas da BARROS             "/>
    <x v="0"/>
    <s v="20250523"/>
  </r>
  <r>
    <s v="0101"/>
    <s v="MESQUITA COMERCIO MATERIAL DE CONSTRUCAO LTDA"/>
    <s v="000001505"/>
    <s v="PREVISTO"/>
    <d v="2025-04-17T00:00:00"/>
    <x v="3"/>
    <d v="2025-05-19T00:00:00"/>
    <n v="476.9"/>
    <d v="2025-04-22T00:00:00"/>
    <s v="1001100502"/>
    <s v="20409"/>
    <s v="MANUTENÇAO PREDIAL"/>
    <s v="204       "/>
    <s v="CUSTO COM CANTEIRO                                          "/>
    <m/>
    <m/>
    <d v="2025-04-17T00:00:00"/>
    <s v="Espontâneo"/>
    <s v="Dinheiro"/>
    <n v="0"/>
    <n v="7.1534999999999993"/>
    <n v="0"/>
    <m/>
    <m/>
    <s v="003321"/>
    <s v="02"/>
    <s v="À VISTA"/>
    <s v="Socorro Alves de Lima                  "/>
    <x v="0"/>
    <m/>
  </r>
  <r>
    <s v="0101"/>
    <s v="MESQUITA COMERCIO MATERIAL DE CONSTRUCAO LTDA                                   "/>
    <s v="000001505"/>
    <s v="REALIZADO"/>
    <d v="2025-04-17T00:00:00"/>
    <x v="3"/>
    <d v="2025-05-19T00:00:00"/>
    <n v="476.9"/>
    <d v="2025-04-22T00:00:00"/>
    <s v="1001100502    "/>
    <s v="20409     "/>
    <s v="MANUTENÇAO PREDIAL                                          "/>
    <s v="204       "/>
    <s v="CUSTO COM CANTEIRO                                          "/>
    <s v="   "/>
    <s v="NF "/>
    <d v="2025-04-22T00:00:00"/>
    <s v="ED_Fixo|variavel"/>
    <s v="Deb CC"/>
    <n v="0"/>
    <n v="7.1534999999999993"/>
    <n v="0"/>
    <s v="                                                                                                    "/>
    <s v="341"/>
    <s v="004439"/>
    <s v="01"/>
    <s v="PIX"/>
    <s v="Gerson Farias da BARROS                  "/>
    <x v="0"/>
    <s v="20250519"/>
  </r>
  <r>
    <s v="0103"/>
    <s v="MOCELIN EMPREENDIMENTOS TURISTICOS, ADMINISTRACAO DE HOTEIS LTDA                "/>
    <s v="000157559"/>
    <s v="REALIZADO"/>
    <d v="2025-05-01T00:00:00"/>
    <x v="0"/>
    <d v="2025-05-19T00:00:00"/>
    <n v="2079"/>
    <d v="2025-05-06T00:00:00"/>
    <s v="1001100210    "/>
    <s v="30111     "/>
    <s v="HOSPEDAGEM                                                  "/>
    <s v="301       "/>
    <s v="DESPESA COM APOIO PESSOAL                                   "/>
    <s v="   "/>
    <s v="NF "/>
    <d v="2025-05-08T00:00:00"/>
    <s v="ED_Fixo|variavel"/>
    <s v="Deb CC"/>
    <n v="0"/>
    <n v="31.184999999999999"/>
    <n v="0"/>
    <s v="                                                                                                    "/>
    <s v="   "/>
    <s v="004092"/>
    <s v="01"/>
    <s v="BOLETO"/>
    <s v="Lia Raquel Uchoa Lima                   "/>
    <x v="0"/>
    <s v="20250519"/>
  </r>
  <r>
    <s v="0103"/>
    <s v="MOCELIN EMPREENDIMENTOS TURISTICOS, ADMINISTRACAO DE HOTEIS LTDA                "/>
    <s v="000013694"/>
    <s v="REALIZADO"/>
    <d v="2025-05-01T00:00:00"/>
    <x v="0"/>
    <d v="2025-05-19T00:00:00"/>
    <n v="102"/>
    <d v="2025-05-06T00:00:00"/>
    <s v="1001100210    "/>
    <s v="30104     "/>
    <s v="REFEIÇAO                                                    "/>
    <s v="301       "/>
    <s v="DESPESA COM APOIO PESSOAL                                   "/>
    <s v="   "/>
    <s v="NF "/>
    <d v="2025-05-08T00:00:00"/>
    <s v="ED_Fixo|variavel"/>
    <s v="Deb CC"/>
    <n v="0"/>
    <n v="1.53"/>
    <n v="0"/>
    <s v="                                                                                                    "/>
    <s v="   "/>
    <s v="004092"/>
    <s v="01"/>
    <s v="BOLETO"/>
    <s v="Lia Raquel Uchoa Lima                   "/>
    <x v="0"/>
    <s v="20250519"/>
  </r>
  <r>
    <s v="0101"/>
    <s v="MOVIDA PARTICIPACOES S.A."/>
    <s v="006715322"/>
    <s v="PREVISTO"/>
    <d v="2025-04-29T00:00:00"/>
    <x v="3"/>
    <d v="2025-05-19T00:00:00"/>
    <n v="2771.04"/>
    <d v="2025-04-30T00:00:00"/>
    <s v="1003200101"/>
    <s v="20503"/>
    <s v="LOCACAO DE VEICULOS"/>
    <s v="205       "/>
    <s v="CUSTOS C/ VEICULOS                                          "/>
    <m/>
    <m/>
    <d v="2025-04-29T00:00:00"/>
    <s v="Espontâneo"/>
    <s v="Dinheiro"/>
    <n v="0"/>
    <n v="41.565599999999996"/>
    <n v="0"/>
    <m/>
    <m/>
    <s v="004092"/>
    <s v="02"/>
    <s v="À VISTA"/>
    <s v="Fabrício Matos Dantas da BARROS             "/>
    <x v="0"/>
    <m/>
  </r>
  <r>
    <s v="0102"/>
    <s v="MOVIDA PARTICIPACOES S.A."/>
    <s v="006683352"/>
    <s v="PREVISTO"/>
    <d v="2025-04-23T00:00:00"/>
    <x v="3"/>
    <d v="2025-05-23T00:00:00"/>
    <n v="3490.42"/>
    <d v="2025-04-25T00:00:00"/>
    <s v="1001250701"/>
    <s v="30303"/>
    <s v="LOCACAO DE VEICULOS"/>
    <s v="303       "/>
    <s v="DESPESA C/ VEICULOS                                         "/>
    <m/>
    <m/>
    <d v="2025-04-23T00:00:00"/>
    <s v="Espontâneo"/>
    <s v="Dinheiro"/>
    <n v="0"/>
    <n v="52.356299999999997"/>
    <n v="0"/>
    <m/>
    <m/>
    <s v="004092"/>
    <s v="02"/>
    <s v="À VISTA"/>
    <s v="Larissa Waleska Nascimento Oliveira     "/>
    <x v="0"/>
    <m/>
  </r>
  <r>
    <s v="0101"/>
    <s v="MOVIDA PARTICIPACOES S.A.                                                       "/>
    <s v="006715322"/>
    <s v="REALIZADO"/>
    <d v="2025-04-29T00:00:00"/>
    <x v="3"/>
    <d v="2025-05-19T00:00:00"/>
    <n v="2771.04"/>
    <d v="2025-05-02T00:00:00"/>
    <s v="1003200101    "/>
    <s v="20503     "/>
    <s v="LOCACAO DE VEICULOS                                         "/>
    <s v="205       "/>
    <s v="CUSTOS C/ VEICULOS                                          "/>
    <s v="   "/>
    <s v="NF "/>
    <d v="2025-04-30T00:00:00"/>
    <s v="ED_Fixo|variavel"/>
    <s v="Deb CC"/>
    <n v="0"/>
    <n v="41.565599999999996"/>
    <n v="0"/>
    <s v="                                                                                                    "/>
    <s v="   "/>
    <s v="004164"/>
    <s v="01"/>
    <s v="21 DIAS                  "/>
    <s v="Lia Raquel Uchoa Lima                   "/>
    <x v="0"/>
    <s v="20250519"/>
  </r>
  <r>
    <s v="0101"/>
    <s v="MOVIDA PARTICIPACOES S.A.                                                       "/>
    <s v="006683352"/>
    <s v="REALIZADO"/>
    <d v="2025-04-23T00:00:00"/>
    <x v="3"/>
    <d v="2025-05-23T00:00:00"/>
    <n v="3490.42"/>
    <d v="2025-04-25T00:00:00"/>
    <s v="1001250701    "/>
    <s v="30303     "/>
    <s v="LOCACAO DE VEICULOS                                         "/>
    <s v="303       "/>
    <s v="DESPESA C/ VEICULOS                                         "/>
    <s v="   "/>
    <s v="NF "/>
    <d v="2025-04-25T00:00:00"/>
    <s v="ED_Fixo|variavel"/>
    <s v="Deb CC"/>
    <n v="0"/>
    <n v="52.356299999999997"/>
    <n v="0"/>
    <s v="                                                                                                    "/>
    <s v="   "/>
    <s v="004164"/>
    <s v="01"/>
    <s v="30 DIAS                  "/>
    <s v="Lia Raquel Uchoa Lima                   "/>
    <x v="0"/>
    <s v="20250523"/>
  </r>
  <r>
    <s v="0104"/>
    <s v="NET ONDA SERVICOS DE INTERNET EIRELI                                            "/>
    <s v="002273864"/>
    <s v="REALIZADO"/>
    <d v="2025-05-03T00:00:00"/>
    <x v="0"/>
    <d v="2025-05-19T00:00:00"/>
    <n v="73.400000000000006"/>
    <d v="2025-05-05T00:00:00"/>
    <s v="1001200201    "/>
    <s v="20417     "/>
    <s v="TELEFONE/INTERNET                                           "/>
    <s v="204       "/>
    <s v="CUSTO COM CANTEIRO                                          "/>
    <s v="   "/>
    <s v="NF "/>
    <d v="2025-05-05T00:00:00"/>
    <s v="ED_Fixo|variavel"/>
    <s v="Deb CC"/>
    <n v="0"/>
    <n v="1.101"/>
    <n v="0"/>
    <s v="                                                                                                    "/>
    <s v="   "/>
    <s v="002758"/>
    <s v="01"/>
    <s v="30 DIAS        "/>
    <s v="Marcos Alves dos Santos                "/>
    <x v="0"/>
    <s v="20250519"/>
  </r>
  <r>
    <s v="0104"/>
    <s v="NOVO HORIZONTE JACAREPAGUA IMPORTACAO E EXPORTACAO LTDA                         "/>
    <s v="000015237"/>
    <s v="REALIZADO"/>
    <d v="2025-05-02T00:00:00"/>
    <x v="0"/>
    <d v="2025-05-21T00:00:00"/>
    <n v="1435.96"/>
    <d v="2025-05-08T00:00:00"/>
    <s v="1002220301    "/>
    <s v="20603     "/>
    <s v="LOCACAO DE EQUIPAMENTOS                                     "/>
    <s v="206       "/>
    <s v="CUSTOS C/ EQUIPAMENTOS E FERRAMENTAS                        "/>
    <s v="   "/>
    <s v="NF "/>
    <d v="2025-05-08T00:00:00"/>
    <s v="ED_Fixo|variavel"/>
    <s v="Deb CC"/>
    <n v="0"/>
    <n v="21.539400000000001"/>
    <n v="0"/>
    <s v="                                                                                                    "/>
    <s v="   "/>
    <s v="002798"/>
    <s v="01"/>
    <s v="21 DIAS                  "/>
    <s v="Cesar Martins Raiol Junior              "/>
    <x v="0"/>
    <s v="20250521"/>
  </r>
  <r>
    <s v="0101"/>
    <s v="OLI E OLIVEIRA ASSOCIADOS LTDA                                                  "/>
    <s v="000000046"/>
    <s v="REALIZADO"/>
    <d v="2025-05-15T00:00:00"/>
    <x v="0"/>
    <d v="2025-05-19T00:00:00"/>
    <n v="19330.080000000002"/>
    <d v="2025-05-15T00:00:00"/>
    <s v="1001100204    "/>
    <s v="30506     "/>
    <s v="CONSULTORIA E ASSESSORIA ADMINISTRATIVA                     "/>
    <s v="305       "/>
    <s v="DESPESA COM SERVIÇOS CONTRATADOS                            "/>
    <s v="   "/>
    <s v="NF "/>
    <d v="2025-05-15T00:00:00"/>
    <s v="ED_Fixo|variavel"/>
    <s v="Deb CC"/>
    <n v="0"/>
    <n v="289.95120000000003"/>
    <n v="0"/>
    <s v="                                                                                                    "/>
    <s v="   "/>
    <s v="003593"/>
    <s v="01"/>
    <s v="FIXO DIA 10              "/>
    <s v="Ana Carolina Santos Duarte              "/>
    <x v="0"/>
    <s v="20250519"/>
  </r>
  <r>
    <s v="0101"/>
    <s v="PABOVI INDUSTRIA DE PLASTICOS LTDA                                              "/>
    <s v="000262918"/>
    <s v="REALIZADO"/>
    <d v="2025-04-22T00:00:00"/>
    <x v="3"/>
    <d v="2025-05-19T00:00:00"/>
    <n v="2468.04"/>
    <d v="2025-05-08T00:00:00"/>
    <s v="1002230102    "/>
    <s v="20420     "/>
    <s v="MATERIAL CONSUMIVEL                                         "/>
    <s v="204       "/>
    <s v="CUSTO COM CANTEIRO                                          "/>
    <s v="1  "/>
    <s v="NF "/>
    <d v="2025-04-30T00:00:00"/>
    <s v="ED_Fixo|variavel"/>
    <s v="Deb CC"/>
    <n v="0"/>
    <n v="37.020599999999995"/>
    <n v="0"/>
    <s v="                                                                                                    "/>
    <s v="341"/>
    <s v="INSS05"/>
    <s v="01"/>
    <s v="30 DIAS      "/>
    <s v="Gerson Farias da BARROS                  "/>
    <x v="0"/>
    <s v="20250519"/>
  </r>
  <r>
    <s v="0101"/>
    <s v="PARAFERRO PRODUTOS METALURGICOS LTDA"/>
    <s v="000308235"/>
    <s v="PREVISTO"/>
    <d v="2025-04-02T00:00:00"/>
    <x v="3"/>
    <d v="2025-05-19T00:00:00"/>
    <n v="3074.05"/>
    <d v="2025-04-09T00:00:00"/>
    <s v="1002230102"/>
    <s v="20704"/>
    <s v="MATERIAL DE APLICAÇAO"/>
    <s v="207       "/>
    <s v="CUSTO COM MATERIAL DE APLICAÇÃO                             "/>
    <m/>
    <m/>
    <d v="2025-04-02T00:00:00"/>
    <s v="Espontâneo"/>
    <s v="Dinheiro"/>
    <n v="0"/>
    <n v="46.110750000000003"/>
    <n v="0"/>
    <m/>
    <m/>
    <s v="INSS05"/>
    <s v="02"/>
    <s v="À VISTA"/>
    <s v="Socorro Alves de Lima                  "/>
    <x v="0"/>
    <m/>
  </r>
  <r>
    <s v="0101"/>
    <s v="PARAFERRO PRODUTOS METALURGICOS LTDA                                            "/>
    <s v="000308235"/>
    <s v="REALIZADO"/>
    <d v="2025-04-02T00:00:00"/>
    <x v="3"/>
    <d v="2025-05-19T00:00:00"/>
    <n v="3074.05"/>
    <d v="2025-04-07T00:00:00"/>
    <s v="1002230102    "/>
    <s v="20704     "/>
    <s v="MATERIAL DE APLICAÇAO                                       "/>
    <s v="207       "/>
    <s v="CUSTO COM MATERIAL DE APLICAÇÃO                             "/>
    <s v="2  "/>
    <s v="NF "/>
    <d v="2025-04-09T00:00:00"/>
    <s v="ED_Fixo|variavel"/>
    <s v="Deb CC"/>
    <n v="0"/>
    <n v="46.110750000000003"/>
    <n v="0"/>
    <s v="                                                                                                    "/>
    <s v="341"/>
    <s v="001394"/>
    <s v="01"/>
    <s v="PIX"/>
    <s v="Gerson Farias da BARROS                  "/>
    <x v="0"/>
    <s v="20250519"/>
  </r>
  <r>
    <s v="0101"/>
    <s v="PEU ELETRICIDADE LTDA"/>
    <s v="000313440"/>
    <s v="PREVISTO"/>
    <d v="2025-04-04T00:00:00"/>
    <x v="3"/>
    <d v="2025-05-19T00:00:00"/>
    <n v="1511.81"/>
    <d v="2025-04-11T00:00:00"/>
    <s v="1001211801"/>
    <s v="20601"/>
    <s v="PEÇAS E REPOSIÇOES P/ EQUIPAMENTOS"/>
    <s v="206       "/>
    <s v="CUSTOS C/ EQUIPAMENTOS E FERRAMENTAS                        "/>
    <m/>
    <m/>
    <d v="2025-04-04T00:00:00"/>
    <s v="Espontâneo"/>
    <s v="Dinheiro"/>
    <n v="0"/>
    <n v="22.677149999999997"/>
    <n v="0"/>
    <m/>
    <m/>
    <s v="001394"/>
    <s v="02"/>
    <s v="À VISTA"/>
    <s v="Socorro Alves de Lima                  "/>
    <x v="0"/>
    <m/>
  </r>
  <r>
    <s v="0106"/>
    <s v="PEU ELETRICIDADE LTDA                                                           "/>
    <s v="000313440"/>
    <s v="REALIZADO"/>
    <d v="2025-04-04T00:00:00"/>
    <x v="3"/>
    <d v="2025-05-19T00:00:00"/>
    <n v="1511.81"/>
    <d v="2025-04-11T00:00:00"/>
    <s v="1001211801    "/>
    <s v="20601     "/>
    <s v="PEÇAS E REPOSIÇOES P/ EQUIPAMENTOS                          "/>
    <s v="206       "/>
    <s v="CUSTOS C/ EQUIPAMENTOS E FERRAMENTAS                        "/>
    <s v="2  "/>
    <s v="NF "/>
    <d v="2025-04-11T00:00:00"/>
    <s v="ED_Fixo|variavel"/>
    <s v="Deb CC"/>
    <n v="0"/>
    <n v="22.677149999999997"/>
    <n v="0"/>
    <s v="                                                                                                    "/>
    <s v="341"/>
    <s v="003253"/>
    <s v="01"/>
    <s v="PIX"/>
    <s v="Carlos Alberto Vellozo                  "/>
    <x v="0"/>
    <s v="20250519"/>
  </r>
  <r>
    <s v="0102"/>
    <s v="PIS / COFINS  ABR/2025"/>
    <m/>
    <s v="PREVISTO"/>
    <d v="2025-04-06T00:00:00"/>
    <x v="3"/>
    <d v="2025-05-23T00:00:00"/>
    <n v="148606.48000000001"/>
    <m/>
    <n v="1002100101"/>
    <m/>
    <s v="DESPESA  PROVISÃO"/>
    <s v="201       "/>
    <s v="DESPESA TRIBUTARIA                                          "/>
    <m/>
    <m/>
    <d v="2025-04-06T00:00:00"/>
    <s v="Espontâneo"/>
    <s v="Dinheiro"/>
    <n v="0"/>
    <n v="2229.0972000000002"/>
    <n v="0"/>
    <m/>
    <m/>
    <s v="003253"/>
    <s v="02"/>
    <s v="À VISTA"/>
    <s v="Socorro Alves de Lima                  "/>
    <x v="0"/>
    <m/>
  </r>
  <r>
    <s v="0102"/>
    <s v="R M C COMERCIO E REPRESENTAÇÕES LTDA                                            "/>
    <s v="000220162"/>
    <s v="REALIZADO"/>
    <d v="2025-04-08T00:00:00"/>
    <x v="3"/>
    <d v="2025-05-12T00:00:00"/>
    <n v="204.08"/>
    <d v="2025-04-16T00:00:00"/>
    <s v="1002100101    "/>
    <s v="30209     "/>
    <s v="MANUTENÇAO PREDIAL                                          "/>
    <s v="302       "/>
    <s v="DESPESA COM ESCRITORIO                                      "/>
    <s v="   "/>
    <s v="NF "/>
    <d v="2025-04-16T00:00:00"/>
    <s v="ED_Fixo|variavel"/>
    <s v="Deb CC"/>
    <n v="0"/>
    <n v="3.0611999999999999"/>
    <n v="0"/>
    <s v="                                                                                                    "/>
    <s v="   "/>
    <s v="003997"/>
    <s v="01"/>
    <s v="CARTÃO CREDITO        "/>
    <s v="Diego Maciel de Mastieri                "/>
    <x v="1"/>
    <s v="20250519"/>
  </r>
  <r>
    <s v="0104"/>
    <s v="RAIMUNDO PORFIRIO SAMPAIO FILHO  ME                                            "/>
    <s v="000002105"/>
    <s v="REALIZADO"/>
    <d v="2025-05-07T00:00:00"/>
    <x v="0"/>
    <d v="2025-05-21T00:00:00"/>
    <n v="660"/>
    <d v="2025-05-08T00:00:00"/>
    <s v="1001200201    "/>
    <s v="20420     "/>
    <s v="MATERIAL CONSUMIVEL                                         "/>
    <s v="204       "/>
    <s v="CUSTO COM CANTEIRO                                          "/>
    <s v="   "/>
    <s v="NF "/>
    <d v="2025-05-09T00:00:00"/>
    <s v="ED_Fixo|variavel"/>
    <s v="Deb CC"/>
    <n v="0"/>
    <n v="9.9"/>
    <n v="0"/>
    <s v="                                                                                                    "/>
    <s v="   "/>
    <s v="003595"/>
    <s v="01"/>
    <s v="BOLETO"/>
    <s v="Cesar Martins Raiol Junior              "/>
    <x v="0"/>
    <s v="20250521"/>
  </r>
  <r>
    <s v="0104"/>
    <s v="RAIMUNDO PORFIRIO SAMPAIO FILHO  ME                                            "/>
    <s v="000002104"/>
    <s v="REALIZADO"/>
    <d v="2025-05-07T00:00:00"/>
    <x v="0"/>
    <d v="2025-05-21T00:00:00"/>
    <n v="330"/>
    <d v="2025-05-08T00:00:00"/>
    <s v="1001200201    "/>
    <s v="20420     "/>
    <s v="MATERIAL CONSUMIVEL                                         "/>
    <s v="204       "/>
    <s v="CUSTO COM CANTEIRO                                          "/>
    <s v="   "/>
    <s v="NF "/>
    <d v="2025-05-09T00:00:00"/>
    <s v="ED_Fixo|variavel"/>
    <s v="Deb CC"/>
    <n v="0"/>
    <n v="4.95"/>
    <n v="0"/>
    <s v="                                                                                                    "/>
    <s v="   "/>
    <s v="003595"/>
    <s v="01"/>
    <s v="BOLETO"/>
    <s v="Cesar Martins Raiol Junior              "/>
    <x v="0"/>
    <s v="20250521"/>
  </r>
  <r>
    <s v="0102"/>
    <s v="RANDIZ B DA BARROS SERVICOS E PECAS  ME"/>
    <s v="000002326"/>
    <s v="PREVISTO"/>
    <d v="2025-04-24T00:00:00"/>
    <x v="3"/>
    <d v="2025-05-23T00:00:00"/>
    <n v="2500"/>
    <d v="2025-04-28T00:00:00"/>
    <s v="1001100325"/>
    <s v="20502"/>
    <s v="MANUTENÇAO DE VEICULOS"/>
    <s v="205       "/>
    <s v="CUSTOS C/ VEICULOS                                          "/>
    <m/>
    <m/>
    <d v="2025-04-24T00:00:00"/>
    <s v="Espontâneo"/>
    <s v="Dinheiro"/>
    <n v="0"/>
    <n v="37.5"/>
    <n v="0"/>
    <m/>
    <m/>
    <s v="003595"/>
    <s v="02"/>
    <s v="À VISTA"/>
    <s v="Fabrício Matos Dantas da BARROS             "/>
    <x v="0"/>
    <m/>
  </r>
  <r>
    <s v="0103"/>
    <s v="RANDIZ B DA BARROS SERVICOS E PECAS  ME                                         "/>
    <s v="000002326"/>
    <s v="REALIZADO"/>
    <d v="2025-04-24T00:00:00"/>
    <x v="3"/>
    <d v="2025-05-23T00:00:00"/>
    <n v="2500"/>
    <d v="2025-04-26T00:00:00"/>
    <s v="1001100325    "/>
    <s v="20502     "/>
    <s v="MANUTENÇAO DE VEICULOS                                      "/>
    <s v="205       "/>
    <s v="CUSTOS C/ VEICULOS                                          "/>
    <s v="   "/>
    <s v="NF "/>
    <d v="2025-04-28T00:00:00"/>
    <s v="ED_Fixo|variavel"/>
    <s v="Deb CC"/>
    <n v="0"/>
    <n v="37.5"/>
    <n v="0"/>
    <s v="                                                                                                    "/>
    <s v="341"/>
    <s v="001501"/>
    <s v="01"/>
    <s v="PIX"/>
    <s v="Ricardo Jardeson Nunes Almeida          "/>
    <x v="1"/>
    <s v="20250523"/>
  </r>
  <r>
    <s v="0102"/>
    <s v="REAL COMERCIO DE EQUIPAMENTOS DE SEGURANCA LTDA"/>
    <s v="000001850"/>
    <s v="PREVISTO"/>
    <d v="2025-04-22T00:00:00"/>
    <x v="3"/>
    <d v="2025-05-23T00:00:00"/>
    <n v="960"/>
    <d v="2025-04-30T00:00:00"/>
    <s v="1003200101"/>
    <s v="20305"/>
    <s v="EPIS"/>
    <s v="203       "/>
    <s v="CUSTO COM APOIO PESSOAL                                     "/>
    <m/>
    <m/>
    <d v="2025-04-22T00:00:00"/>
    <s v="Espontâneo"/>
    <s v="Dinheiro"/>
    <n v="0"/>
    <n v="14.399999999999999"/>
    <n v="0"/>
    <m/>
    <m/>
    <s v="001501"/>
    <s v="02"/>
    <s v="À VISTA"/>
    <s v="Socorro Alves de Lima                  "/>
    <x v="0"/>
    <m/>
  </r>
  <r>
    <s v="0103"/>
    <s v="REAL COMERCIO DE EQUIPAMENTOS DE SEGURANCA LTDA                                 "/>
    <s v="000001850"/>
    <s v="REALIZADO"/>
    <d v="2025-04-22T00:00:00"/>
    <x v="3"/>
    <d v="2025-05-23T00:00:00"/>
    <n v="960"/>
    <d v="2025-04-29T00:00:00"/>
    <s v="1003200101    "/>
    <s v="20305     "/>
    <s v="EPIS                                                        "/>
    <s v="203       "/>
    <s v="CUSTO COM APOIO PESSOAL                                     "/>
    <s v="   "/>
    <s v="NF "/>
    <d v="2025-04-30T00:00:00"/>
    <s v="ED_Fixo|variavel"/>
    <s v="Deb CC"/>
    <n v="0"/>
    <n v="14.399999999999999"/>
    <n v="0"/>
    <s v="                                                                                                    "/>
    <s v="341"/>
    <s v="004111"/>
    <s v="01"/>
    <s v="PIX"/>
    <s v="Victor Conceicao de Oliveira            "/>
    <x v="0"/>
    <s v="20250523"/>
  </r>
  <r>
    <s v="0101"/>
    <s v="REALIZA SOLUCOES IMOBILIARIAS LTDA                                              "/>
    <s v="000003612"/>
    <s v="REALIZADO"/>
    <d v="2025-05-13T00:00:00"/>
    <x v="0"/>
    <d v="2025-05-19T00:00:00"/>
    <n v="1315.57"/>
    <d v="2025-05-13T00:00:00"/>
    <s v="1001100401    "/>
    <s v="30402     "/>
    <s v="ALUGUEL                                                     "/>
    <s v="304       "/>
    <s v="DESPESA COM ALOJAMENTO                                      "/>
    <s v="001"/>
    <s v="BOL"/>
    <d v="2025-05-13T00:00:00"/>
    <s v="ED_Fixo|variavel"/>
    <s v="Deb CC"/>
    <n v="0"/>
    <n v="19.733549999999997"/>
    <n v="0"/>
    <s v="Aluguel 18/05/2025 até 17/06/2025_x000d__x000a_IPTU 2025: 91,96                                                 "/>
    <s v="   "/>
    <s v="004082"/>
    <s v="01"/>
    <s v="À VISTA"/>
    <s v="Larissa Waleska Nascimento Oliveira     "/>
    <x v="0"/>
    <s v="20250519"/>
  </r>
  <r>
    <s v="0103"/>
    <s v="REDEMAQUINAS COMERCIO E SERVICOS DE MAQUINAS E EQUIPAMENTOS LTDA                "/>
    <s v="000029740"/>
    <s v="REALIZADO"/>
    <d v="2025-05-01T00:00:00"/>
    <x v="0"/>
    <d v="2025-05-23T00:00:00"/>
    <n v="11311"/>
    <d v="2025-05-08T00:00:00"/>
    <s v="1003200101    "/>
    <s v="20604     "/>
    <s v="LOCACAO DE ANDAIMES                                         "/>
    <s v="206       "/>
    <s v="CUSTOS C/ EQUIPAMENTOS E FERRAMENTAS                        "/>
    <s v="   "/>
    <s v="NF "/>
    <d v="2025-05-09T00:00:00"/>
    <s v="ED_Fixo|variavel"/>
    <s v="Deb CC"/>
    <n v="0"/>
    <n v="169.66499999999999"/>
    <n v="0"/>
    <s v="                                                                                                    "/>
    <s v="341"/>
    <s v="003327"/>
    <s v="01"/>
    <s v="30 DIAS        "/>
    <s v="Victor Conceicao de Oliveira            "/>
    <x v="1"/>
    <s v="20250523"/>
  </r>
  <r>
    <s v="0101"/>
    <s v="REGIONAL TELHAS IND. COM. PRODS. SIDERURGICOS LTDA"/>
    <s v="000419551"/>
    <s v="PREVISTO"/>
    <d v="2025-03-20T00:00:00"/>
    <x v="1"/>
    <d v="2025-05-19T00:00:00"/>
    <n v="22694.81"/>
    <d v="2025-03-31T00:00:00"/>
    <s v="1002220301"/>
    <s v="20704"/>
    <s v="MATERIAL DE APLICAÇAO"/>
    <s v="207       "/>
    <s v="CUSTO COM MATERIAL DE APLICAÇÃO                             "/>
    <m/>
    <m/>
    <d v="2025-03-20T00:00:00"/>
    <m/>
    <s v="Dinheiro"/>
    <n v="0"/>
    <n v="340.42214999999999"/>
    <n v="0"/>
    <m/>
    <m/>
    <s v="003327"/>
    <m/>
    <s v="À VISTA"/>
    <s v="Socorro Alves de Lima                  "/>
    <x v="0"/>
    <m/>
  </r>
  <r>
    <s v="0104"/>
    <s v="REGIONAL TELHAS IND. COM. PRODS. SIDERURGICOS LTDA                              "/>
    <s v="000419551"/>
    <s v="REALIZADO"/>
    <d v="2025-03-20T00:00:00"/>
    <x v="1"/>
    <d v="2025-05-19T00:00:00"/>
    <n v="22694.81"/>
    <d v="2025-03-29T00:00:00"/>
    <s v="1002220301    "/>
    <s v="20704     "/>
    <s v="MATERIAL DE APLICAÇAO                                       "/>
    <s v="207       "/>
    <s v="CUSTO COM MATERIAL DE APLICAÇÃO                             "/>
    <s v="3  "/>
    <s v="NF "/>
    <d v="2025-03-31T00:00:00"/>
    <s v="ED_Fixo|variavel"/>
    <s v="Deb CC"/>
    <n v="0"/>
    <n v="340.42214999999999"/>
    <n v="0"/>
    <s v="                                                                                                    "/>
    <s v="   "/>
    <s v="001520"/>
    <s v="01"/>
    <s v="PIX"/>
    <s v="Auremir da BARROS Moreira                "/>
    <x v="0"/>
    <s v="20250519"/>
  </r>
  <r>
    <s v="0101"/>
    <s v="RESCISAO FOLHA                                                                 "/>
    <s v="3541     "/>
    <s v="REALIZADO"/>
    <d v="2025-05-21T00:00:00"/>
    <x v="0"/>
    <d v="2025-05-21T00:00:00"/>
    <n v="51080.17"/>
    <d v="2025-05-26T00:00:00"/>
    <s v=" 1002230102, 1004240101"/>
    <s v="20205     "/>
    <s v="RESCISOES A PAGAR                                           "/>
    <s v="202       "/>
    <s v="CUSTO COM PESSOAL                                           "/>
    <s v="   "/>
    <s v="RES"/>
    <d v="2025-05-26T00:00:00"/>
    <s v="ED_Fixo|variavel"/>
    <s v="Deb CC"/>
    <n v="0"/>
    <n v="766.20254999999997"/>
    <n v="0"/>
    <s v="LIQUIDO DE RESCISAO                                                                                 "/>
    <s v="   "/>
    <s v="FOL003"/>
    <s v="01"/>
    <s v="À VISTA"/>
    <s v="Fabrício Matos Dantas da BARROS             "/>
    <x v="0"/>
    <s v="20250521"/>
  </r>
  <r>
    <s v="0101"/>
    <s v="RESCISAO FOLHA                                                                 "/>
    <s v="3535     "/>
    <s v="REALIZADO"/>
    <d v="2025-05-21T00:00:00"/>
    <x v="0"/>
    <d v="2025-05-23T00:00:00"/>
    <n v="8556.68"/>
    <d v="2025-05-21T00:00:00"/>
    <s v=" 1001100403, 1002230102"/>
    <s v="20205     "/>
    <s v="RESCISOES A PAGAR                                           "/>
    <s v="202       "/>
    <s v="CUSTO COM PESSOAL                                           "/>
    <s v="   "/>
    <s v="RES"/>
    <d v="2025-05-21T00:00:00"/>
    <s v="ED_Fixo|variavel"/>
    <s v="Deb CC"/>
    <n v="0"/>
    <n v="128.3502"/>
    <n v="0"/>
    <s v="LIQUIDO DE RESCISAO                                                                                 "/>
    <s v="   "/>
    <s v="FOL003"/>
    <s v="01"/>
    <s v="À VISTA"/>
    <s v="Fabrício Matos Dantas da BARROS             "/>
    <x v="0"/>
    <s v="20250523"/>
  </r>
  <r>
    <s v="0102"/>
    <s v="RESCISÕES"/>
    <m/>
    <s v="PREVISTO"/>
    <d v="2025-05-21T00:00:00"/>
    <x v="0"/>
    <d v="2025-05-21T00:00:00"/>
    <n v="50000"/>
    <m/>
    <n v="1002100101"/>
    <m/>
    <s v="DESPESA  PROVISÃO"/>
    <s v="202       "/>
    <s v="CUSTO COM PESSOAL                                           "/>
    <m/>
    <m/>
    <d v="2025-05-21T00:00:00"/>
    <s v="Espontâneo"/>
    <s v="Dinheiro"/>
    <n v="0"/>
    <n v="750"/>
    <n v="0"/>
    <m/>
    <m/>
    <s v="FOL003"/>
    <s v="02"/>
    <s v="À VISTA"/>
    <s v="Socorro Alves de Lima                  "/>
    <x v="0"/>
    <m/>
  </r>
  <r>
    <s v="0106"/>
    <s v="RESTAURANTE BOM SABOR LTDA"/>
    <s v="000000175"/>
    <s v="REALIZADO"/>
    <d v="2025-05-08T00:00:00"/>
    <x v="0"/>
    <d v="2025-05-19T00:00:00"/>
    <n v="319"/>
    <d v="2025-05-09T00:00:00"/>
    <s v="1001211801    "/>
    <s v="20301     "/>
    <s v="ALIMENTAÇAO DE PESSOAL                                      "/>
    <s v="203       "/>
    <s v="CUSTO COM APOIO PESSOAL                                     "/>
    <s v="   "/>
    <s v="NF "/>
    <d v="2025-05-09T00:00:00"/>
    <s v="ED_Fixo|variavel"/>
    <s v="Deb CC"/>
    <n v="0"/>
    <n v="4.7850000000000001"/>
    <n v="0"/>
    <s v="                                                                                                    "/>
    <s v="341"/>
    <s v="004204"/>
    <s v="01"/>
    <s v="PIX"/>
    <s v="Fabrício Matos Dantas da BARROS             "/>
    <x v="0"/>
    <s v="20250519"/>
  </r>
  <r>
    <s v="0101"/>
    <s v="ELETRICOM COMERCIO DE MATERIAIS ELETRICOS LTDA"/>
    <s v="000461581"/>
    <s v="PREVISTO"/>
    <d v="2025-03-18T00:00:00"/>
    <x v="1"/>
    <d v="2025-05-19T00:00:00"/>
    <n v="997.95"/>
    <d v="2025-03-25T00:00:00"/>
    <s v="1004200401"/>
    <s v="20805"/>
    <s v="MATERIAL CONSUMIVEL"/>
    <s v="208       "/>
    <s v="CUSTO COM MATERIAL CONSUMIVEL E FERRAMEN                    "/>
    <m/>
    <m/>
    <d v="2025-03-18T00:00:00"/>
    <s v="Espontâneo"/>
    <s v="Dinheiro"/>
    <n v="0"/>
    <n v="14.969250000000001"/>
    <n v="0"/>
    <m/>
    <m/>
    <s v="004204"/>
    <s v="02"/>
    <s v="À VISTA"/>
    <s v="Socorro Alves de Lima                  "/>
    <x v="0"/>
    <m/>
  </r>
  <r>
    <s v="0104"/>
    <s v="ELETRICOM COMERCIO DE MATERIAIS ELETRICOS LTDA"/>
    <s v="000461581"/>
    <s v="REALIZADO"/>
    <d v="2025-03-18T00:00:00"/>
    <x v="1"/>
    <d v="2025-05-19T00:00:00"/>
    <n v="997.95"/>
    <d v="2025-03-21T00:00:00"/>
    <s v="1004200401    "/>
    <s v="20805     "/>
    <s v="MATERIAL CONSUMIVEL                                         "/>
    <s v="208       "/>
    <s v="CUSTO COM MATERIAL CONSUMIVEL E FERRAMEN                    "/>
    <s v="2  "/>
    <s v="NF "/>
    <d v="2025-03-25T00:00:00"/>
    <s v="ED_Fixo|variavel"/>
    <s v="Deb CC"/>
    <n v="0"/>
    <n v="14.969250000000001"/>
    <n v="0"/>
    <s v="                                                                                                    "/>
    <s v="341"/>
    <s v="002435"/>
    <s v="01"/>
    <s v="PIX"/>
    <s v="João Lopes Bandeira Filho               "/>
    <x v="0"/>
    <s v="20250519"/>
  </r>
  <r>
    <s v="0101"/>
    <s v="AUTOPEÇAS SÃO FRANCISCO LTDA"/>
    <s v="000042696"/>
    <s v="PREVISTO"/>
    <d v="2025-03-21T00:00:00"/>
    <x v="1"/>
    <d v="2025-05-19T00:00:00"/>
    <n v="3200"/>
    <d v="2025-03-31T00:00:00"/>
    <s v="1003200401"/>
    <s v="20805"/>
    <s v="MATERIAL CONSUMIVEL"/>
    <s v="208       "/>
    <s v="CUSTO COM MATERIAL CONSUMIVEL E FERRAMEN                    "/>
    <m/>
    <m/>
    <d v="2025-03-21T00:00:00"/>
    <s v="Espontâneo"/>
    <s v="Dinheiro"/>
    <n v="0"/>
    <n v="48"/>
    <n v="0"/>
    <m/>
    <m/>
    <s v="002435"/>
    <s v="02"/>
    <s v="À VISTA"/>
    <s v="Socorro Alves de Lima                  "/>
    <x v="0"/>
    <m/>
  </r>
  <r>
    <s v="0103"/>
    <s v="AUTOPEÇAS SÃO FRANCISCO LTDA"/>
    <s v="000042696"/>
    <s v="REALIZADO"/>
    <d v="2025-03-21T00:00:00"/>
    <x v="1"/>
    <d v="2025-05-19T00:00:00"/>
    <n v="3200.7"/>
    <d v="2025-04-01T00:00:00"/>
    <s v="1003200401    "/>
    <s v="20805     "/>
    <s v="MATERIAL CONSUMIVEL                                         "/>
    <s v="208       "/>
    <s v="CUSTO COM MATERIAL CONSUMIVEL E FERRAMEN                    "/>
    <s v="2  "/>
    <s v="NF "/>
    <d v="2025-03-31T00:00:00"/>
    <s v="ED_Fixo|variavel"/>
    <s v="Deb CC"/>
    <n v="0"/>
    <n v="48.010499999999993"/>
    <n v="0"/>
    <s v="                                                                                                    "/>
    <s v="   "/>
    <s v="002218"/>
    <s v="01"/>
    <s v="30 DIAS          "/>
    <s v="Victor Conceicao de Oliveira            "/>
    <x v="0"/>
    <s v="20250519"/>
  </r>
  <r>
    <s v="0103"/>
    <s v="SECRETARIA DE ESTADO DA FAZENDA                                                 "/>
    <s v="140326350"/>
    <s v="REALIZADO"/>
    <d v="2025-05-19T00:00:00"/>
    <x v="0"/>
    <d v="2025-05-19T00:00:00"/>
    <n v="451.57"/>
    <d v="2025-05-19T00:00:00"/>
    <s v=" 1003100101, 1003200101"/>
    <s v="20115     "/>
    <s v="ICMS DIFERENCIAL DE ALIQUOTA                                "/>
    <s v="201       "/>
    <s v="DESPESA TRIBUTARIA                                          "/>
    <s v="   "/>
    <s v="BOL"/>
    <d v="2025-05-19T00:00:00"/>
    <s v="ED_Fixo|variavel"/>
    <s v="Deb CC"/>
    <n v="0"/>
    <n v="6.7735499999999993"/>
    <n v="0"/>
    <s v="ICMS DIFAL MA COMP. 04/2025                                                                         "/>
    <s v="   "/>
    <s v="001631"/>
    <s v="01"/>
    <s v="À VISTA"/>
    <s v="Socorro Alves de Lima                  "/>
    <x v="0"/>
    <s v="20250519"/>
  </r>
  <r>
    <s v="0101"/>
    <s v="SECRETARIA DE ESTADO DA FAZENDA                                                 "/>
    <s v="312369390"/>
    <s v="REALIZADO"/>
    <d v="2025-05-19T00:00:00"/>
    <x v="0"/>
    <d v="2025-05-19T00:00:00"/>
    <n v="1224.33"/>
    <d v="2025-05-19T00:00:00"/>
    <s v="1001100401    "/>
    <s v="20416     "/>
    <s v="TAXAS DIVERSAS                                              "/>
    <s v="204       "/>
    <s v="CUSTO COM CANTEIRO                                          "/>
    <s v="   "/>
    <s v="BOL"/>
    <d v="2025-05-19T00:00:00"/>
    <s v="ED_Fixo|variavel"/>
    <s v="Deb CC"/>
    <n v="0"/>
    <n v="18.364949999999997"/>
    <n v="0"/>
    <s v="BOLETO REFERENTE A OUTORGA DO POÇO CLA                                                              "/>
    <s v="   "/>
    <s v="001631"/>
    <s v="01"/>
    <s v="À VISTA"/>
    <s v="Socorro Alves de Lima                  "/>
    <x v="0"/>
    <s v="20250519"/>
  </r>
  <r>
    <s v="0104"/>
    <s v="ANDAIMES E ESCORAMENTOS NORTE LTDA"/>
    <s v="000000946"/>
    <s v="REALIZADO"/>
    <d v="2025-05-08T00:00:00"/>
    <x v="0"/>
    <d v="2025-05-23T00:00:00"/>
    <n v="8724.6299999999992"/>
    <d v="2025-05-08T00:00:00"/>
    <s v="1002220301    "/>
    <s v="20604     "/>
    <s v="LOCACAO DE ANDAIMES                                         "/>
    <s v="206       "/>
    <s v="CUSTOS C/ EQUIPAMENTOS E FERRAMENTAS                        "/>
    <s v="   "/>
    <s v="NF "/>
    <d v="2025-05-08T00:00:00"/>
    <s v="ED_Fixo|variavel"/>
    <s v="Deb CC"/>
    <n v="0"/>
    <n v="130.86944999999997"/>
    <n v="0"/>
    <s v="                                                                                                    "/>
    <s v="   "/>
    <s v="001655"/>
    <s v="01"/>
    <s v="21 DIAS                  "/>
    <s v="Cesar Martins Raiol Junior              "/>
    <x v="0"/>
    <s v="20250523"/>
  </r>
  <r>
    <s v="0101"/>
    <s v="FERRAMENTAS NACIONAL LTDA"/>
    <s v="000002894"/>
    <s v="PREVISTO"/>
    <d v="2025-03-18T00:00:00"/>
    <x v="1"/>
    <d v="2025-05-19T00:00:00"/>
    <n v="950"/>
    <d v="2025-03-21T00:00:00"/>
    <s v="1003200401"/>
    <s v="20305"/>
    <s v="EPIS"/>
    <s v="203       "/>
    <s v="CUSTO COM APOIO PESSOAL                                     "/>
    <m/>
    <m/>
    <d v="2025-03-18T00:00:00"/>
    <s v="Espontâneo"/>
    <s v="Dinheiro"/>
    <n v="0"/>
    <n v="14.25"/>
    <n v="0"/>
    <m/>
    <m/>
    <s v="001655"/>
    <s v="02"/>
    <s v="À VISTA"/>
    <s v="Fabrício Matos Dantas da BARROS             "/>
    <x v="0"/>
    <m/>
  </r>
  <r>
    <s v="0102"/>
    <s v="FERRAMENTAS NACIONAL LTDA"/>
    <s v="000002899"/>
    <s v="PREVISTO"/>
    <d v="2025-03-21T00:00:00"/>
    <x v="1"/>
    <d v="2025-05-21T00:00:00"/>
    <n v="985"/>
    <d v="2025-03-26T00:00:00"/>
    <s v="1003200101"/>
    <s v="20801"/>
    <s v="FERRAMENTAS"/>
    <s v="208       "/>
    <s v="CUSTO COM MATERIAL CONSUMIVEL E FERRAMEN                    "/>
    <m/>
    <m/>
    <d v="2025-03-21T00:00:00"/>
    <s v="Espontâneo"/>
    <s v="Dinheiro"/>
    <n v="0"/>
    <n v="14.774999999999999"/>
    <n v="0"/>
    <m/>
    <m/>
    <s v="001655"/>
    <s v="02"/>
    <s v="À VISTA"/>
    <s v="Socorro Alves de Lima                  "/>
    <x v="0"/>
    <m/>
  </r>
  <r>
    <s v="0101"/>
    <s v="FERRAMENTAS NACIONAL LTDA"/>
    <s v="000002882"/>
    <s v="PREVISTO"/>
    <d v="2025-03-17T00:00:00"/>
    <x v="1"/>
    <d v="2025-05-19T00:00:00"/>
    <n v="577.5"/>
    <d v="2025-03-26T00:00:00"/>
    <s v="1003200401"/>
    <s v="20805"/>
    <s v="MATERIAL CONSUMIVEL"/>
    <s v="208       "/>
    <s v="CUSTO COM MATERIAL CONSUMIVEL E FERRAMEN                    "/>
    <m/>
    <m/>
    <d v="2025-03-17T00:00:00"/>
    <s v="Espontâneo"/>
    <s v="Dinheiro"/>
    <n v="0"/>
    <n v="8.6624999999999996"/>
    <n v="0"/>
    <m/>
    <m/>
    <s v="001655"/>
    <s v="02"/>
    <s v="À VISTA"/>
    <s v="Socorro Alves de Lima                  "/>
    <x v="0"/>
    <m/>
  </r>
  <r>
    <s v="0103"/>
    <s v="FERRAMENTAS NACIONAL LTDA"/>
    <s v="000002894"/>
    <s v="REALIZADO"/>
    <d v="2025-03-18T00:00:00"/>
    <x v="1"/>
    <d v="2025-05-19T00:00:00"/>
    <n v="950"/>
    <d v="2025-03-19T00:00:00"/>
    <s v="1003200401    "/>
    <s v="20305     "/>
    <s v="EPIS                                                        "/>
    <s v="203       "/>
    <s v="CUSTO COM APOIO PESSOAL                                     "/>
    <s v="2  "/>
    <s v="NF "/>
    <d v="2025-03-21T00:00:00"/>
    <s v="ED_Fixo|variavel"/>
    <s v="Deb CC"/>
    <n v="0"/>
    <n v="14.25"/>
    <n v="0"/>
    <s v="                                                                                                    "/>
    <s v="341"/>
    <s v="002818"/>
    <s v="01"/>
    <s v="PIX"/>
    <s v="Marcelo de Jesus Maranhão Cardoso       "/>
    <x v="1"/>
    <s v="20250519"/>
  </r>
  <r>
    <s v="0103"/>
    <s v="FERRAMENTAS NACIONAL LTDA"/>
    <s v="000002899"/>
    <s v="REALIZADO"/>
    <d v="2025-03-21T00:00:00"/>
    <x v="1"/>
    <d v="2025-05-21T00:00:00"/>
    <n v="985"/>
    <d v="2025-03-24T00:00:00"/>
    <s v="1003200101    "/>
    <s v="20801     "/>
    <s v="FERRAMENTAS                                                 "/>
    <s v="208       "/>
    <s v="CUSTO COM MATERIAL CONSUMIVEL E FERRAMEN                    "/>
    <s v="2  "/>
    <s v="NF "/>
    <d v="2025-03-26T00:00:00"/>
    <s v="ED_Fixo|variavel"/>
    <s v="Deb CC"/>
    <n v="0"/>
    <n v="14.774999999999999"/>
    <n v="0"/>
    <s v="                                                                                                    "/>
    <s v="341"/>
    <s v="002818"/>
    <s v="01"/>
    <s v="PIX"/>
    <s v="Victor Conceicao de Oliveira            "/>
    <x v="0"/>
    <s v="20250521"/>
  </r>
  <r>
    <s v="0103"/>
    <s v="FERRAMENTAS NACIONAL LTDA"/>
    <s v="000002882"/>
    <s v="REALIZADO"/>
    <d v="2025-03-17T00:00:00"/>
    <x v="1"/>
    <d v="2025-05-19T00:00:00"/>
    <n v="577.5"/>
    <d v="2025-03-26T00:00:00"/>
    <s v="1003200401    "/>
    <s v="20805     "/>
    <s v="MATERIAL CONSUMIVEL                                         "/>
    <s v="208       "/>
    <s v="CUSTO COM MATERIAL CONSUMIVEL E FERRAMEN                    "/>
    <s v="2  "/>
    <s v="NF "/>
    <d v="2025-03-26T00:00:00"/>
    <s v="ED_Fixo|variavel"/>
    <s v="Deb CC"/>
    <n v="0"/>
    <n v="8.6624999999999996"/>
    <n v="0"/>
    <s v="                                                                                                    "/>
    <s v="341"/>
    <s v="002818"/>
    <s v="01"/>
    <s v="PIX"/>
    <s v="Marcelo de Jesus Maranhão Cardoso       "/>
    <x v="0"/>
    <s v="20250519"/>
  </r>
  <r>
    <s v="0101"/>
    <s v="SMS TECNOLOGIA LTDA"/>
    <s v="000185217"/>
    <s v="PREVISTO"/>
    <d v="2025-03-19T00:00:00"/>
    <x v="1"/>
    <d v="2025-05-19T00:00:00"/>
    <n v="4539"/>
    <d v="2025-03-20T00:00:00"/>
    <s v="1003200101"/>
    <s v="20305"/>
    <s v="EPIS"/>
    <s v="203       "/>
    <s v="CUSTO COM APOIO PESSOAL                                     "/>
    <m/>
    <m/>
    <d v="2025-03-19T00:00:00"/>
    <s v="Espontâneo"/>
    <s v="Dinheiro"/>
    <n v="0"/>
    <n v="68.084999999999994"/>
    <n v="0"/>
    <m/>
    <m/>
    <s v="002818"/>
    <s v="02"/>
    <s v="À VISTA"/>
    <s v="Socorro Alves de Lima                  "/>
    <x v="0"/>
    <m/>
  </r>
  <r>
    <s v="0103"/>
    <s v="SMS TECNOLOGIA LTDA"/>
    <s v="000185217"/>
    <s v="REALIZADO"/>
    <d v="2025-03-19T00:00:00"/>
    <x v="1"/>
    <d v="2025-05-19T00:00:00"/>
    <n v="4539"/>
    <d v="2025-03-20T00:00:00"/>
    <s v="1003200101    "/>
    <s v="20305     "/>
    <s v="EPIS                                                        "/>
    <s v="203       "/>
    <s v="CUSTO COM APOIO PESSOAL                                     "/>
    <s v="2  "/>
    <s v="NF "/>
    <d v="2025-03-20T00:00:00"/>
    <s v="ED_Fixo|variavel"/>
    <s v="Deb CC"/>
    <n v="0"/>
    <n v="68.084999999999994"/>
    <n v="0"/>
    <s v="                                                                                                    "/>
    <s v="341"/>
    <s v="001675"/>
    <s v="01"/>
    <s v="PIX"/>
    <s v="Marcelo de Jesus Maranhão Cardoso       "/>
    <x v="0"/>
    <s v="20250519"/>
  </r>
  <r>
    <s v="0101"/>
    <s v="FILTROS E SISTEMAS LTDA"/>
    <s v="000255157"/>
    <s v="PREVISTO"/>
    <d v="2025-04-17T00:00:00"/>
    <x v="3"/>
    <d v="2025-05-19T00:00:00"/>
    <n v="841.08"/>
    <d v="2025-04-24T00:00:00"/>
    <s v="1001100325"/>
    <s v="20504"/>
    <s v="PEÇAS E REPOSIÇOES P/ VEICULOS"/>
    <s v="205       "/>
    <s v="CUSTOS C/ VEICULOS                                          "/>
    <m/>
    <m/>
    <d v="2025-04-17T00:00:00"/>
    <s v="Espontâneo"/>
    <s v="Dinheiro"/>
    <n v="0"/>
    <n v="12.616200000000001"/>
    <n v="0"/>
    <m/>
    <m/>
    <s v="001675"/>
    <s v="02"/>
    <s v="À VISTA"/>
    <s v="Socorro Alves de Lima                  "/>
    <x v="0"/>
    <m/>
  </r>
  <r>
    <s v="0103"/>
    <s v="FILTROS E SISTEMAS LTDA"/>
    <s v="000255157"/>
    <s v="REALIZADO"/>
    <d v="2025-04-17T00:00:00"/>
    <x v="3"/>
    <d v="2025-05-19T00:00:00"/>
    <n v="841.08"/>
    <d v="2025-04-23T00:00:00"/>
    <s v="1001100325    "/>
    <s v="20504     "/>
    <s v="PEÇAS E REPOSIÇOES P/ VEICULOS                              "/>
    <s v="205       "/>
    <s v="CUSTOS C/ VEICULOS                                          "/>
    <s v="   "/>
    <s v="NF "/>
    <d v="2025-04-24T00:00:00"/>
    <s v="ED_Fixo|variavel"/>
    <s v="Deb CC"/>
    <n v="0"/>
    <n v="12.616200000000001"/>
    <n v="0"/>
    <s v="                                                                                                    "/>
    <s v="341"/>
    <s v="001676"/>
    <s v="01"/>
    <s v="PIX"/>
    <s v="Ricardo Jardeson Nunes Almeida          "/>
    <x v="0"/>
    <s v="20250519"/>
  </r>
  <r>
    <s v="0102"/>
    <s v="DIESEL EXPRESS LTDA"/>
    <s v="000000981"/>
    <s v="PREVISTO"/>
    <d v="2025-04-24T00:00:00"/>
    <x v="3"/>
    <d v="2025-05-23T00:00:00"/>
    <n v="1850"/>
    <d v="2025-04-24T00:00:00"/>
    <s v="1001100325"/>
    <s v="20502"/>
    <s v="MANUTENÇAO DE VEICULOS"/>
    <s v="205       "/>
    <s v="CUSTOS C/ VEICULOS                                          "/>
    <m/>
    <m/>
    <d v="2025-04-24T00:00:00"/>
    <s v="Espontâneo"/>
    <s v="Dinheiro"/>
    <n v="0"/>
    <n v="27.75"/>
    <n v="0"/>
    <m/>
    <m/>
    <s v="001676"/>
    <s v="02"/>
    <s v="À VISTA"/>
    <s v="Fabrício Matos Dantas da BARROS             "/>
    <x v="0"/>
    <m/>
  </r>
  <r>
    <s v="0101"/>
    <s v="DIESEL EXPRESS LTDA"/>
    <s v="000000981"/>
    <s v="REALIZADO"/>
    <d v="2025-04-24T00:00:00"/>
    <x v="3"/>
    <d v="2025-05-23T00:00:00"/>
    <n v="1850"/>
    <d v="2025-04-24T00:00:00"/>
    <s v="1001100325    "/>
    <s v="20502     "/>
    <s v="MANUTENÇAO DE VEICULOS                                      "/>
    <s v="205       "/>
    <s v="CUSTOS C/ VEICULOS                                          "/>
    <s v="   "/>
    <s v="NF "/>
    <d v="2025-04-24T00:00:00"/>
    <s v="ED_Fixo|variavel"/>
    <s v="Deb CC"/>
    <n v="0"/>
    <n v="27.75"/>
    <n v="0"/>
    <s v="                                                                                                    "/>
    <s v="341"/>
    <s v="002894"/>
    <s v="01"/>
    <s v="PIX"/>
    <s v="Emanoel Viana BARROS                     "/>
    <x v="0"/>
    <s v="20250523"/>
  </r>
  <r>
    <s v="0101"/>
    <s v="CLINICA VIDA SAUDÁVEL LTDA"/>
    <s v="000020347"/>
    <s v="REALIZADO"/>
    <d v="2025-05-07T00:00:00"/>
    <x v="0"/>
    <d v="2025-05-21T00:00:00"/>
    <n v="46.5"/>
    <d v="2025-05-19T00:00:00"/>
    <s v="1001100203    "/>
    <s v="30110     "/>
    <s v="EXAMES MEDICOS                                              "/>
    <s v="301       "/>
    <s v="DESPESA COM APOIO PESSOAL                                   "/>
    <s v="   "/>
    <s v="NF "/>
    <d v="2025-05-19T00:00:00"/>
    <s v="ED_Fixo|variavel"/>
    <s v="Deb CC"/>
    <n v="0"/>
    <n v="0.69750000000000001"/>
    <n v="0"/>
    <s v="                                                                                                    "/>
    <s v="   "/>
    <s v="003871"/>
    <s v="01"/>
    <s v="PIX"/>
    <s v="Maria Aline Gomes Lima                  "/>
    <x v="0"/>
    <s v="20250521"/>
  </r>
  <r>
    <s v="0104"/>
    <s v="ALIMENTAÇÃO COLETIVA LTDA"/>
    <s v="000001240"/>
    <s v="REALIZADO"/>
    <d v="2025-05-13T00:00:00"/>
    <x v="0"/>
    <d v="2025-05-19T00:00:00"/>
    <n v="8022.3"/>
    <d v="2025-05-14T00:00:00"/>
    <s v="1004200501    "/>
    <s v="20301     "/>
    <s v="ALIMENTAÇAO DE PESSOAL                                      "/>
    <s v="203       "/>
    <s v="CUSTO COM APOIO PESSOAL                                     "/>
    <s v="   "/>
    <s v="NF "/>
    <d v="2025-05-16T00:00:00"/>
    <s v="ED_Fixo|variavel"/>
    <s v="Deb CC"/>
    <n v="0"/>
    <n v="120.33449999999999"/>
    <n v="0"/>
    <s v="                                                                                                    "/>
    <s v="   "/>
    <s v="004508"/>
    <s v="01"/>
    <s v="15 DIAS                   "/>
    <s v="Antonia Luana Pereira de Melo           "/>
    <x v="0"/>
    <s v="20250519"/>
  </r>
  <r>
    <s v="0102"/>
    <s v="TRANSPORTES RODOVIARIOS S.A."/>
    <s v="000253915"/>
    <s v="PREVISTO"/>
    <d v="2025-04-23T00:00:00"/>
    <x v="3"/>
    <d v="2025-05-23T00:00:00"/>
    <n v="5968.48"/>
    <d v="2025-04-30T00:00:00"/>
    <s v="1004230101"/>
    <s v="20601"/>
    <s v="PEÇAS E REPOSIÇOES P/ EQUIPAMENTOS"/>
    <s v="206       "/>
    <s v="CUSTOS C/ EQUIPAMENTOS E FERRAMENTAS                        "/>
    <m/>
    <m/>
    <d v="2025-04-23T00:00:00"/>
    <s v="Espontâneo"/>
    <s v="Dinheiro"/>
    <n v="0"/>
    <n v="89.527199999999993"/>
    <n v="0"/>
    <m/>
    <m/>
    <s v="004508"/>
    <s v="02"/>
    <s v="À VISTA"/>
    <s v="Socorro Alves de Lima                  "/>
    <x v="0"/>
    <m/>
  </r>
  <r>
    <s v="0104"/>
    <s v="TRANSPORTES RODOVIARIOS S.A."/>
    <s v="000253915"/>
    <s v="REALIZADO"/>
    <d v="2025-04-23T00:00:00"/>
    <x v="3"/>
    <d v="2025-05-23T00:00:00"/>
    <n v="5968.48"/>
    <d v="2025-04-30T00:00:00"/>
    <s v="1004230101    "/>
    <s v="20601     "/>
    <s v="PEÇAS E REPOSIÇOES P/ EQUIPAMENTOS                          "/>
    <s v="206       "/>
    <s v="CUSTOS C/ EQUIPAMENTOS E FERRAMENTAS                        "/>
    <s v="   "/>
    <s v="NF "/>
    <d v="2025-04-30T00:00:00"/>
    <s v="ED_Fixo|variavel"/>
    <s v="Deb CC"/>
    <n v="0"/>
    <n v="89.527199999999993"/>
    <n v="0"/>
    <s v="                                                                                                    "/>
    <s v="   "/>
    <s v="004187"/>
    <s v="01"/>
    <s v="30 DIAS        "/>
    <s v="João Lopes Bandeira Filho               "/>
    <x v="0"/>
    <s v="20250523"/>
  </r>
  <r>
    <s v="0102"/>
    <s v="EQUIPAR INDUSTRIAL LTDA"/>
    <s v="000154336"/>
    <s v="PREVISTO"/>
    <d v="2025-03-21T00:00:00"/>
    <x v="1"/>
    <d v="2025-05-21T00:00:00"/>
    <n v="134"/>
    <d v="2025-03-26T00:00:00"/>
    <s v="1004240101"/>
    <s v="20705"/>
    <s v="MATERIAL DE PINTURA"/>
    <s v="207       "/>
    <s v="CUSTO COM MATERIAL DE APLICAÇÃO                             "/>
    <m/>
    <m/>
    <d v="2025-03-21T00:00:00"/>
    <s v="Espontâneo"/>
    <s v="Dinheiro"/>
    <n v="0"/>
    <n v="2.0099999999999998"/>
    <n v="0"/>
    <m/>
    <m/>
    <s v="004187"/>
    <s v="02"/>
    <s v="À VISTA"/>
    <s v="Socorro Alves de Lima                  "/>
    <x v="0"/>
    <m/>
  </r>
  <r>
    <s v="0104"/>
    <s v="EQUIPAR INDUSTRIAL LTDA"/>
    <s v="000154336"/>
    <s v="REALIZADO"/>
    <d v="2025-03-21T00:00:00"/>
    <x v="1"/>
    <d v="2025-05-21T00:00:00"/>
    <n v="134"/>
    <d v="2025-03-24T00:00:00"/>
    <s v="1004240101    "/>
    <s v="20705     "/>
    <s v="MATERIAL DE PINTURA                                         "/>
    <s v="207       "/>
    <s v="CUSTO COM MATERIAL DE APLICAÇÃO                             "/>
    <s v="2  "/>
    <s v="NF "/>
    <d v="2025-03-26T00:00:00"/>
    <s v="ED_Fixo|variavel"/>
    <s v="Deb CC"/>
    <n v="0"/>
    <n v="2.0099999999999998"/>
    <n v="0"/>
    <s v="                                                                                                    "/>
    <s v="   "/>
    <s v="002431"/>
    <s v="01"/>
    <s v="PIX"/>
    <s v="Auremir da BARROS Moreira                "/>
    <x v="0"/>
    <s v="20250521"/>
  </r>
  <r>
    <s v="0101"/>
    <s v="TD SYNNEX"/>
    <m/>
    <s v="PREVISTO"/>
    <d v="2025-04-17T00:00:00"/>
    <x v="3"/>
    <d v="2025-05-19T00:00:00"/>
    <n v="25216.74"/>
    <m/>
    <n v="1002100101"/>
    <m/>
    <s v="DESPESA  PROVISÃO"/>
    <s v="305       "/>
    <s v="DESPESA COM SERVIÇOS CONTRATADOS                            "/>
    <m/>
    <m/>
    <d v="2025-04-17T00:00:00"/>
    <s v="Espontâneo"/>
    <s v="Dinheiro"/>
    <n v="0"/>
    <n v="378.25110000000001"/>
    <n v="0"/>
    <m/>
    <m/>
    <s v="002431"/>
    <s v="02"/>
    <s v="À VISTA"/>
    <s v="Socorro Alves de Lima                  "/>
    <x v="0"/>
    <m/>
  </r>
  <r>
    <s v="0101"/>
    <s v="SYNNEX BRASIL LTDA"/>
    <s v="000635045"/>
    <s v="REALIZADO"/>
    <d v="2025-04-17T00:00:00"/>
    <x v="3"/>
    <d v="2025-05-19T00:00:00"/>
    <n v="25216.74"/>
    <d v="2025-05-06T00:00:00"/>
    <s v="1001100101    "/>
    <s v="30503     "/>
    <s v="ASSESSORIA INFORMATICA/SOLUÇOES TECNOLOG                    "/>
    <s v="305       "/>
    <s v="DESPESA COM SERVIÇOS CONTRATADOS                            "/>
    <s v="   "/>
    <s v="NF "/>
    <d v="2025-04-30T00:00:00"/>
    <s v="ED_Fixo|variavel"/>
    <s v="Deb CC"/>
    <n v="0"/>
    <n v="378.25110000000001"/>
    <n v="0"/>
    <s v="                                                                                                    "/>
    <s v="   "/>
    <s v="002198"/>
    <s v="01"/>
    <s v="30 DIAS        "/>
    <s v="Marcos Alves dos Santos                "/>
    <x v="0"/>
    <s v="20250519"/>
  </r>
  <r>
    <s v="0101"/>
    <s v="SYNNEX BRASIL LTDA"/>
    <s v="000634910"/>
    <s v="REALIZADO"/>
    <d v="2025-04-17T00:00:00"/>
    <x v="3"/>
    <d v="2025-05-19T00:00:00"/>
    <n v="121.24"/>
    <d v="2025-05-07T00:00:00"/>
    <s v="1001100103    "/>
    <s v="30503     "/>
    <s v="ASSESSORIA INFORMATICA/SOLUÇOES TECNOLOG                    "/>
    <s v="305       "/>
    <s v="DESPESA COM SERVIÇOS CONTRATADOS                            "/>
    <s v="   "/>
    <s v="NF "/>
    <d v="2025-04-30T00:00:00"/>
    <s v="ED_Fixo|variavel"/>
    <s v="Deb CC"/>
    <n v="0"/>
    <n v="1.8185999999999998"/>
    <n v="0"/>
    <s v="                                                                                                    "/>
    <s v="   "/>
    <s v="002198"/>
    <s v="01"/>
    <s v="30 DIAS        "/>
    <s v="Marcos Alves dos Santos                "/>
    <x v="0"/>
    <s v="20250519"/>
  </r>
  <r>
    <s v="0101"/>
    <s v="FIXAR COMERCIO DE PRODUTOS LTDA"/>
    <s v="000477785"/>
    <s v="PREVISTO"/>
    <d v="2025-04-17T00:00:00"/>
    <x v="3"/>
    <d v="2025-05-19T00:00:00"/>
    <n v="1475.77"/>
    <d v="2025-04-22T00:00:00"/>
    <s v="1001100401"/>
    <s v="20409"/>
    <s v="MANUTENÇAO PREDIAL"/>
    <s v="204       "/>
    <s v="CUSTO COM CANTEIRO                                          "/>
    <m/>
    <m/>
    <d v="2025-04-17T00:00:00"/>
    <s v="Espontâneo"/>
    <s v="Dinheiro"/>
    <n v="0"/>
    <n v="22.13655"/>
    <n v="0"/>
    <m/>
    <m/>
    <s v="002198"/>
    <s v="02"/>
    <s v="À VISTA"/>
    <s v="Fabrício Matos Dantas da BARROS             "/>
    <x v="0"/>
    <m/>
  </r>
  <r>
    <s v="0101"/>
    <s v="FIXAR COMERCIO DE PRODUTOS LTDA"/>
    <s v="000477785"/>
    <s v="REALIZADO"/>
    <d v="2025-04-17T00:00:00"/>
    <x v="3"/>
    <d v="2025-05-19T00:00:00"/>
    <n v="1475.77"/>
    <d v="2025-04-22T00:00:00"/>
    <s v="1001100401    "/>
    <s v="20409     "/>
    <s v="MANUTENÇAO PREDIAL                                          "/>
    <s v="204       "/>
    <s v="CUSTO COM CANTEIRO                                          "/>
    <s v="   "/>
    <s v="NF "/>
    <d v="2025-04-22T00:00:00"/>
    <s v="ED_Fixo|variavel"/>
    <s v="Deb CC"/>
    <n v="0"/>
    <n v="22.13655"/>
    <n v="0"/>
    <s v="                                                                                                    "/>
    <s v="341"/>
    <s v="001745"/>
    <s v="01"/>
    <s v="PIX"/>
    <s v="Gerson Farias da BARROS                  "/>
    <x v="0"/>
    <s v="20250519"/>
  </r>
  <r>
    <s v="0102"/>
    <s v="TIM S.A                                                                         "/>
    <s v="030610525"/>
    <s v="REALIZADO"/>
    <d v="2025-05-01T00:00:00"/>
    <x v="0"/>
    <d v="2025-05-23T00:00:00"/>
    <n v="1134.82"/>
    <d v="2025-05-16T00:00:00"/>
    <s v="1003200101    "/>
    <s v="20417     "/>
    <s v="TELEFONE/INTERNET                                           "/>
    <s v="204       "/>
    <s v="CUSTO COM CANTEIRO                                          "/>
    <s v="   "/>
    <s v="NF "/>
    <d v="2025-05-19T00:00:00"/>
    <s v="ED_Fixo|variavel"/>
    <s v="Deb CC"/>
    <n v="0"/>
    <n v="17.022299999999998"/>
    <n v="0"/>
    <s v="                                                                                                    "/>
    <s v="   "/>
    <s v="002171"/>
    <s v="01"/>
    <s v="15 DIAS        "/>
    <s v="Marcos Alves dos Santos                "/>
    <x v="0"/>
    <s v="20250523"/>
  </r>
  <r>
    <s v="0103"/>
    <s v="TIM S.A                                                                         "/>
    <s v="013500525"/>
    <s v="REALIZADO"/>
    <d v="2025-05-01T00:00:00"/>
    <x v="0"/>
    <d v="2025-05-23T00:00:00"/>
    <n v="1305.93"/>
    <d v="2025-05-16T00:00:00"/>
    <s v="1003220101    "/>
    <s v="20417     "/>
    <s v="TELEFONE/INTERNET                                           "/>
    <s v="204       "/>
    <s v="CUSTO COM CANTEIRO                                          "/>
    <s v="   "/>
    <s v="NF "/>
    <d v="2025-05-19T00:00:00"/>
    <s v="ED_Fixo|variavel"/>
    <s v="Deb CC"/>
    <n v="0"/>
    <n v="19.588950000000001"/>
    <n v="0"/>
    <s v="                                                                                                    "/>
    <s v="   "/>
    <s v="002171"/>
    <s v="01"/>
    <s v="15 DIAS        "/>
    <s v="Marcos Alves dos Santos                "/>
    <x v="0"/>
    <s v="20250523"/>
  </r>
  <r>
    <s v="0102"/>
    <s v="TIM S.A                                                                         "/>
    <s v="041700525"/>
    <s v="REALIZADO"/>
    <d v="2025-05-01T00:00:00"/>
    <x v="0"/>
    <d v="2025-05-23T00:00:00"/>
    <n v="434.28"/>
    <d v="2025-05-16T00:00:00"/>
    <s v="1001100207    "/>
    <s v="30202     "/>
    <s v="TELEFONE/INTERNET                                           "/>
    <s v="302       "/>
    <s v="DESPESA COM ESCRITORIO                                      "/>
    <s v="   "/>
    <s v="NF "/>
    <d v="2025-05-19T00:00:00"/>
    <s v="ED_Fixo|variavel"/>
    <s v="Deb CC"/>
    <n v="0"/>
    <n v="6.5141999999999998"/>
    <n v="0"/>
    <s v="                                                                                                    "/>
    <s v="   "/>
    <s v="002171"/>
    <s v="01"/>
    <s v="15 DIAS        "/>
    <s v="Marcos Alves dos Santos                "/>
    <x v="0"/>
    <s v="20250523"/>
  </r>
  <r>
    <s v="0101"/>
    <s v="PORTO SEGURO COMPANHIA DE SEGUROS"/>
    <s v="701197550"/>
    <s v="REALIZADO"/>
    <d v="2025-05-09T00:00:00"/>
    <x v="0"/>
    <d v="2025-05-19T00:00:00"/>
    <n v="2501.56"/>
    <d v="2025-05-15T00:00:00"/>
    <s v="1002100103    "/>
    <s v="20314     "/>
    <s v="SEGURO DE VIDA FUNCIONARIOS                                 "/>
    <s v="203       "/>
    <s v="CUSTO COM APOIO PESSOAL                                     "/>
    <s v="   "/>
    <s v="NF "/>
    <d v="2025-05-19T00:00:00"/>
    <s v="ED_Fixo|variavel"/>
    <s v="Deb CC"/>
    <n v="0"/>
    <n v="37.523399999999995"/>
    <n v="0"/>
    <s v="                                                                                                    "/>
    <s v="   "/>
    <s v="002509"/>
    <s v="01"/>
    <s v="15 DIAS        "/>
    <s v="Priscilla Dorvina Cordeiro              "/>
    <x v="0"/>
    <s v="20250519"/>
  </r>
  <r>
    <s v="0101"/>
    <s v="PORTO SEGURO COMPANHIA DE SEGUROS"/>
    <s v="701197360"/>
    <s v="REALIZADO"/>
    <d v="2025-05-09T00:00:00"/>
    <x v="0"/>
    <d v="2025-05-19T00:00:00"/>
    <n v="1125.54"/>
    <d v="2025-05-15T00:00:00"/>
    <s v="1003200101    "/>
    <s v="20314     "/>
    <s v="SEGURO DE VIDA FUNCIONARIOS                                 "/>
    <s v="203       "/>
    <s v="CUSTO COM APOIO PESSOAL                                     "/>
    <s v="   "/>
    <s v="NF "/>
    <d v="2025-05-19T00:00:00"/>
    <s v="ED_Fixo|variavel"/>
    <s v="Deb CC"/>
    <n v="0"/>
    <n v="16.883099999999999"/>
    <n v="0"/>
    <s v="                                                                                                    "/>
    <s v="   "/>
    <s v="002509"/>
    <s v="01"/>
    <s v="15 DIAS        "/>
    <s v="Priscilla Dorvina Cordeiro              "/>
    <x v="0"/>
    <s v="20250519"/>
  </r>
  <r>
    <s v="0101"/>
    <s v="PORTO SEGURO COMPANHIA DE SEGUROS"/>
    <s v="701197352"/>
    <s v="REALIZADO"/>
    <d v="2025-05-09T00:00:00"/>
    <x v="0"/>
    <d v="2025-05-19T00:00:00"/>
    <n v="566.28"/>
    <d v="2025-05-14T00:00:00"/>
    <s v="1002230102    "/>
    <s v="20314     "/>
    <s v="SEGURO DE VIDA FUNCIONARIOS                                 "/>
    <s v="203       "/>
    <s v="CUSTO COM APOIO PESSOAL                                     "/>
    <s v="   "/>
    <s v="NF "/>
    <d v="2025-05-14T00:00:00"/>
    <s v="ED_Fixo|variavel"/>
    <s v="Deb CC"/>
    <n v="0"/>
    <n v="8.4941999999999993"/>
    <n v="0"/>
    <s v="                                                                                                    "/>
    <s v="   "/>
    <s v="002509"/>
    <s v="01"/>
    <s v="15 DIAS        "/>
    <s v="Priscilla Dorvina Cordeiro              "/>
    <x v="0"/>
    <s v="20250519"/>
  </r>
  <r>
    <s v="0101"/>
    <s v="PORTO SEGURO COMPANHIA DE SEGUROS"/>
    <s v="701197345"/>
    <s v="REALIZADO"/>
    <d v="2025-05-09T00:00:00"/>
    <x v="0"/>
    <d v="2025-05-19T00:00:00"/>
    <n v="54.36"/>
    <d v="2025-05-14T00:00:00"/>
    <s v="1001100211    "/>
    <s v="20314     "/>
    <s v="SEGURO DE VIDA FUNCIONARIOS                                 "/>
    <s v="203       "/>
    <s v="CUSTO COM APOIO PESSOAL                                     "/>
    <s v="   "/>
    <s v="NF "/>
    <d v="2025-05-14T00:00:00"/>
    <s v="ED_Fixo|variavel"/>
    <s v="Deb CC"/>
    <n v="0"/>
    <n v="0.81540000000000001"/>
    <n v="0"/>
    <s v="                                                                                                    "/>
    <s v="   "/>
    <s v="002509"/>
    <s v="01"/>
    <s v="15 DIAS        "/>
    <s v="Priscilla Dorvina Cordeiro              "/>
    <x v="0"/>
    <s v="20250519"/>
  </r>
  <r>
    <s v="0102"/>
    <s v="TRIBUNAL REGIONAL DO TRABALHO DA 7A. REGIAO"/>
    <m/>
    <s v="PREVISTO"/>
    <d v="2025-04-25T00:00:00"/>
    <x v="3"/>
    <d v="2025-05-19T00:00:00"/>
    <n v="10000"/>
    <m/>
    <n v="1002100101"/>
    <m/>
    <s v="DESPESAPROVISÃO"/>
    <s v="203       "/>
    <s v="CUSTO COM APOIO PESSOAL                                     "/>
    <m/>
    <m/>
    <d v="2025-04-25T00:00:00"/>
    <s v="Espontâneo"/>
    <s v="Dinheiro"/>
    <n v="0"/>
    <n v="150"/>
    <n v="0"/>
    <m/>
    <m/>
    <s v="002509"/>
    <s v="02"/>
    <s v="À VISTA"/>
    <s v="Larissa Waleska Nascimento Oliveira     "/>
    <x v="0"/>
    <m/>
  </r>
  <r>
    <s v="0102"/>
    <s v="TRIBUNAL REGIONAL DO TRABALHO DA 7A. REGIAO"/>
    <s v="953502025"/>
    <s v="PREVISTO"/>
    <d v="2025-04-25T00:00:00"/>
    <x v="3"/>
    <d v="2025-05-23T00:00:00"/>
    <n v="10000"/>
    <d v="2025-04-25T00:00:00"/>
    <s v="1004240101"/>
    <s v="20313"/>
    <s v="PROCESSO JUDICIAL TRABALHISTA"/>
    <s v="203       "/>
    <s v="CUSTO COM APOIO PESSOAL                                     "/>
    <m/>
    <m/>
    <d v="2025-04-25T00:00:00"/>
    <s v="Espontâneo"/>
    <s v="Dinheiro"/>
    <n v="0"/>
    <n v="150"/>
    <n v="0"/>
    <m/>
    <m/>
    <s v="002509"/>
    <s v="02"/>
    <s v="À VISTA"/>
    <s v="Socorro Alves de Lima                  "/>
    <x v="0"/>
    <m/>
  </r>
  <r>
    <s v="0104"/>
    <s v="TRIBUNAL REGIONAL DO TRABALHO DA 7A. REGIAO                                     "/>
    <s v="953502025"/>
    <s v="REALIZADO"/>
    <d v="2025-04-25T00:00:00"/>
    <x v="3"/>
    <d v="2025-05-23T00:00:00"/>
    <n v="10000"/>
    <d v="2025-04-25T00:00:00"/>
    <s v="1004240101    "/>
    <s v="20313     "/>
    <s v="PROCESSO JUDICIAL TRABALHISTA                               "/>
    <s v="203       "/>
    <s v="CUSTO COM APOIO PESSOAL                                     "/>
    <s v="A  "/>
    <s v="BOL"/>
    <d v="2025-04-25T00:00:00"/>
    <s v="ED_Fixo|variavel"/>
    <s v="Deb CC"/>
    <n v="0"/>
    <n v="150"/>
    <n v="0"/>
    <s v="PROCESSO ANTÔNIO PINTO DA FONSECA  Nº 000023321.2025.5.07.0098 "/>
    <s v="   "/>
    <s v="003164"/>
    <s v="01"/>
    <s v="À VISTA"/>
    <s v="Larissa Waleska Nascimento Oliveira     "/>
    <x v="0"/>
    <s v="20250523"/>
  </r>
  <r>
    <s v="0104"/>
    <s v="TRIBUNAL REGIONAL DO TRABALHO DA 7A. REGIAO                                     "/>
    <s v="208579202"/>
    <s v="REALIZADO"/>
    <d v="2025-05-20T00:00:00"/>
    <x v="0"/>
    <d v="2025-05-23T00:00:00"/>
    <n v="454"/>
    <d v="2025-05-20T00:00:00"/>
    <s v="1004240101    "/>
    <s v="20313     "/>
    <s v="PROCESSO JUDICIAL TRABALHISTA                               "/>
    <s v="203       "/>
    <s v="CUSTO COM APOIO PESSOAL                                     "/>
    <s v="04 "/>
    <s v="BOL"/>
    <d v="2025-05-20T00:00:00"/>
    <s v="ED_Fixo|variavel"/>
    <s v="Deb CC"/>
    <n v="0"/>
    <n v="6.81"/>
    <n v="0"/>
    <s v="CUSTAS PROCESSUAIS FRANCISCO CUNHA E BARROS  PROCESSO Nº.: 000105519.2024.5.07.0098              "/>
    <s v="   "/>
    <s v="003164"/>
    <s v="01"/>
    <s v="À VISTA"/>
    <s v="Socorro Alves de Lima                  "/>
    <x v="0"/>
    <s v="20250523"/>
  </r>
  <r>
    <s v="0104"/>
    <s v="TRIBUNAL REGIONAL DO TRABALHO DA 7A. REGIAO                                     "/>
    <s v="208579202"/>
    <s v="REALIZADO"/>
    <d v="2025-05-20T00:00:00"/>
    <x v="0"/>
    <d v="2025-05-23T00:00:00"/>
    <n v="22700"/>
    <d v="2025-05-20T00:00:00"/>
    <s v="1004240101    "/>
    <s v="20313     "/>
    <s v="PROCESSO JUDICIAL TRABALHISTA                               "/>
    <s v="203       "/>
    <s v="CUSTO COM APOIO PESSOAL                                     "/>
    <s v="03 "/>
    <s v="BOL"/>
    <d v="2025-05-20T00:00:00"/>
    <s v="ED_Fixo|variavel"/>
    <s v="Deb CC"/>
    <n v="0"/>
    <n v="340.5"/>
    <n v="0"/>
    <s v="GUIA RECURSAL FRANCISCO CUNHA E BARROS  PROC. 000102531.2024.5.07.0098                               "/>
    <s v="   "/>
    <s v="003164"/>
    <s v="01"/>
    <s v="À VISTA"/>
    <s v="Fabrício Matos Dantas da BARROS             "/>
    <x v="0"/>
    <s v="20250523"/>
  </r>
  <r>
    <s v="0104"/>
    <s v="TRIBUNAL REGIONAL DO TRABALHO DA 7A. REGIAO                                     "/>
    <s v="748552024"/>
    <s v="REALIZADO"/>
    <d v="2025-05-14T00:00:00"/>
    <x v="0"/>
    <d v="2025-05-19T00:00:00"/>
    <n v="10599.62"/>
    <d v="2025-05-14T00:00:00"/>
    <s v="1001200201    "/>
    <s v="20313     "/>
    <s v="PROCESSO JUDICIAL TRABALHISTA                               "/>
    <s v="203       "/>
    <s v="CUSTO COM APOIO PESSOAL                                     "/>
    <s v="A  "/>
    <s v="BOL"/>
    <d v="2025-05-14T00:00:00"/>
    <s v="ED_Fixo|variavel"/>
    <s v="Deb CC"/>
    <n v="0"/>
    <n v="158.99430000000001"/>
    <n v="0"/>
    <s v="PROCESSO JOSÉ KLEITON ROCHA DE SOUZA  Nº 000022135.2024.5.07.0098  BOL. AGRAVO DE INSTRUMENTO E"/>
    <s v="   "/>
    <s v="003164"/>
    <s v="01"/>
    <s v="À VISTA"/>
    <s v="Fabrício Matos Dantas da BARROS             "/>
    <x v="0"/>
    <s v="20250519"/>
  </r>
  <r>
    <s v="0104"/>
    <s v="TRIBUNAL REGIONAL DO TRABALHO DA 7A. REGIAO                                     "/>
    <s v="173676202"/>
    <s v="REALIZADO"/>
    <d v="2025-05-14T00:00:00"/>
    <x v="0"/>
    <d v="2025-05-21T00:00:00"/>
    <n v="26266.92"/>
    <d v="2025-05-14T00:00:00"/>
    <s v="1001200201    "/>
    <s v="20313     "/>
    <s v="PROCESSO JUDICIAL TRABALHISTA                               "/>
    <s v="203       "/>
    <s v="CUSTO COM APOIO PESSOAL                                     "/>
    <s v="03 "/>
    <s v="BOL"/>
    <d v="2025-05-14T00:00:00"/>
    <s v="ED_Fixo|variavel"/>
    <s v="Deb CC"/>
    <n v="0"/>
    <n v="394.00379999999996"/>
    <n v="0"/>
    <s v="GUIA RECURSAL ANDERSON ALVES DOS SANTOS  PROC. 000112514.2024.5.07.0098                             "/>
    <s v="   "/>
    <s v="003164"/>
    <s v="01"/>
    <s v="À VISTA"/>
    <s v="Fabrício Matos Dantas da BARROS             "/>
    <x v="0"/>
    <s v="20250521"/>
  </r>
  <r>
    <s v="0102"/>
    <s v="UNIDAS LOCADORA S.A                                                             "/>
    <s v="000623891"/>
    <s v="REALIZADO"/>
    <d v="2025-05-03T00:00:00"/>
    <x v="0"/>
    <d v="2025-05-23T00:00:00"/>
    <n v="3164.42"/>
    <d v="2025-05-05T00:00:00"/>
    <s v="1001200201    "/>
    <s v="20503     "/>
    <s v="LOCACAO DE VEICULOS                                         "/>
    <s v="205       "/>
    <s v="CUSTOS C/ VEICULOS                                          "/>
    <s v="   "/>
    <s v="NF "/>
    <d v="2025-05-05T00:00:00"/>
    <s v="ED_Fixo|variavel"/>
    <s v="Deb CC"/>
    <n v="0"/>
    <n v="47.466299999999997"/>
    <n v="0"/>
    <s v="                                                                                                    "/>
    <s v="   "/>
    <s v="002985"/>
    <s v="01"/>
    <s v="15 DIAS                  "/>
    <s v="Lia Raquel Uchoa Lima                   "/>
    <x v="0"/>
    <s v="20250523"/>
  </r>
  <r>
    <s v="0102"/>
    <s v="UNIDAS LOCADORA S.A                                                             "/>
    <s v="000622885"/>
    <s v="REALIZADO"/>
    <d v="2025-04-29T00:00:00"/>
    <x v="3"/>
    <d v="2025-05-19T00:00:00"/>
    <n v="3237.16"/>
    <d v="2025-05-05T00:00:00"/>
    <s v="1003200101    "/>
    <s v="20503     "/>
    <s v="LOCACAO DE VEICULOS                                         "/>
    <s v="205       "/>
    <s v="CUSTOS C/ VEICULOS                                          "/>
    <s v="   "/>
    <s v="NF "/>
    <d v="2025-04-30T00:00:00"/>
    <s v="ED_Fixo|variavel"/>
    <s v="Deb CC"/>
    <n v="0"/>
    <n v="48.557399999999994"/>
    <n v="0"/>
    <s v="                                                                                                    "/>
    <s v="   "/>
    <s v="002985"/>
    <s v="01"/>
    <s v="15 DIAS                  "/>
    <s v="Lia Raquel Uchoa Lima                   "/>
    <x v="0"/>
    <s v="20250519"/>
  </r>
  <r>
    <m/>
    <e v="#VALUE!"/>
    <m/>
    <m/>
    <m/>
    <x v="4"/>
    <m/>
    <m/>
    <m/>
    <m/>
    <m/>
    <m/>
    <m/>
    <m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Tabela dinâ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F13:G69" firstHeaderRow="1" firstDataRow="1" firstDataCol="1"/>
  <pivotFields count="30">
    <pivotField showAll="0"/>
    <pivotField axis="axisRow" showAll="0" sortType="descending">
      <items count="113">
        <item x="7"/>
        <item x="101"/>
        <item x="46"/>
        <item x="48"/>
        <item x="49"/>
        <item x="8"/>
        <item x="95"/>
        <item x="17"/>
        <item x="32"/>
        <item x="12"/>
        <item x="93"/>
        <item x="11"/>
        <item x="0"/>
        <item x="36"/>
        <item x="13"/>
        <item x="62"/>
        <item x="100"/>
        <item x="61"/>
        <item x="26"/>
        <item x="27"/>
        <item x="53"/>
        <item x="29"/>
        <item x="21"/>
        <item x="22"/>
        <item x="23"/>
        <item x="24"/>
        <item x="25"/>
        <item x="99"/>
        <item x="92"/>
        <item x="18"/>
        <item x="30"/>
        <item x="103"/>
        <item x="33"/>
        <item x="34"/>
        <item x="35"/>
        <item x="96"/>
        <item x="37"/>
        <item x="98"/>
        <item x="106"/>
        <item x="41"/>
        <item x="40"/>
        <item x="39"/>
        <item x="38"/>
        <item x="42"/>
        <item x="3"/>
        <item x="4"/>
        <item x="44"/>
        <item x="1"/>
        <item x="2"/>
        <item x="10"/>
        <item x="47"/>
        <item x="28"/>
        <item x="20"/>
        <item x="14"/>
        <item x="50"/>
        <item x="56"/>
        <item x="19"/>
        <item x="31"/>
        <item x="52"/>
        <item x="57"/>
        <item x="63"/>
        <item x="5"/>
        <item x="6"/>
        <item x="54"/>
        <item x="55"/>
        <item x="45"/>
        <item x="43"/>
        <item x="9"/>
        <item x="58"/>
        <item x="64"/>
        <item x="65"/>
        <item x="66"/>
        <item x="67"/>
        <item x="68"/>
        <item x="69"/>
        <item x="70"/>
        <item x="71"/>
        <item x="72"/>
        <item x="60"/>
        <item x="73"/>
        <item x="74"/>
        <item x="75"/>
        <item x="76"/>
        <item x="77"/>
        <item x="78"/>
        <item x="10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7"/>
        <item x="105"/>
        <item x="16"/>
        <item x="104"/>
        <item x="15"/>
        <item x="107"/>
        <item x="102"/>
        <item x="109"/>
        <item x="110"/>
        <item x="111"/>
        <item x="59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Fields count="1">
    <field x="1"/>
  </rowFields>
  <rowItems count="56">
    <i>
      <x v="54"/>
    </i>
    <i>
      <x v="39"/>
    </i>
    <i>
      <x v="40"/>
    </i>
    <i>
      <x v="4"/>
    </i>
    <i>
      <x v="41"/>
    </i>
    <i>
      <x v="22"/>
    </i>
    <i>
      <x v="34"/>
    </i>
    <i>
      <x v="108"/>
    </i>
    <i>
      <x v="96"/>
    </i>
    <i>
      <x v="23"/>
    </i>
    <i>
      <x v="77"/>
    </i>
    <i>
      <x v="42"/>
    </i>
    <i>
      <x v="12"/>
    </i>
    <i>
      <x v="68"/>
    </i>
    <i>
      <x v="93"/>
    </i>
    <i>
      <x v="6"/>
    </i>
    <i>
      <x v="1"/>
    </i>
    <i>
      <x v="66"/>
    </i>
    <i>
      <x v="51"/>
    </i>
    <i>
      <x v="46"/>
    </i>
    <i>
      <x v="7"/>
    </i>
    <i>
      <x v="78"/>
    </i>
    <i>
      <x v="85"/>
    </i>
    <i>
      <x v="17"/>
    </i>
    <i>
      <x v="109"/>
    </i>
    <i>
      <x v="105"/>
    </i>
    <i>
      <x v="9"/>
    </i>
    <i>
      <x v="8"/>
    </i>
    <i>
      <x v="69"/>
    </i>
    <i>
      <x v="72"/>
    </i>
    <i>
      <x v="56"/>
    </i>
    <i>
      <x v="29"/>
    </i>
    <i>
      <x v="99"/>
    </i>
    <i>
      <x v="2"/>
    </i>
    <i>
      <x v="76"/>
    </i>
    <i>
      <x v="92"/>
    </i>
    <i>
      <x v="11"/>
    </i>
    <i>
      <x v="87"/>
    </i>
    <i>
      <x v="59"/>
    </i>
    <i>
      <x v="19"/>
    </i>
    <i>
      <x v="20"/>
    </i>
    <i>
      <x v="60"/>
    </i>
    <i>
      <x v="98"/>
    </i>
    <i>
      <x v="110"/>
    </i>
    <i>
      <x v="30"/>
    </i>
    <i>
      <x v="15"/>
    </i>
    <i>
      <x v="5"/>
    </i>
    <i>
      <x v="48"/>
    </i>
    <i>
      <x v="65"/>
    </i>
    <i>
      <x v="49"/>
    </i>
    <i>
      <x/>
    </i>
    <i>
      <x v="64"/>
    </i>
    <i>
      <x v="75"/>
    </i>
    <i>
      <x v="21"/>
    </i>
    <i>
      <x v="16"/>
    </i>
    <i t="grand">
      <x/>
    </i>
  </rowItems>
  <colItems count="1">
    <i/>
  </colItems>
  <dataFields count="1">
    <dataField name="Soma de VALOR_PAGTO" fld="7" baseField="0" baseItem="0" numFmtId="164"/>
  </dataFields>
  <formats count="9">
    <format dxfId="242">
      <pivotArea type="all" dataOnly="0" outline="0" fieldPosition="0"/>
    </format>
    <format dxfId="243">
      <pivotArea outline="0" collapsedLevelsAreSubtotals="1" fieldPosition="0"/>
    </format>
    <format dxfId="244">
      <pivotArea field="1" type="button" dataOnly="0" labelOnly="1" outline="0" axis="axisRow" fieldPosition="0"/>
    </format>
    <format dxfId="245">
      <pivotArea dataOnly="0" labelOnly="1" outline="0" axis="axisValues" fieldPosition="0"/>
    </format>
    <format dxfId="24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8">
      <pivotArea dataOnly="0" labelOnly="1" fieldPosition="0">
        <references count="1">
          <reference field="1" count="12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249">
      <pivotArea dataOnly="0" labelOnly="1" grandRow="1" outline="0" fieldPosition="0"/>
    </format>
    <format dxfId="250">
      <pivotArea dataOnly="0" labelOnly="1" outline="0" axis="axisValues" fieldPosition="0"/>
    </format>
  </formats>
  <chartFormats count="1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29310-E292-49B4-A801-CE3A52FA864F}" name="Tabela dinâmica10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B86:D91" firstHeaderRow="0" firstDataRow="1" firstDataCol="1"/>
  <pivotFields count="30"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3"/>
        <item x="0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NCARGO" fld="20" baseField="0" baseItem="0"/>
    <dataField name="Soma de VALOR_PAGTO" fld="7" baseField="0" baseItem="0"/>
  </dataFields>
  <formats count="6">
    <format dxfId="468">
      <pivotArea type="all" dataOnly="0" outline="0" fieldPosition="0"/>
    </format>
    <format dxfId="467">
      <pivotArea outline="0" collapsedLevelsAreSubtotals="1" fieldPosition="0"/>
    </format>
    <format dxfId="466">
      <pivotArea field="5" type="button" dataOnly="0" labelOnly="1" outline="0" axis="axisRow" fieldPosition="0"/>
    </format>
    <format dxfId="465">
      <pivotArea dataOnly="0" labelOnly="1" fieldPosition="0">
        <references count="1">
          <reference field="5" count="0"/>
        </references>
      </pivotArea>
    </format>
    <format dxfId="464">
      <pivotArea dataOnly="0" labelOnly="1" grandRow="1" outline="0" fieldPosition="0"/>
    </format>
    <format dxfId="4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Tabela dinâ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4:F5" firstHeaderRow="1" firstDataRow="1" firstDataCol="0"/>
  <pivotFields count="30">
    <pivotField showAll="0"/>
    <pivotField showAll="0"/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dataField="1"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Soma de PIS" fld="19" baseField="0" baseItem="0" numFmtId="164"/>
  </dataFields>
  <formats count="1">
    <format dxfId="2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Tabela dinâmica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8">
  <location ref="I16:J72" firstHeaderRow="1" firstDataRow="1" firstDataCol="1" rowPageCount="1" colPageCount="1"/>
  <pivotFields count="30">
    <pivotField showAll="0"/>
    <pivotField axis="axisRow" showAll="0">
      <items count="113">
        <item x="7"/>
        <item x="101"/>
        <item x="46"/>
        <item x="48"/>
        <item x="49"/>
        <item x="8"/>
        <item x="95"/>
        <item x="17"/>
        <item x="32"/>
        <item x="12"/>
        <item x="93"/>
        <item x="11"/>
        <item x="0"/>
        <item x="36"/>
        <item x="13"/>
        <item x="62"/>
        <item x="100"/>
        <item x="61"/>
        <item x="26"/>
        <item x="27"/>
        <item x="53"/>
        <item x="29"/>
        <item x="21"/>
        <item x="22"/>
        <item x="23"/>
        <item x="24"/>
        <item x="25"/>
        <item x="99"/>
        <item x="92"/>
        <item x="18"/>
        <item x="30"/>
        <item x="103"/>
        <item x="33"/>
        <item x="34"/>
        <item x="35"/>
        <item x="96"/>
        <item x="37"/>
        <item x="98"/>
        <item x="106"/>
        <item x="41"/>
        <item x="40"/>
        <item x="39"/>
        <item x="38"/>
        <item x="42"/>
        <item x="3"/>
        <item x="4"/>
        <item x="44"/>
        <item x="1"/>
        <item x="2"/>
        <item x="10"/>
        <item x="47"/>
        <item x="28"/>
        <item x="20"/>
        <item x="14"/>
        <item x="50"/>
        <item x="56"/>
        <item x="19"/>
        <item x="31"/>
        <item x="52"/>
        <item x="57"/>
        <item x="63"/>
        <item x="5"/>
        <item x="6"/>
        <item x="54"/>
        <item x="55"/>
        <item x="45"/>
        <item x="43"/>
        <item x="9"/>
        <item x="58"/>
        <item x="64"/>
        <item x="65"/>
        <item x="66"/>
        <item x="67"/>
        <item x="68"/>
        <item x="69"/>
        <item x="70"/>
        <item x="71"/>
        <item x="72"/>
        <item x="60"/>
        <item x="73"/>
        <item x="74"/>
        <item x="75"/>
        <item x="76"/>
        <item x="77"/>
        <item x="78"/>
        <item x="10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7"/>
        <item x="105"/>
        <item x="16"/>
        <item x="104"/>
        <item x="15"/>
        <item x="107"/>
        <item x="102"/>
        <item x="109"/>
        <item x="110"/>
        <item x="111"/>
        <item x="59"/>
        <item x="51"/>
        <item t="default"/>
      </items>
    </pivotField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1">
    <field x="1"/>
  </rowFields>
  <rowItems count="56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9"/>
    </i>
    <i>
      <x v="30"/>
    </i>
    <i>
      <x v="34"/>
    </i>
    <i>
      <x v="39"/>
    </i>
    <i>
      <x v="40"/>
    </i>
    <i>
      <x v="41"/>
    </i>
    <i>
      <x v="42"/>
    </i>
    <i>
      <x v="46"/>
    </i>
    <i>
      <x v="48"/>
    </i>
    <i>
      <x v="49"/>
    </i>
    <i>
      <x v="51"/>
    </i>
    <i>
      <x v="54"/>
    </i>
    <i>
      <x v="56"/>
    </i>
    <i>
      <x v="59"/>
    </i>
    <i>
      <x v="60"/>
    </i>
    <i>
      <x v="64"/>
    </i>
    <i>
      <x v="65"/>
    </i>
    <i>
      <x v="66"/>
    </i>
    <i>
      <x v="68"/>
    </i>
    <i>
      <x v="69"/>
    </i>
    <i>
      <x v="72"/>
    </i>
    <i>
      <x v="75"/>
    </i>
    <i>
      <x v="76"/>
    </i>
    <i>
      <x v="77"/>
    </i>
    <i>
      <x v="78"/>
    </i>
    <i>
      <x v="85"/>
    </i>
    <i>
      <x v="87"/>
    </i>
    <i>
      <x v="92"/>
    </i>
    <i>
      <x v="93"/>
    </i>
    <i>
      <x v="96"/>
    </i>
    <i>
      <x v="98"/>
    </i>
    <i>
      <x v="99"/>
    </i>
    <i>
      <x v="105"/>
    </i>
    <i>
      <x v="108"/>
    </i>
    <i>
      <x v="109"/>
    </i>
    <i>
      <x v="110"/>
    </i>
    <i t="grand">
      <x/>
    </i>
  </rowItems>
  <colItems count="1">
    <i/>
  </colItems>
  <pageFields count="1">
    <pageField fld="28" hier="-1"/>
  </pageFields>
  <dataFields count="1">
    <dataField name="Soma de VALOR_PAGTO" fld="7" baseField="0" baseItem="0" numFmtId="164"/>
  </dataFields>
  <formats count="9">
    <format dxfId="227">
      <pivotArea type="all" dataOnly="0" outline="0" fieldPosition="0"/>
    </format>
    <format dxfId="228">
      <pivotArea outline="0" collapsedLevelsAreSubtotals="1" fieldPosition="0"/>
    </format>
    <format dxfId="229">
      <pivotArea field="1" type="button" dataOnly="0" labelOnly="1" outline="0" axis="axisRow" fieldPosition="0"/>
    </format>
    <format dxfId="230">
      <pivotArea dataOnly="0" labelOnly="1" outline="0" axis="axisValues" fieldPosition="0"/>
    </format>
    <format dxfId="23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3">
      <pivotArea dataOnly="0" labelOnly="1" fieldPosition="0">
        <references count="1">
          <reference field="1" count="12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234">
      <pivotArea dataOnly="0" labelOnly="1" grandRow="1" outline="0" fieldPosition="0"/>
    </format>
    <format dxfId="235">
      <pivotArea dataOnly="0" labelOnly="1" outline="0" axis="axisValues" fieldPosition="0"/>
    </format>
  </formats>
  <chartFormats count="1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Tabela dinâmica6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7">
  <location ref="B70:C72" firstHeaderRow="1" firstDataRow="1" firstDataCol="1"/>
  <pivotFields count="30">
    <pivotField showAll="0"/>
    <pivotField showAll="0"/>
    <pivotField showAll="0"/>
    <pivotField axis="axisRow" multipleItemSelectionAllowed="1"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>
      <items count="69">
        <item x="19"/>
        <item x="41"/>
        <item x="42"/>
        <item x="43"/>
        <item x="44"/>
        <item x="50"/>
        <item x="55"/>
        <item x="47"/>
        <item x="48"/>
        <item x="46"/>
        <item x="36"/>
        <item x="49"/>
        <item x="40"/>
        <item x="39"/>
        <item x="60"/>
        <item x="45"/>
        <item x="37"/>
        <item x="62"/>
        <item x="63"/>
        <item x="14"/>
        <item x="13"/>
        <item x="22"/>
        <item x="28"/>
        <item x="29"/>
        <item x="53"/>
        <item x="65"/>
        <item x="58"/>
        <item x="67"/>
        <item x="18"/>
        <item x="54"/>
        <item x="30"/>
        <item x="11"/>
        <item x="12"/>
        <item x="33"/>
        <item x="31"/>
        <item x="38"/>
        <item x="27"/>
        <item x="32"/>
        <item x="23"/>
        <item x="17"/>
        <item x="9"/>
        <item x="10"/>
        <item x="26"/>
        <item x="59"/>
        <item x="57"/>
        <item x="0"/>
        <item x="66"/>
        <item x="4"/>
        <item x="8"/>
        <item x="24"/>
        <item x="25"/>
        <item x="16"/>
        <item x="2"/>
        <item x="6"/>
        <item x="1"/>
        <item x="7"/>
        <item x="35"/>
        <item x="34"/>
        <item x="64"/>
        <item x="3"/>
        <item x="5"/>
        <item x="15"/>
        <item x="56"/>
        <item x="61"/>
        <item x="51"/>
        <item x="52"/>
        <item x="20"/>
        <item x="21"/>
        <item t="default"/>
      </items>
    </pivotField>
    <pivotField showAll="0"/>
    <pivotField showAll="0" measureFilter="1" sortType="ascending">
      <items count="70">
        <item x="31"/>
        <item x="57"/>
        <item x="42"/>
        <item x="29"/>
        <item x="8"/>
        <item x="27"/>
        <item x="22"/>
        <item x="55"/>
        <item x="9"/>
        <item x="32"/>
        <item x="25"/>
        <item x="26"/>
        <item x="15"/>
        <item x="67"/>
        <item x="0"/>
        <item x="34"/>
        <item x="33"/>
        <item x="1"/>
        <item x="2"/>
        <item x="63"/>
        <item x="35"/>
        <item x="36"/>
        <item x="61"/>
        <item x="62"/>
        <item x="18"/>
        <item x="19"/>
        <item x="51"/>
        <item x="30"/>
        <item x="60"/>
        <item x="45"/>
        <item x="44"/>
        <item x="49"/>
        <item x="58"/>
        <item x="3"/>
        <item x="4"/>
        <item x="53"/>
        <item x="54"/>
        <item x="5"/>
        <item x="6"/>
        <item x="37"/>
        <item x="12"/>
        <item x="16"/>
        <item x="17"/>
        <item x="56"/>
        <item x="46"/>
        <item x="64"/>
        <item x="65"/>
        <item x="47"/>
        <item x="38"/>
        <item x="50"/>
        <item x="40"/>
        <item x="41"/>
        <item x="20"/>
        <item x="21"/>
        <item x="28"/>
        <item x="43"/>
        <item x="68"/>
        <item x="52"/>
        <item x="10"/>
        <item x="48"/>
        <item x="59"/>
        <item x="39"/>
        <item x="7"/>
        <item x="66"/>
        <item x="23"/>
        <item x="24"/>
        <item x="13"/>
        <item x="11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f="1" x="18"/>
        <item f="1" x="19"/>
        <item f="1" x="20"/>
        <item f="1" x="21"/>
        <item f="1" x="22"/>
        <item f="1" x="23"/>
        <item f="1" x="24"/>
        <item x="4"/>
        <item x="14"/>
        <item n="gbubujgughg" x="11"/>
        <item x="0"/>
        <item x="8"/>
        <item x="9"/>
        <item x="6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Fields count="1">
    <field x="3"/>
  </rowFields>
  <rowItems count="2">
    <i>
      <x v="1"/>
    </i>
    <i t="grand">
      <x/>
    </i>
  </rowItems>
  <colItems count="1">
    <i/>
  </colItems>
  <dataFields count="1">
    <dataField name="Soma de VALOR_PAGTO" fld="7" baseField="0" baseItem="0"/>
  </dataFields>
  <formats count="6">
    <format dxfId="236">
      <pivotArea type="all" dataOnly="0" outline="0" fieldPosition="0"/>
    </format>
    <format dxfId="237">
      <pivotArea outline="0" collapsedLevelsAreSubtotals="1" fieldPosition="0"/>
    </format>
    <format dxfId="238">
      <pivotArea field="13" type="button" dataOnly="0" labelOnly="1" outline="0"/>
    </format>
    <format dxfId="239">
      <pivotArea dataOnly="0" labelOnly="1" outline="0" axis="axisValues" fieldPosition="0"/>
    </format>
    <format dxfId="240">
      <pivotArea dataOnly="0" labelOnly="1" grandRow="1" outline="0" fieldPosition="0"/>
    </format>
    <format dxfId="241">
      <pivotArea dataOnly="0" labelOnly="1" outline="0" axis="axisValues" fieldPosition="0"/>
    </format>
  </formats>
  <chartFormats count="12"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3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0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0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4:B5" firstHeaderRow="1" firstDataRow="1" firstDataCol="0"/>
  <pivotFields count="30">
    <pivotField showAll="0"/>
    <pivotField showAll="0"/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Soma de VALOR_PAGTO" fld="7" baseField="0" baseItem="0" numFmtId="164"/>
  </dataFields>
  <formats count="3">
    <format dxfId="253">
      <pivotArea dataOnly="0" labelOnly="1" outline="0" axis="axisValues" fieldPosition="0"/>
    </format>
    <format dxfId="254">
      <pivotArea dataOnly="0" labelOnly="1" outline="0" axis="axisValues" fieldPosition="0"/>
    </format>
    <format dxfId="25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Tabela dinâmica9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2">
  <location ref="B57:D63" firstHeaderRow="0" firstDataRow="1" firstDataCol="1"/>
  <pivotFields count="30">
    <pivotField axis="axisRow" showAll="0">
      <items count="7">
        <item x="0"/>
        <item x="1"/>
        <item x="2"/>
        <item x="3"/>
        <item x="5"/>
        <item x="4"/>
        <item t="default"/>
      </items>
    </pivotField>
    <pivotField showAll="0"/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NCARGO" fld="20" baseField="0" baseItem="0"/>
    <dataField name="Soma de VALOR_PAGTO" fld="7" baseField="0" baseItem="0"/>
  </dataFields>
  <formats count="4">
    <format dxfId="216">
      <pivotArea type="all" dataOnly="0" outline="0" fieldPosition="0"/>
    </format>
    <format dxfId="217">
      <pivotArea outline="0" collapsedLevelsAreSubtotals="1" fieldPosition="0"/>
    </format>
    <format dxfId="218">
      <pivotArea field="5" type="button" dataOnly="0" labelOnly="1" outline="0"/>
    </format>
    <format dxfId="219">
      <pivotArea dataOnly="0" labelOnly="1" grandRow="1" outline="0" fieldPosition="0"/>
    </format>
  </formats>
  <chartFormats count="11">
    <chartFormat chart="4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1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1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1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1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Tabela dinâmica8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4">
  <location ref="B47:C50" firstHeaderRow="1" firstDataRow="1" firstDataCol="1"/>
  <pivotFields count="30">
    <pivotField showAll="0"/>
    <pivotField showAll="0"/>
    <pivotField showAll="0"/>
    <pivotField showAll="0">
      <items count="3">
        <item h="1" x="1"/>
        <item x="0"/>
        <item t="default"/>
      </items>
    </pivotField>
    <pivotField numFmtId="14" showAll="0"/>
    <pivotField axis="axisRow"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Fields count="1">
    <field x="5"/>
  </rowFields>
  <rowItems count="3">
    <i>
      <x/>
    </i>
    <i>
      <x v="3"/>
    </i>
    <i t="grand">
      <x/>
    </i>
  </rowItems>
  <colItems count="1">
    <i/>
  </colItems>
  <dataFields count="1">
    <dataField name="Soma de VALOR_PAGTO" fld="7" baseField="0" baseItem="0" numFmtId="164"/>
  </dataFields>
  <formats count="7">
    <format dxfId="220">
      <pivotArea type="all" dataOnly="0" outline="0" fieldPosition="0"/>
    </format>
    <format dxfId="221">
      <pivotArea outline="0" collapsedLevelsAreSubtotals="1" fieldPosition="0"/>
    </format>
    <format dxfId="222">
      <pivotArea field="5" type="button" dataOnly="0" labelOnly="1" outline="0" axis="axisRow" fieldPosition="0"/>
    </format>
    <format dxfId="223">
      <pivotArea dataOnly="0" labelOnly="1" outline="0" axis="axisValues" fieldPosition="0"/>
    </format>
    <format dxfId="224">
      <pivotArea dataOnly="0" labelOnly="1" fieldPosition="0">
        <references count="1">
          <reference field="5" count="0"/>
        </references>
      </pivotArea>
    </format>
    <format dxfId="225">
      <pivotArea dataOnly="0" labelOnly="1" grandRow="1" outline="0" fieldPosition="0"/>
    </format>
    <format dxfId="226">
      <pivotArea dataOnly="0" labelOnly="1" outline="0" axis="axisValues" fieldPosition="0"/>
    </format>
  </formats>
  <chartFormats count="3">
    <chartFormat chart="3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Tabela dinâ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5">
  <location ref="B13:C19" firstHeaderRow="1" firstDataRow="1" firstDataCol="1"/>
  <pivotFields count="30">
    <pivotField showAll="0"/>
    <pivotField showAll="0">
      <items count="113">
        <item x="7"/>
        <item x="101"/>
        <item x="46"/>
        <item x="48"/>
        <item x="49"/>
        <item x="8"/>
        <item x="95"/>
        <item x="17"/>
        <item x="32"/>
        <item x="12"/>
        <item x="93"/>
        <item x="11"/>
        <item x="0"/>
        <item x="36"/>
        <item x="13"/>
        <item x="62"/>
        <item x="100"/>
        <item x="61"/>
        <item x="26"/>
        <item x="27"/>
        <item x="53"/>
        <item x="29"/>
        <item x="21"/>
        <item x="22"/>
        <item x="23"/>
        <item x="24"/>
        <item x="25"/>
        <item x="99"/>
        <item x="92"/>
        <item x="18"/>
        <item x="30"/>
        <item x="103"/>
        <item x="33"/>
        <item x="34"/>
        <item x="35"/>
        <item x="96"/>
        <item x="37"/>
        <item x="98"/>
        <item x="106"/>
        <item x="41"/>
        <item x="40"/>
        <item x="39"/>
        <item x="38"/>
        <item x="42"/>
        <item x="3"/>
        <item x="4"/>
        <item x="44"/>
        <item x="1"/>
        <item x="2"/>
        <item x="10"/>
        <item x="47"/>
        <item x="28"/>
        <item x="20"/>
        <item x="14"/>
        <item x="50"/>
        <item x="56"/>
        <item x="19"/>
        <item x="31"/>
        <item x="52"/>
        <item x="57"/>
        <item x="63"/>
        <item x="5"/>
        <item x="6"/>
        <item x="54"/>
        <item x="55"/>
        <item x="45"/>
        <item x="43"/>
        <item x="9"/>
        <item x="58"/>
        <item x="64"/>
        <item x="65"/>
        <item x="66"/>
        <item x="67"/>
        <item x="68"/>
        <item x="69"/>
        <item x="70"/>
        <item x="71"/>
        <item x="72"/>
        <item x="60"/>
        <item x="73"/>
        <item x="74"/>
        <item x="75"/>
        <item x="76"/>
        <item x="77"/>
        <item x="78"/>
        <item x="10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4"/>
        <item x="97"/>
        <item x="105"/>
        <item x="16"/>
        <item x="104"/>
        <item x="15"/>
        <item x="107"/>
        <item x="102"/>
        <item x="109"/>
        <item x="110"/>
        <item x="111"/>
        <item x="59"/>
        <item x="51"/>
        <item t="default"/>
      </items>
    </pivotField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dataField="1" numFmtId="44" showAll="0"/>
    <pivotField showAll="0"/>
    <pivotField showAll="0"/>
    <pivotField showAll="0"/>
    <pivotField showAll="0">
      <items count="70">
        <item x="31"/>
        <item x="57"/>
        <item x="42"/>
        <item x="29"/>
        <item x="8"/>
        <item x="27"/>
        <item x="22"/>
        <item x="55"/>
        <item x="9"/>
        <item x="32"/>
        <item x="25"/>
        <item x="26"/>
        <item x="15"/>
        <item x="67"/>
        <item x="0"/>
        <item x="34"/>
        <item x="33"/>
        <item x="1"/>
        <item x="2"/>
        <item x="63"/>
        <item x="35"/>
        <item x="36"/>
        <item x="61"/>
        <item x="62"/>
        <item x="18"/>
        <item x="19"/>
        <item x="51"/>
        <item x="30"/>
        <item x="60"/>
        <item x="45"/>
        <item x="44"/>
        <item x="49"/>
        <item x="58"/>
        <item x="3"/>
        <item x="4"/>
        <item x="53"/>
        <item x="54"/>
        <item x="5"/>
        <item x="6"/>
        <item x="37"/>
        <item x="12"/>
        <item x="16"/>
        <item x="17"/>
        <item x="56"/>
        <item x="46"/>
        <item x="64"/>
        <item x="65"/>
        <item x="47"/>
        <item x="38"/>
        <item x="50"/>
        <item x="40"/>
        <item x="41"/>
        <item x="20"/>
        <item x="21"/>
        <item x="28"/>
        <item x="43"/>
        <item x="68"/>
        <item x="52"/>
        <item x="10"/>
        <item x="48"/>
        <item x="59"/>
        <item x="39"/>
        <item x="7"/>
        <item x="66"/>
        <item x="23"/>
        <item x="24"/>
        <item x="13"/>
        <item x="11"/>
        <item x="14"/>
        <item t="default"/>
      </items>
    </pivotField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numFmtId="44" showAll="0">
      <items count="160">
        <item x="0"/>
        <item x="73"/>
        <item x="46"/>
        <item x="1"/>
        <item x="10"/>
        <item x="14"/>
        <item x="138"/>
        <item x="151"/>
        <item x="4"/>
        <item x="43"/>
        <item x="108"/>
        <item x="65"/>
        <item x="40"/>
        <item x="20"/>
        <item x="13"/>
        <item x="105"/>
        <item x="31"/>
        <item x="26"/>
        <item x="90"/>
        <item x="143"/>
        <item x="8"/>
        <item x="141"/>
        <item x="5"/>
        <item x="17"/>
        <item x="2"/>
        <item x="79"/>
        <item x="83"/>
        <item x="115"/>
        <item x="9"/>
        <item x="100"/>
        <item x="61"/>
        <item x="58"/>
        <item x="44"/>
        <item x="95"/>
        <item x="125"/>
        <item x="101"/>
        <item x="117"/>
        <item x="88"/>
        <item x="41"/>
        <item x="7"/>
        <item x="67"/>
        <item x="49"/>
        <item x="147"/>
        <item x="24"/>
        <item x="21"/>
        <item x="129"/>
        <item x="153"/>
        <item x="103"/>
        <item x="3"/>
        <item x="150"/>
        <item x="134"/>
        <item x="92"/>
        <item x="57"/>
        <item x="116"/>
        <item x="47"/>
        <item x="48"/>
        <item x="74"/>
        <item x="25"/>
        <item x="93"/>
        <item x="136"/>
        <item x="89"/>
        <item x="22"/>
        <item x="132"/>
        <item x="118"/>
        <item x="72"/>
        <item x="133"/>
        <item x="33"/>
        <item x="126"/>
        <item x="34"/>
        <item x="149"/>
        <item x="145"/>
        <item x="15"/>
        <item x="130"/>
        <item x="146"/>
        <item x="119"/>
        <item x="71"/>
        <item x="109"/>
        <item x="50"/>
        <item x="144"/>
        <item x="113"/>
        <item x="80"/>
        <item x="6"/>
        <item x="27"/>
        <item x="137"/>
        <item x="97"/>
        <item x="64"/>
        <item x="96"/>
        <item x="98"/>
        <item x="29"/>
        <item x="104"/>
        <item x="86"/>
        <item x="102"/>
        <item x="111"/>
        <item x="30"/>
        <item x="70"/>
        <item x="148"/>
        <item x="16"/>
        <item x="106"/>
        <item x="112"/>
        <item x="157"/>
        <item x="127"/>
        <item x="128"/>
        <item x="158"/>
        <item x="54"/>
        <item x="28"/>
        <item x="107"/>
        <item x="53"/>
        <item x="99"/>
        <item x="52"/>
        <item x="135"/>
        <item x="69"/>
        <item x="23"/>
        <item x="91"/>
        <item x="45"/>
        <item x="140"/>
        <item x="78"/>
        <item x="32"/>
        <item x="42"/>
        <item x="77"/>
        <item x="139"/>
        <item x="123"/>
        <item x="131"/>
        <item x="51"/>
        <item x="152"/>
        <item x="155"/>
        <item x="120"/>
        <item x="94"/>
        <item x="19"/>
        <item x="63"/>
        <item x="59"/>
        <item x="18"/>
        <item x="55"/>
        <item x="110"/>
        <item x="87"/>
        <item x="36"/>
        <item x="121"/>
        <item x="154"/>
        <item x="81"/>
        <item x="142"/>
        <item x="56"/>
        <item x="156"/>
        <item x="124"/>
        <item x="122"/>
        <item x="60"/>
        <item x="35"/>
        <item x="11"/>
        <item x="66"/>
        <item x="114"/>
        <item x="82"/>
        <item x="39"/>
        <item x="68"/>
        <item x="62"/>
        <item x="84"/>
        <item x="37"/>
        <item x="12"/>
        <item x="85"/>
        <item x="38"/>
        <item x="75"/>
        <item x="7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7"/>
  </rowFields>
  <rowItems count="6">
    <i>
      <x/>
    </i>
    <i>
      <x v="4"/>
    </i>
    <i>
      <x v="18"/>
    </i>
    <i>
      <x v="9"/>
    </i>
    <i>
      <x v="20"/>
    </i>
    <i t="grand">
      <x/>
    </i>
  </rowItems>
  <colItems count="1">
    <i/>
  </colItems>
  <dataFields count="1">
    <dataField name="Soma de VALOR_PAGTO" fld="7" baseField="0" baseItem="0" numFmtId="164"/>
  </dataFields>
  <formats count="14">
    <format dxfId="256">
      <pivotArea type="all" dataOnly="0" outline="0" fieldPosition="0"/>
    </format>
    <format dxfId="257">
      <pivotArea outline="0" collapsedLevelsAreSubtotals="1" fieldPosition="0"/>
    </format>
    <format dxfId="258">
      <pivotArea field="27" type="button" dataOnly="0" labelOnly="1" outline="0" axis="axisRow" fieldPosition="0"/>
    </format>
    <format dxfId="259">
      <pivotArea dataOnly="0" labelOnly="1" outline="0" axis="axisValues" fieldPosition="0"/>
    </format>
    <format dxfId="260">
      <pivotArea dataOnly="0" labelOnly="1" fieldPosition="0">
        <references count="1">
          <reference field="27" count="0"/>
        </references>
      </pivotArea>
    </format>
    <format dxfId="261">
      <pivotArea dataOnly="0" labelOnly="1" grandRow="1" outline="0" fieldPosition="0"/>
    </format>
    <format dxfId="262">
      <pivotArea dataOnly="0" labelOnly="1" outline="0" axis="axisValues" fieldPosition="0"/>
    </format>
    <format dxfId="263">
      <pivotArea type="all" dataOnly="0" outline="0" fieldPosition="0"/>
    </format>
    <format dxfId="264">
      <pivotArea outline="0" collapsedLevelsAreSubtotals="1" fieldPosition="0"/>
    </format>
    <format dxfId="265">
      <pivotArea field="27" type="button" dataOnly="0" labelOnly="1" outline="0" axis="axisRow" fieldPosition="0"/>
    </format>
    <format dxfId="266">
      <pivotArea dataOnly="0" labelOnly="1" outline="0" axis="axisValues" fieldPosition="0"/>
    </format>
    <format dxfId="267">
      <pivotArea dataOnly="0" labelOnly="1" fieldPosition="0">
        <references count="1">
          <reference field="27" count="0"/>
        </references>
      </pivotArea>
    </format>
    <format dxfId="268">
      <pivotArea dataOnly="0" labelOnly="1" grandRow="1" outline="0" fieldPosition="0"/>
    </format>
    <format dxfId="269">
      <pivotArea dataOnly="0" labelOnly="1" outline="0" axis="axisValues" fieldPosition="0"/>
    </format>
  </formats>
  <chartFormats count="9"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27" count="1" selected="0">
            <x v="20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27" count="1" selected="0">
            <x v="9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8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3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27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5:D6" firstHeaderRow="1" firstDataRow="1" firstDataCol="0"/>
  <pivotFields count="30">
    <pivotField showAll="0"/>
    <pivotField showAll="0"/>
    <pivotField showAll="0"/>
    <pivotField showAll="0">
      <items count="3">
        <item h="1" x="1"/>
        <item x="0"/>
        <item t="default"/>
      </items>
    </pivotField>
    <pivotField numFmtId="14" showAll="0"/>
    <pivotField showAll="0">
      <items count="5">
        <item x="2"/>
        <item h="1" x="1"/>
        <item h="1" x="3"/>
        <item x="0"/>
        <item t="default"/>
      </items>
    </pivotField>
    <pivotField numFmtId="14" showAll="0"/>
    <pivotField numFmtId="44" showAll="0"/>
    <pivotField showAll="0"/>
    <pivotField showAll="0"/>
    <pivotField showAll="0"/>
    <pivotField showAll="0"/>
    <pivotField showAll="0"/>
    <pivotField showAll="0">
      <items count="26">
        <item x="1"/>
        <item x="7"/>
        <item x="15"/>
        <item x="16"/>
        <item x="13"/>
        <item x="2"/>
        <item x="3"/>
        <item x="10"/>
        <item x="17"/>
        <item x="12"/>
        <item x="5"/>
        <item x="4"/>
        <item x="14"/>
        <item x="11"/>
        <item x="0"/>
        <item x="8"/>
        <item x="9"/>
        <item x="6"/>
        <item f="1" x="18"/>
        <item f="1" x="19"/>
        <item f="1" x="20"/>
        <item f="1" x="21"/>
        <item f="1" x="22"/>
        <item f="1" x="23"/>
        <item f="1" x="24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showAll="0"/>
    <pivotField showAll="0">
      <items count="23">
        <item x="19"/>
        <item x="4"/>
        <item x="9"/>
        <item x="18"/>
        <item x="6"/>
        <item x="14"/>
        <item x="20"/>
        <item x="5"/>
        <item x="11"/>
        <item x="2"/>
        <item x="12"/>
        <item x="15"/>
        <item x="8"/>
        <item x="0"/>
        <item x="13"/>
        <item x="16"/>
        <item x="7"/>
        <item x="21"/>
        <item x="17"/>
        <item x="10"/>
        <item x="1"/>
        <item x="3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Soma de ENCARGO" fld="20" baseField="0" baseItem="0" numFmtId="164"/>
  </dataFields>
  <formats count="1">
    <format dxfId="2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ÇÃO" xr10:uid="{00000000-0013-0000-FFFF-FFFF01000000}" sourceName="AÇÃO">
  <pivotTables>
    <pivotTable tabId="3" name="Tabela dinâmica4"/>
    <pivotTable tabId="3" name="Tabela dinâmica1"/>
    <pivotTable tabId="3" name="Tabela dinâmica2"/>
    <pivotTable tabId="3" name="Tabela dinâmica3"/>
    <pivotTable tabId="3" name="Tabela dinâmica5"/>
    <pivotTable tabId="3" name="Tabela dinâmica6"/>
    <pivotTable tabId="3" name="Tabela dinâmica7"/>
    <pivotTable tabId="3" name="Tabela dinâmica8"/>
    <pivotTable tabId="3" name="Tabela dinâmica9"/>
  </pivotTables>
  <data>
    <tabular pivotCacheId="1">
      <items count="2">
        <i x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" xr10:uid="{00000000-0013-0000-FFFF-FFFF02000000}" sourceName="RESPONSÁVEL">
  <pivotTables>
    <pivotTable tabId="3" name="Tabela dinâmica4"/>
    <pivotTable tabId="3" name="Tabela dinâmica1"/>
    <pivotTable tabId="3" name="Tabela dinâmica2"/>
    <pivotTable tabId="3" name="Tabela dinâmica3"/>
    <pivotTable tabId="3" name="Tabela dinâmica5"/>
    <pivotTable tabId="3" name="Tabela dinâmica6"/>
    <pivotTable tabId="3" name="Tabela dinâmica7"/>
    <pivotTable tabId="3" name="Tabela dinâmica8"/>
    <pivotTable tabId="3" name="Tabela dinâmica9"/>
  </pivotTables>
  <data>
    <tabular pivotCacheId="1">
      <items count="22">
        <i x="19" s="1"/>
        <i x="4" s="1"/>
        <i x="9" s="1"/>
        <i x="18" s="1"/>
        <i x="6" s="1"/>
        <i x="11" s="1"/>
        <i x="2" s="1"/>
        <i x="15" s="1"/>
        <i x="8" s="1"/>
        <i x="0" s="1"/>
        <i x="13" s="1"/>
        <i x="16" s="1"/>
        <i x="7" s="1"/>
        <i x="21" s="1"/>
        <i x="17" s="1"/>
        <i x="1" s="1"/>
        <i x="3" s="1"/>
        <i x="14" s="1" nd="1"/>
        <i x="20" s="1" nd="1"/>
        <i x="5" s="1" nd="1"/>
        <i x="12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00000000-0013-0000-FFFF-FFFF03000000}" sourceName="MÊS">
  <pivotTables>
    <pivotTable tabId="3" name="Tabela dinâmica5"/>
    <pivotTable tabId="3" name="Tabela dinâmica1"/>
    <pivotTable tabId="3" name="Tabela dinâmica2"/>
    <pivotTable tabId="3" name="Tabela dinâmica3"/>
    <pivotTable tabId="3" name="Tabela dinâmica4"/>
    <pivotTable tabId="3" name="Tabela dinâmica6"/>
    <pivotTable tabId="3" name="Tabela dinâmica7"/>
    <pivotTable tabId="3" name="Tabela dinâmica8"/>
    <pivotTable tabId="3" name="Tabela dinâmica9"/>
  </pivotTables>
  <data>
    <tabular pivotCacheId="1">
      <items count="4">
        <i x="2" s="1"/>
        <i x="1"/>
        <i x="3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TRASADO" xr10:uid="{E6637C97-1679-47EF-8DA4-CB8BDFADD1C5}" sourceName="ATRASADO">
  <pivotTables>
    <pivotTable tabId="3" name="Tabela dinâmica10"/>
  </pivotTables>
  <data>
    <tabular pivotCacheId="35727331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00000000-0014-0000-FFFF-FFFF01000000}" cache="SegmentaçãodeDados_MÊS" caption="MÊS" columnCount="2" rowHeight="241300"/>
  <slicer name="ATRASADO" xr10:uid="{E548155A-928C-4CFB-8705-B5E7FFD097B9}" cache="SegmentaçãodeDados_ATRASADO" caption="ATRASADO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ÇÃO" xr10:uid="{00000000-0014-0000-FFFF-FFFF02000000}" cache="SegmentaçãodeDados_AÇÃO" caption="AÇÃO" columnCount="2" showCaption="0" style="SlicerStyleLight1 2" rowHeight="241300"/>
  <slicer name="RESPONSÁVEL" xr10:uid="{00000000-0014-0000-FFFF-FFFF03000000}" cache="SegmentaçãodeDados_RESPONSÁVEL" caption="RESPONSÁVEL" showCaption="0" style="SlicerStyleLight1 2" rowHeight="241300"/>
  <slicer name="MÊS 1" xr10:uid="{00000000-0014-0000-FFFF-FFFF04000000}" cache="SegmentaçãodeDados_MÊS" caption="MÊS" columnCount="2" showCaption="0" style="SlicerStyleLight1 2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ÇÃO 1" xr10:uid="{00000000-0014-0000-FFFF-FFFF05000000}" cache="SegmentaçãodeDados_AÇÃO" caption="AÇÃO" columnCount="2" showCaption="0" style="SlicerStyleLight1 2" rowHeight="576000"/>
  <slicer name="RESPONSÁVEL 1" xr10:uid="{00000000-0014-0000-FFFF-FFFF06000000}" cache="SegmentaçãodeDados_RESPONSÁVEL" caption="RESPONSÁVEL" showCaption="0" style="SlicerStyleLight1 2" rowHeight="324000"/>
  <slicer name="MÊS 2" xr10:uid="{00000000-0014-0000-FFFF-FFFF07000000}" cache="SegmentaçãodeDados_MÊS" caption="MÊS" columnCount="4" showCaption="0" style="SlicerStyleLight1 2" rowHeight="468000"/>
  <slicer name="ATRASADO 1" xr10:uid="{0F59DE23-3F6F-4CCF-B04F-E0FC750B8A7D}" cache="SegmentaçãodeDados_ATRASADO" caption="ATRASADO" showCaption="0" style="SlicerStyleLight1 2" rowHeight="2520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opLeftCell="C8" zoomScale="80" zoomScaleNormal="80" workbookViewId="0">
      <selection activeCell="D18" sqref="D18"/>
    </sheetView>
  </sheetViews>
  <sheetFormatPr defaultRowHeight="14"/>
  <sheetData>
    <row r="1" spans="1:17" s="42" customFormat="1">
      <c r="A1" s="42" t="s">
        <v>760</v>
      </c>
    </row>
    <row r="2" spans="1:17" s="42" customFormat="1"/>
    <row r="3" spans="1:17" s="31" customFormat="1" ht="12.65" customHeight="1">
      <c r="B3" s="32"/>
    </row>
    <row r="8" spans="1:17" ht="20">
      <c r="B8" s="33" t="s">
        <v>765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ht="20">
      <c r="B9" s="33" t="s">
        <v>762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ht="20">
      <c r="B10" s="33" t="s">
        <v>763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ht="20">
      <c r="B11" s="33" t="s">
        <v>764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20">
      <c r="B12" s="33" t="s">
        <v>761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20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20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20">
      <c r="B15" s="33" t="s">
        <v>766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20">
      <c r="B16" s="33" t="s">
        <v>767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2:17" ht="20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2:17" ht="20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</sheetData>
  <mergeCells count="1">
    <mergeCell ref="A1:XFD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8"/>
  <sheetViews>
    <sheetView zoomScale="74" zoomScaleNormal="74" workbookViewId="0">
      <selection activeCell="B18" sqref="A1:AD208"/>
    </sheetView>
  </sheetViews>
  <sheetFormatPr defaultRowHeight="14"/>
  <cols>
    <col min="1" max="1" width="9.33203125" bestFit="1" customWidth="1"/>
    <col min="2" max="2" width="46.5" customWidth="1"/>
    <col min="3" max="3" width="14.5" customWidth="1"/>
    <col min="4" max="7" width="11.5" customWidth="1"/>
    <col min="8" max="8" width="17.58203125" style="3" customWidth="1"/>
    <col min="9" max="11" width="11.5" customWidth="1"/>
    <col min="12" max="12" width="35.5" customWidth="1"/>
    <col min="13" max="13" width="11.5" customWidth="1"/>
    <col min="14" max="14" width="50.5" bestFit="1" customWidth="1"/>
    <col min="15" max="15" width="11.08203125" bestFit="1" customWidth="1"/>
    <col min="16" max="16" width="9.33203125" bestFit="1" customWidth="1"/>
    <col min="17" max="18" width="16.08203125" bestFit="1" customWidth="1"/>
    <col min="19" max="19" width="14.83203125" bestFit="1" customWidth="1"/>
    <col min="20" max="20" width="13" bestFit="1" customWidth="1"/>
    <col min="21" max="21" width="13.5" bestFit="1" customWidth="1"/>
    <col min="22" max="22" width="9.58203125" bestFit="1" customWidth="1"/>
    <col min="23" max="23" width="50.33203125" customWidth="1"/>
    <col min="24" max="24" width="13.08203125" bestFit="1" customWidth="1"/>
    <col min="25" max="25" width="15.5" bestFit="1" customWidth="1"/>
    <col min="26" max="26" width="9.33203125" bestFit="1" customWidth="1"/>
    <col min="27" max="27" width="23.08203125" bestFit="1" customWidth="1"/>
    <col min="28" max="28" width="36.58203125" bestFit="1" customWidth="1"/>
    <col min="29" max="29" width="13" bestFit="1" customWidth="1"/>
    <col min="30" max="30" width="9.33203125" bestFit="1" customWidth="1"/>
  </cols>
  <sheetData>
    <row r="1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745</v>
      </c>
      <c r="G1" s="5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231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715</v>
      </c>
      <c r="AC1" s="5" t="s">
        <v>25</v>
      </c>
      <c r="AD1" s="7" t="s">
        <v>26</v>
      </c>
    </row>
    <row r="2" spans="1:30">
      <c r="A2" s="25" t="s">
        <v>27</v>
      </c>
      <c r="B2" s="8" t="s">
        <v>630</v>
      </c>
      <c r="C2" s="8" t="s">
        <v>28</v>
      </c>
      <c r="D2" s="8" t="s">
        <v>29</v>
      </c>
      <c r="E2" s="9">
        <v>45799</v>
      </c>
      <c r="F2" s="9" t="str">
        <f>TEXT('Base Prev e Real'!$E2, "mmm")</f>
        <v>mai</v>
      </c>
      <c r="G2" s="9">
        <v>45799</v>
      </c>
      <c r="H2" s="10">
        <v>4</v>
      </c>
      <c r="I2" s="9">
        <v>45799</v>
      </c>
      <c r="J2" s="8" t="s">
        <v>30</v>
      </c>
      <c r="K2" s="8" t="s">
        <v>31</v>
      </c>
      <c r="L2" s="8" t="s">
        <v>32</v>
      </c>
      <c r="M2" s="8" t="s">
        <v>33</v>
      </c>
      <c r="N2" s="8" t="s">
        <v>34</v>
      </c>
      <c r="O2" s="8"/>
      <c r="P2" s="8" t="s">
        <v>35</v>
      </c>
      <c r="Q2" s="9">
        <v>45799</v>
      </c>
      <c r="R2" s="8" t="s">
        <v>36</v>
      </c>
      <c r="S2" s="8" t="s">
        <v>37</v>
      </c>
      <c r="T2" s="8">
        <v>0</v>
      </c>
      <c r="U2" s="11">
        <f>'Base Prev e Real'!$H2*1.5%</f>
        <v>0.06</v>
      </c>
      <c r="V2" s="8">
        <v>0</v>
      </c>
      <c r="W2" s="8" t="s">
        <v>38</v>
      </c>
      <c r="X2" s="8" t="s">
        <v>39</v>
      </c>
      <c r="Y2" s="8" t="s">
        <v>63</v>
      </c>
      <c r="Z2" s="12" t="s">
        <v>744</v>
      </c>
      <c r="AA2" s="8" t="s">
        <v>700</v>
      </c>
      <c r="AB2" s="8" t="s">
        <v>717</v>
      </c>
      <c r="AC2" s="8" t="s">
        <v>738</v>
      </c>
      <c r="AD2" s="13" t="s">
        <v>40</v>
      </c>
    </row>
    <row r="3" spans="1:30">
      <c r="A3" s="24" t="s">
        <v>27</v>
      </c>
      <c r="B3" s="14" t="s">
        <v>618</v>
      </c>
      <c r="C3" s="14" t="s">
        <v>41</v>
      </c>
      <c r="D3" s="14" t="s">
        <v>42</v>
      </c>
      <c r="E3" s="15">
        <v>45736</v>
      </c>
      <c r="F3" s="15" t="str">
        <f>TEXT('Base Prev e Real'!$E3, "mmm")</f>
        <v>mar</v>
      </c>
      <c r="G3" s="15">
        <v>45796</v>
      </c>
      <c r="H3" s="16">
        <v>25</v>
      </c>
      <c r="I3" s="15">
        <v>45742</v>
      </c>
      <c r="J3" s="15" t="s">
        <v>43</v>
      </c>
      <c r="K3" s="14" t="s">
        <v>44</v>
      </c>
      <c r="L3" s="14" t="s">
        <v>45</v>
      </c>
      <c r="M3" s="14" t="s">
        <v>46</v>
      </c>
      <c r="N3" s="14" t="s">
        <v>47</v>
      </c>
      <c r="O3" s="14"/>
      <c r="P3" s="14"/>
      <c r="Q3" s="15">
        <v>45736</v>
      </c>
      <c r="R3" s="14" t="s">
        <v>742</v>
      </c>
      <c r="S3" s="14" t="s">
        <v>743</v>
      </c>
      <c r="T3" s="14">
        <v>0</v>
      </c>
      <c r="U3" s="17">
        <f>'Base Prev e Real'!$H3*1.5%</f>
        <v>0.375</v>
      </c>
      <c r="V3" s="14">
        <v>0</v>
      </c>
      <c r="W3" s="14"/>
      <c r="X3" s="14"/>
      <c r="Y3" s="28" t="s">
        <v>63</v>
      </c>
      <c r="Z3" s="18" t="s">
        <v>744</v>
      </c>
      <c r="AA3" s="14" t="s">
        <v>700</v>
      </c>
      <c r="AB3" s="14" t="s">
        <v>717</v>
      </c>
      <c r="AC3" s="14" t="s">
        <v>738</v>
      </c>
      <c r="AD3" s="19"/>
    </row>
    <row r="4" spans="1:30">
      <c r="A4" s="27" t="s">
        <v>27</v>
      </c>
      <c r="B4" s="8" t="s">
        <v>618</v>
      </c>
      <c r="C4" s="8" t="s">
        <v>48</v>
      </c>
      <c r="D4" s="8" t="s">
        <v>42</v>
      </c>
      <c r="E4" s="9">
        <v>45736</v>
      </c>
      <c r="F4" s="9" t="str">
        <f>TEXT('Base Prev e Real'!$E4, "mmm")</f>
        <v>mar</v>
      </c>
      <c r="G4" s="9">
        <v>45796</v>
      </c>
      <c r="H4" s="10">
        <v>168.33</v>
      </c>
      <c r="I4" s="9">
        <v>45742</v>
      </c>
      <c r="J4" s="9" t="s">
        <v>49</v>
      </c>
      <c r="K4" s="8" t="s">
        <v>44</v>
      </c>
      <c r="L4" s="8" t="s">
        <v>45</v>
      </c>
      <c r="M4" s="8" t="s">
        <v>46</v>
      </c>
      <c r="N4" s="8" t="s">
        <v>47</v>
      </c>
      <c r="O4" s="8"/>
      <c r="P4" s="8"/>
      <c r="Q4" s="9">
        <v>45736</v>
      </c>
      <c r="R4" s="8" t="s">
        <v>742</v>
      </c>
      <c r="S4" s="8" t="s">
        <v>743</v>
      </c>
      <c r="T4" s="8">
        <v>0</v>
      </c>
      <c r="U4" s="11">
        <f>'Base Prev e Real'!$H4*1.5%</f>
        <v>2.52495</v>
      </c>
      <c r="V4" s="8">
        <v>0</v>
      </c>
      <c r="W4" s="8"/>
      <c r="X4" s="8"/>
      <c r="Y4" s="8" t="s">
        <v>63</v>
      </c>
      <c r="Z4" s="12" t="s">
        <v>744</v>
      </c>
      <c r="AA4" s="8" t="s">
        <v>700</v>
      </c>
      <c r="AB4" s="8" t="s">
        <v>717</v>
      </c>
      <c r="AC4" s="8" t="s">
        <v>738</v>
      </c>
      <c r="AD4" s="13"/>
    </row>
    <row r="5" spans="1:30">
      <c r="A5" s="24" t="s">
        <v>27</v>
      </c>
      <c r="B5" s="14" t="s">
        <v>618</v>
      </c>
      <c r="C5" s="14" t="s">
        <v>50</v>
      </c>
      <c r="D5" s="14" t="s">
        <v>42</v>
      </c>
      <c r="E5" s="15">
        <v>45736</v>
      </c>
      <c r="F5" s="15" t="str">
        <f>TEXT('Base Prev e Real'!$E5, "mmm")</f>
        <v>mar</v>
      </c>
      <c r="G5" s="15">
        <v>45796</v>
      </c>
      <c r="H5" s="16">
        <v>503.33</v>
      </c>
      <c r="I5" s="15">
        <v>45743</v>
      </c>
      <c r="J5" s="15" t="s">
        <v>51</v>
      </c>
      <c r="K5" s="14" t="s">
        <v>44</v>
      </c>
      <c r="L5" s="14" t="s">
        <v>45</v>
      </c>
      <c r="M5" s="14" t="s">
        <v>46</v>
      </c>
      <c r="N5" s="14" t="s">
        <v>47</v>
      </c>
      <c r="O5" s="14"/>
      <c r="P5" s="14"/>
      <c r="Q5" s="15">
        <v>45736</v>
      </c>
      <c r="R5" s="14" t="s">
        <v>742</v>
      </c>
      <c r="S5" s="14" t="s">
        <v>743</v>
      </c>
      <c r="T5" s="14">
        <v>0</v>
      </c>
      <c r="U5" s="17">
        <f>'Base Prev e Real'!$H5*1.5%</f>
        <v>7.5499499999999991</v>
      </c>
      <c r="V5" s="14">
        <v>0</v>
      </c>
      <c r="W5" s="14"/>
      <c r="X5" s="14"/>
      <c r="Y5" s="28" t="s">
        <v>63</v>
      </c>
      <c r="Z5" s="18" t="s">
        <v>744</v>
      </c>
      <c r="AA5" s="14" t="s">
        <v>700</v>
      </c>
      <c r="AB5" s="14" t="s">
        <v>716</v>
      </c>
      <c r="AC5" s="14" t="s">
        <v>738</v>
      </c>
      <c r="AD5" s="19"/>
    </row>
    <row r="6" spans="1:30">
      <c r="A6" s="27" t="s">
        <v>144</v>
      </c>
      <c r="B6" s="8" t="s">
        <v>618</v>
      </c>
      <c r="C6" s="8" t="s">
        <v>52</v>
      </c>
      <c r="D6" s="8" t="s">
        <v>42</v>
      </c>
      <c r="E6" s="9">
        <v>45711</v>
      </c>
      <c r="F6" s="9" t="str">
        <f>TEXT('Base Prev e Real'!$E6, "mmm")</f>
        <v>fev</v>
      </c>
      <c r="G6" s="9">
        <v>45800</v>
      </c>
      <c r="H6" s="10">
        <v>62</v>
      </c>
      <c r="I6" s="9">
        <v>45716</v>
      </c>
      <c r="J6" s="9" t="s">
        <v>53</v>
      </c>
      <c r="K6" s="8" t="s">
        <v>44</v>
      </c>
      <c r="L6" s="8" t="s">
        <v>45</v>
      </c>
      <c r="M6" s="8" t="s">
        <v>46</v>
      </c>
      <c r="N6" s="8" t="s">
        <v>47</v>
      </c>
      <c r="O6" s="8"/>
      <c r="P6" s="8"/>
      <c r="Q6" s="9">
        <v>45711</v>
      </c>
      <c r="R6" s="8" t="s">
        <v>742</v>
      </c>
      <c r="S6" s="8" t="s">
        <v>743</v>
      </c>
      <c r="T6" s="8">
        <v>0</v>
      </c>
      <c r="U6" s="11">
        <f>'Base Prev e Real'!$H6*1.5%</f>
        <v>0.92999999999999994</v>
      </c>
      <c r="V6" s="8">
        <v>0</v>
      </c>
      <c r="W6" s="8"/>
      <c r="X6" s="8"/>
      <c r="Y6" s="8" t="s">
        <v>63</v>
      </c>
      <c r="Z6" s="12" t="s">
        <v>744</v>
      </c>
      <c r="AA6" s="8" t="s">
        <v>700</v>
      </c>
      <c r="AB6" s="8" t="s">
        <v>716</v>
      </c>
      <c r="AC6" s="8" t="s">
        <v>738</v>
      </c>
      <c r="AD6" s="13"/>
    </row>
    <row r="7" spans="1:30">
      <c r="A7" s="24" t="s">
        <v>144</v>
      </c>
      <c r="B7" s="14" t="s">
        <v>618</v>
      </c>
      <c r="C7" s="14" t="s">
        <v>54</v>
      </c>
      <c r="D7" s="14" t="s">
        <v>42</v>
      </c>
      <c r="E7" s="15">
        <v>45711</v>
      </c>
      <c r="F7" s="15" t="str">
        <f>TEXT('Base Prev e Real'!$E7, "mmm")</f>
        <v>fev</v>
      </c>
      <c r="G7" s="15">
        <v>45800</v>
      </c>
      <c r="H7" s="16">
        <v>152</v>
      </c>
      <c r="I7" s="15">
        <v>45729</v>
      </c>
      <c r="J7" s="15" t="s">
        <v>53</v>
      </c>
      <c r="K7" s="14" t="s">
        <v>44</v>
      </c>
      <c r="L7" s="14" t="s">
        <v>45</v>
      </c>
      <c r="M7" s="14" t="s">
        <v>46</v>
      </c>
      <c r="N7" s="14" t="s">
        <v>47</v>
      </c>
      <c r="O7" s="14"/>
      <c r="P7" s="14"/>
      <c r="Q7" s="15">
        <v>45711</v>
      </c>
      <c r="R7" s="14" t="s">
        <v>742</v>
      </c>
      <c r="S7" s="14" t="s">
        <v>743</v>
      </c>
      <c r="T7" s="14">
        <v>0</v>
      </c>
      <c r="U7" s="17">
        <f>'Base Prev e Real'!$H7*1.5%</f>
        <v>2.2799999999999998</v>
      </c>
      <c r="V7" s="14">
        <v>0</v>
      </c>
      <c r="W7" s="14"/>
      <c r="X7" s="14"/>
      <c r="Y7" s="28" t="s">
        <v>63</v>
      </c>
      <c r="Z7" s="18" t="s">
        <v>744</v>
      </c>
      <c r="AA7" s="14" t="s">
        <v>700</v>
      </c>
      <c r="AB7" s="14" t="s">
        <v>723</v>
      </c>
      <c r="AC7" s="14" t="s">
        <v>738</v>
      </c>
      <c r="AD7" s="19"/>
    </row>
    <row r="8" spans="1:30">
      <c r="A8" s="25" t="s">
        <v>55</v>
      </c>
      <c r="B8" s="8" t="s">
        <v>619</v>
      </c>
      <c r="C8" s="8" t="s">
        <v>50</v>
      </c>
      <c r="D8" s="8" t="s">
        <v>29</v>
      </c>
      <c r="E8" s="9">
        <v>45736</v>
      </c>
      <c r="F8" s="9" t="str">
        <f>TEXT('Base Prev e Real'!$E8, "mmm")</f>
        <v>mar</v>
      </c>
      <c r="G8" s="9">
        <v>45796</v>
      </c>
      <c r="H8" s="10">
        <v>503.33</v>
      </c>
      <c r="I8" s="9">
        <v>45740</v>
      </c>
      <c r="J8" s="8" t="s">
        <v>56</v>
      </c>
      <c r="K8" s="8" t="s">
        <v>57</v>
      </c>
      <c r="L8" s="8" t="s">
        <v>58</v>
      </c>
      <c r="M8" s="8" t="s">
        <v>46</v>
      </c>
      <c r="N8" s="8" t="s">
        <v>47</v>
      </c>
      <c r="O8" s="8" t="s">
        <v>59</v>
      </c>
      <c r="P8" s="8" t="s">
        <v>60</v>
      </c>
      <c r="Q8" s="9">
        <v>45743</v>
      </c>
      <c r="R8" s="8" t="s">
        <v>36</v>
      </c>
      <c r="S8" s="8" t="s">
        <v>37</v>
      </c>
      <c r="T8" s="8">
        <v>0</v>
      </c>
      <c r="U8" s="11">
        <f>'Base Prev e Real'!$H8*1.5%</f>
        <v>7.5499499999999991</v>
      </c>
      <c r="V8" s="8">
        <v>0</v>
      </c>
      <c r="W8" s="8" t="s">
        <v>61</v>
      </c>
      <c r="X8" s="8" t="s">
        <v>62</v>
      </c>
      <c r="Y8" s="8" t="s">
        <v>63</v>
      </c>
      <c r="Z8" s="8" t="s">
        <v>64</v>
      </c>
      <c r="AA8" s="8" t="s">
        <v>702</v>
      </c>
      <c r="AB8" s="8" t="s">
        <v>65</v>
      </c>
      <c r="AC8" s="8" t="s">
        <v>738</v>
      </c>
      <c r="AD8" s="13" t="s">
        <v>66</v>
      </c>
    </row>
    <row r="9" spans="1:30">
      <c r="A9" s="24" t="s">
        <v>55</v>
      </c>
      <c r="B9" s="14" t="s">
        <v>619</v>
      </c>
      <c r="C9" s="14" t="s">
        <v>48</v>
      </c>
      <c r="D9" s="14" t="s">
        <v>29</v>
      </c>
      <c r="E9" s="15">
        <v>45736</v>
      </c>
      <c r="F9" s="15" t="str">
        <f>TEXT('Base Prev e Real'!$E9, "mmm")</f>
        <v>mar</v>
      </c>
      <c r="G9" s="15">
        <v>45796</v>
      </c>
      <c r="H9" s="16">
        <v>168.33</v>
      </c>
      <c r="I9" s="15">
        <v>45740</v>
      </c>
      <c r="J9" s="14" t="s">
        <v>67</v>
      </c>
      <c r="K9" s="14" t="s">
        <v>57</v>
      </c>
      <c r="L9" s="14" t="s">
        <v>58</v>
      </c>
      <c r="M9" s="14" t="s">
        <v>46</v>
      </c>
      <c r="N9" s="14" t="s">
        <v>47</v>
      </c>
      <c r="O9" s="14" t="s">
        <v>59</v>
      </c>
      <c r="P9" s="14" t="s">
        <v>60</v>
      </c>
      <c r="Q9" s="15">
        <v>45742</v>
      </c>
      <c r="R9" s="14" t="s">
        <v>36</v>
      </c>
      <c r="S9" s="14" t="s">
        <v>37</v>
      </c>
      <c r="T9" s="14">
        <v>0</v>
      </c>
      <c r="U9" s="17">
        <f>'Base Prev e Real'!$H9*1.5%</f>
        <v>2.52495</v>
      </c>
      <c r="V9" s="14">
        <v>0</v>
      </c>
      <c r="W9" s="14" t="s">
        <v>68</v>
      </c>
      <c r="X9" s="14" t="s">
        <v>62</v>
      </c>
      <c r="Y9" s="14" t="s">
        <v>63</v>
      </c>
      <c r="Z9" s="14" t="s">
        <v>64</v>
      </c>
      <c r="AA9" s="14" t="s">
        <v>702</v>
      </c>
      <c r="AB9" s="14" t="s">
        <v>65</v>
      </c>
      <c r="AC9" s="14" t="s">
        <v>738</v>
      </c>
      <c r="AD9" s="19" t="s">
        <v>66</v>
      </c>
    </row>
    <row r="10" spans="1:30">
      <c r="A10" s="25" t="s">
        <v>55</v>
      </c>
      <c r="B10" s="8" t="s">
        <v>619</v>
      </c>
      <c r="C10" s="8" t="s">
        <v>41</v>
      </c>
      <c r="D10" s="8" t="s">
        <v>29</v>
      </c>
      <c r="E10" s="9">
        <v>45736</v>
      </c>
      <c r="F10" s="9" t="str">
        <f>TEXT('Base Prev e Real'!$E10, "mmm")</f>
        <v>mar</v>
      </c>
      <c r="G10" s="9">
        <v>45796</v>
      </c>
      <c r="H10" s="10">
        <v>25</v>
      </c>
      <c r="I10" s="9">
        <v>45740</v>
      </c>
      <c r="J10" s="8" t="s">
        <v>69</v>
      </c>
      <c r="K10" s="8" t="s">
        <v>57</v>
      </c>
      <c r="L10" s="8" t="s">
        <v>58</v>
      </c>
      <c r="M10" s="8" t="s">
        <v>46</v>
      </c>
      <c r="N10" s="8" t="s">
        <v>47</v>
      </c>
      <c r="O10" s="8" t="s">
        <v>59</v>
      </c>
      <c r="P10" s="8" t="s">
        <v>60</v>
      </c>
      <c r="Q10" s="9">
        <v>45742</v>
      </c>
      <c r="R10" s="8" t="s">
        <v>36</v>
      </c>
      <c r="S10" s="8" t="s">
        <v>37</v>
      </c>
      <c r="T10" s="8">
        <v>0</v>
      </c>
      <c r="U10" s="11">
        <f>'Base Prev e Real'!$H10*1.5%</f>
        <v>0.375</v>
      </c>
      <c r="V10" s="8">
        <v>0</v>
      </c>
      <c r="W10" s="8" t="s">
        <v>70</v>
      </c>
      <c r="X10" s="8" t="s">
        <v>62</v>
      </c>
      <c r="Y10" s="8" t="s">
        <v>63</v>
      </c>
      <c r="Z10" s="8" t="s">
        <v>64</v>
      </c>
      <c r="AA10" s="8" t="s">
        <v>702</v>
      </c>
      <c r="AB10" s="8" t="s">
        <v>65</v>
      </c>
      <c r="AC10" s="8" t="s">
        <v>738</v>
      </c>
      <c r="AD10" s="13" t="s">
        <v>66</v>
      </c>
    </row>
    <row r="11" spans="1:30">
      <c r="A11" s="24" t="s">
        <v>71</v>
      </c>
      <c r="B11" s="14" t="s">
        <v>619</v>
      </c>
      <c r="C11" s="14" t="s">
        <v>54</v>
      </c>
      <c r="D11" s="14" t="s">
        <v>29</v>
      </c>
      <c r="E11" s="15">
        <v>45711</v>
      </c>
      <c r="F11" s="15" t="str">
        <f>TEXT('Base Prev e Real'!$E11, "mmm")</f>
        <v>fev</v>
      </c>
      <c r="G11" s="15">
        <v>45800</v>
      </c>
      <c r="H11" s="16">
        <v>152</v>
      </c>
      <c r="I11" s="15">
        <v>45729</v>
      </c>
      <c r="J11" s="14" t="s">
        <v>72</v>
      </c>
      <c r="K11" s="14" t="s">
        <v>57</v>
      </c>
      <c r="L11" s="14" t="s">
        <v>58</v>
      </c>
      <c r="M11" s="14" t="s">
        <v>46</v>
      </c>
      <c r="N11" s="14" t="s">
        <v>47</v>
      </c>
      <c r="O11" s="14" t="s">
        <v>73</v>
      </c>
      <c r="P11" s="14" t="s">
        <v>60</v>
      </c>
      <c r="Q11" s="15">
        <v>45729</v>
      </c>
      <c r="R11" s="14" t="s">
        <v>36</v>
      </c>
      <c r="S11" s="14" t="s">
        <v>37</v>
      </c>
      <c r="T11" s="14">
        <v>0</v>
      </c>
      <c r="U11" s="17">
        <f>'Base Prev e Real'!$H11*1.5%</f>
        <v>2.2799999999999998</v>
      </c>
      <c r="V11" s="14">
        <v>0</v>
      </c>
      <c r="W11" s="14" t="s">
        <v>70</v>
      </c>
      <c r="X11" s="14" t="s">
        <v>62</v>
      </c>
      <c r="Y11" s="14" t="s">
        <v>74</v>
      </c>
      <c r="Z11" s="14" t="s">
        <v>64</v>
      </c>
      <c r="AA11" s="14" t="s">
        <v>702</v>
      </c>
      <c r="AB11" s="14" t="s">
        <v>75</v>
      </c>
      <c r="AC11" s="14" t="s">
        <v>738</v>
      </c>
      <c r="AD11" s="19" t="s">
        <v>76</v>
      </c>
    </row>
    <row r="12" spans="1:30">
      <c r="A12" s="25" t="s">
        <v>71</v>
      </c>
      <c r="B12" s="8" t="s">
        <v>619</v>
      </c>
      <c r="C12" s="8" t="s">
        <v>52</v>
      </c>
      <c r="D12" s="8" t="s">
        <v>29</v>
      </c>
      <c r="E12" s="9">
        <v>45711</v>
      </c>
      <c r="F12" s="9" t="str">
        <f>TEXT('Base Prev e Real'!$E12, "mmm")</f>
        <v>fev</v>
      </c>
      <c r="G12" s="9">
        <v>45800</v>
      </c>
      <c r="H12" s="10">
        <v>62</v>
      </c>
      <c r="I12" s="9">
        <v>45715</v>
      </c>
      <c r="J12" s="8" t="s">
        <v>72</v>
      </c>
      <c r="K12" s="8" t="s">
        <v>57</v>
      </c>
      <c r="L12" s="8" t="s">
        <v>58</v>
      </c>
      <c r="M12" s="8" t="s">
        <v>46</v>
      </c>
      <c r="N12" s="8" t="s">
        <v>47</v>
      </c>
      <c r="O12" s="8" t="s">
        <v>73</v>
      </c>
      <c r="P12" s="8" t="s">
        <v>60</v>
      </c>
      <c r="Q12" s="9">
        <v>45716</v>
      </c>
      <c r="R12" s="8" t="s">
        <v>36</v>
      </c>
      <c r="S12" s="8" t="s">
        <v>37</v>
      </c>
      <c r="T12" s="8">
        <v>0</v>
      </c>
      <c r="U12" s="11">
        <f>'Base Prev e Real'!$H12*1.5%</f>
        <v>0.92999999999999994</v>
      </c>
      <c r="V12" s="8">
        <v>0</v>
      </c>
      <c r="W12" s="8" t="s">
        <v>70</v>
      </c>
      <c r="X12" s="8" t="s">
        <v>62</v>
      </c>
      <c r="Y12" s="8" t="s">
        <v>74</v>
      </c>
      <c r="Z12" s="8" t="s">
        <v>64</v>
      </c>
      <c r="AA12" s="8" t="s">
        <v>702</v>
      </c>
      <c r="AB12" s="8" t="s">
        <v>75</v>
      </c>
      <c r="AC12" s="8" t="s">
        <v>738</v>
      </c>
      <c r="AD12" s="13" t="s">
        <v>76</v>
      </c>
    </row>
    <row r="13" spans="1:30">
      <c r="A13" s="24" t="s">
        <v>144</v>
      </c>
      <c r="B13" s="14" t="s">
        <v>620</v>
      </c>
      <c r="C13" s="14" t="s">
        <v>77</v>
      </c>
      <c r="D13" s="14" t="s">
        <v>42</v>
      </c>
      <c r="E13" s="15">
        <v>45772</v>
      </c>
      <c r="F13" s="15" t="str">
        <f>TEXT('Base Prev e Real'!$E13, "mmm")</f>
        <v>abr</v>
      </c>
      <c r="G13" s="15">
        <v>45800</v>
      </c>
      <c r="H13" s="16">
        <v>1640</v>
      </c>
      <c r="I13" s="15">
        <v>45772</v>
      </c>
      <c r="J13" s="15" t="s">
        <v>78</v>
      </c>
      <c r="K13" s="14" t="s">
        <v>79</v>
      </c>
      <c r="L13" s="14" t="s">
        <v>80</v>
      </c>
      <c r="M13" s="14" t="s">
        <v>81</v>
      </c>
      <c r="N13" s="14" t="s">
        <v>82</v>
      </c>
      <c r="O13" s="14"/>
      <c r="P13" s="14"/>
      <c r="Q13" s="15">
        <v>45772</v>
      </c>
      <c r="R13" s="14" t="s">
        <v>742</v>
      </c>
      <c r="S13" s="14" t="s">
        <v>743</v>
      </c>
      <c r="T13" s="14">
        <v>0</v>
      </c>
      <c r="U13" s="17">
        <f>'Base Prev e Real'!$H13*1.5%</f>
        <v>24.599999999999998</v>
      </c>
      <c r="V13" s="14">
        <v>0</v>
      </c>
      <c r="W13" s="14"/>
      <c r="X13" s="14"/>
      <c r="Y13" s="28" t="s">
        <v>74</v>
      </c>
      <c r="Z13" s="18" t="s">
        <v>744</v>
      </c>
      <c r="AA13" s="14" t="s">
        <v>700</v>
      </c>
      <c r="AB13" s="14" t="s">
        <v>723</v>
      </c>
      <c r="AC13" s="14" t="s">
        <v>739</v>
      </c>
      <c r="AD13" s="19"/>
    </row>
    <row r="14" spans="1:30">
      <c r="A14" s="25" t="s">
        <v>83</v>
      </c>
      <c r="B14" s="8" t="s">
        <v>621</v>
      </c>
      <c r="C14" s="8" t="s">
        <v>77</v>
      </c>
      <c r="D14" s="8" t="s">
        <v>29</v>
      </c>
      <c r="E14" s="9">
        <v>45772</v>
      </c>
      <c r="F14" s="9" t="str">
        <f>TEXT('Base Prev e Real'!$E14, "mmm")</f>
        <v>abr</v>
      </c>
      <c r="G14" s="9">
        <v>45800</v>
      </c>
      <c r="H14" s="10">
        <v>1640</v>
      </c>
      <c r="I14" s="9">
        <v>45772</v>
      </c>
      <c r="J14" s="8" t="s">
        <v>84</v>
      </c>
      <c r="K14" s="8" t="s">
        <v>85</v>
      </c>
      <c r="L14" s="8" t="s">
        <v>86</v>
      </c>
      <c r="M14" s="8" t="s">
        <v>81</v>
      </c>
      <c r="N14" s="8" t="s">
        <v>82</v>
      </c>
      <c r="O14" s="8" t="s">
        <v>87</v>
      </c>
      <c r="P14" s="8" t="s">
        <v>60</v>
      </c>
      <c r="Q14" s="9">
        <v>45772</v>
      </c>
      <c r="R14" s="8" t="s">
        <v>36</v>
      </c>
      <c r="S14" s="8" t="s">
        <v>37</v>
      </c>
      <c r="T14" s="8">
        <v>0</v>
      </c>
      <c r="U14" s="11">
        <f>'Base Prev e Real'!$H14*1.5%</f>
        <v>24.599999999999998</v>
      </c>
      <c r="V14" s="8">
        <v>0</v>
      </c>
      <c r="W14" s="8" t="s">
        <v>70</v>
      </c>
      <c r="X14" s="8" t="s">
        <v>87</v>
      </c>
      <c r="Y14" s="8" t="s">
        <v>88</v>
      </c>
      <c r="Z14" s="8" t="s">
        <v>64</v>
      </c>
      <c r="AA14" s="8" t="s">
        <v>701</v>
      </c>
      <c r="AB14" s="8" t="s">
        <v>723</v>
      </c>
      <c r="AC14" s="8" t="s">
        <v>738</v>
      </c>
      <c r="AD14" s="13" t="s">
        <v>76</v>
      </c>
    </row>
    <row r="15" spans="1:30">
      <c r="A15" s="24" t="s">
        <v>27</v>
      </c>
      <c r="B15" s="14" t="s">
        <v>622</v>
      </c>
      <c r="C15" s="14" t="s">
        <v>89</v>
      </c>
      <c r="D15" s="14" t="s">
        <v>42</v>
      </c>
      <c r="E15" s="15">
        <v>45765</v>
      </c>
      <c r="F15" s="15" t="str">
        <f>TEXT('Base Prev e Real'!$E15, "mmm")</f>
        <v>abr</v>
      </c>
      <c r="G15" s="15">
        <v>45796</v>
      </c>
      <c r="H15" s="16">
        <v>400</v>
      </c>
      <c r="I15" s="15">
        <v>45769</v>
      </c>
      <c r="J15" s="15" t="s">
        <v>90</v>
      </c>
      <c r="K15" s="14" t="s">
        <v>91</v>
      </c>
      <c r="L15" s="14" t="s">
        <v>92</v>
      </c>
      <c r="M15" s="14" t="s">
        <v>93</v>
      </c>
      <c r="N15" s="14" t="s">
        <v>94</v>
      </c>
      <c r="O15" s="14"/>
      <c r="P15" s="14"/>
      <c r="Q15" s="15">
        <v>45765</v>
      </c>
      <c r="R15" s="14" t="s">
        <v>742</v>
      </c>
      <c r="S15" s="14" t="s">
        <v>743</v>
      </c>
      <c r="T15" s="14">
        <v>0</v>
      </c>
      <c r="U15" s="17">
        <f>'Base Prev e Real'!$H15*1.5%</f>
        <v>6</v>
      </c>
      <c r="V15" s="14">
        <v>0</v>
      </c>
      <c r="W15" s="14"/>
      <c r="X15" s="14"/>
      <c r="Y15" s="28" t="s">
        <v>88</v>
      </c>
      <c r="Z15" s="18" t="s">
        <v>744</v>
      </c>
      <c r="AA15" s="14" t="s">
        <v>700</v>
      </c>
      <c r="AB15" s="14" t="s">
        <v>723</v>
      </c>
      <c r="AC15" s="14" t="s">
        <v>739</v>
      </c>
      <c r="AD15" s="19"/>
    </row>
    <row r="16" spans="1:30">
      <c r="A16" s="25" t="s">
        <v>27</v>
      </c>
      <c r="B16" s="8" t="s">
        <v>623</v>
      </c>
      <c r="C16" s="8" t="s">
        <v>89</v>
      </c>
      <c r="D16" s="8" t="s">
        <v>29</v>
      </c>
      <c r="E16" s="9">
        <v>45765</v>
      </c>
      <c r="F16" s="9" t="str">
        <f>TEXT('Base Prev e Real'!$E16, "mmm")</f>
        <v>abr</v>
      </c>
      <c r="G16" s="9">
        <v>45796</v>
      </c>
      <c r="H16" s="10">
        <v>400</v>
      </c>
      <c r="I16" s="9">
        <v>45769</v>
      </c>
      <c r="J16" s="8" t="s">
        <v>95</v>
      </c>
      <c r="K16" s="8" t="s">
        <v>96</v>
      </c>
      <c r="L16" s="8" t="s">
        <v>97</v>
      </c>
      <c r="M16" s="8" t="s">
        <v>93</v>
      </c>
      <c r="N16" s="8" t="s">
        <v>94</v>
      </c>
      <c r="O16" s="8" t="s">
        <v>87</v>
      </c>
      <c r="P16" s="8" t="s">
        <v>60</v>
      </c>
      <c r="Q16" s="9">
        <v>45769</v>
      </c>
      <c r="R16" s="8" t="s">
        <v>36</v>
      </c>
      <c r="S16" s="8" t="s">
        <v>37</v>
      </c>
      <c r="T16" s="8">
        <v>0</v>
      </c>
      <c r="U16" s="11">
        <f>'Base Prev e Real'!$H16*1.5%</f>
        <v>6</v>
      </c>
      <c r="V16" s="8">
        <v>0</v>
      </c>
      <c r="W16" s="8" t="s">
        <v>70</v>
      </c>
      <c r="X16" s="8" t="s">
        <v>62</v>
      </c>
      <c r="Y16" s="8" t="s">
        <v>98</v>
      </c>
      <c r="Z16" s="8" t="s">
        <v>64</v>
      </c>
      <c r="AA16" s="8" t="s">
        <v>702</v>
      </c>
      <c r="AB16" s="8" t="s">
        <v>724</v>
      </c>
      <c r="AC16" s="8" t="s">
        <v>738</v>
      </c>
      <c r="AD16" s="13" t="s">
        <v>66</v>
      </c>
    </row>
    <row r="17" spans="1:30">
      <c r="A17" s="24" t="s">
        <v>83</v>
      </c>
      <c r="B17" s="14" t="s">
        <v>624</v>
      </c>
      <c r="C17" s="14" t="s">
        <v>99</v>
      </c>
      <c r="D17" s="14" t="s">
        <v>29</v>
      </c>
      <c r="E17" s="15">
        <v>45797</v>
      </c>
      <c r="F17" s="15" t="str">
        <f>TEXT('Base Prev e Real'!$E17, "mmm")</f>
        <v>mai</v>
      </c>
      <c r="G17" s="15">
        <v>45798</v>
      </c>
      <c r="H17" s="16">
        <v>128.63999999999999</v>
      </c>
      <c r="I17" s="15">
        <v>45797</v>
      </c>
      <c r="J17" s="14" t="s">
        <v>84</v>
      </c>
      <c r="K17" s="14" t="s">
        <v>100</v>
      </c>
      <c r="L17" s="14" t="s">
        <v>101</v>
      </c>
      <c r="M17" s="14" t="s">
        <v>102</v>
      </c>
      <c r="N17" s="14" t="s">
        <v>103</v>
      </c>
      <c r="O17" s="14" t="s">
        <v>87</v>
      </c>
      <c r="P17" s="14" t="s">
        <v>104</v>
      </c>
      <c r="Q17" s="15">
        <v>45797</v>
      </c>
      <c r="R17" s="14" t="s">
        <v>36</v>
      </c>
      <c r="S17" s="14" t="s">
        <v>37</v>
      </c>
      <c r="T17" s="14">
        <v>0</v>
      </c>
      <c r="U17" s="17">
        <f>'Base Prev e Real'!$H17*1.5%</f>
        <v>1.9295999999999998</v>
      </c>
      <c r="V17" s="14">
        <v>0</v>
      </c>
      <c r="W17" s="14" t="s">
        <v>684</v>
      </c>
      <c r="X17" s="14" t="s">
        <v>87</v>
      </c>
      <c r="Y17" s="14" t="s">
        <v>105</v>
      </c>
      <c r="Z17" s="14" t="s">
        <v>64</v>
      </c>
      <c r="AA17" s="14" t="s">
        <v>700</v>
      </c>
      <c r="AB17" s="14" t="s">
        <v>723</v>
      </c>
      <c r="AC17" s="14" t="s">
        <v>738</v>
      </c>
      <c r="AD17" s="19" t="s">
        <v>106</v>
      </c>
    </row>
    <row r="18" spans="1:30">
      <c r="A18" s="25" t="s">
        <v>27</v>
      </c>
      <c r="B18" s="8" t="s">
        <v>625</v>
      </c>
      <c r="C18" s="8" t="s">
        <v>107</v>
      </c>
      <c r="D18" s="8" t="s">
        <v>29</v>
      </c>
      <c r="E18" s="9">
        <v>45797</v>
      </c>
      <c r="F18" s="9" t="str">
        <f>TEXT('Base Prev e Real'!$E18, "mmm")</f>
        <v>mai</v>
      </c>
      <c r="G18" s="9">
        <v>45797</v>
      </c>
      <c r="H18" s="10">
        <v>204.7</v>
      </c>
      <c r="I18" s="9">
        <v>45797</v>
      </c>
      <c r="J18" s="8" t="s">
        <v>108</v>
      </c>
      <c r="K18" s="8" t="s">
        <v>109</v>
      </c>
      <c r="L18" s="8" t="s">
        <v>110</v>
      </c>
      <c r="M18" s="8" t="s">
        <v>111</v>
      </c>
      <c r="N18" s="8" t="s">
        <v>112</v>
      </c>
      <c r="O18" s="8" t="s">
        <v>87</v>
      </c>
      <c r="P18" s="8" t="s">
        <v>113</v>
      </c>
      <c r="Q18" s="9">
        <v>45797</v>
      </c>
      <c r="R18" s="8" t="s">
        <v>36</v>
      </c>
      <c r="S18" s="8" t="s">
        <v>37</v>
      </c>
      <c r="T18" s="8">
        <v>0</v>
      </c>
      <c r="U18" s="11">
        <f>'Base Prev e Real'!$H18*1.5%</f>
        <v>3.0704999999999996</v>
      </c>
      <c r="V18" s="8">
        <v>0</v>
      </c>
      <c r="W18" s="8" t="s">
        <v>736</v>
      </c>
      <c r="X18" s="8" t="s">
        <v>87</v>
      </c>
      <c r="Y18" s="8" t="s">
        <v>114</v>
      </c>
      <c r="Z18" s="8" t="s">
        <v>64</v>
      </c>
      <c r="AA18" s="8" t="s">
        <v>700</v>
      </c>
      <c r="AB18" s="8" t="s">
        <v>723</v>
      </c>
      <c r="AC18" s="8" t="s">
        <v>738</v>
      </c>
      <c r="AD18" s="13" t="s">
        <v>115</v>
      </c>
    </row>
    <row r="19" spans="1:30">
      <c r="A19" s="24" t="s">
        <v>27</v>
      </c>
      <c r="B19" s="14" t="s">
        <v>625</v>
      </c>
      <c r="C19" s="14" t="s">
        <v>116</v>
      </c>
      <c r="D19" s="14" t="s">
        <v>29</v>
      </c>
      <c r="E19" s="15">
        <v>45797</v>
      </c>
      <c r="F19" s="15" t="str">
        <f>TEXT('Base Prev e Real'!$E19, "mmm")</f>
        <v>mai</v>
      </c>
      <c r="G19" s="15">
        <v>45798</v>
      </c>
      <c r="H19" s="16">
        <v>40</v>
      </c>
      <c r="I19" s="15">
        <v>45797</v>
      </c>
      <c r="J19" s="14" t="s">
        <v>117</v>
      </c>
      <c r="K19" s="14" t="s">
        <v>118</v>
      </c>
      <c r="L19" s="14" t="s">
        <v>119</v>
      </c>
      <c r="M19" s="14" t="s">
        <v>102</v>
      </c>
      <c r="N19" s="14" t="s">
        <v>103</v>
      </c>
      <c r="O19" s="14" t="s">
        <v>87</v>
      </c>
      <c r="P19" s="14" t="s">
        <v>113</v>
      </c>
      <c r="Q19" s="15">
        <v>45797</v>
      </c>
      <c r="R19" s="14" t="s">
        <v>36</v>
      </c>
      <c r="S19" s="14" t="s">
        <v>37</v>
      </c>
      <c r="T19" s="14">
        <v>0</v>
      </c>
      <c r="U19" s="17">
        <f>'Base Prev e Real'!$H19*1.5%</f>
        <v>0.6</v>
      </c>
      <c r="V19" s="14">
        <v>0</v>
      </c>
      <c r="W19" s="14" t="s">
        <v>737</v>
      </c>
      <c r="X19" s="14" t="s">
        <v>62</v>
      </c>
      <c r="Y19" s="14" t="s">
        <v>114</v>
      </c>
      <c r="Z19" s="14" t="s">
        <v>64</v>
      </c>
      <c r="AA19" s="14" t="s">
        <v>700</v>
      </c>
      <c r="AB19" s="14" t="s">
        <v>723</v>
      </c>
      <c r="AC19" s="14" t="s">
        <v>738</v>
      </c>
      <c r="AD19" s="19" t="s">
        <v>106</v>
      </c>
    </row>
    <row r="20" spans="1:30">
      <c r="A20" s="27" t="s">
        <v>27</v>
      </c>
      <c r="B20" s="8" t="s">
        <v>626</v>
      </c>
      <c r="C20" s="8" t="s">
        <v>740</v>
      </c>
      <c r="D20" s="8" t="s">
        <v>42</v>
      </c>
      <c r="E20" s="9">
        <v>45736</v>
      </c>
      <c r="F20" s="9" t="str">
        <f>TEXT('Base Prev e Real'!$E20, "mmm")</f>
        <v>mar</v>
      </c>
      <c r="G20" s="9">
        <v>45796</v>
      </c>
      <c r="H20" s="10">
        <v>110884.77</v>
      </c>
      <c r="I20" s="9">
        <v>45736</v>
      </c>
      <c r="J20" s="9" t="s">
        <v>120</v>
      </c>
      <c r="K20" s="8" t="s">
        <v>121</v>
      </c>
      <c r="L20" s="8" t="s">
        <v>122</v>
      </c>
      <c r="M20" s="8" t="s">
        <v>123</v>
      </c>
      <c r="N20" s="8" t="s">
        <v>685</v>
      </c>
      <c r="O20" s="8"/>
      <c r="P20" s="8"/>
      <c r="Q20" s="9">
        <v>45736</v>
      </c>
      <c r="R20" s="8" t="s">
        <v>742</v>
      </c>
      <c r="S20" s="8" t="s">
        <v>743</v>
      </c>
      <c r="T20" s="8">
        <v>0</v>
      </c>
      <c r="U20" s="11">
        <f>'Base Prev e Real'!$H20*1.5%</f>
        <v>1663.2715499999999</v>
      </c>
      <c r="V20" s="8">
        <v>0</v>
      </c>
      <c r="W20" s="8"/>
      <c r="X20" s="8"/>
      <c r="Y20" s="29" t="s">
        <v>114</v>
      </c>
      <c r="Z20" s="12" t="s">
        <v>744</v>
      </c>
      <c r="AA20" s="8" t="s">
        <v>700</v>
      </c>
      <c r="AB20" s="8" t="s">
        <v>716</v>
      </c>
      <c r="AC20" s="8" t="s">
        <v>738</v>
      </c>
      <c r="AD20" s="13"/>
    </row>
    <row r="21" spans="1:30">
      <c r="A21" s="24" t="s">
        <v>27</v>
      </c>
      <c r="B21" s="14" t="s">
        <v>626</v>
      </c>
      <c r="C21" s="14" t="s">
        <v>741</v>
      </c>
      <c r="D21" s="14" t="s">
        <v>42</v>
      </c>
      <c r="E21" s="15">
        <v>45772</v>
      </c>
      <c r="F21" s="15" t="str">
        <f>TEXT('Base Prev e Real'!$E21, "mmm")</f>
        <v>abr</v>
      </c>
      <c r="G21" s="15">
        <v>45796</v>
      </c>
      <c r="H21" s="16">
        <v>430557.44</v>
      </c>
      <c r="I21" s="15">
        <v>45772</v>
      </c>
      <c r="J21" s="15" t="s">
        <v>53</v>
      </c>
      <c r="K21" s="14" t="s">
        <v>121</v>
      </c>
      <c r="L21" s="14" t="s">
        <v>122</v>
      </c>
      <c r="M21" s="14" t="s">
        <v>123</v>
      </c>
      <c r="N21" s="14" t="s">
        <v>685</v>
      </c>
      <c r="O21" s="14"/>
      <c r="P21" s="14"/>
      <c r="Q21" s="15">
        <v>45772</v>
      </c>
      <c r="R21" s="14" t="s">
        <v>742</v>
      </c>
      <c r="S21" s="14" t="s">
        <v>743</v>
      </c>
      <c r="T21" s="14">
        <v>0</v>
      </c>
      <c r="U21" s="17">
        <f>'Base Prev e Real'!$H21*1.5%</f>
        <v>6458.3616000000002</v>
      </c>
      <c r="V21" s="14">
        <v>0</v>
      </c>
      <c r="W21" s="14"/>
      <c r="X21" s="14"/>
      <c r="Y21" s="14" t="s">
        <v>114</v>
      </c>
      <c r="Z21" s="18" t="s">
        <v>744</v>
      </c>
      <c r="AA21" s="14" t="s">
        <v>700</v>
      </c>
      <c r="AB21" s="14" t="s">
        <v>271</v>
      </c>
      <c r="AC21" s="14" t="s">
        <v>739</v>
      </c>
      <c r="AD21" s="19"/>
    </row>
    <row r="22" spans="1:30">
      <c r="A22" s="25" t="s">
        <v>27</v>
      </c>
      <c r="B22" s="8" t="s">
        <v>627</v>
      </c>
      <c r="C22" s="8" t="s">
        <v>124</v>
      </c>
      <c r="D22" s="8" t="s">
        <v>29</v>
      </c>
      <c r="E22" s="9">
        <v>45780</v>
      </c>
      <c r="F22" s="9" t="str">
        <f>TEXT('Base Prev e Real'!$E22, "mmm")</f>
        <v>mai</v>
      </c>
      <c r="G22" s="9">
        <v>45796</v>
      </c>
      <c r="H22" s="10">
        <v>97.93</v>
      </c>
      <c r="I22" s="9">
        <v>45783</v>
      </c>
      <c r="J22" s="8" t="s">
        <v>117</v>
      </c>
      <c r="K22" s="8" t="s">
        <v>125</v>
      </c>
      <c r="L22" s="8" t="s">
        <v>126</v>
      </c>
      <c r="M22" s="8" t="s">
        <v>102</v>
      </c>
      <c r="N22" s="8" t="s">
        <v>103</v>
      </c>
      <c r="O22" s="8" t="s">
        <v>87</v>
      </c>
      <c r="P22" s="8" t="s">
        <v>60</v>
      </c>
      <c r="Q22" s="9">
        <v>45783</v>
      </c>
      <c r="R22" s="8" t="s">
        <v>36</v>
      </c>
      <c r="S22" s="8" t="s">
        <v>37</v>
      </c>
      <c r="T22" s="8">
        <v>0</v>
      </c>
      <c r="U22" s="11">
        <f>'Base Prev e Real'!$H22*1.5%</f>
        <v>1.46895</v>
      </c>
      <c r="V22" s="8">
        <v>0</v>
      </c>
      <c r="W22" s="8" t="s">
        <v>70</v>
      </c>
      <c r="X22" s="8" t="s">
        <v>87</v>
      </c>
      <c r="Y22" s="8" t="s">
        <v>127</v>
      </c>
      <c r="Z22" s="8" t="s">
        <v>64</v>
      </c>
      <c r="AA22" s="8" t="s">
        <v>702</v>
      </c>
      <c r="AB22" s="8" t="s">
        <v>718</v>
      </c>
      <c r="AC22" s="8" t="s">
        <v>738</v>
      </c>
      <c r="AD22" s="13" t="s">
        <v>66</v>
      </c>
    </row>
    <row r="23" spans="1:30">
      <c r="A23" s="24" t="s">
        <v>27</v>
      </c>
      <c r="B23" s="14" t="s">
        <v>627</v>
      </c>
      <c r="C23" s="14" t="s">
        <v>128</v>
      </c>
      <c r="D23" s="14" t="s">
        <v>29</v>
      </c>
      <c r="E23" s="15">
        <v>45778</v>
      </c>
      <c r="F23" s="15" t="str">
        <f>TEXT('Base Prev e Real'!$E23, "mmm")</f>
        <v>mai</v>
      </c>
      <c r="G23" s="15">
        <v>45796</v>
      </c>
      <c r="H23" s="16">
        <v>41.97</v>
      </c>
      <c r="I23" s="15">
        <v>45783</v>
      </c>
      <c r="J23" s="14" t="s">
        <v>117</v>
      </c>
      <c r="K23" s="14" t="s">
        <v>125</v>
      </c>
      <c r="L23" s="14" t="s">
        <v>126</v>
      </c>
      <c r="M23" s="14" t="s">
        <v>102</v>
      </c>
      <c r="N23" s="14" t="s">
        <v>103</v>
      </c>
      <c r="O23" s="14" t="s">
        <v>87</v>
      </c>
      <c r="P23" s="14" t="s">
        <v>60</v>
      </c>
      <c r="Q23" s="15">
        <v>45783</v>
      </c>
      <c r="R23" s="14" t="s">
        <v>36</v>
      </c>
      <c r="S23" s="14" t="s">
        <v>37</v>
      </c>
      <c r="T23" s="14">
        <v>0</v>
      </c>
      <c r="U23" s="17">
        <f>'Base Prev e Real'!$H23*1.5%</f>
        <v>0.62954999999999994</v>
      </c>
      <c r="V23" s="14">
        <v>0</v>
      </c>
      <c r="W23" s="14" t="s">
        <v>70</v>
      </c>
      <c r="X23" s="14" t="s">
        <v>87</v>
      </c>
      <c r="Y23" s="14" t="s">
        <v>127</v>
      </c>
      <c r="Z23" s="14" t="s">
        <v>64</v>
      </c>
      <c r="AA23" s="14" t="s">
        <v>702</v>
      </c>
      <c r="AB23" s="14" t="s">
        <v>718</v>
      </c>
      <c r="AC23" s="14" t="s">
        <v>738</v>
      </c>
      <c r="AD23" s="19" t="s">
        <v>66</v>
      </c>
    </row>
    <row r="24" spans="1:30">
      <c r="A24" s="25" t="s">
        <v>55</v>
      </c>
      <c r="B24" s="8" t="s">
        <v>628</v>
      </c>
      <c r="C24" s="8" t="s">
        <v>129</v>
      </c>
      <c r="D24" s="8" t="s">
        <v>29</v>
      </c>
      <c r="E24" s="9">
        <v>45784</v>
      </c>
      <c r="F24" s="9" t="str">
        <f>TEXT('Base Prev e Real'!$E24, "mmm")</f>
        <v>mai</v>
      </c>
      <c r="G24" s="9">
        <v>45798</v>
      </c>
      <c r="H24" s="10">
        <v>1170</v>
      </c>
      <c r="I24" s="9">
        <v>45785</v>
      </c>
      <c r="J24" s="8" t="s">
        <v>130</v>
      </c>
      <c r="K24" s="8" t="s">
        <v>131</v>
      </c>
      <c r="L24" s="8" t="s">
        <v>132</v>
      </c>
      <c r="M24" s="8" t="s">
        <v>102</v>
      </c>
      <c r="N24" s="8" t="s">
        <v>103</v>
      </c>
      <c r="O24" s="8" t="s">
        <v>87</v>
      </c>
      <c r="P24" s="8" t="s">
        <v>60</v>
      </c>
      <c r="Q24" s="9">
        <v>45785</v>
      </c>
      <c r="R24" s="8" t="s">
        <v>36</v>
      </c>
      <c r="S24" s="8" t="s">
        <v>37</v>
      </c>
      <c r="T24" s="8">
        <v>0</v>
      </c>
      <c r="U24" s="11">
        <f>'Base Prev e Real'!$H24*1.5%</f>
        <v>17.55</v>
      </c>
      <c r="V24" s="8">
        <v>0</v>
      </c>
      <c r="W24" s="8" t="s">
        <v>70</v>
      </c>
      <c r="X24" s="8" t="s">
        <v>62</v>
      </c>
      <c r="Y24" s="8" t="s">
        <v>133</v>
      </c>
      <c r="Z24" s="8" t="s">
        <v>64</v>
      </c>
      <c r="AA24" s="8" t="s">
        <v>134</v>
      </c>
      <c r="AB24" s="8" t="s">
        <v>135</v>
      </c>
      <c r="AC24" s="8" t="s">
        <v>738</v>
      </c>
      <c r="AD24" s="13" t="s">
        <v>106</v>
      </c>
    </row>
    <row r="25" spans="1:30">
      <c r="A25" s="24" t="s">
        <v>27</v>
      </c>
      <c r="B25" s="14" t="s">
        <v>686</v>
      </c>
      <c r="C25" s="14" t="s">
        <v>136</v>
      </c>
      <c r="D25" s="14" t="s">
        <v>29</v>
      </c>
      <c r="E25" s="15">
        <v>45782</v>
      </c>
      <c r="F25" s="15" t="str">
        <f>TEXT('Base Prev e Real'!$E25, "mmm")</f>
        <v>mai</v>
      </c>
      <c r="G25" s="15">
        <v>45796</v>
      </c>
      <c r="H25" s="16">
        <v>2502.16</v>
      </c>
      <c r="I25" s="15">
        <v>45782</v>
      </c>
      <c r="J25" s="14" t="s">
        <v>137</v>
      </c>
      <c r="K25" s="14" t="s">
        <v>138</v>
      </c>
      <c r="L25" s="14" t="s">
        <v>139</v>
      </c>
      <c r="M25" s="14" t="s">
        <v>140</v>
      </c>
      <c r="N25" s="14" t="s">
        <v>141</v>
      </c>
      <c r="O25" s="14" t="s">
        <v>87</v>
      </c>
      <c r="P25" s="14" t="s">
        <v>104</v>
      </c>
      <c r="Q25" s="15">
        <v>45782</v>
      </c>
      <c r="R25" s="14" t="s">
        <v>36</v>
      </c>
      <c r="S25" s="14" t="s">
        <v>37</v>
      </c>
      <c r="T25" s="14">
        <v>0</v>
      </c>
      <c r="U25" s="17">
        <f>'Base Prev e Real'!$H25*1.5%</f>
        <v>37.532399999999996</v>
      </c>
      <c r="V25" s="14">
        <v>0</v>
      </c>
      <c r="W25" s="14" t="s">
        <v>142</v>
      </c>
      <c r="X25" s="14" t="s">
        <v>87</v>
      </c>
      <c r="Y25" s="14" t="s">
        <v>143</v>
      </c>
      <c r="Z25" s="14" t="s">
        <v>64</v>
      </c>
      <c r="AA25" s="14" t="s">
        <v>700</v>
      </c>
      <c r="AB25" s="14" t="s">
        <v>716</v>
      </c>
      <c r="AC25" s="14" t="s">
        <v>738</v>
      </c>
      <c r="AD25" s="19" t="s">
        <v>66</v>
      </c>
    </row>
    <row r="26" spans="1:30">
      <c r="A26" s="25" t="s">
        <v>144</v>
      </c>
      <c r="B26" s="8" t="s">
        <v>629</v>
      </c>
      <c r="C26" s="8" t="s">
        <v>145</v>
      </c>
      <c r="D26" s="8" t="s">
        <v>29</v>
      </c>
      <c r="E26" s="9">
        <v>45751</v>
      </c>
      <c r="F26" s="9" t="str">
        <f>TEXT('Base Prev e Real'!$E26, "mmm")</f>
        <v>abr</v>
      </c>
      <c r="G26" s="9">
        <v>45818</v>
      </c>
      <c r="H26" s="10">
        <v>159.99</v>
      </c>
      <c r="I26" s="9">
        <v>45756</v>
      </c>
      <c r="J26" s="8" t="s">
        <v>146</v>
      </c>
      <c r="K26" s="8" t="s">
        <v>147</v>
      </c>
      <c r="L26" s="8" t="s">
        <v>148</v>
      </c>
      <c r="M26" s="8" t="s">
        <v>111</v>
      </c>
      <c r="N26" s="8" t="s">
        <v>112</v>
      </c>
      <c r="O26" s="8" t="s">
        <v>87</v>
      </c>
      <c r="P26" s="8" t="s">
        <v>60</v>
      </c>
      <c r="Q26" s="9">
        <v>45756</v>
      </c>
      <c r="R26" s="8" t="s">
        <v>36</v>
      </c>
      <c r="S26" s="8" t="s">
        <v>37</v>
      </c>
      <c r="T26" s="8">
        <v>0</v>
      </c>
      <c r="U26" s="11">
        <f>'Base Prev e Real'!$H26*1.5%</f>
        <v>2.3998500000000003</v>
      </c>
      <c r="V26" s="8">
        <v>0</v>
      </c>
      <c r="W26" s="8" t="s">
        <v>70</v>
      </c>
      <c r="X26" s="8" t="s">
        <v>87</v>
      </c>
      <c r="Y26" s="8" t="s">
        <v>149</v>
      </c>
      <c r="Z26" s="8" t="s">
        <v>64</v>
      </c>
      <c r="AA26" s="8" t="s">
        <v>704</v>
      </c>
      <c r="AB26" s="8" t="s">
        <v>723</v>
      </c>
      <c r="AC26" s="8" t="s">
        <v>738</v>
      </c>
      <c r="AD26" s="13" t="s">
        <v>66</v>
      </c>
    </row>
    <row r="27" spans="1:30">
      <c r="A27" s="24" t="s">
        <v>144</v>
      </c>
      <c r="B27" s="14" t="s">
        <v>630</v>
      </c>
      <c r="C27" s="14"/>
      <c r="D27" s="14" t="s">
        <v>29</v>
      </c>
      <c r="E27" s="15">
        <v>45799</v>
      </c>
      <c r="F27" s="15" t="str">
        <f>TEXT('Base Prev e Real'!$E27, "mmm")</f>
        <v>mai</v>
      </c>
      <c r="G27" s="15">
        <v>45800</v>
      </c>
      <c r="H27" s="16">
        <v>16442.7</v>
      </c>
      <c r="I27" s="15">
        <v>45802</v>
      </c>
      <c r="J27" s="15">
        <v>1002100101</v>
      </c>
      <c r="K27" s="14"/>
      <c r="L27" s="14" t="s">
        <v>687</v>
      </c>
      <c r="M27" s="14" t="s">
        <v>150</v>
      </c>
      <c r="N27" s="14" t="s">
        <v>151</v>
      </c>
      <c r="O27" s="14"/>
      <c r="P27" s="14"/>
      <c r="Q27" s="15">
        <v>45800</v>
      </c>
      <c r="R27" s="14" t="s">
        <v>742</v>
      </c>
      <c r="S27" s="14" t="s">
        <v>743</v>
      </c>
      <c r="T27" s="14">
        <v>0</v>
      </c>
      <c r="U27" s="17">
        <f>'Base Prev e Real'!$H27*1.5%</f>
        <v>246.6405</v>
      </c>
      <c r="V27" s="14">
        <v>0</v>
      </c>
      <c r="W27" s="14"/>
      <c r="X27" s="14"/>
      <c r="Y27" s="28" t="s">
        <v>149</v>
      </c>
      <c r="Z27" s="18" t="s">
        <v>744</v>
      </c>
      <c r="AA27" s="14" t="s">
        <v>700</v>
      </c>
      <c r="AB27" s="14" t="s">
        <v>723</v>
      </c>
      <c r="AC27" s="14" t="s">
        <v>738</v>
      </c>
      <c r="AD27" s="19"/>
    </row>
    <row r="28" spans="1:30">
      <c r="A28" s="27" t="s">
        <v>144</v>
      </c>
      <c r="B28" s="8" t="s">
        <v>630</v>
      </c>
      <c r="C28" s="8"/>
      <c r="D28" s="8" t="s">
        <v>42</v>
      </c>
      <c r="E28" s="9">
        <v>45800</v>
      </c>
      <c r="F28" s="9" t="str">
        <f>TEXT('Base Prev e Real'!$E28, "mmm")</f>
        <v>mai</v>
      </c>
      <c r="G28" s="9">
        <v>45800</v>
      </c>
      <c r="H28" s="10">
        <v>15588.9</v>
      </c>
      <c r="I28" s="9">
        <v>45800</v>
      </c>
      <c r="J28" s="9">
        <v>1002100101</v>
      </c>
      <c r="K28" s="8"/>
      <c r="L28" s="8" t="s">
        <v>687</v>
      </c>
      <c r="M28" s="8" t="s">
        <v>150</v>
      </c>
      <c r="N28" s="8" t="s">
        <v>151</v>
      </c>
      <c r="O28" s="8"/>
      <c r="P28" s="8"/>
      <c r="Q28" s="9">
        <v>45800</v>
      </c>
      <c r="R28" s="8" t="s">
        <v>742</v>
      </c>
      <c r="S28" s="8" t="s">
        <v>743</v>
      </c>
      <c r="T28" s="8">
        <v>0</v>
      </c>
      <c r="U28" s="11">
        <f>'Base Prev e Real'!$H28*1.5%</f>
        <v>233.83349999999999</v>
      </c>
      <c r="V28" s="8">
        <v>0</v>
      </c>
      <c r="W28" s="8"/>
      <c r="X28" s="8"/>
      <c r="Y28" s="8" t="s">
        <v>149</v>
      </c>
      <c r="Z28" s="12" t="s">
        <v>744</v>
      </c>
      <c r="AA28" s="8" t="s">
        <v>700</v>
      </c>
      <c r="AB28" s="8" t="s">
        <v>716</v>
      </c>
      <c r="AC28" s="8" t="s">
        <v>738</v>
      </c>
      <c r="AD28" s="13"/>
    </row>
    <row r="29" spans="1:30">
      <c r="A29" s="24" t="s">
        <v>27</v>
      </c>
      <c r="B29" s="14" t="s">
        <v>631</v>
      </c>
      <c r="C29" s="14" t="s">
        <v>152</v>
      </c>
      <c r="D29" s="14" t="s">
        <v>42</v>
      </c>
      <c r="E29" s="15">
        <v>45733</v>
      </c>
      <c r="F29" s="15" t="str">
        <f>TEXT('Base Prev e Real'!$E29, "mmm")</f>
        <v>mar</v>
      </c>
      <c r="G29" s="15">
        <v>45796</v>
      </c>
      <c r="H29" s="16">
        <v>83.94</v>
      </c>
      <c r="I29" s="15">
        <v>45741</v>
      </c>
      <c r="J29" s="15" t="s">
        <v>153</v>
      </c>
      <c r="K29" s="14" t="s">
        <v>154</v>
      </c>
      <c r="L29" s="14" t="s">
        <v>155</v>
      </c>
      <c r="M29" s="14" t="s">
        <v>140</v>
      </c>
      <c r="N29" s="14" t="s">
        <v>141</v>
      </c>
      <c r="O29" s="14"/>
      <c r="P29" s="14"/>
      <c r="Q29" s="15">
        <v>45796</v>
      </c>
      <c r="R29" s="14" t="s">
        <v>742</v>
      </c>
      <c r="S29" s="14" t="s">
        <v>743</v>
      </c>
      <c r="T29" s="14">
        <v>0</v>
      </c>
      <c r="U29" s="17">
        <f>'Base Prev e Real'!$H29*1.5%</f>
        <v>1.2590999999999999</v>
      </c>
      <c r="V29" s="14">
        <v>0</v>
      </c>
      <c r="W29" s="14"/>
      <c r="X29" s="14"/>
      <c r="Y29" s="28" t="s">
        <v>149</v>
      </c>
      <c r="Z29" s="18" t="s">
        <v>744</v>
      </c>
      <c r="AA29" s="14" t="s">
        <v>700</v>
      </c>
      <c r="AB29" s="14" t="s">
        <v>723</v>
      </c>
      <c r="AC29" s="14" t="s">
        <v>738</v>
      </c>
      <c r="AD29" s="19"/>
    </row>
    <row r="30" spans="1:30">
      <c r="A30" s="25" t="s">
        <v>71</v>
      </c>
      <c r="B30" s="8" t="s">
        <v>631</v>
      </c>
      <c r="C30" s="8" t="s">
        <v>152</v>
      </c>
      <c r="D30" s="8" t="s">
        <v>29</v>
      </c>
      <c r="E30" s="9">
        <v>45733</v>
      </c>
      <c r="F30" s="9" t="str">
        <f>TEXT('Base Prev e Real'!$E30, "mmm")</f>
        <v>mar</v>
      </c>
      <c r="G30" s="9">
        <v>45796</v>
      </c>
      <c r="H30" s="10">
        <v>83.94</v>
      </c>
      <c r="I30" s="9">
        <v>45736</v>
      </c>
      <c r="J30" s="8" t="s">
        <v>156</v>
      </c>
      <c r="K30" s="8" t="s">
        <v>157</v>
      </c>
      <c r="L30" s="8" t="s">
        <v>158</v>
      </c>
      <c r="M30" s="8" t="s">
        <v>140</v>
      </c>
      <c r="N30" s="8" t="s">
        <v>141</v>
      </c>
      <c r="O30" s="8" t="s">
        <v>59</v>
      </c>
      <c r="P30" s="8" t="s">
        <v>60</v>
      </c>
      <c r="Q30" s="9">
        <v>45741</v>
      </c>
      <c r="R30" s="8" t="s">
        <v>36</v>
      </c>
      <c r="S30" s="8" t="s">
        <v>37</v>
      </c>
      <c r="T30" s="8">
        <v>0</v>
      </c>
      <c r="U30" s="11">
        <f>'Base Prev e Real'!$H30*1.5%</f>
        <v>1.2590999999999999</v>
      </c>
      <c r="V30" s="8">
        <v>0</v>
      </c>
      <c r="W30" s="8" t="s">
        <v>70</v>
      </c>
      <c r="X30" s="8" t="s">
        <v>62</v>
      </c>
      <c r="Y30" s="8" t="s">
        <v>159</v>
      </c>
      <c r="Z30" s="8" t="s">
        <v>64</v>
      </c>
      <c r="AA30" s="8" t="s">
        <v>702</v>
      </c>
      <c r="AB30" s="8" t="s">
        <v>725</v>
      </c>
      <c r="AC30" s="8" t="s">
        <v>738</v>
      </c>
      <c r="AD30" s="13" t="s">
        <v>66</v>
      </c>
    </row>
    <row r="31" spans="1:30">
      <c r="A31" s="24" t="s">
        <v>144</v>
      </c>
      <c r="B31" s="14" t="s">
        <v>632</v>
      </c>
      <c r="C31" s="14" t="s">
        <v>160</v>
      </c>
      <c r="D31" s="14" t="s">
        <v>42</v>
      </c>
      <c r="E31" s="15">
        <v>45770</v>
      </c>
      <c r="F31" s="15" t="str">
        <f>TEXT('Base Prev e Real'!$E31, "mmm")</f>
        <v>abr</v>
      </c>
      <c r="G31" s="15">
        <v>45800</v>
      </c>
      <c r="H31" s="16">
        <v>449.9</v>
      </c>
      <c r="I31" s="15">
        <v>45771</v>
      </c>
      <c r="J31" s="15" t="s">
        <v>49</v>
      </c>
      <c r="K31" s="14" t="s">
        <v>161</v>
      </c>
      <c r="L31" s="14" t="s">
        <v>162</v>
      </c>
      <c r="M31" s="14" t="s">
        <v>163</v>
      </c>
      <c r="N31" s="14" t="s">
        <v>164</v>
      </c>
      <c r="O31" s="14"/>
      <c r="P31" s="14"/>
      <c r="Q31" s="15">
        <v>45800</v>
      </c>
      <c r="R31" s="14" t="s">
        <v>742</v>
      </c>
      <c r="S31" s="14" t="s">
        <v>743</v>
      </c>
      <c r="T31" s="14">
        <v>0</v>
      </c>
      <c r="U31" s="17">
        <f>'Base Prev e Real'!$H31*1.5%</f>
        <v>6.7484999999999991</v>
      </c>
      <c r="V31" s="14">
        <v>0</v>
      </c>
      <c r="W31" s="14"/>
      <c r="X31" s="14"/>
      <c r="Y31" s="28" t="s">
        <v>159</v>
      </c>
      <c r="Z31" s="18" t="s">
        <v>744</v>
      </c>
      <c r="AA31" s="14" t="s">
        <v>700</v>
      </c>
      <c r="AB31" s="14" t="s">
        <v>169</v>
      </c>
      <c r="AC31" s="14" t="s">
        <v>738</v>
      </c>
      <c r="AD31" s="19"/>
    </row>
    <row r="32" spans="1:30">
      <c r="A32" s="25" t="s">
        <v>55</v>
      </c>
      <c r="B32" s="8" t="s">
        <v>632</v>
      </c>
      <c r="C32" s="8" t="s">
        <v>160</v>
      </c>
      <c r="D32" s="8" t="s">
        <v>29</v>
      </c>
      <c r="E32" s="9">
        <v>45770</v>
      </c>
      <c r="F32" s="9" t="str">
        <f>TEXT('Base Prev e Real'!$E32, "mmm")</f>
        <v>abr</v>
      </c>
      <c r="G32" s="9">
        <v>45800</v>
      </c>
      <c r="H32" s="10">
        <v>449.9</v>
      </c>
      <c r="I32" s="9">
        <v>45770</v>
      </c>
      <c r="J32" s="8" t="s">
        <v>67</v>
      </c>
      <c r="K32" s="8" t="s">
        <v>165</v>
      </c>
      <c r="L32" s="8" t="s">
        <v>166</v>
      </c>
      <c r="M32" s="8" t="s">
        <v>163</v>
      </c>
      <c r="N32" s="8" t="s">
        <v>164</v>
      </c>
      <c r="O32" s="8" t="s">
        <v>87</v>
      </c>
      <c r="P32" s="8" t="s">
        <v>60</v>
      </c>
      <c r="Q32" s="9">
        <v>45771</v>
      </c>
      <c r="R32" s="8" t="s">
        <v>36</v>
      </c>
      <c r="S32" s="8" t="s">
        <v>37</v>
      </c>
      <c r="T32" s="8">
        <v>0</v>
      </c>
      <c r="U32" s="11">
        <f>'Base Prev e Real'!$H32*1.5%</f>
        <v>6.7484999999999991</v>
      </c>
      <c r="V32" s="8">
        <v>0</v>
      </c>
      <c r="W32" s="8" t="s">
        <v>70</v>
      </c>
      <c r="X32" s="8" t="s">
        <v>62</v>
      </c>
      <c r="Y32" s="8" t="s">
        <v>167</v>
      </c>
      <c r="Z32" s="8" t="s">
        <v>64</v>
      </c>
      <c r="AA32" s="8" t="s">
        <v>168</v>
      </c>
      <c r="AB32" s="8" t="s">
        <v>169</v>
      </c>
      <c r="AC32" s="8" t="s">
        <v>738</v>
      </c>
      <c r="AD32" s="13" t="s">
        <v>76</v>
      </c>
    </row>
    <row r="33" spans="1:30">
      <c r="A33" s="24" t="s">
        <v>144</v>
      </c>
      <c r="B33" s="14" t="s">
        <v>633</v>
      </c>
      <c r="C33" s="14" t="s">
        <v>170</v>
      </c>
      <c r="D33" s="14" t="s">
        <v>42</v>
      </c>
      <c r="E33" s="15">
        <v>45769</v>
      </c>
      <c r="F33" s="15" t="str">
        <f>TEXT('Base Prev e Real'!$E33, "mmm")</f>
        <v>abr</v>
      </c>
      <c r="G33" s="15">
        <v>45798</v>
      </c>
      <c r="H33" s="16">
        <v>890</v>
      </c>
      <c r="I33" s="15">
        <v>45776</v>
      </c>
      <c r="J33" s="15" t="s">
        <v>90</v>
      </c>
      <c r="K33" s="14" t="s">
        <v>171</v>
      </c>
      <c r="L33" s="14" t="s">
        <v>172</v>
      </c>
      <c r="M33" s="14" t="s">
        <v>93</v>
      </c>
      <c r="N33" s="14" t="s">
        <v>94</v>
      </c>
      <c r="O33" s="14"/>
      <c r="P33" s="14"/>
      <c r="Q33" s="15">
        <v>45798</v>
      </c>
      <c r="R33" s="14" t="s">
        <v>742</v>
      </c>
      <c r="S33" s="14" t="s">
        <v>743</v>
      </c>
      <c r="T33" s="14">
        <v>0</v>
      </c>
      <c r="U33" s="17">
        <f>'Base Prev e Real'!$H33*1.5%</f>
        <v>13.35</v>
      </c>
      <c r="V33" s="14">
        <v>0</v>
      </c>
      <c r="W33" s="14"/>
      <c r="X33" s="14"/>
      <c r="Y33" s="28" t="s">
        <v>167</v>
      </c>
      <c r="Z33" s="18" t="s">
        <v>744</v>
      </c>
      <c r="AA33" s="14" t="s">
        <v>700</v>
      </c>
      <c r="AB33" s="14" t="s">
        <v>717</v>
      </c>
      <c r="AC33" s="14" t="s">
        <v>738</v>
      </c>
      <c r="AD33" s="19"/>
    </row>
    <row r="34" spans="1:30">
      <c r="A34" s="25" t="s">
        <v>27</v>
      </c>
      <c r="B34" s="8" t="s">
        <v>633</v>
      </c>
      <c r="C34" s="8" t="s">
        <v>170</v>
      </c>
      <c r="D34" s="8" t="s">
        <v>29</v>
      </c>
      <c r="E34" s="9">
        <v>45769</v>
      </c>
      <c r="F34" s="9" t="str">
        <f>TEXT('Base Prev e Real'!$E34, "mmm")</f>
        <v>abr</v>
      </c>
      <c r="G34" s="9">
        <v>45798</v>
      </c>
      <c r="H34" s="10">
        <v>890</v>
      </c>
      <c r="I34" s="9">
        <v>45775</v>
      </c>
      <c r="J34" s="8" t="s">
        <v>95</v>
      </c>
      <c r="K34" s="8" t="s">
        <v>173</v>
      </c>
      <c r="L34" s="8" t="s">
        <v>174</v>
      </c>
      <c r="M34" s="8" t="s">
        <v>93</v>
      </c>
      <c r="N34" s="8" t="s">
        <v>94</v>
      </c>
      <c r="O34" s="8" t="s">
        <v>87</v>
      </c>
      <c r="P34" s="8" t="s">
        <v>60</v>
      </c>
      <c r="Q34" s="9">
        <v>45776</v>
      </c>
      <c r="R34" s="8" t="s">
        <v>36</v>
      </c>
      <c r="S34" s="8" t="s">
        <v>37</v>
      </c>
      <c r="T34" s="8">
        <v>0</v>
      </c>
      <c r="U34" s="11">
        <f>'Base Prev e Real'!$H34*1.5%</f>
        <v>13.35</v>
      </c>
      <c r="V34" s="8">
        <v>0</v>
      </c>
      <c r="W34" s="8" t="s">
        <v>70</v>
      </c>
      <c r="X34" s="8" t="s">
        <v>87</v>
      </c>
      <c r="Y34" s="8" t="s">
        <v>175</v>
      </c>
      <c r="Z34" s="8" t="s">
        <v>64</v>
      </c>
      <c r="AA34" s="8" t="s">
        <v>714</v>
      </c>
      <c r="AB34" s="8" t="s">
        <v>724</v>
      </c>
      <c r="AC34" s="8" t="s">
        <v>738</v>
      </c>
      <c r="AD34" s="13" t="s">
        <v>106</v>
      </c>
    </row>
    <row r="35" spans="1:30">
      <c r="A35" s="24" t="s">
        <v>27</v>
      </c>
      <c r="B35" s="14" t="s">
        <v>634</v>
      </c>
      <c r="C35" s="14" t="s">
        <v>176</v>
      </c>
      <c r="D35" s="14" t="s">
        <v>29</v>
      </c>
      <c r="E35" s="15">
        <v>45791</v>
      </c>
      <c r="F35" s="15" t="str">
        <f>TEXT('Base Prev e Real'!$E35, "mmm")</f>
        <v>mai</v>
      </c>
      <c r="G35" s="15">
        <v>45796</v>
      </c>
      <c r="H35" s="16">
        <v>5089.57</v>
      </c>
      <c r="I35" s="15">
        <v>45791</v>
      </c>
      <c r="J35" s="14" t="s">
        <v>30</v>
      </c>
      <c r="K35" s="14" t="s">
        <v>177</v>
      </c>
      <c r="L35" s="14" t="s">
        <v>178</v>
      </c>
      <c r="M35" s="14" t="s">
        <v>102</v>
      </c>
      <c r="N35" s="14" t="s">
        <v>103</v>
      </c>
      <c r="O35" s="14" t="s">
        <v>179</v>
      </c>
      <c r="P35" s="14" t="s">
        <v>104</v>
      </c>
      <c r="Q35" s="15">
        <v>45791</v>
      </c>
      <c r="R35" s="14" t="s">
        <v>36</v>
      </c>
      <c r="S35" s="14" t="s">
        <v>37</v>
      </c>
      <c r="T35" s="14">
        <v>0</v>
      </c>
      <c r="U35" s="17">
        <f>'Base Prev e Real'!$H35*1.5%</f>
        <v>76.343549999999993</v>
      </c>
      <c r="V35" s="14">
        <v>0</v>
      </c>
      <c r="W35" s="14" t="s">
        <v>180</v>
      </c>
      <c r="X35" s="14" t="s">
        <v>87</v>
      </c>
      <c r="Y35" s="14" t="s">
        <v>181</v>
      </c>
      <c r="Z35" s="14" t="s">
        <v>64</v>
      </c>
      <c r="AA35" s="14" t="s">
        <v>700</v>
      </c>
      <c r="AB35" s="14" t="s">
        <v>717</v>
      </c>
      <c r="AC35" s="14" t="s">
        <v>738</v>
      </c>
      <c r="AD35" s="19" t="s">
        <v>66</v>
      </c>
    </row>
    <row r="36" spans="1:30">
      <c r="A36" s="25" t="s">
        <v>27</v>
      </c>
      <c r="B36" s="8" t="s">
        <v>634</v>
      </c>
      <c r="C36" s="8" t="s">
        <v>182</v>
      </c>
      <c r="D36" s="8" t="s">
        <v>29</v>
      </c>
      <c r="E36" s="9">
        <v>45791</v>
      </c>
      <c r="F36" s="9" t="str">
        <f>TEXT('Base Prev e Real'!$E36, "mmm")</f>
        <v>mai</v>
      </c>
      <c r="G36" s="9">
        <v>45796</v>
      </c>
      <c r="H36" s="10">
        <v>442.91</v>
      </c>
      <c r="I36" s="9">
        <v>45791</v>
      </c>
      <c r="J36" s="8" t="s">
        <v>30</v>
      </c>
      <c r="K36" s="8" t="s">
        <v>177</v>
      </c>
      <c r="L36" s="8" t="s">
        <v>178</v>
      </c>
      <c r="M36" s="8" t="s">
        <v>102</v>
      </c>
      <c r="N36" s="8" t="s">
        <v>103</v>
      </c>
      <c r="O36" s="8" t="s">
        <v>179</v>
      </c>
      <c r="P36" s="8" t="s">
        <v>104</v>
      </c>
      <c r="Q36" s="9">
        <v>45791</v>
      </c>
      <c r="R36" s="8" t="s">
        <v>36</v>
      </c>
      <c r="S36" s="8" t="s">
        <v>37</v>
      </c>
      <c r="T36" s="8">
        <v>0</v>
      </c>
      <c r="U36" s="11">
        <f>'Base Prev e Real'!$H36*1.5%</f>
        <v>6.6436500000000001</v>
      </c>
      <c r="V36" s="8">
        <v>0</v>
      </c>
      <c r="W36" s="8" t="s">
        <v>180</v>
      </c>
      <c r="X36" s="8" t="s">
        <v>87</v>
      </c>
      <c r="Y36" s="8" t="s">
        <v>181</v>
      </c>
      <c r="Z36" s="8" t="s">
        <v>64</v>
      </c>
      <c r="AA36" s="8" t="s">
        <v>700</v>
      </c>
      <c r="AB36" s="8" t="s">
        <v>716</v>
      </c>
      <c r="AC36" s="8" t="s">
        <v>738</v>
      </c>
      <c r="AD36" s="13" t="s">
        <v>66</v>
      </c>
    </row>
    <row r="37" spans="1:30">
      <c r="A37" s="24" t="s">
        <v>27</v>
      </c>
      <c r="B37" s="14" t="s">
        <v>634</v>
      </c>
      <c r="C37" s="14" t="s">
        <v>183</v>
      </c>
      <c r="D37" s="14" t="s">
        <v>29</v>
      </c>
      <c r="E37" s="15">
        <v>45791</v>
      </c>
      <c r="F37" s="15" t="str">
        <f>TEXT('Base Prev e Real'!$E37, "mmm")</f>
        <v>mai</v>
      </c>
      <c r="G37" s="15">
        <v>45796</v>
      </c>
      <c r="H37" s="16">
        <v>735.56</v>
      </c>
      <c r="I37" s="15">
        <v>45791</v>
      </c>
      <c r="J37" s="14" t="s">
        <v>184</v>
      </c>
      <c r="K37" s="14" t="s">
        <v>177</v>
      </c>
      <c r="L37" s="14" t="s">
        <v>178</v>
      </c>
      <c r="M37" s="14" t="s">
        <v>102</v>
      </c>
      <c r="N37" s="14" t="s">
        <v>103</v>
      </c>
      <c r="O37" s="14" t="s">
        <v>179</v>
      </c>
      <c r="P37" s="14" t="s">
        <v>104</v>
      </c>
      <c r="Q37" s="15">
        <v>45791</v>
      </c>
      <c r="R37" s="14" t="s">
        <v>36</v>
      </c>
      <c r="S37" s="14" t="s">
        <v>37</v>
      </c>
      <c r="T37" s="14">
        <v>0</v>
      </c>
      <c r="U37" s="17">
        <f>'Base Prev e Real'!$H37*1.5%</f>
        <v>11.033399999999999</v>
      </c>
      <c r="V37" s="14">
        <v>0</v>
      </c>
      <c r="W37" s="14" t="s">
        <v>180</v>
      </c>
      <c r="X37" s="14" t="s">
        <v>87</v>
      </c>
      <c r="Y37" s="14" t="s">
        <v>181</v>
      </c>
      <c r="Z37" s="14" t="s">
        <v>64</v>
      </c>
      <c r="AA37" s="14" t="s">
        <v>700</v>
      </c>
      <c r="AB37" s="14" t="s">
        <v>716</v>
      </c>
      <c r="AC37" s="14" t="s">
        <v>738</v>
      </c>
      <c r="AD37" s="19" t="s">
        <v>66</v>
      </c>
    </row>
    <row r="38" spans="1:30">
      <c r="A38" s="25" t="s">
        <v>27</v>
      </c>
      <c r="B38" s="8" t="s">
        <v>634</v>
      </c>
      <c r="C38" s="8" t="s">
        <v>185</v>
      </c>
      <c r="D38" s="8" t="s">
        <v>29</v>
      </c>
      <c r="E38" s="9">
        <v>45791</v>
      </c>
      <c r="F38" s="9" t="str">
        <f>TEXT('Base Prev e Real'!$E38, "mmm")</f>
        <v>mai</v>
      </c>
      <c r="G38" s="9">
        <v>45796</v>
      </c>
      <c r="H38" s="10">
        <v>106.05</v>
      </c>
      <c r="I38" s="9">
        <v>45791</v>
      </c>
      <c r="J38" s="8" t="s">
        <v>184</v>
      </c>
      <c r="K38" s="8" t="s">
        <v>177</v>
      </c>
      <c r="L38" s="8" t="s">
        <v>178</v>
      </c>
      <c r="M38" s="8" t="s">
        <v>102</v>
      </c>
      <c r="N38" s="8" t="s">
        <v>103</v>
      </c>
      <c r="O38" s="8" t="s">
        <v>179</v>
      </c>
      <c r="P38" s="8" t="s">
        <v>104</v>
      </c>
      <c r="Q38" s="9">
        <v>45791</v>
      </c>
      <c r="R38" s="8" t="s">
        <v>36</v>
      </c>
      <c r="S38" s="8" t="s">
        <v>37</v>
      </c>
      <c r="T38" s="8">
        <v>0</v>
      </c>
      <c r="U38" s="11">
        <f>'Base Prev e Real'!$H38*1.5%</f>
        <v>1.5907499999999999</v>
      </c>
      <c r="V38" s="8">
        <v>0</v>
      </c>
      <c r="W38" s="8" t="s">
        <v>180</v>
      </c>
      <c r="X38" s="8" t="s">
        <v>87</v>
      </c>
      <c r="Y38" s="8" t="s">
        <v>181</v>
      </c>
      <c r="Z38" s="8" t="s">
        <v>64</v>
      </c>
      <c r="AA38" s="8" t="s">
        <v>700</v>
      </c>
      <c r="AB38" s="8" t="s">
        <v>723</v>
      </c>
      <c r="AC38" s="8" t="s">
        <v>738</v>
      </c>
      <c r="AD38" s="13" t="s">
        <v>66</v>
      </c>
    </row>
    <row r="39" spans="1:30">
      <c r="A39" s="24" t="s">
        <v>27</v>
      </c>
      <c r="B39" s="14" t="s">
        <v>635</v>
      </c>
      <c r="C39" s="14" t="s">
        <v>186</v>
      </c>
      <c r="D39" s="14" t="s">
        <v>42</v>
      </c>
      <c r="E39" s="15">
        <v>45708</v>
      </c>
      <c r="F39" s="15" t="str">
        <f>TEXT('Base Prev e Real'!$E39, "mmm")</f>
        <v>fev</v>
      </c>
      <c r="G39" s="15">
        <v>45796</v>
      </c>
      <c r="H39" s="16">
        <v>1795.81</v>
      </c>
      <c r="I39" s="15">
        <v>45716</v>
      </c>
      <c r="J39" s="15" t="s">
        <v>90</v>
      </c>
      <c r="K39" s="14" t="s">
        <v>171</v>
      </c>
      <c r="L39" s="14" t="s">
        <v>172</v>
      </c>
      <c r="M39" s="14" t="s">
        <v>93</v>
      </c>
      <c r="N39" s="14" t="s">
        <v>94</v>
      </c>
      <c r="O39" s="14"/>
      <c r="P39" s="14"/>
      <c r="Q39" s="15">
        <v>45796</v>
      </c>
      <c r="R39" s="14" t="s">
        <v>742</v>
      </c>
      <c r="S39" s="14" t="s">
        <v>743</v>
      </c>
      <c r="T39" s="14">
        <v>0</v>
      </c>
      <c r="U39" s="17">
        <f>'Base Prev e Real'!$H39*1.5%</f>
        <v>26.937149999999999</v>
      </c>
      <c r="V39" s="14">
        <v>0</v>
      </c>
      <c r="W39" s="14"/>
      <c r="X39" s="14"/>
      <c r="Y39" s="28" t="s">
        <v>181</v>
      </c>
      <c r="Z39" s="18" t="s">
        <v>744</v>
      </c>
      <c r="AA39" s="14" t="s">
        <v>700</v>
      </c>
      <c r="AB39" s="14" t="s">
        <v>723</v>
      </c>
      <c r="AC39" s="14" t="s">
        <v>738</v>
      </c>
      <c r="AD39" s="19"/>
    </row>
    <row r="40" spans="1:30">
      <c r="A40" s="25" t="s">
        <v>71</v>
      </c>
      <c r="B40" s="8" t="s">
        <v>635</v>
      </c>
      <c r="C40" s="8" t="s">
        <v>186</v>
      </c>
      <c r="D40" s="8" t="s">
        <v>29</v>
      </c>
      <c r="E40" s="9">
        <v>45708</v>
      </c>
      <c r="F40" s="9" t="str">
        <f>TEXT('Base Prev e Real'!$E40, "mmm")</f>
        <v>fev</v>
      </c>
      <c r="G40" s="9">
        <v>45796</v>
      </c>
      <c r="H40" s="10">
        <v>1795.81</v>
      </c>
      <c r="I40" s="9">
        <v>45714</v>
      </c>
      <c r="J40" s="8" t="s">
        <v>95</v>
      </c>
      <c r="K40" s="8" t="s">
        <v>173</v>
      </c>
      <c r="L40" s="8" t="s">
        <v>174</v>
      </c>
      <c r="M40" s="8" t="s">
        <v>93</v>
      </c>
      <c r="N40" s="8" t="s">
        <v>94</v>
      </c>
      <c r="O40" s="8" t="s">
        <v>73</v>
      </c>
      <c r="P40" s="8" t="s">
        <v>60</v>
      </c>
      <c r="Q40" s="9">
        <v>45716</v>
      </c>
      <c r="R40" s="8" t="s">
        <v>36</v>
      </c>
      <c r="S40" s="8" t="s">
        <v>37</v>
      </c>
      <c r="T40" s="8">
        <v>0</v>
      </c>
      <c r="U40" s="11">
        <f>'Base Prev e Real'!$H40*1.5%</f>
        <v>26.937149999999999</v>
      </c>
      <c r="V40" s="8">
        <v>0</v>
      </c>
      <c r="W40" s="8" t="s">
        <v>70</v>
      </c>
      <c r="X40" s="8" t="s">
        <v>62</v>
      </c>
      <c r="Y40" s="8" t="s">
        <v>187</v>
      </c>
      <c r="Z40" s="8" t="s">
        <v>64</v>
      </c>
      <c r="AA40" s="8" t="s">
        <v>702</v>
      </c>
      <c r="AB40" s="8" t="s">
        <v>725</v>
      </c>
      <c r="AC40" s="8" t="s">
        <v>738</v>
      </c>
      <c r="AD40" s="13" t="s">
        <v>66</v>
      </c>
    </row>
    <row r="41" spans="1:30">
      <c r="A41" s="24" t="s">
        <v>144</v>
      </c>
      <c r="B41" s="14" t="s">
        <v>636</v>
      </c>
      <c r="C41" s="14" t="s">
        <v>188</v>
      </c>
      <c r="D41" s="14" t="s">
        <v>42</v>
      </c>
      <c r="E41" s="15">
        <v>45737</v>
      </c>
      <c r="F41" s="15" t="str">
        <f>TEXT('Base Prev e Real'!$E41, "mmm")</f>
        <v>mar</v>
      </c>
      <c r="G41" s="15">
        <v>45798</v>
      </c>
      <c r="H41" s="16">
        <v>3455.2</v>
      </c>
      <c r="I41" s="15">
        <v>45742</v>
      </c>
      <c r="J41" s="15" t="s">
        <v>189</v>
      </c>
      <c r="K41" s="14" t="s">
        <v>44</v>
      </c>
      <c r="L41" s="14" t="s">
        <v>45</v>
      </c>
      <c r="M41" s="14" t="s">
        <v>46</v>
      </c>
      <c r="N41" s="14" t="s">
        <v>47</v>
      </c>
      <c r="O41" s="14"/>
      <c r="P41" s="14"/>
      <c r="Q41" s="15">
        <v>45798</v>
      </c>
      <c r="R41" s="14" t="s">
        <v>742</v>
      </c>
      <c r="S41" s="14" t="s">
        <v>743</v>
      </c>
      <c r="T41" s="14">
        <v>0</v>
      </c>
      <c r="U41" s="17">
        <f>'Base Prev e Real'!$H41*1.5%</f>
        <v>51.827999999999996</v>
      </c>
      <c r="V41" s="14">
        <v>0</v>
      </c>
      <c r="W41" s="14"/>
      <c r="X41" s="14"/>
      <c r="Y41" s="28" t="s">
        <v>187</v>
      </c>
      <c r="Z41" s="18" t="s">
        <v>744</v>
      </c>
      <c r="AA41" s="14" t="s">
        <v>700</v>
      </c>
      <c r="AB41" s="14" t="s">
        <v>716</v>
      </c>
      <c r="AC41" s="14" t="s">
        <v>738</v>
      </c>
      <c r="AD41" s="19"/>
    </row>
    <row r="42" spans="1:30">
      <c r="A42" s="27" t="s">
        <v>27</v>
      </c>
      <c r="B42" s="8" t="s">
        <v>636</v>
      </c>
      <c r="C42" s="8" t="s">
        <v>190</v>
      </c>
      <c r="D42" s="8" t="s">
        <v>42</v>
      </c>
      <c r="E42" s="9">
        <v>45737</v>
      </c>
      <c r="F42" s="9" t="str">
        <f>TEXT('Base Prev e Real'!$E42, "mmm")</f>
        <v>mar</v>
      </c>
      <c r="G42" s="9">
        <v>45796</v>
      </c>
      <c r="H42" s="10">
        <v>2045.92</v>
      </c>
      <c r="I42" s="9">
        <v>45742</v>
      </c>
      <c r="J42" s="9" t="s">
        <v>153</v>
      </c>
      <c r="K42" s="8" t="s">
        <v>44</v>
      </c>
      <c r="L42" s="8" t="s">
        <v>45</v>
      </c>
      <c r="M42" s="8" t="s">
        <v>46</v>
      </c>
      <c r="N42" s="8" t="s">
        <v>47</v>
      </c>
      <c r="O42" s="8"/>
      <c r="P42" s="8"/>
      <c r="Q42" s="9">
        <v>45796</v>
      </c>
      <c r="R42" s="8" t="s">
        <v>742</v>
      </c>
      <c r="S42" s="8" t="s">
        <v>743</v>
      </c>
      <c r="T42" s="8">
        <v>0</v>
      </c>
      <c r="U42" s="11">
        <f>'Base Prev e Real'!$H42*1.5%</f>
        <v>30.688800000000001</v>
      </c>
      <c r="V42" s="8">
        <v>0</v>
      </c>
      <c r="W42" s="8"/>
      <c r="X42" s="8"/>
      <c r="Y42" s="8" t="s">
        <v>187</v>
      </c>
      <c r="Z42" s="12" t="s">
        <v>744</v>
      </c>
      <c r="AA42" s="8" t="s">
        <v>700</v>
      </c>
      <c r="AB42" s="8" t="s">
        <v>723</v>
      </c>
      <c r="AC42" s="8" t="s">
        <v>738</v>
      </c>
      <c r="AD42" s="13"/>
    </row>
    <row r="43" spans="1:30">
      <c r="A43" s="24" t="s">
        <v>71</v>
      </c>
      <c r="B43" s="14" t="s">
        <v>636</v>
      </c>
      <c r="C43" s="14" t="s">
        <v>190</v>
      </c>
      <c r="D43" s="14" t="s">
        <v>29</v>
      </c>
      <c r="E43" s="15">
        <v>45737</v>
      </c>
      <c r="F43" s="15" t="str">
        <f>TEXT('Base Prev e Real'!$E43, "mmm")</f>
        <v>mar</v>
      </c>
      <c r="G43" s="15">
        <v>45796</v>
      </c>
      <c r="H43" s="16">
        <v>2045.92</v>
      </c>
      <c r="I43" s="15">
        <v>45742</v>
      </c>
      <c r="J43" s="14" t="s">
        <v>156</v>
      </c>
      <c r="K43" s="14" t="s">
        <v>57</v>
      </c>
      <c r="L43" s="14" t="s">
        <v>58</v>
      </c>
      <c r="M43" s="14" t="s">
        <v>46</v>
      </c>
      <c r="N43" s="14" t="s">
        <v>47</v>
      </c>
      <c r="O43" s="14" t="s">
        <v>59</v>
      </c>
      <c r="P43" s="14" t="s">
        <v>60</v>
      </c>
      <c r="Q43" s="15">
        <v>45742</v>
      </c>
      <c r="R43" s="14" t="s">
        <v>36</v>
      </c>
      <c r="S43" s="14" t="s">
        <v>37</v>
      </c>
      <c r="T43" s="14">
        <v>0</v>
      </c>
      <c r="U43" s="17">
        <f>'Base Prev e Real'!$H43*1.5%</f>
        <v>30.688800000000001</v>
      </c>
      <c r="V43" s="14">
        <v>0</v>
      </c>
      <c r="W43" s="14" t="s">
        <v>70</v>
      </c>
      <c r="X43" s="14" t="s">
        <v>62</v>
      </c>
      <c r="Y43" s="14" t="s">
        <v>191</v>
      </c>
      <c r="Z43" s="14" t="s">
        <v>64</v>
      </c>
      <c r="AA43" s="14" t="s">
        <v>702</v>
      </c>
      <c r="AB43" s="14" t="s">
        <v>75</v>
      </c>
      <c r="AC43" s="14" t="s">
        <v>738</v>
      </c>
      <c r="AD43" s="19" t="s">
        <v>66</v>
      </c>
    </row>
    <row r="44" spans="1:30">
      <c r="A44" s="25" t="s">
        <v>71</v>
      </c>
      <c r="B44" s="8" t="s">
        <v>636</v>
      </c>
      <c r="C44" s="8" t="s">
        <v>188</v>
      </c>
      <c r="D44" s="8" t="s">
        <v>29</v>
      </c>
      <c r="E44" s="9">
        <v>45737</v>
      </c>
      <c r="F44" s="9" t="str">
        <f>TEXT('Base Prev e Real'!$E44, "mmm")</f>
        <v>mar</v>
      </c>
      <c r="G44" s="9">
        <v>45798</v>
      </c>
      <c r="H44" s="10">
        <v>3455.2</v>
      </c>
      <c r="I44" s="9">
        <v>45742</v>
      </c>
      <c r="J44" s="8" t="s">
        <v>137</v>
      </c>
      <c r="K44" s="8" t="s">
        <v>57</v>
      </c>
      <c r="L44" s="8" t="s">
        <v>58</v>
      </c>
      <c r="M44" s="8" t="s">
        <v>46</v>
      </c>
      <c r="N44" s="8" t="s">
        <v>47</v>
      </c>
      <c r="O44" s="8" t="s">
        <v>59</v>
      </c>
      <c r="P44" s="8" t="s">
        <v>60</v>
      </c>
      <c r="Q44" s="9">
        <v>45742</v>
      </c>
      <c r="R44" s="8" t="s">
        <v>36</v>
      </c>
      <c r="S44" s="8" t="s">
        <v>37</v>
      </c>
      <c r="T44" s="8">
        <v>0</v>
      </c>
      <c r="U44" s="11">
        <f>'Base Prev e Real'!$H44*1.5%</f>
        <v>51.827999999999996</v>
      </c>
      <c r="V44" s="8">
        <v>0</v>
      </c>
      <c r="W44" s="8" t="s">
        <v>70</v>
      </c>
      <c r="X44" s="8" t="s">
        <v>62</v>
      </c>
      <c r="Y44" s="8" t="s">
        <v>191</v>
      </c>
      <c r="Z44" s="8" t="s">
        <v>64</v>
      </c>
      <c r="AA44" s="8" t="s">
        <v>702</v>
      </c>
      <c r="AB44" s="8" t="s">
        <v>75</v>
      </c>
      <c r="AC44" s="8" t="s">
        <v>738</v>
      </c>
      <c r="AD44" s="13" t="s">
        <v>106</v>
      </c>
    </row>
    <row r="45" spans="1:30">
      <c r="A45" s="24" t="s">
        <v>144</v>
      </c>
      <c r="B45" s="14" t="s">
        <v>637</v>
      </c>
      <c r="C45" s="14" t="s">
        <v>192</v>
      </c>
      <c r="D45" s="14" t="s">
        <v>42</v>
      </c>
      <c r="E45" s="15">
        <v>45770</v>
      </c>
      <c r="F45" s="15" t="str">
        <f>TEXT('Base Prev e Real'!$E45, "mmm")</f>
        <v>abr</v>
      </c>
      <c r="G45" s="15">
        <v>45800</v>
      </c>
      <c r="H45" s="16">
        <v>2480</v>
      </c>
      <c r="I45" s="15">
        <v>45771</v>
      </c>
      <c r="J45" s="15" t="s">
        <v>193</v>
      </c>
      <c r="K45" s="14" t="s">
        <v>194</v>
      </c>
      <c r="L45" s="14" t="s">
        <v>195</v>
      </c>
      <c r="M45" s="14" t="s">
        <v>196</v>
      </c>
      <c r="N45" s="14" t="s">
        <v>197</v>
      </c>
      <c r="O45" s="14"/>
      <c r="P45" s="14"/>
      <c r="Q45" s="15">
        <v>45800</v>
      </c>
      <c r="R45" s="14" t="s">
        <v>742</v>
      </c>
      <c r="S45" s="14" t="s">
        <v>743</v>
      </c>
      <c r="T45" s="14">
        <v>0</v>
      </c>
      <c r="U45" s="17">
        <f>'Base Prev e Real'!$H45*1.5%</f>
        <v>37.199999999999996</v>
      </c>
      <c r="V45" s="14">
        <v>0</v>
      </c>
      <c r="W45" s="14"/>
      <c r="X45" s="14"/>
      <c r="Y45" s="28" t="s">
        <v>191</v>
      </c>
      <c r="Z45" s="18" t="s">
        <v>744</v>
      </c>
      <c r="AA45" s="14" t="s">
        <v>700</v>
      </c>
      <c r="AB45" s="14" t="s">
        <v>271</v>
      </c>
      <c r="AC45" s="14" t="s">
        <v>739</v>
      </c>
      <c r="AD45" s="19"/>
    </row>
    <row r="46" spans="1:30">
      <c r="A46" s="25" t="s">
        <v>27</v>
      </c>
      <c r="B46" s="8" t="s">
        <v>637</v>
      </c>
      <c r="C46" s="8" t="s">
        <v>192</v>
      </c>
      <c r="D46" s="8" t="s">
        <v>29</v>
      </c>
      <c r="E46" s="9">
        <v>45770</v>
      </c>
      <c r="F46" s="9" t="str">
        <f>TEXT('Base Prev e Real'!$E46, "mmm")</f>
        <v>abr</v>
      </c>
      <c r="G46" s="9">
        <v>45800</v>
      </c>
      <c r="H46" s="10">
        <v>2480</v>
      </c>
      <c r="I46" s="9">
        <v>45771</v>
      </c>
      <c r="J46" s="8" t="s">
        <v>198</v>
      </c>
      <c r="K46" s="8" t="s">
        <v>199</v>
      </c>
      <c r="L46" s="8" t="s">
        <v>200</v>
      </c>
      <c r="M46" s="8" t="s">
        <v>196</v>
      </c>
      <c r="N46" s="8" t="s">
        <v>197</v>
      </c>
      <c r="O46" s="8" t="s">
        <v>87</v>
      </c>
      <c r="P46" s="8" t="s">
        <v>60</v>
      </c>
      <c r="Q46" s="9">
        <v>45771</v>
      </c>
      <c r="R46" s="8" t="s">
        <v>36</v>
      </c>
      <c r="S46" s="8" t="s">
        <v>37</v>
      </c>
      <c r="T46" s="8">
        <v>0</v>
      </c>
      <c r="U46" s="11">
        <f>'Base Prev e Real'!$H46*1.5%</f>
        <v>37.199999999999996</v>
      </c>
      <c r="V46" s="8">
        <v>0</v>
      </c>
      <c r="W46" s="8" t="s">
        <v>70</v>
      </c>
      <c r="X46" s="8" t="s">
        <v>62</v>
      </c>
      <c r="Y46" s="8" t="s">
        <v>201</v>
      </c>
      <c r="Z46" s="8" t="s">
        <v>64</v>
      </c>
      <c r="AA46" s="8" t="s">
        <v>168</v>
      </c>
      <c r="AB46" s="8" t="s">
        <v>202</v>
      </c>
      <c r="AC46" s="8" t="s">
        <v>738</v>
      </c>
      <c r="AD46" s="13" t="s">
        <v>76</v>
      </c>
    </row>
    <row r="47" spans="1:30">
      <c r="A47" s="24" t="s">
        <v>27</v>
      </c>
      <c r="B47" s="14" t="s">
        <v>635</v>
      </c>
      <c r="C47" s="14" t="s">
        <v>203</v>
      </c>
      <c r="D47" s="14" t="s">
        <v>29</v>
      </c>
      <c r="E47" s="15">
        <v>45796</v>
      </c>
      <c r="F47" s="15" t="str">
        <f>TEXT('Base Prev e Real'!$E47, "mmm")</f>
        <v>mai</v>
      </c>
      <c r="G47" s="15">
        <v>45796</v>
      </c>
      <c r="H47" s="16">
        <v>103.03</v>
      </c>
      <c r="I47" s="15">
        <v>45796</v>
      </c>
      <c r="J47" s="14" t="s">
        <v>204</v>
      </c>
      <c r="K47" s="14" t="s">
        <v>205</v>
      </c>
      <c r="L47" s="14" t="s">
        <v>206</v>
      </c>
      <c r="M47" s="14" t="s">
        <v>102</v>
      </c>
      <c r="N47" s="14" t="s">
        <v>103</v>
      </c>
      <c r="O47" s="14" t="s">
        <v>87</v>
      </c>
      <c r="P47" s="14" t="s">
        <v>104</v>
      </c>
      <c r="Q47" s="15">
        <v>45796</v>
      </c>
      <c r="R47" s="14" t="s">
        <v>36</v>
      </c>
      <c r="S47" s="14" t="s">
        <v>37</v>
      </c>
      <c r="T47" s="14">
        <v>0</v>
      </c>
      <c r="U47" s="17">
        <f>'Base Prev e Real'!$H47*1.5%</f>
        <v>1.54545</v>
      </c>
      <c r="V47" s="14">
        <v>0</v>
      </c>
      <c r="W47" s="14" t="s">
        <v>720</v>
      </c>
      <c r="X47" s="14" t="s">
        <v>87</v>
      </c>
      <c r="Y47" s="14" t="s">
        <v>207</v>
      </c>
      <c r="Z47" s="14" t="s">
        <v>64</v>
      </c>
      <c r="AA47" s="14" t="s">
        <v>700</v>
      </c>
      <c r="AB47" s="14" t="s">
        <v>271</v>
      </c>
      <c r="AC47" s="14" t="s">
        <v>738</v>
      </c>
      <c r="AD47" s="19" t="s">
        <v>66</v>
      </c>
    </row>
    <row r="48" spans="1:30">
      <c r="A48" s="25" t="s">
        <v>27</v>
      </c>
      <c r="B48" s="8" t="s">
        <v>634</v>
      </c>
      <c r="C48" s="8" t="s">
        <v>208</v>
      </c>
      <c r="D48" s="8" t="s">
        <v>29</v>
      </c>
      <c r="E48" s="9">
        <v>45769</v>
      </c>
      <c r="F48" s="9" t="str">
        <f>TEXT('Base Prev e Real'!$E48, "mmm")</f>
        <v>abr</v>
      </c>
      <c r="G48" s="9">
        <v>45800</v>
      </c>
      <c r="H48" s="10">
        <v>6507.72</v>
      </c>
      <c r="I48" s="9">
        <v>45775</v>
      </c>
      <c r="J48" s="8" t="s">
        <v>209</v>
      </c>
      <c r="K48" s="8" t="s">
        <v>210</v>
      </c>
      <c r="L48" s="8" t="s">
        <v>132</v>
      </c>
      <c r="M48" s="8" t="s">
        <v>140</v>
      </c>
      <c r="N48" s="8" t="s">
        <v>141</v>
      </c>
      <c r="O48" s="8" t="s">
        <v>87</v>
      </c>
      <c r="P48" s="8" t="s">
        <v>60</v>
      </c>
      <c r="Q48" s="9">
        <v>45777</v>
      </c>
      <c r="R48" s="8" t="s">
        <v>36</v>
      </c>
      <c r="S48" s="8" t="s">
        <v>37</v>
      </c>
      <c r="T48" s="8">
        <v>0</v>
      </c>
      <c r="U48" s="11">
        <f>'Base Prev e Real'!$H48*1.5%</f>
        <v>97.615800000000007</v>
      </c>
      <c r="V48" s="8">
        <v>0</v>
      </c>
      <c r="W48" s="8" t="s">
        <v>70</v>
      </c>
      <c r="X48" s="8" t="s">
        <v>62</v>
      </c>
      <c r="Y48" s="8" t="s">
        <v>211</v>
      </c>
      <c r="Z48" s="8" t="s">
        <v>64</v>
      </c>
      <c r="AA48" s="8" t="s">
        <v>702</v>
      </c>
      <c r="AB48" s="8" t="s">
        <v>726</v>
      </c>
      <c r="AC48" s="8" t="s">
        <v>738</v>
      </c>
      <c r="AD48" s="13" t="s">
        <v>76</v>
      </c>
    </row>
    <row r="49" spans="1:30">
      <c r="A49" s="24" t="s">
        <v>83</v>
      </c>
      <c r="B49" s="14" t="s">
        <v>636</v>
      </c>
      <c r="C49" s="14" t="s">
        <v>212</v>
      </c>
      <c r="D49" s="14" t="s">
        <v>29</v>
      </c>
      <c r="E49" s="15">
        <v>45784</v>
      </c>
      <c r="F49" s="15" t="str">
        <f>TEXT('Base Prev e Real'!$E49, "mmm")</f>
        <v>mai</v>
      </c>
      <c r="G49" s="15">
        <v>45796</v>
      </c>
      <c r="H49" s="16">
        <v>990</v>
      </c>
      <c r="I49" s="15">
        <v>45786</v>
      </c>
      <c r="J49" s="14" t="s">
        <v>84</v>
      </c>
      <c r="K49" s="14" t="s">
        <v>213</v>
      </c>
      <c r="L49" s="14" t="s">
        <v>214</v>
      </c>
      <c r="M49" s="14" t="s">
        <v>46</v>
      </c>
      <c r="N49" s="14" t="s">
        <v>47</v>
      </c>
      <c r="O49" s="14" t="s">
        <v>87</v>
      </c>
      <c r="P49" s="14" t="s">
        <v>60</v>
      </c>
      <c r="Q49" s="15">
        <v>45786</v>
      </c>
      <c r="R49" s="14" t="s">
        <v>36</v>
      </c>
      <c r="S49" s="14" t="s">
        <v>37</v>
      </c>
      <c r="T49" s="14">
        <v>0</v>
      </c>
      <c r="U49" s="17">
        <f>'Base Prev e Real'!$H49*1.5%</f>
        <v>14.85</v>
      </c>
      <c r="V49" s="14">
        <v>0</v>
      </c>
      <c r="W49" s="14" t="s">
        <v>70</v>
      </c>
      <c r="X49" s="14" t="s">
        <v>62</v>
      </c>
      <c r="Y49" s="14" t="s">
        <v>215</v>
      </c>
      <c r="Z49" s="14" t="s">
        <v>64</v>
      </c>
      <c r="AA49" s="14" t="s">
        <v>216</v>
      </c>
      <c r="AB49" s="14" t="s">
        <v>723</v>
      </c>
      <c r="AC49" s="14" t="s">
        <v>738</v>
      </c>
      <c r="AD49" s="19" t="s">
        <v>66</v>
      </c>
    </row>
    <row r="50" spans="1:30">
      <c r="A50" s="25" t="s">
        <v>83</v>
      </c>
      <c r="B50" s="8" t="s">
        <v>636</v>
      </c>
      <c r="C50" s="8" t="s">
        <v>217</v>
      </c>
      <c r="D50" s="8" t="s">
        <v>29</v>
      </c>
      <c r="E50" s="9">
        <v>45784</v>
      </c>
      <c r="F50" s="9" t="str">
        <f>TEXT('Base Prev e Real'!$E50, "mmm")</f>
        <v>mai</v>
      </c>
      <c r="G50" s="9">
        <v>45796</v>
      </c>
      <c r="H50" s="10">
        <v>1050</v>
      </c>
      <c r="I50" s="9">
        <v>45786</v>
      </c>
      <c r="J50" s="8" t="s">
        <v>84</v>
      </c>
      <c r="K50" s="8" t="s">
        <v>213</v>
      </c>
      <c r="L50" s="8" t="s">
        <v>214</v>
      </c>
      <c r="M50" s="8" t="s">
        <v>46</v>
      </c>
      <c r="N50" s="8" t="s">
        <v>47</v>
      </c>
      <c r="O50" s="8" t="s">
        <v>87</v>
      </c>
      <c r="P50" s="8" t="s">
        <v>60</v>
      </c>
      <c r="Q50" s="9">
        <v>45786</v>
      </c>
      <c r="R50" s="8" t="s">
        <v>36</v>
      </c>
      <c r="S50" s="8" t="s">
        <v>37</v>
      </c>
      <c r="T50" s="8">
        <v>0</v>
      </c>
      <c r="U50" s="11">
        <f>'Base Prev e Real'!$H50*1.5%</f>
        <v>15.75</v>
      </c>
      <c r="V50" s="8">
        <v>0</v>
      </c>
      <c r="W50" s="8" t="s">
        <v>70</v>
      </c>
      <c r="X50" s="8" t="s">
        <v>62</v>
      </c>
      <c r="Y50" s="8" t="s">
        <v>215</v>
      </c>
      <c r="Z50" s="8" t="s">
        <v>64</v>
      </c>
      <c r="AA50" s="8" t="s">
        <v>216</v>
      </c>
      <c r="AB50" s="8" t="s">
        <v>723</v>
      </c>
      <c r="AC50" s="8" t="s">
        <v>738</v>
      </c>
      <c r="AD50" s="13" t="s">
        <v>66</v>
      </c>
    </row>
    <row r="51" spans="1:30">
      <c r="A51" s="24" t="s">
        <v>27</v>
      </c>
      <c r="B51" s="14" t="s">
        <v>218</v>
      </c>
      <c r="C51" s="14" t="s">
        <v>219</v>
      </c>
      <c r="D51" s="14" t="s">
        <v>29</v>
      </c>
      <c r="E51" s="15">
        <v>45800</v>
      </c>
      <c r="F51" s="15" t="str">
        <f>TEXT('Base Prev e Real'!$E51, "mmm")</f>
        <v>mai</v>
      </c>
      <c r="G51" s="15">
        <v>45800</v>
      </c>
      <c r="H51" s="16">
        <v>96471.1</v>
      </c>
      <c r="I51" s="15">
        <v>45800</v>
      </c>
      <c r="J51" s="14" t="s">
        <v>30</v>
      </c>
      <c r="K51" s="14" t="s">
        <v>220</v>
      </c>
      <c r="L51" s="14" t="s">
        <v>221</v>
      </c>
      <c r="M51" s="14" t="s">
        <v>222</v>
      </c>
      <c r="N51" s="14" t="s">
        <v>223</v>
      </c>
      <c r="O51" s="14" t="s">
        <v>87</v>
      </c>
      <c r="P51" s="14" t="s">
        <v>224</v>
      </c>
      <c r="Q51" s="15">
        <v>45800</v>
      </c>
      <c r="R51" s="14" t="s">
        <v>36</v>
      </c>
      <c r="S51" s="14" t="s">
        <v>37</v>
      </c>
      <c r="T51" s="14">
        <v>0</v>
      </c>
      <c r="U51" s="17">
        <f>'Base Prev e Real'!$H51*1.5%</f>
        <v>1447.0665000000001</v>
      </c>
      <c r="V51" s="14">
        <v>0</v>
      </c>
      <c r="W51" s="14" t="s">
        <v>225</v>
      </c>
      <c r="X51" s="14" t="s">
        <v>87</v>
      </c>
      <c r="Y51" s="14" t="s">
        <v>226</v>
      </c>
      <c r="Z51" s="14" t="s">
        <v>64</v>
      </c>
      <c r="AA51" s="14" t="s">
        <v>700</v>
      </c>
      <c r="AB51" s="14" t="s">
        <v>716</v>
      </c>
      <c r="AC51" s="14" t="s">
        <v>738</v>
      </c>
      <c r="AD51" s="19" t="s">
        <v>76</v>
      </c>
    </row>
    <row r="52" spans="1:30">
      <c r="A52" s="25" t="s">
        <v>27</v>
      </c>
      <c r="B52" s="8" t="s">
        <v>227</v>
      </c>
      <c r="C52" s="8" t="s">
        <v>228</v>
      </c>
      <c r="D52" s="8" t="s">
        <v>29</v>
      </c>
      <c r="E52" s="9">
        <v>45800</v>
      </c>
      <c r="F52" s="9" t="str">
        <f>TEXT('Base Prev e Real'!$E52, "mmm")</f>
        <v>mai</v>
      </c>
      <c r="G52" s="9">
        <v>45800</v>
      </c>
      <c r="H52" s="10">
        <v>20372</v>
      </c>
      <c r="I52" s="9">
        <v>45800</v>
      </c>
      <c r="J52" s="8" t="s">
        <v>30</v>
      </c>
      <c r="K52" s="8" t="s">
        <v>229</v>
      </c>
      <c r="L52" s="8" t="s">
        <v>230</v>
      </c>
      <c r="M52" s="8" t="s">
        <v>222</v>
      </c>
      <c r="N52" s="8" t="s">
        <v>223</v>
      </c>
      <c r="O52" s="8" t="s">
        <v>87</v>
      </c>
      <c r="P52" s="8" t="s">
        <v>231</v>
      </c>
      <c r="Q52" s="9">
        <v>45800</v>
      </c>
      <c r="R52" s="8" t="s">
        <v>36</v>
      </c>
      <c r="S52" s="8" t="s">
        <v>37</v>
      </c>
      <c r="T52" s="8">
        <v>0</v>
      </c>
      <c r="U52" s="11">
        <f>'Base Prev e Real'!$H52*1.5%</f>
        <v>305.58</v>
      </c>
      <c r="V52" s="8">
        <v>0</v>
      </c>
      <c r="W52" s="8" t="s">
        <v>232</v>
      </c>
      <c r="X52" s="8" t="s">
        <v>87</v>
      </c>
      <c r="Y52" s="8" t="s">
        <v>233</v>
      </c>
      <c r="Z52" s="8" t="s">
        <v>64</v>
      </c>
      <c r="AA52" s="8" t="s">
        <v>700</v>
      </c>
      <c r="AB52" s="8" t="s">
        <v>716</v>
      </c>
      <c r="AC52" s="8" t="s">
        <v>738</v>
      </c>
      <c r="AD52" s="13" t="s">
        <v>76</v>
      </c>
    </row>
    <row r="53" spans="1:30">
      <c r="A53" s="24" t="s">
        <v>144</v>
      </c>
      <c r="B53" s="14" t="s">
        <v>688</v>
      </c>
      <c r="C53" s="14"/>
      <c r="D53" s="14" t="s">
        <v>42</v>
      </c>
      <c r="E53" s="15">
        <v>45801</v>
      </c>
      <c r="F53" s="15" t="str">
        <f>TEXT('Base Prev e Real'!$E53, "mmm")</f>
        <v>mai</v>
      </c>
      <c r="G53" s="15">
        <v>45797</v>
      </c>
      <c r="H53" s="16">
        <v>338782.67</v>
      </c>
      <c r="I53" s="15"/>
      <c r="J53" s="15">
        <v>1002100101</v>
      </c>
      <c r="K53" s="14"/>
      <c r="L53" s="14" t="s">
        <v>687</v>
      </c>
      <c r="M53" s="14" t="s">
        <v>222</v>
      </c>
      <c r="N53" s="14" t="s">
        <v>223</v>
      </c>
      <c r="O53" s="14"/>
      <c r="P53" s="14"/>
      <c r="Q53" s="15">
        <v>45797</v>
      </c>
      <c r="R53" s="14" t="s">
        <v>742</v>
      </c>
      <c r="S53" s="14" t="s">
        <v>743</v>
      </c>
      <c r="T53" s="14">
        <v>0</v>
      </c>
      <c r="U53" s="17">
        <f>'Base Prev e Real'!$H53*1.5%</f>
        <v>5081.7400499999994</v>
      </c>
      <c r="V53" s="14">
        <v>0</v>
      </c>
      <c r="W53" s="14"/>
      <c r="X53" s="14"/>
      <c r="Y53" s="28" t="s">
        <v>233</v>
      </c>
      <c r="Z53" s="18" t="s">
        <v>744</v>
      </c>
      <c r="AA53" s="14" t="s">
        <v>700</v>
      </c>
      <c r="AB53" s="14" t="s">
        <v>716</v>
      </c>
      <c r="AC53" s="14" t="s">
        <v>738</v>
      </c>
      <c r="AD53" s="19"/>
    </row>
    <row r="54" spans="1:30">
      <c r="A54" s="27" t="s">
        <v>144</v>
      </c>
      <c r="B54" s="8" t="s">
        <v>689</v>
      </c>
      <c r="C54" s="8"/>
      <c r="D54" s="8" t="s">
        <v>42</v>
      </c>
      <c r="E54" s="9">
        <v>45801</v>
      </c>
      <c r="F54" s="9" t="str">
        <f>TEXT('Base Prev e Real'!$E54, "mmm")</f>
        <v>mai</v>
      </c>
      <c r="G54" s="9">
        <v>45797</v>
      </c>
      <c r="H54" s="10">
        <v>563440.24</v>
      </c>
      <c r="I54" s="9"/>
      <c r="J54" s="9">
        <v>1002100101</v>
      </c>
      <c r="K54" s="8"/>
      <c r="L54" s="8" t="s">
        <v>687</v>
      </c>
      <c r="M54" s="8" t="s">
        <v>222</v>
      </c>
      <c r="N54" s="8" t="s">
        <v>223</v>
      </c>
      <c r="O54" s="8"/>
      <c r="P54" s="8"/>
      <c r="Q54" s="9">
        <v>45797</v>
      </c>
      <c r="R54" s="8" t="s">
        <v>742</v>
      </c>
      <c r="S54" s="8" t="s">
        <v>743</v>
      </c>
      <c r="T54" s="8">
        <v>0</v>
      </c>
      <c r="U54" s="11">
        <f>'Base Prev e Real'!$H54*1.5%</f>
        <v>8451.6036000000004</v>
      </c>
      <c r="V54" s="8">
        <v>0</v>
      </c>
      <c r="W54" s="8"/>
      <c r="X54" s="8"/>
      <c r="Y54" s="8" t="s">
        <v>233</v>
      </c>
      <c r="Z54" s="12" t="s">
        <v>744</v>
      </c>
      <c r="AA54" s="8" t="s">
        <v>700</v>
      </c>
      <c r="AB54" s="8" t="s">
        <v>723</v>
      </c>
      <c r="AC54" s="8" t="s">
        <v>738</v>
      </c>
      <c r="AD54" s="13"/>
    </row>
    <row r="55" spans="1:30">
      <c r="A55" s="24" t="s">
        <v>144</v>
      </c>
      <c r="B55" s="14" t="s">
        <v>690</v>
      </c>
      <c r="C55" s="14"/>
      <c r="D55" s="14" t="s">
        <v>42</v>
      </c>
      <c r="E55" s="15">
        <v>45801</v>
      </c>
      <c r="F55" s="15" t="str">
        <f>TEXT('Base Prev e Real'!$E55, "mmm")</f>
        <v>mai</v>
      </c>
      <c r="G55" s="15">
        <v>45797</v>
      </c>
      <c r="H55" s="16">
        <v>190000</v>
      </c>
      <c r="I55" s="15"/>
      <c r="J55" s="15">
        <v>1002100101</v>
      </c>
      <c r="K55" s="14"/>
      <c r="L55" s="14" t="s">
        <v>687</v>
      </c>
      <c r="M55" s="14" t="s">
        <v>222</v>
      </c>
      <c r="N55" s="14" t="s">
        <v>223</v>
      </c>
      <c r="O55" s="14"/>
      <c r="P55" s="14"/>
      <c r="Q55" s="15">
        <v>45797</v>
      </c>
      <c r="R55" s="14" t="s">
        <v>742</v>
      </c>
      <c r="S55" s="14" t="s">
        <v>743</v>
      </c>
      <c r="T55" s="14">
        <v>0</v>
      </c>
      <c r="U55" s="17">
        <f>'Base Prev e Real'!$H55*1.5%</f>
        <v>2850</v>
      </c>
      <c r="V55" s="14">
        <v>0</v>
      </c>
      <c r="W55" s="14"/>
      <c r="X55" s="14"/>
      <c r="Y55" s="28" t="s">
        <v>233</v>
      </c>
      <c r="Z55" s="18" t="s">
        <v>744</v>
      </c>
      <c r="AA55" s="14" t="s">
        <v>700</v>
      </c>
      <c r="AB55" s="14" t="s">
        <v>723</v>
      </c>
      <c r="AC55" s="14" t="s">
        <v>738</v>
      </c>
      <c r="AD55" s="19"/>
    </row>
    <row r="56" spans="1:30">
      <c r="A56" s="27" t="s">
        <v>27</v>
      </c>
      <c r="B56" s="8" t="s">
        <v>660</v>
      </c>
      <c r="C56" s="8" t="s">
        <v>234</v>
      </c>
      <c r="D56" s="8" t="s">
        <v>42</v>
      </c>
      <c r="E56" s="9">
        <v>45764</v>
      </c>
      <c r="F56" s="9" t="str">
        <f>TEXT('Base Prev e Real'!$E56, "mmm")</f>
        <v>abr</v>
      </c>
      <c r="G56" s="9">
        <v>45796</v>
      </c>
      <c r="H56" s="10">
        <v>82.75</v>
      </c>
      <c r="I56" s="9">
        <v>45765</v>
      </c>
      <c r="J56" s="9" t="s">
        <v>235</v>
      </c>
      <c r="K56" s="8" t="s">
        <v>236</v>
      </c>
      <c r="L56" s="8" t="s">
        <v>237</v>
      </c>
      <c r="M56" s="8" t="s">
        <v>111</v>
      </c>
      <c r="N56" s="8" t="s">
        <v>112</v>
      </c>
      <c r="O56" s="8"/>
      <c r="P56" s="8"/>
      <c r="Q56" s="9">
        <v>45796</v>
      </c>
      <c r="R56" s="8" t="s">
        <v>742</v>
      </c>
      <c r="S56" s="8" t="s">
        <v>743</v>
      </c>
      <c r="T56" s="8">
        <v>0</v>
      </c>
      <c r="U56" s="11">
        <f>'Base Prev e Real'!$H56*1.5%</f>
        <v>1.24125</v>
      </c>
      <c r="V56" s="8">
        <v>0</v>
      </c>
      <c r="W56" s="8"/>
      <c r="X56" s="8"/>
      <c r="Y56" s="8" t="s">
        <v>233</v>
      </c>
      <c r="Z56" s="12" t="s">
        <v>744</v>
      </c>
      <c r="AA56" s="8" t="s">
        <v>700</v>
      </c>
      <c r="AB56" s="8" t="s">
        <v>723</v>
      </c>
      <c r="AC56" s="8" t="s">
        <v>739</v>
      </c>
      <c r="AD56" s="13"/>
    </row>
    <row r="57" spans="1:30">
      <c r="A57" s="24" t="s">
        <v>27</v>
      </c>
      <c r="B57" s="14" t="s">
        <v>660</v>
      </c>
      <c r="C57" s="14" t="s">
        <v>234</v>
      </c>
      <c r="D57" s="14" t="s">
        <v>29</v>
      </c>
      <c r="E57" s="15">
        <v>45764</v>
      </c>
      <c r="F57" s="15" t="str">
        <f>TEXT('Base Prev e Real'!$E57, "mmm")</f>
        <v>abr</v>
      </c>
      <c r="G57" s="15">
        <v>45796</v>
      </c>
      <c r="H57" s="16">
        <v>82.75</v>
      </c>
      <c r="I57" s="15">
        <v>45764</v>
      </c>
      <c r="J57" s="14" t="s">
        <v>238</v>
      </c>
      <c r="K57" s="14" t="s">
        <v>109</v>
      </c>
      <c r="L57" s="14" t="s">
        <v>110</v>
      </c>
      <c r="M57" s="14" t="s">
        <v>111</v>
      </c>
      <c r="N57" s="14" t="s">
        <v>112</v>
      </c>
      <c r="O57" s="14" t="s">
        <v>87</v>
      </c>
      <c r="P57" s="14" t="s">
        <v>60</v>
      </c>
      <c r="Q57" s="15">
        <v>45765</v>
      </c>
      <c r="R57" s="14" t="s">
        <v>36</v>
      </c>
      <c r="S57" s="14" t="s">
        <v>37</v>
      </c>
      <c r="T57" s="14">
        <v>0</v>
      </c>
      <c r="U57" s="17">
        <f>'Base Prev e Real'!$H57*1.5%</f>
        <v>1.24125</v>
      </c>
      <c r="V57" s="14">
        <v>0</v>
      </c>
      <c r="W57" s="14" t="s">
        <v>70</v>
      </c>
      <c r="X57" s="14" t="s">
        <v>62</v>
      </c>
      <c r="Y57" s="14" t="s">
        <v>239</v>
      </c>
      <c r="Z57" s="14" t="s">
        <v>64</v>
      </c>
      <c r="AA57" s="14" t="s">
        <v>713</v>
      </c>
      <c r="AB57" s="14" t="s">
        <v>726</v>
      </c>
      <c r="AC57" s="14" t="s">
        <v>738</v>
      </c>
      <c r="AD57" s="19" t="s">
        <v>66</v>
      </c>
    </row>
    <row r="58" spans="1:30">
      <c r="A58" s="25" t="s">
        <v>27</v>
      </c>
      <c r="B58" s="8" t="s">
        <v>661</v>
      </c>
      <c r="C58" s="8" t="s">
        <v>240</v>
      </c>
      <c r="D58" s="8" t="s">
        <v>29</v>
      </c>
      <c r="E58" s="9">
        <v>45785</v>
      </c>
      <c r="F58" s="9" t="str">
        <f>TEXT('Base Prev e Real'!$E58, "mmm")</f>
        <v>mai</v>
      </c>
      <c r="G58" s="9">
        <v>45800</v>
      </c>
      <c r="H58" s="10">
        <v>399</v>
      </c>
      <c r="I58" s="9">
        <v>45785</v>
      </c>
      <c r="J58" s="8" t="s">
        <v>67</v>
      </c>
      <c r="K58" s="8" t="s">
        <v>241</v>
      </c>
      <c r="L58" s="8" t="s">
        <v>242</v>
      </c>
      <c r="M58" s="8" t="s">
        <v>46</v>
      </c>
      <c r="N58" s="8" t="s">
        <v>47</v>
      </c>
      <c r="O58" s="8" t="s">
        <v>87</v>
      </c>
      <c r="P58" s="8" t="s">
        <v>60</v>
      </c>
      <c r="Q58" s="9">
        <v>45785</v>
      </c>
      <c r="R58" s="8" t="s">
        <v>36</v>
      </c>
      <c r="S58" s="8" t="s">
        <v>37</v>
      </c>
      <c r="T58" s="8">
        <v>0</v>
      </c>
      <c r="U58" s="11">
        <f>'Base Prev e Real'!$H58*1.5%</f>
        <v>5.9849999999999994</v>
      </c>
      <c r="V58" s="8">
        <v>0</v>
      </c>
      <c r="W58" s="8" t="s">
        <v>70</v>
      </c>
      <c r="X58" s="8" t="s">
        <v>62</v>
      </c>
      <c r="Y58" s="8" t="s">
        <v>243</v>
      </c>
      <c r="Z58" s="8" t="s">
        <v>64</v>
      </c>
      <c r="AA58" s="8" t="s">
        <v>706</v>
      </c>
      <c r="AB58" s="8" t="s">
        <v>244</v>
      </c>
      <c r="AC58" s="8" t="s">
        <v>738</v>
      </c>
      <c r="AD58" s="13" t="s">
        <v>76</v>
      </c>
    </row>
    <row r="59" spans="1:30">
      <c r="A59" s="24" t="s">
        <v>27</v>
      </c>
      <c r="B59" s="14" t="s">
        <v>691</v>
      </c>
      <c r="C59" s="14" t="s">
        <v>245</v>
      </c>
      <c r="D59" s="14" t="s">
        <v>29</v>
      </c>
      <c r="E59" s="15">
        <v>45789</v>
      </c>
      <c r="F59" s="15" t="str">
        <f>TEXT('Base Prev e Real'!$E59, "mmm")</f>
        <v>mai</v>
      </c>
      <c r="G59" s="15">
        <v>45798</v>
      </c>
      <c r="H59" s="16">
        <v>6511.12</v>
      </c>
      <c r="I59" s="15">
        <v>45789</v>
      </c>
      <c r="J59" s="14" t="s">
        <v>198</v>
      </c>
      <c r="K59" s="14" t="s">
        <v>246</v>
      </c>
      <c r="L59" s="14" t="s">
        <v>247</v>
      </c>
      <c r="M59" s="14" t="s">
        <v>46</v>
      </c>
      <c r="N59" s="14" t="s">
        <v>47</v>
      </c>
      <c r="O59" s="14" t="s">
        <v>87</v>
      </c>
      <c r="P59" s="14" t="s">
        <v>60</v>
      </c>
      <c r="Q59" s="15">
        <v>45790</v>
      </c>
      <c r="R59" s="14" t="s">
        <v>36</v>
      </c>
      <c r="S59" s="14" t="s">
        <v>37</v>
      </c>
      <c r="T59" s="14">
        <v>0</v>
      </c>
      <c r="U59" s="17">
        <f>'Base Prev e Real'!$H59*1.5%</f>
        <v>97.666799999999995</v>
      </c>
      <c r="V59" s="14">
        <v>0</v>
      </c>
      <c r="W59" s="14" t="s">
        <v>70</v>
      </c>
      <c r="X59" s="14" t="s">
        <v>87</v>
      </c>
      <c r="Y59" s="14" t="s">
        <v>248</v>
      </c>
      <c r="Z59" s="14" t="s">
        <v>64</v>
      </c>
      <c r="AA59" s="14" t="s">
        <v>134</v>
      </c>
      <c r="AB59" s="14" t="s">
        <v>202</v>
      </c>
      <c r="AC59" s="14" t="s">
        <v>738</v>
      </c>
      <c r="AD59" s="19" t="s">
        <v>106</v>
      </c>
    </row>
    <row r="60" spans="1:30">
      <c r="A60" s="25" t="s">
        <v>71</v>
      </c>
      <c r="B60" s="8" t="s">
        <v>638</v>
      </c>
      <c r="C60" s="8" t="s">
        <v>249</v>
      </c>
      <c r="D60" s="8" t="s">
        <v>29</v>
      </c>
      <c r="E60" s="9">
        <v>45791</v>
      </c>
      <c r="F60" s="9" t="str">
        <f>TEXT('Base Prev e Real'!$E60, "mmm")</f>
        <v>mai</v>
      </c>
      <c r="G60" s="9">
        <v>45798</v>
      </c>
      <c r="H60" s="10">
        <v>62.8</v>
      </c>
      <c r="I60" s="9">
        <v>45797</v>
      </c>
      <c r="J60" s="8" t="s">
        <v>250</v>
      </c>
      <c r="K60" s="8" t="s">
        <v>251</v>
      </c>
      <c r="L60" s="8" t="s">
        <v>252</v>
      </c>
      <c r="M60" s="8" t="s">
        <v>102</v>
      </c>
      <c r="N60" s="8" t="s">
        <v>103</v>
      </c>
      <c r="O60" s="8" t="s">
        <v>87</v>
      </c>
      <c r="P60" s="8" t="s">
        <v>60</v>
      </c>
      <c r="Q60" s="9">
        <v>45797</v>
      </c>
      <c r="R60" s="8" t="s">
        <v>36</v>
      </c>
      <c r="S60" s="8" t="s">
        <v>37</v>
      </c>
      <c r="T60" s="8">
        <v>0</v>
      </c>
      <c r="U60" s="11">
        <f>'Base Prev e Real'!$H60*1.5%</f>
        <v>0.94199999999999995</v>
      </c>
      <c r="V60" s="8">
        <v>0</v>
      </c>
      <c r="W60" s="8" t="s">
        <v>70</v>
      </c>
      <c r="X60" s="8" t="s">
        <v>87</v>
      </c>
      <c r="Y60" s="8" t="s">
        <v>253</v>
      </c>
      <c r="Z60" s="8" t="s">
        <v>64</v>
      </c>
      <c r="AA60" s="8" t="s">
        <v>254</v>
      </c>
      <c r="AB60" s="8" t="s">
        <v>75</v>
      </c>
      <c r="AC60" s="8" t="s">
        <v>738</v>
      </c>
      <c r="AD60" s="13" t="s">
        <v>106</v>
      </c>
    </row>
    <row r="61" spans="1:30">
      <c r="A61" s="24" t="s">
        <v>27</v>
      </c>
      <c r="B61" s="14" t="s">
        <v>639</v>
      </c>
      <c r="C61" s="14" t="s">
        <v>255</v>
      </c>
      <c r="D61" s="14" t="s">
        <v>29</v>
      </c>
      <c r="E61" s="15">
        <v>45796</v>
      </c>
      <c r="F61" s="15" t="str">
        <f>TEXT('Base Prev e Real'!$E61, "mmm")</f>
        <v>mai</v>
      </c>
      <c r="G61" s="15">
        <v>45796</v>
      </c>
      <c r="H61" s="16">
        <v>305.23</v>
      </c>
      <c r="I61" s="15">
        <v>45796</v>
      </c>
      <c r="J61" s="14" t="s">
        <v>256</v>
      </c>
      <c r="K61" s="14" t="s">
        <v>257</v>
      </c>
      <c r="L61" s="14" t="s">
        <v>258</v>
      </c>
      <c r="M61" s="14" t="s">
        <v>259</v>
      </c>
      <c r="N61" s="14" t="s">
        <v>260</v>
      </c>
      <c r="O61" s="14" t="s">
        <v>87</v>
      </c>
      <c r="P61" s="14" t="s">
        <v>104</v>
      </c>
      <c r="Q61" s="15">
        <v>45796</v>
      </c>
      <c r="R61" s="14" t="s">
        <v>36</v>
      </c>
      <c r="S61" s="14" t="s">
        <v>37</v>
      </c>
      <c r="T61" s="14">
        <v>0</v>
      </c>
      <c r="U61" s="17">
        <f>'Base Prev e Real'!$H61*1.5%</f>
        <v>4.5784500000000001</v>
      </c>
      <c r="V61" s="14">
        <v>0</v>
      </c>
      <c r="W61" s="14" t="s">
        <v>721</v>
      </c>
      <c r="X61" s="14" t="s">
        <v>87</v>
      </c>
      <c r="Y61" s="14" t="s">
        <v>261</v>
      </c>
      <c r="Z61" s="14" t="s">
        <v>64</v>
      </c>
      <c r="AA61" s="14" t="s">
        <v>700</v>
      </c>
      <c r="AB61" s="14" t="s">
        <v>723</v>
      </c>
      <c r="AC61" s="14" t="s">
        <v>738</v>
      </c>
      <c r="AD61" s="19" t="s">
        <v>66</v>
      </c>
    </row>
    <row r="62" spans="1:30">
      <c r="A62" s="25" t="s">
        <v>27</v>
      </c>
      <c r="B62" s="8" t="s">
        <v>640</v>
      </c>
      <c r="C62" s="8" t="s">
        <v>262</v>
      </c>
      <c r="D62" s="8" t="s">
        <v>29</v>
      </c>
      <c r="E62" s="9">
        <v>45772</v>
      </c>
      <c r="F62" s="9" t="str">
        <f>TEXT('Base Prev e Real'!$E62, "mmm")</f>
        <v>abr</v>
      </c>
      <c r="G62" s="9">
        <v>45798</v>
      </c>
      <c r="H62" s="10">
        <v>5500</v>
      </c>
      <c r="I62" s="9">
        <v>45785</v>
      </c>
      <c r="J62" s="8" t="s">
        <v>198</v>
      </c>
      <c r="K62" s="8" t="s">
        <v>157</v>
      </c>
      <c r="L62" s="8" t="s">
        <v>158</v>
      </c>
      <c r="M62" s="8" t="s">
        <v>140</v>
      </c>
      <c r="N62" s="8" t="s">
        <v>141</v>
      </c>
      <c r="O62" s="8" t="s">
        <v>87</v>
      </c>
      <c r="P62" s="8" t="s">
        <v>60</v>
      </c>
      <c r="Q62" s="9">
        <v>45777</v>
      </c>
      <c r="R62" s="8" t="s">
        <v>36</v>
      </c>
      <c r="S62" s="8" t="s">
        <v>37</v>
      </c>
      <c r="T62" s="8">
        <v>0</v>
      </c>
      <c r="U62" s="11">
        <f>'Base Prev e Real'!$H62*1.5%</f>
        <v>82.5</v>
      </c>
      <c r="V62" s="8">
        <v>0</v>
      </c>
      <c r="W62" s="8" t="s">
        <v>70</v>
      </c>
      <c r="X62" s="8" t="s">
        <v>87</v>
      </c>
      <c r="Y62" s="8" t="s">
        <v>263</v>
      </c>
      <c r="Z62" s="8" t="s">
        <v>64</v>
      </c>
      <c r="AA62" s="8" t="s">
        <v>711</v>
      </c>
      <c r="AB62" s="8" t="s">
        <v>726</v>
      </c>
      <c r="AC62" s="8" t="s">
        <v>738</v>
      </c>
      <c r="AD62" s="13" t="s">
        <v>106</v>
      </c>
    </row>
    <row r="63" spans="1:30">
      <c r="A63" s="24" t="s">
        <v>27</v>
      </c>
      <c r="B63" s="14" t="s">
        <v>642</v>
      </c>
      <c r="C63" s="14" t="s">
        <v>264</v>
      </c>
      <c r="D63" s="14" t="s">
        <v>29</v>
      </c>
      <c r="E63" s="15">
        <v>45789</v>
      </c>
      <c r="F63" s="15" t="str">
        <f>TEXT('Base Prev e Real'!$E63, "mmm")</f>
        <v>mai</v>
      </c>
      <c r="G63" s="15">
        <v>45789</v>
      </c>
      <c r="H63" s="16">
        <v>20</v>
      </c>
      <c r="I63" s="15">
        <v>45789</v>
      </c>
      <c r="J63" s="14" t="s">
        <v>30</v>
      </c>
      <c r="K63" s="14" t="s">
        <v>265</v>
      </c>
      <c r="L63" s="14" t="s">
        <v>266</v>
      </c>
      <c r="M63" s="14" t="s">
        <v>111</v>
      </c>
      <c r="N63" s="14" t="s">
        <v>112</v>
      </c>
      <c r="O63" s="14" t="s">
        <v>267</v>
      </c>
      <c r="P63" s="14" t="s">
        <v>267</v>
      </c>
      <c r="Q63" s="15">
        <v>45789</v>
      </c>
      <c r="R63" s="14" t="s">
        <v>36</v>
      </c>
      <c r="S63" s="14" t="s">
        <v>37</v>
      </c>
      <c r="T63" s="14">
        <v>0</v>
      </c>
      <c r="U63" s="17">
        <f>'Base Prev e Real'!$H63*1.5%</f>
        <v>0.3</v>
      </c>
      <c r="V63" s="14">
        <v>0</v>
      </c>
      <c r="W63" s="14" t="s">
        <v>70</v>
      </c>
      <c r="X63" s="14" t="s">
        <v>87</v>
      </c>
      <c r="Y63" s="14" t="s">
        <v>268</v>
      </c>
      <c r="Z63" s="14" t="s">
        <v>64</v>
      </c>
      <c r="AA63" s="14" t="s">
        <v>700</v>
      </c>
      <c r="AB63" s="14" t="s">
        <v>716</v>
      </c>
      <c r="AC63" s="14" t="s">
        <v>739</v>
      </c>
      <c r="AD63" s="19" t="s">
        <v>66</v>
      </c>
    </row>
    <row r="64" spans="1:30">
      <c r="A64" s="25" t="s">
        <v>71</v>
      </c>
      <c r="B64" s="8" t="s">
        <v>642</v>
      </c>
      <c r="C64" s="8" t="s">
        <v>269</v>
      </c>
      <c r="D64" s="8" t="s">
        <v>29</v>
      </c>
      <c r="E64" s="9">
        <v>45784</v>
      </c>
      <c r="F64" s="9" t="str">
        <f>TEXT('Base Prev e Real'!$E64, "mmm")</f>
        <v>mai</v>
      </c>
      <c r="G64" s="9">
        <v>45798</v>
      </c>
      <c r="H64" s="10">
        <v>678.59</v>
      </c>
      <c r="I64" s="9">
        <v>45785</v>
      </c>
      <c r="J64" s="8" t="s">
        <v>156</v>
      </c>
      <c r="K64" s="8" t="s">
        <v>246</v>
      </c>
      <c r="L64" s="8" t="s">
        <v>247</v>
      </c>
      <c r="M64" s="8" t="s">
        <v>46</v>
      </c>
      <c r="N64" s="8" t="s">
        <v>47</v>
      </c>
      <c r="O64" s="8" t="s">
        <v>87</v>
      </c>
      <c r="P64" s="8" t="s">
        <v>60</v>
      </c>
      <c r="Q64" s="9">
        <v>45785</v>
      </c>
      <c r="R64" s="8" t="s">
        <v>36</v>
      </c>
      <c r="S64" s="8" t="s">
        <v>37</v>
      </c>
      <c r="T64" s="8">
        <v>0</v>
      </c>
      <c r="U64" s="11">
        <f>'Base Prev e Real'!$H64*1.5%</f>
        <v>10.178850000000001</v>
      </c>
      <c r="V64" s="8">
        <v>0</v>
      </c>
      <c r="W64" s="8" t="s">
        <v>70</v>
      </c>
      <c r="X64" s="8" t="s">
        <v>62</v>
      </c>
      <c r="Y64" s="8" t="s">
        <v>270</v>
      </c>
      <c r="Z64" s="8" t="s">
        <v>64</v>
      </c>
      <c r="AA64" s="8" t="s">
        <v>134</v>
      </c>
      <c r="AB64" s="8" t="s">
        <v>271</v>
      </c>
      <c r="AC64" s="8" t="s">
        <v>738</v>
      </c>
      <c r="AD64" s="13" t="s">
        <v>106</v>
      </c>
    </row>
    <row r="65" spans="1:30">
      <c r="A65" s="24" t="s">
        <v>71</v>
      </c>
      <c r="B65" s="14" t="s">
        <v>642</v>
      </c>
      <c r="C65" s="14" t="s">
        <v>272</v>
      </c>
      <c r="D65" s="14" t="s">
        <v>29</v>
      </c>
      <c r="E65" s="15">
        <v>45784</v>
      </c>
      <c r="F65" s="15" t="str">
        <f>TEXT('Base Prev e Real'!$E65, "mmm")</f>
        <v>mai</v>
      </c>
      <c r="G65" s="15">
        <v>45798</v>
      </c>
      <c r="H65" s="16">
        <v>678.6</v>
      </c>
      <c r="I65" s="15">
        <v>45785</v>
      </c>
      <c r="J65" s="14" t="s">
        <v>137</v>
      </c>
      <c r="K65" s="14" t="s">
        <v>246</v>
      </c>
      <c r="L65" s="14" t="s">
        <v>247</v>
      </c>
      <c r="M65" s="14" t="s">
        <v>46</v>
      </c>
      <c r="N65" s="14" t="s">
        <v>47</v>
      </c>
      <c r="O65" s="14" t="s">
        <v>87</v>
      </c>
      <c r="P65" s="14" t="s">
        <v>60</v>
      </c>
      <c r="Q65" s="15">
        <v>45785</v>
      </c>
      <c r="R65" s="14" t="s">
        <v>36</v>
      </c>
      <c r="S65" s="14" t="s">
        <v>37</v>
      </c>
      <c r="T65" s="14">
        <v>0</v>
      </c>
      <c r="U65" s="17">
        <f>'Base Prev e Real'!$H65*1.5%</f>
        <v>10.179</v>
      </c>
      <c r="V65" s="14">
        <v>0</v>
      </c>
      <c r="W65" s="14" t="s">
        <v>70</v>
      </c>
      <c r="X65" s="14" t="s">
        <v>62</v>
      </c>
      <c r="Y65" s="14" t="s">
        <v>270</v>
      </c>
      <c r="Z65" s="14" t="s">
        <v>64</v>
      </c>
      <c r="AA65" s="14" t="s">
        <v>134</v>
      </c>
      <c r="AB65" s="14" t="s">
        <v>271</v>
      </c>
      <c r="AC65" s="14" t="s">
        <v>738</v>
      </c>
      <c r="AD65" s="19" t="s">
        <v>106</v>
      </c>
    </row>
    <row r="66" spans="1:30">
      <c r="A66" s="25" t="s">
        <v>71</v>
      </c>
      <c r="B66" s="8" t="s">
        <v>642</v>
      </c>
      <c r="C66" s="8" t="s">
        <v>273</v>
      </c>
      <c r="D66" s="8" t="s">
        <v>29</v>
      </c>
      <c r="E66" s="9">
        <v>45784</v>
      </c>
      <c r="F66" s="9" t="str">
        <f>TEXT('Base Prev e Real'!$E66, "mmm")</f>
        <v>mai</v>
      </c>
      <c r="G66" s="9">
        <v>45798</v>
      </c>
      <c r="H66" s="10">
        <v>429.81</v>
      </c>
      <c r="I66" s="9">
        <v>45785</v>
      </c>
      <c r="J66" s="8" t="s">
        <v>274</v>
      </c>
      <c r="K66" s="8" t="s">
        <v>246</v>
      </c>
      <c r="L66" s="8" t="s">
        <v>247</v>
      </c>
      <c r="M66" s="8" t="s">
        <v>46</v>
      </c>
      <c r="N66" s="8" t="s">
        <v>47</v>
      </c>
      <c r="O66" s="8" t="s">
        <v>87</v>
      </c>
      <c r="P66" s="8" t="s">
        <v>60</v>
      </c>
      <c r="Q66" s="9">
        <v>45785</v>
      </c>
      <c r="R66" s="8" t="s">
        <v>36</v>
      </c>
      <c r="S66" s="8" t="s">
        <v>37</v>
      </c>
      <c r="T66" s="8">
        <v>0</v>
      </c>
      <c r="U66" s="11">
        <f>'Base Prev e Real'!$H66*1.5%</f>
        <v>6.4471499999999997</v>
      </c>
      <c r="V66" s="8">
        <v>0</v>
      </c>
      <c r="W66" s="8" t="s">
        <v>70</v>
      </c>
      <c r="X66" s="8" t="s">
        <v>62</v>
      </c>
      <c r="Y66" s="8" t="s">
        <v>270</v>
      </c>
      <c r="Z66" s="8" t="s">
        <v>64</v>
      </c>
      <c r="AA66" s="8" t="s">
        <v>134</v>
      </c>
      <c r="AB66" s="8" t="s">
        <v>271</v>
      </c>
      <c r="AC66" s="8" t="s">
        <v>738</v>
      </c>
      <c r="AD66" s="13" t="s">
        <v>106</v>
      </c>
    </row>
    <row r="67" spans="1:30">
      <c r="A67" s="24" t="s">
        <v>71</v>
      </c>
      <c r="B67" s="14" t="s">
        <v>642</v>
      </c>
      <c r="C67" s="14" t="s">
        <v>275</v>
      </c>
      <c r="D67" s="14" t="s">
        <v>29</v>
      </c>
      <c r="E67" s="15">
        <v>45784</v>
      </c>
      <c r="F67" s="15" t="str">
        <f>TEXT('Base Prev e Real'!$E67, "mmm")</f>
        <v>mai</v>
      </c>
      <c r="G67" s="15">
        <v>45798</v>
      </c>
      <c r="H67" s="16">
        <v>678.6</v>
      </c>
      <c r="I67" s="15">
        <v>45785</v>
      </c>
      <c r="J67" s="14" t="s">
        <v>72</v>
      </c>
      <c r="K67" s="14" t="s">
        <v>246</v>
      </c>
      <c r="L67" s="14" t="s">
        <v>247</v>
      </c>
      <c r="M67" s="14" t="s">
        <v>46</v>
      </c>
      <c r="N67" s="14" t="s">
        <v>47</v>
      </c>
      <c r="O67" s="14" t="s">
        <v>87</v>
      </c>
      <c r="P67" s="14" t="s">
        <v>60</v>
      </c>
      <c r="Q67" s="15">
        <v>45785</v>
      </c>
      <c r="R67" s="14" t="s">
        <v>36</v>
      </c>
      <c r="S67" s="14" t="s">
        <v>37</v>
      </c>
      <c r="T67" s="14">
        <v>0</v>
      </c>
      <c r="U67" s="17">
        <f>'Base Prev e Real'!$H67*1.5%</f>
        <v>10.179</v>
      </c>
      <c r="V67" s="14">
        <v>0</v>
      </c>
      <c r="W67" s="14" t="s">
        <v>70</v>
      </c>
      <c r="X67" s="14" t="s">
        <v>62</v>
      </c>
      <c r="Y67" s="14" t="s">
        <v>270</v>
      </c>
      <c r="Z67" s="14" t="s">
        <v>64</v>
      </c>
      <c r="AA67" s="14" t="s">
        <v>134</v>
      </c>
      <c r="AB67" s="14" t="s">
        <v>271</v>
      </c>
      <c r="AC67" s="14" t="s">
        <v>738</v>
      </c>
      <c r="AD67" s="19" t="s">
        <v>106</v>
      </c>
    </row>
    <row r="68" spans="1:30">
      <c r="A68" s="27" t="s">
        <v>27</v>
      </c>
      <c r="B68" s="8" t="s">
        <v>641</v>
      </c>
      <c r="C68" s="8" t="s">
        <v>276</v>
      </c>
      <c r="D68" s="8" t="s">
        <v>42</v>
      </c>
      <c r="E68" s="9">
        <v>45734</v>
      </c>
      <c r="F68" s="9" t="str">
        <f>TEXT('Base Prev e Real'!$E68, "mmm")</f>
        <v>mar</v>
      </c>
      <c r="G68" s="9">
        <v>45796</v>
      </c>
      <c r="H68" s="10">
        <v>1443.7</v>
      </c>
      <c r="I68" s="9">
        <v>45736</v>
      </c>
      <c r="J68" s="9" t="s">
        <v>49</v>
      </c>
      <c r="K68" s="8" t="s">
        <v>171</v>
      </c>
      <c r="L68" s="8" t="s">
        <v>172</v>
      </c>
      <c r="M68" s="8" t="s">
        <v>93</v>
      </c>
      <c r="N68" s="8" t="s">
        <v>94</v>
      </c>
      <c r="O68" s="8"/>
      <c r="P68" s="8"/>
      <c r="Q68" s="9">
        <v>45796</v>
      </c>
      <c r="R68" s="8" t="s">
        <v>742</v>
      </c>
      <c r="S68" s="8" t="s">
        <v>743</v>
      </c>
      <c r="T68" s="8">
        <v>0</v>
      </c>
      <c r="U68" s="11">
        <f>'Base Prev e Real'!$H68*1.5%</f>
        <v>21.6555</v>
      </c>
      <c r="V68" s="8">
        <v>0</v>
      </c>
      <c r="W68" s="8"/>
      <c r="X68" s="8"/>
      <c r="Y68" s="8" t="s">
        <v>746</v>
      </c>
      <c r="Z68" s="12" t="s">
        <v>744</v>
      </c>
      <c r="AA68" s="8" t="s">
        <v>700</v>
      </c>
      <c r="AB68" s="8" t="s">
        <v>723</v>
      </c>
      <c r="AC68" s="8" t="s">
        <v>739</v>
      </c>
      <c r="AD68" s="13"/>
    </row>
    <row r="69" spans="1:30">
      <c r="A69" s="24" t="s">
        <v>55</v>
      </c>
      <c r="B69" s="14" t="s">
        <v>641</v>
      </c>
      <c r="C69" s="14" t="s">
        <v>276</v>
      </c>
      <c r="D69" s="14" t="s">
        <v>29</v>
      </c>
      <c r="E69" s="15">
        <v>45734</v>
      </c>
      <c r="F69" s="15" t="str">
        <f>TEXT('Base Prev e Real'!$E69, "mmm")</f>
        <v>mar</v>
      </c>
      <c r="G69" s="15">
        <v>45796</v>
      </c>
      <c r="H69" s="16">
        <v>1443.7</v>
      </c>
      <c r="I69" s="15">
        <v>45734</v>
      </c>
      <c r="J69" s="14" t="s">
        <v>67</v>
      </c>
      <c r="K69" s="14" t="s">
        <v>173</v>
      </c>
      <c r="L69" s="14" t="s">
        <v>174</v>
      </c>
      <c r="M69" s="14" t="s">
        <v>93</v>
      </c>
      <c r="N69" s="14" t="s">
        <v>94</v>
      </c>
      <c r="O69" s="14" t="s">
        <v>59</v>
      </c>
      <c r="P69" s="14" t="s">
        <v>60</v>
      </c>
      <c r="Q69" s="15">
        <v>45736</v>
      </c>
      <c r="R69" s="14" t="s">
        <v>36</v>
      </c>
      <c r="S69" s="14" t="s">
        <v>37</v>
      </c>
      <c r="T69" s="14">
        <v>0</v>
      </c>
      <c r="U69" s="17">
        <f>'Base Prev e Real'!$H69*1.5%</f>
        <v>21.6555</v>
      </c>
      <c r="V69" s="14">
        <v>0</v>
      </c>
      <c r="W69" s="14" t="s">
        <v>70</v>
      </c>
      <c r="X69" s="14" t="s">
        <v>87</v>
      </c>
      <c r="Y69" s="14" t="s">
        <v>277</v>
      </c>
      <c r="Z69" s="14" t="s">
        <v>64</v>
      </c>
      <c r="AA69" s="14" t="s">
        <v>705</v>
      </c>
      <c r="AB69" s="14" t="s">
        <v>169</v>
      </c>
      <c r="AC69" s="14" t="s">
        <v>738</v>
      </c>
      <c r="AD69" s="19" t="s">
        <v>66</v>
      </c>
    </row>
    <row r="70" spans="1:30">
      <c r="A70" s="27" t="s">
        <v>55</v>
      </c>
      <c r="B70" s="8" t="s">
        <v>643</v>
      </c>
      <c r="C70" s="8" t="s">
        <v>278</v>
      </c>
      <c r="D70" s="8" t="s">
        <v>42</v>
      </c>
      <c r="E70" s="9">
        <v>45776</v>
      </c>
      <c r="F70" s="9" t="str">
        <f>TEXT('Base Prev e Real'!$E70, "mmm")</f>
        <v>abr</v>
      </c>
      <c r="G70" s="9">
        <v>45798</v>
      </c>
      <c r="H70" s="10">
        <v>9013.11</v>
      </c>
      <c r="I70" s="9">
        <v>45776</v>
      </c>
      <c r="J70" s="9" t="s">
        <v>153</v>
      </c>
      <c r="K70" s="8" t="s">
        <v>279</v>
      </c>
      <c r="L70" s="8" t="s">
        <v>280</v>
      </c>
      <c r="M70" s="8" t="s">
        <v>281</v>
      </c>
      <c r="N70" s="8" t="s">
        <v>282</v>
      </c>
      <c r="O70" s="8"/>
      <c r="P70" s="8"/>
      <c r="Q70" s="9">
        <v>45798</v>
      </c>
      <c r="R70" s="8" t="s">
        <v>742</v>
      </c>
      <c r="S70" s="8" t="s">
        <v>743</v>
      </c>
      <c r="T70" s="11">
        <f>'Base Prev e Real'!$H70*0.65%</f>
        <v>58.585215000000012</v>
      </c>
      <c r="U70" s="11">
        <f>'Base Prev e Real'!$H70*1.5%</f>
        <v>135.19665000000001</v>
      </c>
      <c r="V70" s="8">
        <v>0</v>
      </c>
      <c r="W70" s="8"/>
      <c r="X70" s="8"/>
      <c r="Y70" s="8" t="s">
        <v>747</v>
      </c>
      <c r="Z70" s="12" t="s">
        <v>744</v>
      </c>
      <c r="AA70" s="8" t="s">
        <v>700</v>
      </c>
      <c r="AB70" s="8" t="s">
        <v>719</v>
      </c>
      <c r="AC70" s="8" t="s">
        <v>738</v>
      </c>
      <c r="AD70" s="13"/>
    </row>
    <row r="71" spans="1:30">
      <c r="A71" s="24" t="s">
        <v>55</v>
      </c>
      <c r="B71" s="14" t="s">
        <v>643</v>
      </c>
      <c r="C71" s="14" t="s">
        <v>283</v>
      </c>
      <c r="D71" s="14" t="s">
        <v>42</v>
      </c>
      <c r="E71" s="15">
        <v>45776</v>
      </c>
      <c r="F71" s="15" t="str">
        <f>TEXT('Base Prev e Real'!$E71, "mmm")</f>
        <v>abr</v>
      </c>
      <c r="G71" s="15">
        <v>45796</v>
      </c>
      <c r="H71" s="16">
        <v>4153.6499999999996</v>
      </c>
      <c r="I71" s="15">
        <v>45776</v>
      </c>
      <c r="J71" s="15" t="s">
        <v>43</v>
      </c>
      <c r="K71" s="14" t="s">
        <v>279</v>
      </c>
      <c r="L71" s="14" t="s">
        <v>280</v>
      </c>
      <c r="M71" s="14" t="s">
        <v>281</v>
      </c>
      <c r="N71" s="14" t="s">
        <v>282</v>
      </c>
      <c r="O71" s="14"/>
      <c r="P71" s="14"/>
      <c r="Q71" s="15">
        <v>45796</v>
      </c>
      <c r="R71" s="14" t="s">
        <v>742</v>
      </c>
      <c r="S71" s="14" t="s">
        <v>743</v>
      </c>
      <c r="T71" s="17">
        <f>'Base Prev e Real'!$H71*0.65%</f>
        <v>26.998725</v>
      </c>
      <c r="U71" s="17">
        <f>'Base Prev e Real'!$H71*1.5%</f>
        <v>62.304749999999991</v>
      </c>
      <c r="V71" s="14">
        <v>0</v>
      </c>
      <c r="W71" s="14"/>
      <c r="X71" s="14"/>
      <c r="Y71" s="14" t="s">
        <v>748</v>
      </c>
      <c r="Z71" s="18" t="s">
        <v>744</v>
      </c>
      <c r="AA71" s="14" t="s">
        <v>700</v>
      </c>
      <c r="AB71" s="14" t="s">
        <v>719</v>
      </c>
      <c r="AC71" s="14" t="s">
        <v>738</v>
      </c>
      <c r="AD71" s="19"/>
    </row>
    <row r="72" spans="1:30">
      <c r="A72" s="27" t="s">
        <v>71</v>
      </c>
      <c r="B72" s="8" t="s">
        <v>643</v>
      </c>
      <c r="C72" s="8" t="s">
        <v>283</v>
      </c>
      <c r="D72" s="8" t="s">
        <v>42</v>
      </c>
      <c r="E72" s="9">
        <v>45776</v>
      </c>
      <c r="F72" s="9" t="str">
        <f>TEXT('Base Prev e Real'!$E72, "mmm")</f>
        <v>abr</v>
      </c>
      <c r="G72" s="9">
        <v>45796</v>
      </c>
      <c r="H72" s="10">
        <v>3614.28</v>
      </c>
      <c r="I72" s="9">
        <v>45776</v>
      </c>
      <c r="J72" s="9" t="s">
        <v>284</v>
      </c>
      <c r="K72" s="8" t="s">
        <v>279</v>
      </c>
      <c r="L72" s="8" t="s">
        <v>280</v>
      </c>
      <c r="M72" s="8" t="s">
        <v>281</v>
      </c>
      <c r="N72" s="8" t="s">
        <v>282</v>
      </c>
      <c r="O72" s="8"/>
      <c r="P72" s="8"/>
      <c r="Q72" s="9">
        <v>45796</v>
      </c>
      <c r="R72" s="8" t="s">
        <v>742</v>
      </c>
      <c r="S72" s="8" t="s">
        <v>743</v>
      </c>
      <c r="T72" s="11">
        <f>'Base Prev e Real'!$H72*0.65%</f>
        <v>23.492820000000002</v>
      </c>
      <c r="U72" s="11">
        <f>'Base Prev e Real'!$H72*1.5%</f>
        <v>54.214199999999998</v>
      </c>
      <c r="V72" s="8">
        <v>0</v>
      </c>
      <c r="W72" s="8"/>
      <c r="X72" s="8"/>
      <c r="Y72" s="8" t="s">
        <v>749</v>
      </c>
      <c r="Z72" s="12" t="s">
        <v>744</v>
      </c>
      <c r="AA72" s="8" t="s">
        <v>700</v>
      </c>
      <c r="AB72" s="8" t="s">
        <v>716</v>
      </c>
      <c r="AC72" s="8" t="s">
        <v>738</v>
      </c>
      <c r="AD72" s="13"/>
    </row>
    <row r="73" spans="1:30">
      <c r="A73" s="24" t="s">
        <v>27</v>
      </c>
      <c r="B73" s="14" t="s">
        <v>643</v>
      </c>
      <c r="C73" s="14" t="s">
        <v>283</v>
      </c>
      <c r="D73" s="14" t="s">
        <v>42</v>
      </c>
      <c r="E73" s="15">
        <v>45776</v>
      </c>
      <c r="F73" s="15" t="str">
        <f>TEXT('Base Prev e Real'!$E73, "mmm")</f>
        <v>abr</v>
      </c>
      <c r="G73" s="15">
        <v>45796</v>
      </c>
      <c r="H73" s="16">
        <v>3384.32</v>
      </c>
      <c r="I73" s="15">
        <v>45776</v>
      </c>
      <c r="J73" s="15" t="s">
        <v>53</v>
      </c>
      <c r="K73" s="14" t="s">
        <v>279</v>
      </c>
      <c r="L73" s="14" t="s">
        <v>280</v>
      </c>
      <c r="M73" s="14" t="s">
        <v>281</v>
      </c>
      <c r="N73" s="14" t="s">
        <v>282</v>
      </c>
      <c r="O73" s="14"/>
      <c r="P73" s="14"/>
      <c r="Q73" s="15">
        <v>45796</v>
      </c>
      <c r="R73" s="14" t="s">
        <v>742</v>
      </c>
      <c r="S73" s="14" t="s">
        <v>743</v>
      </c>
      <c r="T73" s="17">
        <f>'Base Prev e Real'!$H73*0.65%</f>
        <v>21.998080000000002</v>
      </c>
      <c r="U73" s="17">
        <f>'Base Prev e Real'!$H73*1.5%</f>
        <v>50.764800000000001</v>
      </c>
      <c r="V73" s="14">
        <v>0</v>
      </c>
      <c r="W73" s="14"/>
      <c r="X73" s="14"/>
      <c r="Y73" s="14" t="s">
        <v>750</v>
      </c>
      <c r="Z73" s="18" t="s">
        <v>744</v>
      </c>
      <c r="AA73" s="14" t="s">
        <v>700</v>
      </c>
      <c r="AB73" s="14" t="s">
        <v>717</v>
      </c>
      <c r="AC73" s="14" t="s">
        <v>738</v>
      </c>
      <c r="AD73" s="19"/>
    </row>
    <row r="74" spans="1:30">
      <c r="A74" s="27" t="s">
        <v>144</v>
      </c>
      <c r="B74" s="8" t="s">
        <v>643</v>
      </c>
      <c r="C74" s="8" t="s">
        <v>283</v>
      </c>
      <c r="D74" s="8" t="s">
        <v>42</v>
      </c>
      <c r="E74" s="9">
        <v>45776</v>
      </c>
      <c r="F74" s="9" t="str">
        <f>TEXT('Base Prev e Real'!$E74, "mmm")</f>
        <v>abr</v>
      </c>
      <c r="G74" s="9">
        <v>45796</v>
      </c>
      <c r="H74" s="10">
        <v>18571.490000000002</v>
      </c>
      <c r="I74" s="9">
        <v>45776</v>
      </c>
      <c r="J74" s="9" t="s">
        <v>189</v>
      </c>
      <c r="K74" s="8" t="s">
        <v>279</v>
      </c>
      <c r="L74" s="8" t="s">
        <v>280</v>
      </c>
      <c r="M74" s="8" t="s">
        <v>281</v>
      </c>
      <c r="N74" s="8" t="s">
        <v>282</v>
      </c>
      <c r="O74" s="8"/>
      <c r="P74" s="8"/>
      <c r="Q74" s="9">
        <v>45796</v>
      </c>
      <c r="R74" s="8" t="s">
        <v>742</v>
      </c>
      <c r="S74" s="8" t="s">
        <v>743</v>
      </c>
      <c r="T74" s="11">
        <f>'Base Prev e Real'!$H74*0.65%</f>
        <v>120.71468500000002</v>
      </c>
      <c r="U74" s="11">
        <f>'Base Prev e Real'!$H74*1.5%</f>
        <v>278.57235000000003</v>
      </c>
      <c r="V74" s="8">
        <v>0</v>
      </c>
      <c r="W74" s="8"/>
      <c r="X74" s="8"/>
      <c r="Y74" s="8" t="s">
        <v>751</v>
      </c>
      <c r="Z74" s="12" t="s">
        <v>744</v>
      </c>
      <c r="AA74" s="8" t="s">
        <v>700</v>
      </c>
      <c r="AB74" s="8" t="s">
        <v>723</v>
      </c>
      <c r="AC74" s="8" t="s">
        <v>738</v>
      </c>
      <c r="AD74" s="13"/>
    </row>
    <row r="75" spans="1:30">
      <c r="A75" s="24" t="s">
        <v>144</v>
      </c>
      <c r="B75" s="14" t="s">
        <v>643</v>
      </c>
      <c r="C75" s="14" t="s">
        <v>283</v>
      </c>
      <c r="D75" s="14" t="s">
        <v>42</v>
      </c>
      <c r="E75" s="15">
        <v>45776</v>
      </c>
      <c r="F75" s="15" t="str">
        <f>TEXT('Base Prev e Real'!$E75, "mmm")</f>
        <v>abr</v>
      </c>
      <c r="G75" s="15">
        <v>45796</v>
      </c>
      <c r="H75" s="16">
        <v>25730.91</v>
      </c>
      <c r="I75" s="15">
        <v>45776</v>
      </c>
      <c r="J75" s="15" t="s">
        <v>51</v>
      </c>
      <c r="K75" s="14" t="s">
        <v>279</v>
      </c>
      <c r="L75" s="14" t="s">
        <v>280</v>
      </c>
      <c r="M75" s="14" t="s">
        <v>281</v>
      </c>
      <c r="N75" s="14" t="s">
        <v>282</v>
      </c>
      <c r="O75" s="14"/>
      <c r="P75" s="14"/>
      <c r="Q75" s="15">
        <v>45796</v>
      </c>
      <c r="R75" s="14" t="s">
        <v>742</v>
      </c>
      <c r="S75" s="14" t="s">
        <v>743</v>
      </c>
      <c r="T75" s="17">
        <f>'Base Prev e Real'!$H75*0.65%</f>
        <v>167.25091500000002</v>
      </c>
      <c r="U75" s="17">
        <f>'Base Prev e Real'!$H75*1.5%</f>
        <v>385.96364999999997</v>
      </c>
      <c r="V75" s="14">
        <v>0</v>
      </c>
      <c r="W75" s="14"/>
      <c r="X75" s="14"/>
      <c r="Y75" s="14" t="s">
        <v>752</v>
      </c>
      <c r="Z75" s="18" t="s">
        <v>744</v>
      </c>
      <c r="AA75" s="14" t="s">
        <v>700</v>
      </c>
      <c r="AB75" s="14" t="s">
        <v>723</v>
      </c>
      <c r="AC75" s="14" t="s">
        <v>738</v>
      </c>
      <c r="AD75" s="19"/>
    </row>
    <row r="76" spans="1:30">
      <c r="A76" s="27" t="s">
        <v>144</v>
      </c>
      <c r="B76" s="8" t="s">
        <v>643</v>
      </c>
      <c r="C76" s="8" t="s">
        <v>283</v>
      </c>
      <c r="D76" s="8" t="s">
        <v>42</v>
      </c>
      <c r="E76" s="9">
        <v>45776</v>
      </c>
      <c r="F76" s="9" t="str">
        <f>TEXT('Base Prev e Real'!$E76, "mmm")</f>
        <v>abr</v>
      </c>
      <c r="G76" s="9">
        <v>45796</v>
      </c>
      <c r="H76" s="10">
        <v>650.99</v>
      </c>
      <c r="I76" s="9">
        <v>45776</v>
      </c>
      <c r="J76" s="9" t="s">
        <v>285</v>
      </c>
      <c r="K76" s="8" t="s">
        <v>279</v>
      </c>
      <c r="L76" s="8" t="s">
        <v>280</v>
      </c>
      <c r="M76" s="8" t="s">
        <v>281</v>
      </c>
      <c r="N76" s="8" t="s">
        <v>282</v>
      </c>
      <c r="O76" s="8"/>
      <c r="P76" s="8"/>
      <c r="Q76" s="9">
        <v>45796</v>
      </c>
      <c r="R76" s="8" t="s">
        <v>742</v>
      </c>
      <c r="S76" s="8" t="s">
        <v>743</v>
      </c>
      <c r="T76" s="11">
        <f>'Base Prev e Real'!$H76*0.65%</f>
        <v>4.2314350000000003</v>
      </c>
      <c r="U76" s="11">
        <f>'Base Prev e Real'!$H76*1.5%</f>
        <v>9.7648499999999991</v>
      </c>
      <c r="V76" s="8">
        <v>0</v>
      </c>
      <c r="W76" s="8"/>
      <c r="X76" s="8"/>
      <c r="Y76" s="8" t="s">
        <v>753</v>
      </c>
      <c r="Z76" s="12" t="s">
        <v>744</v>
      </c>
      <c r="AA76" s="8" t="s">
        <v>700</v>
      </c>
      <c r="AB76" s="8" t="s">
        <v>271</v>
      </c>
      <c r="AC76" s="8" t="s">
        <v>738</v>
      </c>
      <c r="AD76" s="13"/>
    </row>
    <row r="77" spans="1:30">
      <c r="A77" s="24" t="s">
        <v>144</v>
      </c>
      <c r="B77" s="14" t="s">
        <v>643</v>
      </c>
      <c r="C77" s="14" t="s">
        <v>283</v>
      </c>
      <c r="D77" s="14" t="s">
        <v>42</v>
      </c>
      <c r="E77" s="15">
        <v>45776</v>
      </c>
      <c r="F77" s="15" t="str">
        <f>TEXT('Base Prev e Real'!$E77, "mmm")</f>
        <v>abr</v>
      </c>
      <c r="G77" s="15">
        <v>45796</v>
      </c>
      <c r="H77" s="16">
        <v>279</v>
      </c>
      <c r="I77" s="15">
        <v>45776</v>
      </c>
      <c r="J77" s="15" t="s">
        <v>286</v>
      </c>
      <c r="K77" s="14" t="s">
        <v>279</v>
      </c>
      <c r="L77" s="14" t="s">
        <v>280</v>
      </c>
      <c r="M77" s="14" t="s">
        <v>281</v>
      </c>
      <c r="N77" s="14" t="s">
        <v>282</v>
      </c>
      <c r="O77" s="14"/>
      <c r="P77" s="14"/>
      <c r="Q77" s="15">
        <v>45796</v>
      </c>
      <c r="R77" s="14" t="s">
        <v>742</v>
      </c>
      <c r="S77" s="14" t="s">
        <v>743</v>
      </c>
      <c r="T77" s="17">
        <f>'Base Prev e Real'!$H77*0.65%</f>
        <v>1.8135000000000001</v>
      </c>
      <c r="U77" s="17">
        <f>'Base Prev e Real'!$H77*1.5%</f>
        <v>4.1849999999999996</v>
      </c>
      <c r="V77" s="14">
        <v>0</v>
      </c>
      <c r="W77" s="14"/>
      <c r="X77" s="14"/>
      <c r="Y77" s="14" t="s">
        <v>754</v>
      </c>
      <c r="Z77" s="18" t="s">
        <v>744</v>
      </c>
      <c r="AA77" s="14" t="s">
        <v>700</v>
      </c>
      <c r="AB77" s="14" t="s">
        <v>271</v>
      </c>
      <c r="AC77" s="14" t="s">
        <v>738</v>
      </c>
      <c r="AD77" s="19"/>
    </row>
    <row r="78" spans="1:30">
      <c r="A78" s="27" t="s">
        <v>55</v>
      </c>
      <c r="B78" s="8" t="s">
        <v>643</v>
      </c>
      <c r="C78" s="8" t="s">
        <v>283</v>
      </c>
      <c r="D78" s="8" t="s">
        <v>42</v>
      </c>
      <c r="E78" s="9">
        <v>45776</v>
      </c>
      <c r="F78" s="9" t="str">
        <f>TEXT('Base Prev e Real'!$E78, "mmm")</f>
        <v>abr</v>
      </c>
      <c r="G78" s="9">
        <v>45796</v>
      </c>
      <c r="H78" s="10">
        <v>16440.98</v>
      </c>
      <c r="I78" s="9">
        <v>45776</v>
      </c>
      <c r="J78" s="9" t="s">
        <v>49</v>
      </c>
      <c r="K78" s="8" t="s">
        <v>279</v>
      </c>
      <c r="L78" s="8" t="s">
        <v>280</v>
      </c>
      <c r="M78" s="8" t="s">
        <v>281</v>
      </c>
      <c r="N78" s="8" t="s">
        <v>282</v>
      </c>
      <c r="O78" s="8"/>
      <c r="P78" s="8"/>
      <c r="Q78" s="9">
        <v>45796</v>
      </c>
      <c r="R78" s="8" t="s">
        <v>742</v>
      </c>
      <c r="S78" s="8" t="s">
        <v>743</v>
      </c>
      <c r="T78" s="11">
        <f>'Base Prev e Real'!$H78*0.65%</f>
        <v>106.86637</v>
      </c>
      <c r="U78" s="11">
        <f>'Base Prev e Real'!$H78*1.5%</f>
        <v>246.61469999999997</v>
      </c>
      <c r="V78" s="8">
        <v>0</v>
      </c>
      <c r="W78" s="8"/>
      <c r="X78" s="8"/>
      <c r="Y78" s="8" t="s">
        <v>755</v>
      </c>
      <c r="Z78" s="12" t="s">
        <v>744</v>
      </c>
      <c r="AA78" s="8" t="s">
        <v>700</v>
      </c>
      <c r="AB78" s="8" t="s">
        <v>271</v>
      </c>
      <c r="AC78" s="8" t="s">
        <v>738</v>
      </c>
      <c r="AD78" s="13"/>
    </row>
    <row r="79" spans="1:30">
      <c r="A79" s="24" t="s">
        <v>27</v>
      </c>
      <c r="B79" s="14" t="s">
        <v>644</v>
      </c>
      <c r="C79" s="14" t="s">
        <v>287</v>
      </c>
      <c r="D79" s="14" t="s">
        <v>29</v>
      </c>
      <c r="E79" s="15">
        <v>45793</v>
      </c>
      <c r="F79" s="15" t="str">
        <f>TEXT('Base Prev e Real'!$E79, "mmm")</f>
        <v>mai</v>
      </c>
      <c r="G79" s="15">
        <v>45796</v>
      </c>
      <c r="H79" s="16">
        <v>87784.94</v>
      </c>
      <c r="I79" s="15">
        <v>45793</v>
      </c>
      <c r="J79" s="14" t="s">
        <v>288</v>
      </c>
      <c r="K79" s="14" t="s">
        <v>289</v>
      </c>
      <c r="L79" s="14" t="s">
        <v>290</v>
      </c>
      <c r="M79" s="14" t="s">
        <v>281</v>
      </c>
      <c r="N79" s="14" t="s">
        <v>282</v>
      </c>
      <c r="O79" s="14" t="s">
        <v>87</v>
      </c>
      <c r="P79" s="14" t="s">
        <v>291</v>
      </c>
      <c r="Q79" s="15">
        <v>45793</v>
      </c>
      <c r="R79" s="14" t="s">
        <v>36</v>
      </c>
      <c r="S79" s="14" t="s">
        <v>37</v>
      </c>
      <c r="T79" s="17">
        <f>'Base Prev e Real'!$H79*0.65%</f>
        <v>570.60211000000004</v>
      </c>
      <c r="U79" s="17">
        <f>'Base Prev e Real'!$H79*1.5%</f>
        <v>1316.7741000000001</v>
      </c>
      <c r="V79" s="14">
        <v>0</v>
      </c>
      <c r="W79" s="14" t="s">
        <v>292</v>
      </c>
      <c r="X79" s="14" t="s">
        <v>87</v>
      </c>
      <c r="Y79" s="14" t="s">
        <v>293</v>
      </c>
      <c r="Z79" s="14" t="s">
        <v>64</v>
      </c>
      <c r="AA79" s="14" t="s">
        <v>700</v>
      </c>
      <c r="AB79" s="14" t="s">
        <v>271</v>
      </c>
      <c r="AC79" s="14" t="s">
        <v>738</v>
      </c>
      <c r="AD79" s="19" t="s">
        <v>66</v>
      </c>
    </row>
    <row r="80" spans="1:30">
      <c r="A80" s="25" t="s">
        <v>27</v>
      </c>
      <c r="B80" s="8" t="s">
        <v>644</v>
      </c>
      <c r="C80" s="8" t="s">
        <v>278</v>
      </c>
      <c r="D80" s="8" t="s">
        <v>29</v>
      </c>
      <c r="E80" s="9">
        <v>45776</v>
      </c>
      <c r="F80" s="9" t="str">
        <f>TEXT('Base Prev e Real'!$E80, "mmm")</f>
        <v>abr</v>
      </c>
      <c r="G80" s="9">
        <v>45798</v>
      </c>
      <c r="H80" s="10">
        <v>9013.11</v>
      </c>
      <c r="I80" s="9">
        <v>45776</v>
      </c>
      <c r="J80" s="8" t="s">
        <v>294</v>
      </c>
      <c r="K80" s="8" t="s">
        <v>289</v>
      </c>
      <c r="L80" s="8" t="s">
        <v>290</v>
      </c>
      <c r="M80" s="8" t="s">
        <v>281</v>
      </c>
      <c r="N80" s="8" t="s">
        <v>282</v>
      </c>
      <c r="O80" s="8" t="s">
        <v>87</v>
      </c>
      <c r="P80" s="8" t="s">
        <v>291</v>
      </c>
      <c r="Q80" s="9">
        <v>45776</v>
      </c>
      <c r="R80" s="8" t="s">
        <v>36</v>
      </c>
      <c r="S80" s="8" t="s">
        <v>37</v>
      </c>
      <c r="T80" s="11">
        <f>'Base Prev e Real'!$H80*0.65%</f>
        <v>58.585215000000012</v>
      </c>
      <c r="U80" s="11">
        <f>'Base Prev e Real'!$H80*1.5%</f>
        <v>135.19665000000001</v>
      </c>
      <c r="V80" s="8">
        <v>0</v>
      </c>
      <c r="W80" s="8" t="s">
        <v>292</v>
      </c>
      <c r="X80" s="8" t="s">
        <v>87</v>
      </c>
      <c r="Y80" s="8" t="s">
        <v>293</v>
      </c>
      <c r="Z80" s="8" t="s">
        <v>64</v>
      </c>
      <c r="AA80" s="8" t="s">
        <v>700</v>
      </c>
      <c r="AB80" s="8" t="s">
        <v>717</v>
      </c>
      <c r="AC80" s="8" t="s">
        <v>738</v>
      </c>
      <c r="AD80" s="13" t="s">
        <v>106</v>
      </c>
    </row>
    <row r="81" spans="1:30">
      <c r="A81" s="24" t="s">
        <v>144</v>
      </c>
      <c r="B81" s="14" t="s">
        <v>649</v>
      </c>
      <c r="C81" s="14" t="s">
        <v>295</v>
      </c>
      <c r="D81" s="14" t="s">
        <v>42</v>
      </c>
      <c r="E81" s="15">
        <v>45770</v>
      </c>
      <c r="F81" s="15" t="str">
        <f>TEXT('Base Prev e Real'!$E81, "mmm")</f>
        <v>abr</v>
      </c>
      <c r="G81" s="15">
        <v>45798</v>
      </c>
      <c r="H81" s="16">
        <v>990</v>
      </c>
      <c r="I81" s="15">
        <v>45772</v>
      </c>
      <c r="J81" s="15" t="s">
        <v>296</v>
      </c>
      <c r="K81" s="14" t="s">
        <v>297</v>
      </c>
      <c r="L81" s="14" t="s">
        <v>298</v>
      </c>
      <c r="M81" s="14" t="s">
        <v>102</v>
      </c>
      <c r="N81" s="14" t="s">
        <v>103</v>
      </c>
      <c r="O81" s="14"/>
      <c r="P81" s="14"/>
      <c r="Q81" s="15">
        <v>45776</v>
      </c>
      <c r="R81" s="14" t="s">
        <v>742</v>
      </c>
      <c r="S81" s="14" t="s">
        <v>743</v>
      </c>
      <c r="T81" s="14">
        <v>0</v>
      </c>
      <c r="U81" s="17">
        <f>'Base Prev e Real'!$H81*1.5%</f>
        <v>14.85</v>
      </c>
      <c r="V81" s="14">
        <v>0</v>
      </c>
      <c r="W81" s="14"/>
      <c r="X81" s="14"/>
      <c r="Y81" s="14" t="s">
        <v>528</v>
      </c>
      <c r="Z81" s="18" t="s">
        <v>744</v>
      </c>
      <c r="AA81" s="14" t="s">
        <v>700</v>
      </c>
      <c r="AB81" s="14" t="s">
        <v>717</v>
      </c>
      <c r="AC81" s="14" t="s">
        <v>738</v>
      </c>
      <c r="AD81" s="19"/>
    </row>
    <row r="82" spans="1:30">
      <c r="A82" s="27" t="s">
        <v>144</v>
      </c>
      <c r="B82" s="8" t="s">
        <v>649</v>
      </c>
      <c r="C82" s="8" t="s">
        <v>299</v>
      </c>
      <c r="D82" s="8" t="s">
        <v>42</v>
      </c>
      <c r="E82" s="9">
        <v>45769</v>
      </c>
      <c r="F82" s="9" t="str">
        <f>TEXT('Base Prev e Real'!$E82, "mmm")</f>
        <v>abr</v>
      </c>
      <c r="G82" s="9">
        <v>45798</v>
      </c>
      <c r="H82" s="10">
        <v>269.39999999999998</v>
      </c>
      <c r="I82" s="9">
        <v>45772</v>
      </c>
      <c r="J82" s="9" t="s">
        <v>296</v>
      </c>
      <c r="K82" s="8" t="s">
        <v>297</v>
      </c>
      <c r="L82" s="8" t="s">
        <v>298</v>
      </c>
      <c r="M82" s="8" t="s">
        <v>102</v>
      </c>
      <c r="N82" s="8" t="s">
        <v>103</v>
      </c>
      <c r="O82" s="8"/>
      <c r="P82" s="8"/>
      <c r="Q82" s="9">
        <v>45770</v>
      </c>
      <c r="R82" s="8" t="s">
        <v>742</v>
      </c>
      <c r="S82" s="8" t="s">
        <v>743</v>
      </c>
      <c r="T82" s="8">
        <v>0</v>
      </c>
      <c r="U82" s="11">
        <f>'Base Prev e Real'!$H82*1.5%</f>
        <v>4.0409999999999995</v>
      </c>
      <c r="V82" s="8">
        <v>0</v>
      </c>
      <c r="W82" s="8"/>
      <c r="X82" s="8"/>
      <c r="Y82" s="8" t="s">
        <v>756</v>
      </c>
      <c r="Z82" s="12" t="s">
        <v>744</v>
      </c>
      <c r="AA82" s="8" t="s">
        <v>700</v>
      </c>
      <c r="AB82" s="8" t="s">
        <v>271</v>
      </c>
      <c r="AC82" s="8" t="s">
        <v>738</v>
      </c>
      <c r="AD82" s="13"/>
    </row>
    <row r="83" spans="1:30">
      <c r="A83" s="24" t="s">
        <v>27</v>
      </c>
      <c r="B83" s="14" t="s">
        <v>649</v>
      </c>
      <c r="C83" s="14" t="s">
        <v>295</v>
      </c>
      <c r="D83" s="14" t="s">
        <v>29</v>
      </c>
      <c r="E83" s="15">
        <v>45770</v>
      </c>
      <c r="F83" s="15" t="str">
        <f>TEXT('Base Prev e Real'!$E83, "mmm")</f>
        <v>abr</v>
      </c>
      <c r="G83" s="15">
        <v>45798</v>
      </c>
      <c r="H83" s="16">
        <v>990</v>
      </c>
      <c r="I83" s="15">
        <v>45772</v>
      </c>
      <c r="J83" s="14" t="s">
        <v>209</v>
      </c>
      <c r="K83" s="14" t="s">
        <v>131</v>
      </c>
      <c r="L83" s="14" t="s">
        <v>132</v>
      </c>
      <c r="M83" s="14" t="s">
        <v>102</v>
      </c>
      <c r="N83" s="14" t="s">
        <v>103</v>
      </c>
      <c r="O83" s="14" t="s">
        <v>87</v>
      </c>
      <c r="P83" s="14" t="s">
        <v>60</v>
      </c>
      <c r="Q83" s="15">
        <v>45772</v>
      </c>
      <c r="R83" s="14" t="s">
        <v>36</v>
      </c>
      <c r="S83" s="14" t="s">
        <v>37</v>
      </c>
      <c r="T83" s="14">
        <v>0</v>
      </c>
      <c r="U83" s="17">
        <f>'Base Prev e Real'!$H83*1.5%</f>
        <v>14.85</v>
      </c>
      <c r="V83" s="14">
        <v>0</v>
      </c>
      <c r="W83" s="14" t="s">
        <v>70</v>
      </c>
      <c r="X83" s="14" t="s">
        <v>87</v>
      </c>
      <c r="Y83" s="14" t="s">
        <v>300</v>
      </c>
      <c r="Z83" s="14" t="s">
        <v>64</v>
      </c>
      <c r="AA83" s="14" t="s">
        <v>702</v>
      </c>
      <c r="AB83" s="14" t="s">
        <v>726</v>
      </c>
      <c r="AC83" s="14" t="s">
        <v>738</v>
      </c>
      <c r="AD83" s="19" t="s">
        <v>106</v>
      </c>
    </row>
    <row r="84" spans="1:30">
      <c r="A84" s="25" t="s">
        <v>27</v>
      </c>
      <c r="B84" s="8" t="s">
        <v>649</v>
      </c>
      <c r="C84" s="8" t="s">
        <v>299</v>
      </c>
      <c r="D84" s="8" t="s">
        <v>29</v>
      </c>
      <c r="E84" s="9">
        <v>45769</v>
      </c>
      <c r="F84" s="9" t="str">
        <f>TEXT('Base Prev e Real'!$E84, "mmm")</f>
        <v>abr</v>
      </c>
      <c r="G84" s="9">
        <v>45798</v>
      </c>
      <c r="H84" s="10">
        <v>269.39999999999998</v>
      </c>
      <c r="I84" s="9">
        <v>45772</v>
      </c>
      <c r="J84" s="8" t="s">
        <v>209</v>
      </c>
      <c r="K84" s="8" t="s">
        <v>131</v>
      </c>
      <c r="L84" s="8" t="s">
        <v>132</v>
      </c>
      <c r="M84" s="8" t="s">
        <v>102</v>
      </c>
      <c r="N84" s="8" t="s">
        <v>103</v>
      </c>
      <c r="O84" s="8" t="s">
        <v>87</v>
      </c>
      <c r="P84" s="8" t="s">
        <v>60</v>
      </c>
      <c r="Q84" s="9">
        <v>45772</v>
      </c>
      <c r="R84" s="8" t="s">
        <v>36</v>
      </c>
      <c r="S84" s="8" t="s">
        <v>37</v>
      </c>
      <c r="T84" s="8">
        <v>0</v>
      </c>
      <c r="U84" s="11">
        <f>'Base Prev e Real'!$H84*1.5%</f>
        <v>4.0409999999999995</v>
      </c>
      <c r="V84" s="8">
        <v>0</v>
      </c>
      <c r="W84" s="8" t="s">
        <v>70</v>
      </c>
      <c r="X84" s="8" t="s">
        <v>87</v>
      </c>
      <c r="Y84" s="8" t="s">
        <v>300</v>
      </c>
      <c r="Z84" s="8" t="s">
        <v>64</v>
      </c>
      <c r="AA84" s="8" t="s">
        <v>168</v>
      </c>
      <c r="AB84" s="8" t="s">
        <v>726</v>
      </c>
      <c r="AC84" s="8" t="s">
        <v>738</v>
      </c>
      <c r="AD84" s="13" t="s">
        <v>106</v>
      </c>
    </row>
    <row r="85" spans="1:30">
      <c r="A85" s="24" t="s">
        <v>144</v>
      </c>
      <c r="B85" s="14" t="s">
        <v>301</v>
      </c>
      <c r="C85" s="14"/>
      <c r="D85" s="14" t="s">
        <v>42</v>
      </c>
      <c r="E85" s="15">
        <v>45798</v>
      </c>
      <c r="F85" s="15" t="str">
        <f>TEXT('Base Prev e Real'!$E85, "mmm")</f>
        <v>mai</v>
      </c>
      <c r="G85" s="15">
        <v>45797</v>
      </c>
      <c r="H85" s="16">
        <v>212594.92</v>
      </c>
      <c r="I85" s="15"/>
      <c r="J85" s="15">
        <v>1002100101</v>
      </c>
      <c r="K85" s="14"/>
      <c r="L85" s="14" t="s">
        <v>687</v>
      </c>
      <c r="M85" s="14" t="s">
        <v>281</v>
      </c>
      <c r="N85" s="14" t="s">
        <v>282</v>
      </c>
      <c r="O85" s="14"/>
      <c r="P85" s="14"/>
      <c r="Q85" s="15">
        <v>45798</v>
      </c>
      <c r="R85" s="14" t="s">
        <v>742</v>
      </c>
      <c r="S85" s="14" t="s">
        <v>743</v>
      </c>
      <c r="T85" s="14">
        <v>0</v>
      </c>
      <c r="U85" s="17">
        <f>'Base Prev e Real'!$H85*1.5%</f>
        <v>3188.9238</v>
      </c>
      <c r="V85" s="14">
        <v>0</v>
      </c>
      <c r="W85" s="14"/>
      <c r="X85" s="14"/>
      <c r="Y85" s="28" t="s">
        <v>300</v>
      </c>
      <c r="Z85" s="18" t="s">
        <v>744</v>
      </c>
      <c r="AA85" s="14" t="s">
        <v>700</v>
      </c>
      <c r="AB85" s="14" t="s">
        <v>723</v>
      </c>
      <c r="AC85" s="14" t="s">
        <v>738</v>
      </c>
      <c r="AD85" s="19"/>
    </row>
    <row r="86" spans="1:30">
      <c r="A86" s="25" t="s">
        <v>27</v>
      </c>
      <c r="B86" s="8" t="s">
        <v>692</v>
      </c>
      <c r="C86" s="8" t="s">
        <v>302</v>
      </c>
      <c r="D86" s="8" t="s">
        <v>29</v>
      </c>
      <c r="E86" s="9">
        <v>45798</v>
      </c>
      <c r="F86" s="9" t="str">
        <f>TEXT('Base Prev e Real'!$E86, "mmm")</f>
        <v>mai</v>
      </c>
      <c r="G86" s="9">
        <v>45798</v>
      </c>
      <c r="H86" s="10">
        <v>16351.52</v>
      </c>
      <c r="I86" s="9">
        <v>45803</v>
      </c>
      <c r="J86" s="8" t="s">
        <v>303</v>
      </c>
      <c r="K86" s="8" t="s">
        <v>304</v>
      </c>
      <c r="L86" s="8" t="s">
        <v>305</v>
      </c>
      <c r="M86" s="8" t="s">
        <v>281</v>
      </c>
      <c r="N86" s="8" t="s">
        <v>282</v>
      </c>
      <c r="O86" s="8" t="s">
        <v>87</v>
      </c>
      <c r="P86" s="8" t="s">
        <v>306</v>
      </c>
      <c r="Q86" s="9">
        <v>45803</v>
      </c>
      <c r="R86" s="8" t="s">
        <v>36</v>
      </c>
      <c r="S86" s="8" t="s">
        <v>37</v>
      </c>
      <c r="T86" s="11">
        <f>H84*0.65%</f>
        <v>1.7511000000000001</v>
      </c>
      <c r="U86" s="11">
        <f>'Base Prev e Real'!$H86*1.5%</f>
        <v>245.27279999999999</v>
      </c>
      <c r="V86" s="8">
        <v>0</v>
      </c>
      <c r="W86" s="8" t="s">
        <v>307</v>
      </c>
      <c r="X86" s="8" t="s">
        <v>87</v>
      </c>
      <c r="Y86" s="8" t="s">
        <v>308</v>
      </c>
      <c r="Z86" s="8" t="s">
        <v>64</v>
      </c>
      <c r="AA86" s="8" t="s">
        <v>700</v>
      </c>
      <c r="AB86" s="8" t="s">
        <v>723</v>
      </c>
      <c r="AC86" s="8" t="s">
        <v>738</v>
      </c>
      <c r="AD86" s="13" t="s">
        <v>106</v>
      </c>
    </row>
    <row r="87" spans="1:30">
      <c r="A87" s="24" t="s">
        <v>27</v>
      </c>
      <c r="B87" s="14" t="s">
        <v>692</v>
      </c>
      <c r="C87" s="14" t="s">
        <v>309</v>
      </c>
      <c r="D87" s="14" t="s">
        <v>29</v>
      </c>
      <c r="E87" s="15">
        <v>45798</v>
      </c>
      <c r="F87" s="15" t="str">
        <f>TEXT('Base Prev e Real'!$E87, "mmm")</f>
        <v>mai</v>
      </c>
      <c r="G87" s="15">
        <v>45800</v>
      </c>
      <c r="H87" s="16">
        <v>1950.84</v>
      </c>
      <c r="I87" s="15">
        <v>45798</v>
      </c>
      <c r="J87" s="14" t="s">
        <v>310</v>
      </c>
      <c r="K87" s="14" t="s">
        <v>304</v>
      </c>
      <c r="L87" s="14" t="s">
        <v>305</v>
      </c>
      <c r="M87" s="14" t="s">
        <v>281</v>
      </c>
      <c r="N87" s="14" t="s">
        <v>282</v>
      </c>
      <c r="O87" s="14" t="s">
        <v>87</v>
      </c>
      <c r="P87" s="14" t="s">
        <v>306</v>
      </c>
      <c r="Q87" s="15">
        <v>45798</v>
      </c>
      <c r="R87" s="14" t="s">
        <v>36</v>
      </c>
      <c r="S87" s="14" t="s">
        <v>37</v>
      </c>
      <c r="T87" s="17">
        <f>H85*0.65%</f>
        <v>1381.8669800000002</v>
      </c>
      <c r="U87" s="17">
        <f>'Base Prev e Real'!$H87*1.5%</f>
        <v>29.262599999999999</v>
      </c>
      <c r="V87" s="14">
        <v>0</v>
      </c>
      <c r="W87" s="14" t="s">
        <v>307</v>
      </c>
      <c r="X87" s="14" t="s">
        <v>87</v>
      </c>
      <c r="Y87" s="14" t="s">
        <v>308</v>
      </c>
      <c r="Z87" s="14" t="s">
        <v>64</v>
      </c>
      <c r="AA87" s="14" t="s">
        <v>700</v>
      </c>
      <c r="AB87" s="14" t="s">
        <v>723</v>
      </c>
      <c r="AC87" s="14" t="s">
        <v>738</v>
      </c>
      <c r="AD87" s="19" t="s">
        <v>76</v>
      </c>
    </row>
    <row r="88" spans="1:30">
      <c r="A88" s="25" t="s">
        <v>27</v>
      </c>
      <c r="B88" s="8" t="s">
        <v>645</v>
      </c>
      <c r="C88" s="8" t="s">
        <v>311</v>
      </c>
      <c r="D88" s="8" t="s">
        <v>29</v>
      </c>
      <c r="E88" s="9">
        <v>45764</v>
      </c>
      <c r="F88" s="9" t="str">
        <f>TEXT('Base Prev e Real'!$E88, "mmm")</f>
        <v>abr</v>
      </c>
      <c r="G88" s="9">
        <v>45764</v>
      </c>
      <c r="H88" s="10">
        <v>81.23</v>
      </c>
      <c r="I88" s="9">
        <v>45764</v>
      </c>
      <c r="J88" s="8" t="s">
        <v>312</v>
      </c>
      <c r="K88" s="8" t="s">
        <v>313</v>
      </c>
      <c r="L88" s="8" t="s">
        <v>314</v>
      </c>
      <c r="M88" s="8" t="s">
        <v>222</v>
      </c>
      <c r="N88" s="8" t="s">
        <v>223</v>
      </c>
      <c r="O88" s="8" t="s">
        <v>87</v>
      </c>
      <c r="P88" s="8" t="s">
        <v>315</v>
      </c>
      <c r="Q88" s="9">
        <v>45764</v>
      </c>
      <c r="R88" s="8" t="s">
        <v>36</v>
      </c>
      <c r="S88" s="8" t="s">
        <v>37</v>
      </c>
      <c r="T88" s="11">
        <f>H86*0.65%</f>
        <v>106.28488000000002</v>
      </c>
      <c r="U88" s="11">
        <f>'Base Prev e Real'!$H88*1.5%</f>
        <v>1.21845</v>
      </c>
      <c r="V88" s="8">
        <v>0</v>
      </c>
      <c r="W88" s="8" t="s">
        <v>316</v>
      </c>
      <c r="X88" s="8" t="s">
        <v>87</v>
      </c>
      <c r="Y88" s="8" t="s">
        <v>317</v>
      </c>
      <c r="Z88" s="8" t="s">
        <v>64</v>
      </c>
      <c r="AA88" s="8" t="s">
        <v>700</v>
      </c>
      <c r="AB88" s="8" t="s">
        <v>723</v>
      </c>
      <c r="AC88" s="8" t="s">
        <v>739</v>
      </c>
      <c r="AD88" s="13" t="s">
        <v>115</v>
      </c>
    </row>
    <row r="89" spans="1:30">
      <c r="A89" s="24" t="s">
        <v>27</v>
      </c>
      <c r="B89" s="14" t="s">
        <v>645</v>
      </c>
      <c r="C89" s="14" t="s">
        <v>318</v>
      </c>
      <c r="D89" s="14" t="s">
        <v>29</v>
      </c>
      <c r="E89" s="15">
        <v>45797</v>
      </c>
      <c r="F89" s="15" t="str">
        <f>TEXT('Base Prev e Real'!$E89, "mmm")</f>
        <v>mai</v>
      </c>
      <c r="G89" s="15">
        <v>45798</v>
      </c>
      <c r="H89" s="16">
        <v>143635.51999999999</v>
      </c>
      <c r="I89" s="15">
        <v>45799</v>
      </c>
      <c r="J89" s="14" t="s">
        <v>319</v>
      </c>
      <c r="K89" s="14" t="s">
        <v>313</v>
      </c>
      <c r="L89" s="14" t="s">
        <v>314</v>
      </c>
      <c r="M89" s="14" t="s">
        <v>222</v>
      </c>
      <c r="N89" s="14" t="s">
        <v>223</v>
      </c>
      <c r="O89" s="14" t="s">
        <v>87</v>
      </c>
      <c r="P89" s="14" t="s">
        <v>315</v>
      </c>
      <c r="Q89" s="15">
        <v>45799</v>
      </c>
      <c r="R89" s="14" t="s">
        <v>36</v>
      </c>
      <c r="S89" s="14" t="s">
        <v>37</v>
      </c>
      <c r="T89" s="17">
        <f t="shared" ref="T89:T98" si="0">H87*0.65%</f>
        <v>12.68046</v>
      </c>
      <c r="U89" s="17">
        <f>'Base Prev e Real'!$H89*1.5%</f>
        <v>2154.5328</v>
      </c>
      <c r="V89" s="14">
        <v>0</v>
      </c>
      <c r="W89" s="14" t="s">
        <v>316</v>
      </c>
      <c r="X89" s="14" t="s">
        <v>87</v>
      </c>
      <c r="Y89" s="14" t="s">
        <v>317</v>
      </c>
      <c r="Z89" s="14" t="s">
        <v>64</v>
      </c>
      <c r="AA89" s="14" t="s">
        <v>700</v>
      </c>
      <c r="AB89" s="14" t="s">
        <v>716</v>
      </c>
      <c r="AC89" s="14" t="s">
        <v>738</v>
      </c>
      <c r="AD89" s="19" t="s">
        <v>115</v>
      </c>
    </row>
    <row r="90" spans="1:30">
      <c r="A90" s="25" t="s">
        <v>27</v>
      </c>
      <c r="B90" s="8" t="s">
        <v>645</v>
      </c>
      <c r="C90" s="8" t="s">
        <v>320</v>
      </c>
      <c r="D90" s="8" t="s">
        <v>29</v>
      </c>
      <c r="E90" s="9">
        <v>45735</v>
      </c>
      <c r="F90" s="9" t="str">
        <f>TEXT('Base Prev e Real'!$E90, "mmm")</f>
        <v>mar</v>
      </c>
      <c r="G90" s="9">
        <v>45736</v>
      </c>
      <c r="H90" s="10">
        <v>417.49</v>
      </c>
      <c r="I90" s="9">
        <v>45735</v>
      </c>
      <c r="J90" s="8" t="s">
        <v>321</v>
      </c>
      <c r="K90" s="8" t="s">
        <v>313</v>
      </c>
      <c r="L90" s="8" t="s">
        <v>314</v>
      </c>
      <c r="M90" s="8" t="s">
        <v>222</v>
      </c>
      <c r="N90" s="8" t="s">
        <v>223</v>
      </c>
      <c r="O90" s="8" t="s">
        <v>87</v>
      </c>
      <c r="P90" s="8" t="s">
        <v>315</v>
      </c>
      <c r="Q90" s="9">
        <v>45735</v>
      </c>
      <c r="R90" s="8" t="s">
        <v>36</v>
      </c>
      <c r="S90" s="8" t="s">
        <v>37</v>
      </c>
      <c r="T90" s="11">
        <f t="shared" si="0"/>
        <v>0.5279950000000001</v>
      </c>
      <c r="U90" s="11">
        <f>'Base Prev e Real'!$H90*1.5%</f>
        <v>6.2623499999999996</v>
      </c>
      <c r="V90" s="8">
        <v>0</v>
      </c>
      <c r="W90" s="8" t="s">
        <v>316</v>
      </c>
      <c r="X90" s="8" t="s">
        <v>87</v>
      </c>
      <c r="Y90" s="8" t="s">
        <v>317</v>
      </c>
      <c r="Z90" s="8" t="s">
        <v>64</v>
      </c>
      <c r="AA90" s="8" t="s">
        <v>700</v>
      </c>
      <c r="AB90" s="8" t="s">
        <v>723</v>
      </c>
      <c r="AC90" s="8" t="s">
        <v>739</v>
      </c>
      <c r="AD90" s="13" t="s">
        <v>115</v>
      </c>
    </row>
    <row r="91" spans="1:30">
      <c r="A91" s="24" t="s">
        <v>27</v>
      </c>
      <c r="B91" s="14" t="s">
        <v>646</v>
      </c>
      <c r="C91" s="14" t="s">
        <v>322</v>
      </c>
      <c r="D91" s="14" t="s">
        <v>29</v>
      </c>
      <c r="E91" s="15">
        <v>45796</v>
      </c>
      <c r="F91" s="15" t="str">
        <f>TEXT('Base Prev e Real'!$E91, "mmm")</f>
        <v>mai</v>
      </c>
      <c r="G91" s="15">
        <v>45797</v>
      </c>
      <c r="H91" s="16">
        <v>203933.26</v>
      </c>
      <c r="I91" s="15">
        <v>45796</v>
      </c>
      <c r="J91" s="14" t="s">
        <v>323</v>
      </c>
      <c r="K91" s="14" t="s">
        <v>313</v>
      </c>
      <c r="L91" s="14" t="s">
        <v>314</v>
      </c>
      <c r="M91" s="14" t="s">
        <v>281</v>
      </c>
      <c r="N91" s="14" t="s">
        <v>282</v>
      </c>
      <c r="O91" s="14" t="s">
        <v>87</v>
      </c>
      <c r="P91" s="14" t="s">
        <v>324</v>
      </c>
      <c r="Q91" s="15">
        <v>45796</v>
      </c>
      <c r="R91" s="14" t="s">
        <v>36</v>
      </c>
      <c r="S91" s="14" t="s">
        <v>37</v>
      </c>
      <c r="T91" s="17">
        <f t="shared" si="0"/>
        <v>933.63088000000005</v>
      </c>
      <c r="U91" s="17">
        <f>'Base Prev e Real'!$H91*1.5%</f>
        <v>3058.9989</v>
      </c>
      <c r="V91" s="14">
        <v>0</v>
      </c>
      <c r="W91" s="14" t="s">
        <v>325</v>
      </c>
      <c r="X91" s="14" t="s">
        <v>87</v>
      </c>
      <c r="Y91" s="14" t="s">
        <v>317</v>
      </c>
      <c r="Z91" s="14" t="s">
        <v>64</v>
      </c>
      <c r="AA91" s="14" t="s">
        <v>700</v>
      </c>
      <c r="AB91" s="14" t="s">
        <v>723</v>
      </c>
      <c r="AC91" s="14" t="s">
        <v>738</v>
      </c>
      <c r="AD91" s="19" t="s">
        <v>115</v>
      </c>
    </row>
    <row r="92" spans="1:30">
      <c r="A92" s="25" t="s">
        <v>27</v>
      </c>
      <c r="B92" s="8" t="s">
        <v>647</v>
      </c>
      <c r="C92" s="8" t="s">
        <v>326</v>
      </c>
      <c r="D92" s="8" t="s">
        <v>29</v>
      </c>
      <c r="E92" s="9">
        <v>45793</v>
      </c>
      <c r="F92" s="9" t="str">
        <f>TEXT('Base Prev e Real'!$E92, "mmm")</f>
        <v>mai</v>
      </c>
      <c r="G92" s="9">
        <v>45797</v>
      </c>
      <c r="H92" s="10">
        <v>5000</v>
      </c>
      <c r="I92" s="9">
        <v>45793</v>
      </c>
      <c r="J92" s="8" t="s">
        <v>327</v>
      </c>
      <c r="K92" s="8" t="s">
        <v>313</v>
      </c>
      <c r="L92" s="8" t="s">
        <v>314</v>
      </c>
      <c r="M92" s="8" t="s">
        <v>281</v>
      </c>
      <c r="N92" s="8" t="s">
        <v>282</v>
      </c>
      <c r="O92" s="8" t="s">
        <v>87</v>
      </c>
      <c r="P92" s="8" t="s">
        <v>324</v>
      </c>
      <c r="Q92" s="9">
        <v>45793</v>
      </c>
      <c r="R92" s="8" t="s">
        <v>36</v>
      </c>
      <c r="S92" s="8" t="s">
        <v>37</v>
      </c>
      <c r="T92" s="11">
        <f t="shared" si="0"/>
        <v>2.7136850000000003</v>
      </c>
      <c r="U92" s="11">
        <f>'Base Prev e Real'!$H92*1.5%</f>
        <v>75</v>
      </c>
      <c r="V92" s="8">
        <v>0</v>
      </c>
      <c r="W92" s="8" t="s">
        <v>328</v>
      </c>
      <c r="X92" s="8" t="s">
        <v>87</v>
      </c>
      <c r="Y92" s="8" t="s">
        <v>317</v>
      </c>
      <c r="Z92" s="8" t="s">
        <v>64</v>
      </c>
      <c r="AA92" s="8" t="s">
        <v>700</v>
      </c>
      <c r="AB92" s="8" t="s">
        <v>723</v>
      </c>
      <c r="AC92" s="8" t="s">
        <v>738</v>
      </c>
      <c r="AD92" s="13" t="s">
        <v>115</v>
      </c>
    </row>
    <row r="93" spans="1:30">
      <c r="A93" s="24" t="s">
        <v>27</v>
      </c>
      <c r="B93" s="14" t="s">
        <v>647</v>
      </c>
      <c r="C93" s="14" t="s">
        <v>329</v>
      </c>
      <c r="D93" s="14" t="s">
        <v>29</v>
      </c>
      <c r="E93" s="15">
        <v>45798</v>
      </c>
      <c r="F93" s="15" t="str">
        <f>TEXT('Base Prev e Real'!$E93, "mmm")</f>
        <v>mai</v>
      </c>
      <c r="G93" s="15">
        <v>45800</v>
      </c>
      <c r="H93" s="16">
        <v>2500</v>
      </c>
      <c r="I93" s="15">
        <v>45798</v>
      </c>
      <c r="J93" s="14" t="s">
        <v>330</v>
      </c>
      <c r="K93" s="14" t="s">
        <v>313</v>
      </c>
      <c r="L93" s="14" t="s">
        <v>314</v>
      </c>
      <c r="M93" s="14" t="s">
        <v>281</v>
      </c>
      <c r="N93" s="14" t="s">
        <v>282</v>
      </c>
      <c r="O93" s="14" t="s">
        <v>87</v>
      </c>
      <c r="P93" s="14" t="s">
        <v>324</v>
      </c>
      <c r="Q93" s="15">
        <v>45798</v>
      </c>
      <c r="R93" s="14" t="s">
        <v>36</v>
      </c>
      <c r="S93" s="14" t="s">
        <v>37</v>
      </c>
      <c r="T93" s="17">
        <f t="shared" si="0"/>
        <v>1325.5661900000002</v>
      </c>
      <c r="U93" s="17">
        <f>'Base Prev e Real'!$H93*1.5%</f>
        <v>37.5</v>
      </c>
      <c r="V93" s="14">
        <v>0</v>
      </c>
      <c r="W93" s="14" t="s">
        <v>331</v>
      </c>
      <c r="X93" s="14" t="s">
        <v>87</v>
      </c>
      <c r="Y93" s="14" t="s">
        <v>317</v>
      </c>
      <c r="Z93" s="14" t="s">
        <v>64</v>
      </c>
      <c r="AA93" s="14" t="s">
        <v>700</v>
      </c>
      <c r="AB93" s="14" t="s">
        <v>716</v>
      </c>
      <c r="AC93" s="14" t="s">
        <v>738</v>
      </c>
      <c r="AD93" s="19" t="s">
        <v>76</v>
      </c>
    </row>
    <row r="94" spans="1:30">
      <c r="A94" s="25" t="s">
        <v>27</v>
      </c>
      <c r="B94" s="8" t="s">
        <v>647</v>
      </c>
      <c r="C94" s="8" t="s">
        <v>332</v>
      </c>
      <c r="D94" s="8" t="s">
        <v>29</v>
      </c>
      <c r="E94" s="9">
        <v>45798</v>
      </c>
      <c r="F94" s="9" t="str">
        <f>TEXT('Base Prev e Real'!$E94, "mmm")</f>
        <v>mai</v>
      </c>
      <c r="G94" s="9">
        <v>45800</v>
      </c>
      <c r="H94" s="10">
        <v>1330</v>
      </c>
      <c r="I94" s="9">
        <v>45798</v>
      </c>
      <c r="J94" s="8" t="s">
        <v>333</v>
      </c>
      <c r="K94" s="8" t="s">
        <v>313</v>
      </c>
      <c r="L94" s="8" t="s">
        <v>314</v>
      </c>
      <c r="M94" s="8" t="s">
        <v>281</v>
      </c>
      <c r="N94" s="8" t="s">
        <v>282</v>
      </c>
      <c r="O94" s="8" t="s">
        <v>87</v>
      </c>
      <c r="P94" s="8" t="s">
        <v>324</v>
      </c>
      <c r="Q94" s="9">
        <v>45798</v>
      </c>
      <c r="R94" s="8" t="s">
        <v>36</v>
      </c>
      <c r="S94" s="8" t="s">
        <v>37</v>
      </c>
      <c r="T94" s="11">
        <f t="shared" si="0"/>
        <v>32.5</v>
      </c>
      <c r="U94" s="11">
        <f>'Base Prev e Real'!$H94*1.5%</f>
        <v>19.95</v>
      </c>
      <c r="V94" s="8">
        <v>0</v>
      </c>
      <c r="W94" s="8" t="s">
        <v>331</v>
      </c>
      <c r="X94" s="8" t="s">
        <v>87</v>
      </c>
      <c r="Y94" s="8" t="s">
        <v>317</v>
      </c>
      <c r="Z94" s="8" t="s">
        <v>64</v>
      </c>
      <c r="AA94" s="8" t="s">
        <v>700</v>
      </c>
      <c r="AB94" s="8" t="s">
        <v>717</v>
      </c>
      <c r="AC94" s="8" t="s">
        <v>738</v>
      </c>
      <c r="AD94" s="13" t="s">
        <v>76</v>
      </c>
    </row>
    <row r="95" spans="1:30">
      <c r="A95" s="24" t="s">
        <v>27</v>
      </c>
      <c r="B95" s="14" t="s">
        <v>647</v>
      </c>
      <c r="C95" s="14" t="s">
        <v>334</v>
      </c>
      <c r="D95" s="14" t="s">
        <v>29</v>
      </c>
      <c r="E95" s="15">
        <v>45793</v>
      </c>
      <c r="F95" s="15" t="str">
        <f>TEXT('Base Prev e Real'!$E95, "mmm")</f>
        <v>mai</v>
      </c>
      <c r="G95" s="15">
        <v>45797</v>
      </c>
      <c r="H95" s="16">
        <v>980</v>
      </c>
      <c r="I95" s="15">
        <v>45793</v>
      </c>
      <c r="J95" s="14" t="s">
        <v>335</v>
      </c>
      <c r="K95" s="14" t="s">
        <v>313</v>
      </c>
      <c r="L95" s="14" t="s">
        <v>314</v>
      </c>
      <c r="M95" s="14" t="s">
        <v>281</v>
      </c>
      <c r="N95" s="14" t="s">
        <v>282</v>
      </c>
      <c r="O95" s="14" t="s">
        <v>87</v>
      </c>
      <c r="P95" s="14" t="s">
        <v>324</v>
      </c>
      <c r="Q95" s="15">
        <v>45793</v>
      </c>
      <c r="R95" s="14" t="s">
        <v>36</v>
      </c>
      <c r="S95" s="14" t="s">
        <v>37</v>
      </c>
      <c r="T95" s="17">
        <f t="shared" si="0"/>
        <v>16.25</v>
      </c>
      <c r="U95" s="17">
        <f>'Base Prev e Real'!$H95*1.5%</f>
        <v>14.7</v>
      </c>
      <c r="V95" s="14">
        <v>0</v>
      </c>
      <c r="W95" s="14" t="s">
        <v>331</v>
      </c>
      <c r="X95" s="14" t="s">
        <v>87</v>
      </c>
      <c r="Y95" s="14" t="s">
        <v>317</v>
      </c>
      <c r="Z95" s="14" t="s">
        <v>64</v>
      </c>
      <c r="AA95" s="14" t="s">
        <v>700</v>
      </c>
      <c r="AB95" s="14" t="s">
        <v>717</v>
      </c>
      <c r="AC95" s="14" t="s">
        <v>738</v>
      </c>
      <c r="AD95" s="19" t="s">
        <v>115</v>
      </c>
    </row>
    <row r="96" spans="1:30">
      <c r="A96" s="25" t="s">
        <v>27</v>
      </c>
      <c r="B96" s="8" t="s">
        <v>646</v>
      </c>
      <c r="C96" s="8" t="s">
        <v>336</v>
      </c>
      <c r="D96" s="8" t="s">
        <v>29</v>
      </c>
      <c r="E96" s="9">
        <v>45796</v>
      </c>
      <c r="F96" s="9" t="str">
        <f>TEXT('Base Prev e Real'!$E96, "mmm")</f>
        <v>mai</v>
      </c>
      <c r="G96" s="9">
        <v>45797</v>
      </c>
      <c r="H96" s="10">
        <v>11.47</v>
      </c>
      <c r="I96" s="9">
        <v>45796</v>
      </c>
      <c r="J96" s="8" t="s">
        <v>337</v>
      </c>
      <c r="K96" s="8" t="s">
        <v>313</v>
      </c>
      <c r="L96" s="8" t="s">
        <v>314</v>
      </c>
      <c r="M96" s="8" t="s">
        <v>281</v>
      </c>
      <c r="N96" s="8" t="s">
        <v>282</v>
      </c>
      <c r="O96" s="8" t="s">
        <v>87</v>
      </c>
      <c r="P96" s="8" t="s">
        <v>324</v>
      </c>
      <c r="Q96" s="9">
        <v>45796</v>
      </c>
      <c r="R96" s="8" t="s">
        <v>36</v>
      </c>
      <c r="S96" s="8" t="s">
        <v>37</v>
      </c>
      <c r="T96" s="11">
        <f t="shared" si="0"/>
        <v>8.6450000000000014</v>
      </c>
      <c r="U96" s="11">
        <f>'Base Prev e Real'!$H96*1.5%</f>
        <v>0.17205000000000001</v>
      </c>
      <c r="V96" s="8">
        <v>0</v>
      </c>
      <c r="W96" s="8" t="s">
        <v>325</v>
      </c>
      <c r="X96" s="8" t="s">
        <v>87</v>
      </c>
      <c r="Y96" s="8" t="s">
        <v>317</v>
      </c>
      <c r="Z96" s="8" t="s">
        <v>64</v>
      </c>
      <c r="AA96" s="8" t="s">
        <v>700</v>
      </c>
      <c r="AB96" s="8" t="s">
        <v>717</v>
      </c>
      <c r="AC96" s="8" t="s">
        <v>738</v>
      </c>
      <c r="AD96" s="13" t="s">
        <v>115</v>
      </c>
    </row>
    <row r="97" spans="1:30">
      <c r="A97" s="24" t="s">
        <v>27</v>
      </c>
      <c r="B97" s="14" t="s">
        <v>647</v>
      </c>
      <c r="C97" s="14" t="s">
        <v>338</v>
      </c>
      <c r="D97" s="14" t="s">
        <v>29</v>
      </c>
      <c r="E97" s="15">
        <v>45798</v>
      </c>
      <c r="F97" s="15" t="str">
        <f>TEXT('Base Prev e Real'!$E97, "mmm")</f>
        <v>mai</v>
      </c>
      <c r="G97" s="15">
        <v>45798</v>
      </c>
      <c r="H97" s="16">
        <v>703.14</v>
      </c>
      <c r="I97" s="15">
        <v>45803</v>
      </c>
      <c r="J97" s="14" t="s">
        <v>303</v>
      </c>
      <c r="K97" s="14" t="s">
        <v>313</v>
      </c>
      <c r="L97" s="14" t="s">
        <v>314</v>
      </c>
      <c r="M97" s="14" t="s">
        <v>281</v>
      </c>
      <c r="N97" s="14" t="s">
        <v>282</v>
      </c>
      <c r="O97" s="14" t="s">
        <v>87</v>
      </c>
      <c r="P97" s="14" t="s">
        <v>339</v>
      </c>
      <c r="Q97" s="15">
        <v>45803</v>
      </c>
      <c r="R97" s="14" t="s">
        <v>36</v>
      </c>
      <c r="S97" s="14" t="s">
        <v>37</v>
      </c>
      <c r="T97" s="17">
        <f t="shared" si="0"/>
        <v>6.370000000000001</v>
      </c>
      <c r="U97" s="17">
        <f>'Base Prev e Real'!$H97*1.5%</f>
        <v>10.547099999999999</v>
      </c>
      <c r="V97" s="14">
        <v>0</v>
      </c>
      <c r="W97" s="14" t="s">
        <v>340</v>
      </c>
      <c r="X97" s="14" t="s">
        <v>87</v>
      </c>
      <c r="Y97" s="14" t="s">
        <v>317</v>
      </c>
      <c r="Z97" s="14" t="s">
        <v>64</v>
      </c>
      <c r="AA97" s="14" t="s">
        <v>700</v>
      </c>
      <c r="AB97" s="14" t="s">
        <v>716</v>
      </c>
      <c r="AC97" s="14" t="s">
        <v>738</v>
      </c>
      <c r="AD97" s="19" t="s">
        <v>106</v>
      </c>
    </row>
    <row r="98" spans="1:30">
      <c r="A98" s="25" t="s">
        <v>27</v>
      </c>
      <c r="B98" s="8" t="s">
        <v>647</v>
      </c>
      <c r="C98" s="8" t="s">
        <v>341</v>
      </c>
      <c r="D98" s="8" t="s">
        <v>29</v>
      </c>
      <c r="E98" s="9">
        <v>45796</v>
      </c>
      <c r="F98" s="9" t="str">
        <f>TEXT('Base Prev e Real'!$E98, "mmm")</f>
        <v>mai</v>
      </c>
      <c r="G98" s="9">
        <v>45797</v>
      </c>
      <c r="H98" s="10">
        <v>711767.77</v>
      </c>
      <c r="I98" s="9">
        <v>45796</v>
      </c>
      <c r="J98" s="8" t="s">
        <v>342</v>
      </c>
      <c r="K98" s="8" t="s">
        <v>313</v>
      </c>
      <c r="L98" s="8" t="s">
        <v>314</v>
      </c>
      <c r="M98" s="8" t="s">
        <v>281</v>
      </c>
      <c r="N98" s="8" t="s">
        <v>282</v>
      </c>
      <c r="O98" s="8" t="s">
        <v>87</v>
      </c>
      <c r="P98" s="8" t="s">
        <v>343</v>
      </c>
      <c r="Q98" s="9">
        <v>45796</v>
      </c>
      <c r="R98" s="8" t="s">
        <v>36</v>
      </c>
      <c r="S98" s="8" t="s">
        <v>37</v>
      </c>
      <c r="T98" s="11">
        <f t="shared" si="0"/>
        <v>7.455500000000001E-2</v>
      </c>
      <c r="U98" s="11">
        <f>'Base Prev e Real'!$H98*1.5%</f>
        <v>10676.51655</v>
      </c>
      <c r="V98" s="8">
        <v>0</v>
      </c>
      <c r="W98" s="8" t="s">
        <v>344</v>
      </c>
      <c r="X98" s="8" t="s">
        <v>87</v>
      </c>
      <c r="Y98" s="8" t="s">
        <v>317</v>
      </c>
      <c r="Z98" s="8" t="s">
        <v>64</v>
      </c>
      <c r="AA98" s="8" t="s">
        <v>700</v>
      </c>
      <c r="AB98" s="8" t="s">
        <v>716</v>
      </c>
      <c r="AC98" s="8" t="s">
        <v>738</v>
      </c>
      <c r="AD98" s="13" t="s">
        <v>115</v>
      </c>
    </row>
    <row r="99" spans="1:30">
      <c r="A99" s="24" t="s">
        <v>144</v>
      </c>
      <c r="B99" s="14" t="s">
        <v>693</v>
      </c>
      <c r="C99" s="14"/>
      <c r="D99" s="14" t="s">
        <v>42</v>
      </c>
      <c r="E99" s="15">
        <v>45796</v>
      </c>
      <c r="F99" s="15" t="str">
        <f>TEXT('Base Prev e Real'!$E99, "mmm")</f>
        <v>mai</v>
      </c>
      <c r="G99" s="15">
        <v>45797</v>
      </c>
      <c r="H99" s="16">
        <v>720000</v>
      </c>
      <c r="I99" s="15"/>
      <c r="J99" s="15">
        <v>1002100101</v>
      </c>
      <c r="K99" s="14"/>
      <c r="L99" s="14" t="s">
        <v>687</v>
      </c>
      <c r="M99" s="14" t="s">
        <v>281</v>
      </c>
      <c r="N99" s="14" t="s">
        <v>282</v>
      </c>
      <c r="O99" s="14"/>
      <c r="P99" s="14"/>
      <c r="Q99" s="15">
        <v>45796</v>
      </c>
      <c r="R99" s="14" t="s">
        <v>742</v>
      </c>
      <c r="S99" s="14" t="s">
        <v>743</v>
      </c>
      <c r="T99" s="14">
        <v>0</v>
      </c>
      <c r="U99" s="17">
        <f>'Base Prev e Real'!$H99*1.5%</f>
        <v>10800</v>
      </c>
      <c r="V99" s="14">
        <v>0</v>
      </c>
      <c r="W99" s="14"/>
      <c r="X99" s="14"/>
      <c r="Y99" s="14" t="s">
        <v>293</v>
      </c>
      <c r="Z99" s="18" t="s">
        <v>744</v>
      </c>
      <c r="AA99" s="14" t="s">
        <v>700</v>
      </c>
      <c r="AB99" s="14" t="s">
        <v>716</v>
      </c>
      <c r="AC99" s="14" t="s">
        <v>738</v>
      </c>
      <c r="AD99" s="19"/>
    </row>
    <row r="100" spans="1:30">
      <c r="A100" s="25" t="s">
        <v>71</v>
      </c>
      <c r="B100" s="8" t="s">
        <v>650</v>
      </c>
      <c r="C100" s="8" t="s">
        <v>345</v>
      </c>
      <c r="D100" s="8" t="s">
        <v>29</v>
      </c>
      <c r="E100" s="9">
        <v>45784</v>
      </c>
      <c r="F100" s="9" t="str">
        <f>TEXT('Base Prev e Real'!$E100, "mmm")</f>
        <v>mai</v>
      </c>
      <c r="G100" s="9">
        <v>45796</v>
      </c>
      <c r="H100" s="10">
        <v>6661.2</v>
      </c>
      <c r="I100" s="9">
        <v>45785</v>
      </c>
      <c r="J100" s="8" t="s">
        <v>137</v>
      </c>
      <c r="K100" s="8" t="s">
        <v>346</v>
      </c>
      <c r="L100" s="8" t="s">
        <v>119</v>
      </c>
      <c r="M100" s="8" t="s">
        <v>281</v>
      </c>
      <c r="N100" s="8" t="s">
        <v>282</v>
      </c>
      <c r="O100" s="8" t="s">
        <v>87</v>
      </c>
      <c r="P100" s="8" t="s">
        <v>60</v>
      </c>
      <c r="Q100" s="9">
        <v>45785</v>
      </c>
      <c r="R100" s="8" t="s">
        <v>36</v>
      </c>
      <c r="S100" s="8" t="s">
        <v>37</v>
      </c>
      <c r="T100" s="8">
        <v>0</v>
      </c>
      <c r="U100" s="11">
        <f>'Base Prev e Real'!$H100*1.5%</f>
        <v>99.917999999999992</v>
      </c>
      <c r="V100" s="8">
        <v>0</v>
      </c>
      <c r="W100" s="8" t="s">
        <v>70</v>
      </c>
      <c r="X100" s="8" t="s">
        <v>62</v>
      </c>
      <c r="Y100" s="8" t="s">
        <v>347</v>
      </c>
      <c r="Z100" s="8" t="s">
        <v>64</v>
      </c>
      <c r="AA100" s="8" t="s">
        <v>702</v>
      </c>
      <c r="AB100" s="8" t="s">
        <v>271</v>
      </c>
      <c r="AC100" s="8" t="s">
        <v>739</v>
      </c>
      <c r="AD100" s="13" t="s">
        <v>66</v>
      </c>
    </row>
    <row r="101" spans="1:30">
      <c r="A101" s="24" t="s">
        <v>144</v>
      </c>
      <c r="B101" s="14" t="s">
        <v>651</v>
      </c>
      <c r="C101" s="14" t="s">
        <v>348</v>
      </c>
      <c r="D101" s="14" t="s">
        <v>42</v>
      </c>
      <c r="E101" s="15">
        <v>45708</v>
      </c>
      <c r="F101" s="15" t="str">
        <f>TEXT('Base Prev e Real'!$E101, "mmm")</f>
        <v>fev</v>
      </c>
      <c r="G101" s="15">
        <v>45798</v>
      </c>
      <c r="H101" s="16">
        <v>6468</v>
      </c>
      <c r="I101" s="15">
        <v>45715</v>
      </c>
      <c r="J101" s="15" t="s">
        <v>349</v>
      </c>
      <c r="K101" s="14" t="s">
        <v>350</v>
      </c>
      <c r="L101" s="14" t="s">
        <v>351</v>
      </c>
      <c r="M101" s="14" t="s">
        <v>81</v>
      </c>
      <c r="N101" s="14" t="s">
        <v>82</v>
      </c>
      <c r="O101" s="14"/>
      <c r="P101" s="14"/>
      <c r="Q101" s="15">
        <v>45708</v>
      </c>
      <c r="R101" s="14" t="s">
        <v>742</v>
      </c>
      <c r="S101" s="14" t="s">
        <v>743</v>
      </c>
      <c r="T101" s="14">
        <v>0</v>
      </c>
      <c r="U101" s="17">
        <f>'Base Prev e Real'!$H101*1.5%</f>
        <v>97.02</v>
      </c>
      <c r="V101" s="14">
        <v>0</v>
      </c>
      <c r="W101" s="14"/>
      <c r="X101" s="14"/>
      <c r="Y101" s="28" t="s">
        <v>347</v>
      </c>
      <c r="Z101" s="18" t="s">
        <v>744</v>
      </c>
      <c r="AA101" s="14" t="s">
        <v>700</v>
      </c>
      <c r="AB101" s="14" t="s">
        <v>717</v>
      </c>
      <c r="AC101" s="14" t="s">
        <v>738</v>
      </c>
      <c r="AD101" s="19"/>
    </row>
    <row r="102" spans="1:30">
      <c r="A102" s="25" t="s">
        <v>71</v>
      </c>
      <c r="B102" s="8" t="s">
        <v>651</v>
      </c>
      <c r="C102" s="8" t="s">
        <v>348</v>
      </c>
      <c r="D102" s="8" t="s">
        <v>29</v>
      </c>
      <c r="E102" s="9">
        <v>45708</v>
      </c>
      <c r="F102" s="9" t="str">
        <f>TEXT('Base Prev e Real'!$E102, "mmm")</f>
        <v>fev</v>
      </c>
      <c r="G102" s="9">
        <v>45798</v>
      </c>
      <c r="H102" s="10">
        <v>6468</v>
      </c>
      <c r="I102" s="9">
        <v>45713</v>
      </c>
      <c r="J102" s="8" t="s">
        <v>352</v>
      </c>
      <c r="K102" s="8" t="s">
        <v>353</v>
      </c>
      <c r="L102" s="8" t="s">
        <v>354</v>
      </c>
      <c r="M102" s="8" t="s">
        <v>81</v>
      </c>
      <c r="N102" s="8" t="s">
        <v>82</v>
      </c>
      <c r="O102" s="8" t="s">
        <v>73</v>
      </c>
      <c r="P102" s="8" t="s">
        <v>60</v>
      </c>
      <c r="Q102" s="9">
        <v>45715</v>
      </c>
      <c r="R102" s="8" t="s">
        <v>36</v>
      </c>
      <c r="S102" s="8" t="s">
        <v>37</v>
      </c>
      <c r="T102" s="8">
        <v>0</v>
      </c>
      <c r="U102" s="11">
        <f>'Base Prev e Real'!$H102*1.5%</f>
        <v>97.02</v>
      </c>
      <c r="V102" s="8">
        <v>0</v>
      </c>
      <c r="W102" s="8" t="s">
        <v>70</v>
      </c>
      <c r="X102" s="8" t="s">
        <v>87</v>
      </c>
      <c r="Y102" s="8" t="s">
        <v>355</v>
      </c>
      <c r="Z102" s="8" t="s">
        <v>64</v>
      </c>
      <c r="AA102" s="8" t="s">
        <v>708</v>
      </c>
      <c r="AB102" s="8" t="s">
        <v>356</v>
      </c>
      <c r="AC102" s="8" t="s">
        <v>738</v>
      </c>
      <c r="AD102" s="13" t="s">
        <v>106</v>
      </c>
    </row>
    <row r="103" spans="1:30">
      <c r="A103" s="24" t="s">
        <v>55</v>
      </c>
      <c r="B103" s="14" t="s">
        <v>653</v>
      </c>
      <c r="C103" s="14" t="s">
        <v>357</v>
      </c>
      <c r="D103" s="14" t="s">
        <v>29</v>
      </c>
      <c r="E103" s="15">
        <v>45784</v>
      </c>
      <c r="F103" s="15" t="str">
        <f>TEXT('Base Prev e Real'!$E103, "mmm")</f>
        <v>mai</v>
      </c>
      <c r="G103" s="15">
        <v>45798</v>
      </c>
      <c r="H103" s="16">
        <v>172.91</v>
      </c>
      <c r="I103" s="15">
        <v>45791</v>
      </c>
      <c r="J103" s="14" t="s">
        <v>56</v>
      </c>
      <c r="K103" s="14" t="s">
        <v>353</v>
      </c>
      <c r="L103" s="14" t="s">
        <v>354</v>
      </c>
      <c r="M103" s="14" t="s">
        <v>81</v>
      </c>
      <c r="N103" s="14" t="s">
        <v>82</v>
      </c>
      <c r="O103" s="14" t="s">
        <v>87</v>
      </c>
      <c r="P103" s="14" t="s">
        <v>60</v>
      </c>
      <c r="Q103" s="15">
        <v>45792</v>
      </c>
      <c r="R103" s="14" t="s">
        <v>36</v>
      </c>
      <c r="S103" s="14" t="s">
        <v>37</v>
      </c>
      <c r="T103" s="14">
        <v>0</v>
      </c>
      <c r="U103" s="17">
        <f>'Base Prev e Real'!$H103*1.5%</f>
        <v>2.5936499999999998</v>
      </c>
      <c r="V103" s="14">
        <v>0</v>
      </c>
      <c r="W103" s="14" t="s">
        <v>70</v>
      </c>
      <c r="X103" s="14" t="s">
        <v>87</v>
      </c>
      <c r="Y103" s="14" t="s">
        <v>358</v>
      </c>
      <c r="Z103" s="14" t="s">
        <v>64</v>
      </c>
      <c r="AA103" s="14" t="s">
        <v>705</v>
      </c>
      <c r="AB103" s="14" t="s">
        <v>359</v>
      </c>
      <c r="AC103" s="14" t="s">
        <v>738</v>
      </c>
      <c r="AD103" s="19" t="s">
        <v>106</v>
      </c>
    </row>
    <row r="104" spans="1:30">
      <c r="A104" s="25" t="s">
        <v>27</v>
      </c>
      <c r="B104" s="8" t="s">
        <v>654</v>
      </c>
      <c r="C104" s="8" t="s">
        <v>360</v>
      </c>
      <c r="D104" s="8" t="s">
        <v>29</v>
      </c>
      <c r="E104" s="9">
        <v>45779</v>
      </c>
      <c r="F104" s="9" t="str">
        <f>TEXT('Base Prev e Real'!$E104, "mmm")</f>
        <v>mai</v>
      </c>
      <c r="G104" s="9">
        <v>45796</v>
      </c>
      <c r="H104" s="10">
        <v>1596</v>
      </c>
      <c r="I104" s="9">
        <v>45782</v>
      </c>
      <c r="J104" s="8" t="s">
        <v>361</v>
      </c>
      <c r="K104" s="8" t="s">
        <v>362</v>
      </c>
      <c r="L104" s="8" t="s">
        <v>363</v>
      </c>
      <c r="M104" s="8" t="s">
        <v>364</v>
      </c>
      <c r="N104" s="8" t="s">
        <v>365</v>
      </c>
      <c r="O104" s="8" t="s">
        <v>87</v>
      </c>
      <c r="P104" s="8" t="s">
        <v>60</v>
      </c>
      <c r="Q104" s="9">
        <v>45783</v>
      </c>
      <c r="R104" s="8" t="s">
        <v>36</v>
      </c>
      <c r="S104" s="8" t="s">
        <v>37</v>
      </c>
      <c r="T104" s="8">
        <v>0</v>
      </c>
      <c r="U104" s="11">
        <f>'Base Prev e Real'!$H104*1.5%</f>
        <v>23.939999999999998</v>
      </c>
      <c r="V104" s="8">
        <v>0</v>
      </c>
      <c r="W104" s="8" t="s">
        <v>70</v>
      </c>
      <c r="X104" s="8" t="s">
        <v>87</v>
      </c>
      <c r="Y104" s="8" t="s">
        <v>366</v>
      </c>
      <c r="Z104" s="8" t="s">
        <v>64</v>
      </c>
      <c r="AA104" s="8" t="s">
        <v>134</v>
      </c>
      <c r="AB104" s="8" t="s">
        <v>718</v>
      </c>
      <c r="AC104" s="8" t="s">
        <v>738</v>
      </c>
      <c r="AD104" s="13" t="s">
        <v>66</v>
      </c>
    </row>
    <row r="105" spans="1:30">
      <c r="A105" s="24" t="s">
        <v>144</v>
      </c>
      <c r="B105" s="14" t="s">
        <v>367</v>
      </c>
      <c r="C105" s="14"/>
      <c r="D105" s="14" t="s">
        <v>42</v>
      </c>
      <c r="E105" s="15">
        <v>45780</v>
      </c>
      <c r="F105" s="15" t="str">
        <f>TEXT('Base Prev e Real'!$E105, "mmm")</f>
        <v>mai</v>
      </c>
      <c r="G105" s="15">
        <v>45798</v>
      </c>
      <c r="H105" s="16">
        <v>25000</v>
      </c>
      <c r="I105" s="15"/>
      <c r="J105" s="15">
        <v>1002100101</v>
      </c>
      <c r="K105" s="14"/>
      <c r="L105" s="14" t="s">
        <v>687</v>
      </c>
      <c r="M105" s="14" t="s">
        <v>281</v>
      </c>
      <c r="N105" s="14" t="s">
        <v>282</v>
      </c>
      <c r="O105" s="14"/>
      <c r="P105" s="14"/>
      <c r="Q105" s="15">
        <v>45780</v>
      </c>
      <c r="R105" s="14" t="s">
        <v>742</v>
      </c>
      <c r="S105" s="14" t="s">
        <v>743</v>
      </c>
      <c r="T105" s="14">
        <v>0</v>
      </c>
      <c r="U105" s="17">
        <f>'Base Prev e Real'!$H105*1.5%</f>
        <v>375</v>
      </c>
      <c r="V105" s="14">
        <v>0</v>
      </c>
      <c r="W105" s="14"/>
      <c r="X105" s="14"/>
      <c r="Y105" s="14" t="s">
        <v>757</v>
      </c>
      <c r="Z105" s="18" t="s">
        <v>744</v>
      </c>
      <c r="AA105" s="14" t="s">
        <v>700</v>
      </c>
      <c r="AB105" s="14" t="s">
        <v>723</v>
      </c>
      <c r="AC105" s="14" t="s">
        <v>738</v>
      </c>
      <c r="AD105" s="19"/>
    </row>
    <row r="106" spans="1:30">
      <c r="A106" s="27" t="s">
        <v>27</v>
      </c>
      <c r="B106" s="8" t="s">
        <v>694</v>
      </c>
      <c r="C106" s="8"/>
      <c r="D106" s="8" t="s">
        <v>42</v>
      </c>
      <c r="E106" s="9">
        <v>45778</v>
      </c>
      <c r="F106" s="9" t="str">
        <f>TEXT('Base Prev e Real'!$E106, "mmm")</f>
        <v>mai</v>
      </c>
      <c r="G106" s="9">
        <v>45796</v>
      </c>
      <c r="H106" s="10">
        <v>159873.89000000001</v>
      </c>
      <c r="I106" s="9"/>
      <c r="J106" s="9">
        <v>1002100101</v>
      </c>
      <c r="K106" s="8"/>
      <c r="L106" s="8" t="s">
        <v>687</v>
      </c>
      <c r="M106" s="8" t="s">
        <v>46</v>
      </c>
      <c r="N106" s="8" t="s">
        <v>47</v>
      </c>
      <c r="O106" s="8"/>
      <c r="P106" s="8"/>
      <c r="Q106" s="9">
        <v>45778</v>
      </c>
      <c r="R106" s="8" t="s">
        <v>742</v>
      </c>
      <c r="S106" s="8" t="s">
        <v>743</v>
      </c>
      <c r="T106" s="8">
        <v>0</v>
      </c>
      <c r="U106" s="11">
        <f>'Base Prev e Real'!$H106*1.5%</f>
        <v>2398.10835</v>
      </c>
      <c r="V106" s="8">
        <v>0</v>
      </c>
      <c r="W106" s="8"/>
      <c r="X106" s="8"/>
      <c r="Y106" s="8" t="s">
        <v>758</v>
      </c>
      <c r="Z106" s="12" t="s">
        <v>744</v>
      </c>
      <c r="AA106" s="8" t="s">
        <v>700</v>
      </c>
      <c r="AB106" s="8" t="s">
        <v>723</v>
      </c>
      <c r="AC106" s="8" t="s">
        <v>738</v>
      </c>
      <c r="AD106" s="13"/>
    </row>
    <row r="107" spans="1:30">
      <c r="A107" s="24" t="s">
        <v>27</v>
      </c>
      <c r="B107" s="14" t="s">
        <v>652</v>
      </c>
      <c r="C107" s="14" t="s">
        <v>368</v>
      </c>
      <c r="D107" s="14" t="s">
        <v>29</v>
      </c>
      <c r="E107" s="15">
        <v>45778</v>
      </c>
      <c r="F107" s="15" t="str">
        <f>TEXT('Base Prev e Real'!$E107, "mmm")</f>
        <v>mai</v>
      </c>
      <c r="G107" s="15">
        <v>45796</v>
      </c>
      <c r="H107" s="16">
        <v>159873.89000000001</v>
      </c>
      <c r="I107" s="15">
        <v>45782</v>
      </c>
      <c r="J107" s="14" t="s">
        <v>67</v>
      </c>
      <c r="K107" s="14" t="s">
        <v>369</v>
      </c>
      <c r="L107" s="14" t="s">
        <v>370</v>
      </c>
      <c r="M107" s="14" t="s">
        <v>46</v>
      </c>
      <c r="N107" s="14" t="s">
        <v>47</v>
      </c>
      <c r="O107" s="14" t="s">
        <v>87</v>
      </c>
      <c r="P107" s="14" t="s">
        <v>60</v>
      </c>
      <c r="Q107" s="15">
        <v>45783</v>
      </c>
      <c r="R107" s="14" t="s">
        <v>36</v>
      </c>
      <c r="S107" s="14" t="s">
        <v>37</v>
      </c>
      <c r="T107" s="14">
        <v>0</v>
      </c>
      <c r="U107" s="17">
        <f>'Base Prev e Real'!$H107*1.5%</f>
        <v>2398.10835</v>
      </c>
      <c r="V107" s="14">
        <v>0</v>
      </c>
      <c r="W107" s="14" t="s">
        <v>70</v>
      </c>
      <c r="X107" s="14" t="s">
        <v>87</v>
      </c>
      <c r="Y107" s="14" t="s">
        <v>371</v>
      </c>
      <c r="Z107" s="14" t="s">
        <v>64</v>
      </c>
      <c r="AA107" s="14" t="s">
        <v>134</v>
      </c>
      <c r="AB107" s="14" t="s">
        <v>372</v>
      </c>
      <c r="AC107" s="14" t="s">
        <v>738</v>
      </c>
      <c r="AD107" s="19" t="s">
        <v>66</v>
      </c>
    </row>
    <row r="108" spans="1:30">
      <c r="A108" s="25" t="s">
        <v>27</v>
      </c>
      <c r="B108" s="8" t="s">
        <v>652</v>
      </c>
      <c r="C108" s="8" t="s">
        <v>373</v>
      </c>
      <c r="D108" s="8" t="s">
        <v>29</v>
      </c>
      <c r="E108" s="9">
        <v>45782</v>
      </c>
      <c r="F108" s="9" t="str">
        <f>TEXT('Base Prev e Real'!$E108, "mmm")</f>
        <v>mai</v>
      </c>
      <c r="G108" s="9">
        <v>45796</v>
      </c>
      <c r="H108" s="10">
        <v>190.13</v>
      </c>
      <c r="I108" s="9">
        <v>45782</v>
      </c>
      <c r="J108" s="8" t="s">
        <v>67</v>
      </c>
      <c r="K108" s="8" t="s">
        <v>374</v>
      </c>
      <c r="L108" s="8" t="s">
        <v>370</v>
      </c>
      <c r="M108" s="8" t="s">
        <v>111</v>
      </c>
      <c r="N108" s="8" t="s">
        <v>112</v>
      </c>
      <c r="O108" s="8" t="s">
        <v>87</v>
      </c>
      <c r="P108" s="8" t="s">
        <v>60</v>
      </c>
      <c r="Q108" s="9">
        <v>45782</v>
      </c>
      <c r="R108" s="8" t="s">
        <v>36</v>
      </c>
      <c r="S108" s="8" t="s">
        <v>37</v>
      </c>
      <c r="T108" s="8">
        <v>0</v>
      </c>
      <c r="U108" s="11">
        <f>'Base Prev e Real'!$H108*1.5%</f>
        <v>2.85195</v>
      </c>
      <c r="V108" s="8">
        <v>0</v>
      </c>
      <c r="W108" s="8" t="s">
        <v>375</v>
      </c>
      <c r="X108" s="8" t="s">
        <v>87</v>
      </c>
      <c r="Y108" s="8" t="s">
        <v>371</v>
      </c>
      <c r="Z108" s="8" t="s">
        <v>64</v>
      </c>
      <c r="AA108" s="8" t="s">
        <v>700</v>
      </c>
      <c r="AB108" s="8" t="s">
        <v>716</v>
      </c>
      <c r="AC108" s="8" t="s">
        <v>738</v>
      </c>
      <c r="AD108" s="13" t="s">
        <v>66</v>
      </c>
    </row>
    <row r="109" spans="1:30">
      <c r="A109" s="24" t="s">
        <v>27</v>
      </c>
      <c r="B109" s="14" t="s">
        <v>376</v>
      </c>
      <c r="C109" s="14" t="s">
        <v>136</v>
      </c>
      <c r="D109" s="14" t="s">
        <v>29</v>
      </c>
      <c r="E109" s="15">
        <v>45797</v>
      </c>
      <c r="F109" s="15" t="str">
        <f>TEXT('Base Prev e Real'!$E109, "mmm")</f>
        <v>mai</v>
      </c>
      <c r="G109" s="15">
        <v>45797</v>
      </c>
      <c r="H109" s="16">
        <v>324530.01</v>
      </c>
      <c r="I109" s="15">
        <v>45797</v>
      </c>
      <c r="J109" s="14" t="s">
        <v>30</v>
      </c>
      <c r="K109" s="14" t="s">
        <v>377</v>
      </c>
      <c r="L109" s="14" t="s">
        <v>378</v>
      </c>
      <c r="M109" s="14" t="s">
        <v>222</v>
      </c>
      <c r="N109" s="14" t="s">
        <v>223</v>
      </c>
      <c r="O109" s="14" t="s">
        <v>87</v>
      </c>
      <c r="P109" s="14" t="s">
        <v>379</v>
      </c>
      <c r="Q109" s="15">
        <v>45797</v>
      </c>
      <c r="R109" s="14" t="s">
        <v>36</v>
      </c>
      <c r="S109" s="14" t="s">
        <v>37</v>
      </c>
      <c r="T109" s="14">
        <v>0</v>
      </c>
      <c r="U109" s="17">
        <f>'Base Prev e Real'!$H109*1.5%</f>
        <v>4867.9501499999997</v>
      </c>
      <c r="V109" s="14">
        <v>0</v>
      </c>
      <c r="W109" s="14" t="s">
        <v>380</v>
      </c>
      <c r="X109" s="14" t="s">
        <v>87</v>
      </c>
      <c r="Y109" s="14" t="s">
        <v>381</v>
      </c>
      <c r="Z109" s="14" t="s">
        <v>64</v>
      </c>
      <c r="AA109" s="14" t="s">
        <v>700</v>
      </c>
      <c r="AB109" s="14" t="s">
        <v>716</v>
      </c>
      <c r="AC109" s="14" t="s">
        <v>738</v>
      </c>
      <c r="AD109" s="19" t="s">
        <v>115</v>
      </c>
    </row>
    <row r="110" spans="1:30">
      <c r="A110" s="25" t="s">
        <v>27</v>
      </c>
      <c r="B110" s="8" t="s">
        <v>376</v>
      </c>
      <c r="C110" s="8" t="s">
        <v>136</v>
      </c>
      <c r="D110" s="8" t="s">
        <v>29</v>
      </c>
      <c r="E110" s="9">
        <v>45797</v>
      </c>
      <c r="F110" s="9" t="str">
        <f>TEXT('Base Prev e Real'!$E110, "mmm")</f>
        <v>mai</v>
      </c>
      <c r="G110" s="9">
        <v>45797</v>
      </c>
      <c r="H110" s="10">
        <v>457747.1</v>
      </c>
      <c r="I110" s="9">
        <v>45797</v>
      </c>
      <c r="J110" s="8" t="s">
        <v>30</v>
      </c>
      <c r="K110" s="8" t="s">
        <v>382</v>
      </c>
      <c r="L110" s="8" t="s">
        <v>383</v>
      </c>
      <c r="M110" s="8" t="s">
        <v>222</v>
      </c>
      <c r="N110" s="8" t="s">
        <v>223</v>
      </c>
      <c r="O110" s="8" t="s">
        <v>384</v>
      </c>
      <c r="P110" s="8" t="s">
        <v>379</v>
      </c>
      <c r="Q110" s="9">
        <v>45797</v>
      </c>
      <c r="R110" s="8" t="s">
        <v>36</v>
      </c>
      <c r="S110" s="8" t="s">
        <v>37</v>
      </c>
      <c r="T110" s="8">
        <v>0</v>
      </c>
      <c r="U110" s="11">
        <f>'Base Prev e Real'!$H110*1.5%</f>
        <v>6866.2064999999993</v>
      </c>
      <c r="V110" s="8">
        <v>0</v>
      </c>
      <c r="W110" s="8" t="s">
        <v>695</v>
      </c>
      <c r="X110" s="8" t="s">
        <v>87</v>
      </c>
      <c r="Y110" s="8" t="s">
        <v>381</v>
      </c>
      <c r="Z110" s="8" t="s">
        <v>64</v>
      </c>
      <c r="AA110" s="8" t="s">
        <v>700</v>
      </c>
      <c r="AB110" s="8" t="s">
        <v>723</v>
      </c>
      <c r="AC110" s="8" t="s">
        <v>738</v>
      </c>
      <c r="AD110" s="13" t="s">
        <v>115</v>
      </c>
    </row>
    <row r="111" spans="1:30">
      <c r="A111" s="24" t="s">
        <v>385</v>
      </c>
      <c r="B111" s="14" t="s">
        <v>655</v>
      </c>
      <c r="C111" s="14" t="s">
        <v>386</v>
      </c>
      <c r="D111" s="14" t="s">
        <v>29</v>
      </c>
      <c r="E111" s="15">
        <v>45769</v>
      </c>
      <c r="F111" s="15" t="str">
        <f>TEXT('Base Prev e Real'!$E111, "mmm")</f>
        <v>abr</v>
      </c>
      <c r="G111" s="15">
        <v>45798</v>
      </c>
      <c r="H111" s="16">
        <v>2192.6</v>
      </c>
      <c r="I111" s="15">
        <v>45785</v>
      </c>
      <c r="J111" s="14" t="s">
        <v>84</v>
      </c>
      <c r="K111" s="14" t="s">
        <v>387</v>
      </c>
      <c r="L111" s="14" t="s">
        <v>158</v>
      </c>
      <c r="M111" s="14" t="s">
        <v>388</v>
      </c>
      <c r="N111" s="14" t="s">
        <v>389</v>
      </c>
      <c r="O111" s="14" t="s">
        <v>390</v>
      </c>
      <c r="P111" s="14" t="s">
        <v>60</v>
      </c>
      <c r="Q111" s="15">
        <v>45777</v>
      </c>
      <c r="R111" s="14" t="s">
        <v>36</v>
      </c>
      <c r="S111" s="14" t="s">
        <v>37</v>
      </c>
      <c r="T111" s="14">
        <v>0</v>
      </c>
      <c r="U111" s="17">
        <f>'Base Prev e Real'!$H111*1.5%</f>
        <v>32.888999999999996</v>
      </c>
      <c r="V111" s="14">
        <v>0</v>
      </c>
      <c r="W111" s="14" t="s">
        <v>391</v>
      </c>
      <c r="X111" s="14" t="s">
        <v>87</v>
      </c>
      <c r="Y111" s="14" t="s">
        <v>392</v>
      </c>
      <c r="Z111" s="14" t="s">
        <v>64</v>
      </c>
      <c r="AA111" s="14" t="s">
        <v>712</v>
      </c>
      <c r="AB111" s="14" t="s">
        <v>393</v>
      </c>
      <c r="AC111" s="14" t="s">
        <v>738</v>
      </c>
      <c r="AD111" s="19" t="s">
        <v>106</v>
      </c>
    </row>
    <row r="112" spans="1:30">
      <c r="A112" s="25" t="s">
        <v>71</v>
      </c>
      <c r="B112" s="8" t="s">
        <v>656</v>
      </c>
      <c r="C112" s="8" t="s">
        <v>394</v>
      </c>
      <c r="D112" s="8" t="s">
        <v>29</v>
      </c>
      <c r="E112" s="9">
        <v>45772</v>
      </c>
      <c r="F112" s="9" t="str">
        <f>TEXT('Base Prev e Real'!$E112, "mmm")</f>
        <v>abr</v>
      </c>
      <c r="G112" s="9">
        <v>45796</v>
      </c>
      <c r="H112" s="10">
        <v>19800</v>
      </c>
      <c r="I112" s="9">
        <v>45772</v>
      </c>
      <c r="J112" s="8" t="s">
        <v>72</v>
      </c>
      <c r="K112" s="8" t="s">
        <v>395</v>
      </c>
      <c r="L112" s="8" t="s">
        <v>396</v>
      </c>
      <c r="M112" s="8" t="s">
        <v>397</v>
      </c>
      <c r="N112" s="8" t="s">
        <v>398</v>
      </c>
      <c r="O112" s="8" t="s">
        <v>87</v>
      </c>
      <c r="P112" s="8" t="s">
        <v>60</v>
      </c>
      <c r="Q112" s="9">
        <v>45772</v>
      </c>
      <c r="R112" s="8" t="s">
        <v>36</v>
      </c>
      <c r="S112" s="8" t="s">
        <v>37</v>
      </c>
      <c r="T112" s="8">
        <v>0</v>
      </c>
      <c r="U112" s="11">
        <f>'Base Prev e Real'!$H112*1.5%</f>
        <v>297</v>
      </c>
      <c r="V112" s="8">
        <v>0</v>
      </c>
      <c r="W112" s="8" t="s">
        <v>399</v>
      </c>
      <c r="X112" s="8" t="s">
        <v>87</v>
      </c>
      <c r="Y112" s="8" t="s">
        <v>400</v>
      </c>
      <c r="Z112" s="8" t="s">
        <v>64</v>
      </c>
      <c r="AA112" s="8" t="s">
        <v>254</v>
      </c>
      <c r="AB112" s="8" t="s">
        <v>723</v>
      </c>
      <c r="AC112" s="8" t="s">
        <v>739</v>
      </c>
      <c r="AD112" s="13" t="s">
        <v>66</v>
      </c>
    </row>
    <row r="113" spans="1:30">
      <c r="A113" s="24" t="s">
        <v>83</v>
      </c>
      <c r="B113" s="14" t="s">
        <v>657</v>
      </c>
      <c r="C113" s="14" t="s">
        <v>401</v>
      </c>
      <c r="D113" s="14" t="s">
        <v>29</v>
      </c>
      <c r="E113" s="15">
        <v>45785</v>
      </c>
      <c r="F113" s="15" t="str">
        <f>TEXT('Base Prev e Real'!$E113, "mmm")</f>
        <v>mai</v>
      </c>
      <c r="G113" s="15">
        <v>45798</v>
      </c>
      <c r="H113" s="16">
        <v>345.95</v>
      </c>
      <c r="I113" s="15">
        <v>45789</v>
      </c>
      <c r="J113" s="14" t="s">
        <v>84</v>
      </c>
      <c r="K113" s="14" t="s">
        <v>402</v>
      </c>
      <c r="L113" s="14" t="s">
        <v>403</v>
      </c>
      <c r="M113" s="14" t="s">
        <v>140</v>
      </c>
      <c r="N113" s="14" t="s">
        <v>141</v>
      </c>
      <c r="O113" s="14" t="s">
        <v>87</v>
      </c>
      <c r="P113" s="14" t="s">
        <v>60</v>
      </c>
      <c r="Q113" s="15">
        <v>45790</v>
      </c>
      <c r="R113" s="14" t="s">
        <v>36</v>
      </c>
      <c r="S113" s="14" t="s">
        <v>37</v>
      </c>
      <c r="T113" s="14">
        <v>0</v>
      </c>
      <c r="U113" s="17">
        <f>'Base Prev e Real'!$H113*1.5%</f>
        <v>5.1892499999999995</v>
      </c>
      <c r="V113" s="14">
        <v>0</v>
      </c>
      <c r="W113" s="14" t="s">
        <v>70</v>
      </c>
      <c r="X113" s="14" t="s">
        <v>87</v>
      </c>
      <c r="Y113" s="14" t="s">
        <v>404</v>
      </c>
      <c r="Z113" s="14" t="s">
        <v>64</v>
      </c>
      <c r="AA113" s="14" t="s">
        <v>702</v>
      </c>
      <c r="AB113" s="14" t="s">
        <v>723</v>
      </c>
      <c r="AC113" s="14" t="s">
        <v>738</v>
      </c>
      <c r="AD113" s="19" t="s">
        <v>106</v>
      </c>
    </row>
    <row r="114" spans="1:30">
      <c r="A114" s="27" t="s">
        <v>144</v>
      </c>
      <c r="B114" s="8" t="s">
        <v>658</v>
      </c>
      <c r="C114" s="8" t="s">
        <v>405</v>
      </c>
      <c r="D114" s="8" t="s">
        <v>42</v>
      </c>
      <c r="E114" s="9">
        <v>45768</v>
      </c>
      <c r="F114" s="9" t="str">
        <f>TEXT('Base Prev e Real'!$E114, "mmm")</f>
        <v>abr</v>
      </c>
      <c r="G114" s="9">
        <v>45798</v>
      </c>
      <c r="H114" s="10">
        <v>864.26</v>
      </c>
      <c r="I114" s="9">
        <v>45769</v>
      </c>
      <c r="J114" s="9" t="s">
        <v>284</v>
      </c>
      <c r="K114" s="8" t="s">
        <v>406</v>
      </c>
      <c r="L114" s="8" t="s">
        <v>298</v>
      </c>
      <c r="M114" s="8" t="s">
        <v>140</v>
      </c>
      <c r="N114" s="8" t="s">
        <v>141</v>
      </c>
      <c r="O114" s="8"/>
      <c r="P114" s="8"/>
      <c r="Q114" s="9">
        <v>45768</v>
      </c>
      <c r="R114" s="8" t="s">
        <v>742</v>
      </c>
      <c r="S114" s="8" t="s">
        <v>743</v>
      </c>
      <c r="T114" s="8">
        <v>0</v>
      </c>
      <c r="U114" s="11">
        <f>'Base Prev e Real'!$H114*1.5%</f>
        <v>12.963899999999999</v>
      </c>
      <c r="V114" s="8">
        <v>0</v>
      </c>
      <c r="W114" s="8"/>
      <c r="X114" s="8"/>
      <c r="Y114" s="8" t="s">
        <v>759</v>
      </c>
      <c r="Z114" s="12" t="s">
        <v>744</v>
      </c>
      <c r="AA114" s="8" t="s">
        <v>700</v>
      </c>
      <c r="AB114" s="8" t="s">
        <v>716</v>
      </c>
      <c r="AC114" s="8" t="s">
        <v>738</v>
      </c>
      <c r="AD114" s="13"/>
    </row>
    <row r="115" spans="1:30">
      <c r="A115" s="24" t="s">
        <v>27</v>
      </c>
      <c r="B115" s="14" t="s">
        <v>658</v>
      </c>
      <c r="C115" s="14" t="s">
        <v>405</v>
      </c>
      <c r="D115" s="14" t="s">
        <v>29</v>
      </c>
      <c r="E115" s="15">
        <v>45768</v>
      </c>
      <c r="F115" s="15" t="str">
        <f>TEXT('Base Prev e Real'!$E115, "mmm")</f>
        <v>abr</v>
      </c>
      <c r="G115" s="15">
        <v>45798</v>
      </c>
      <c r="H115" s="16">
        <v>864.26</v>
      </c>
      <c r="I115" s="15">
        <v>45769</v>
      </c>
      <c r="J115" s="14" t="s">
        <v>256</v>
      </c>
      <c r="K115" s="14" t="s">
        <v>210</v>
      </c>
      <c r="L115" s="14" t="s">
        <v>132</v>
      </c>
      <c r="M115" s="14" t="s">
        <v>140</v>
      </c>
      <c r="N115" s="14" t="s">
        <v>141</v>
      </c>
      <c r="O115" s="14" t="s">
        <v>87</v>
      </c>
      <c r="P115" s="14" t="s">
        <v>60</v>
      </c>
      <c r="Q115" s="15">
        <v>45769</v>
      </c>
      <c r="R115" s="14" t="s">
        <v>36</v>
      </c>
      <c r="S115" s="14" t="s">
        <v>37</v>
      </c>
      <c r="T115" s="14">
        <v>0</v>
      </c>
      <c r="U115" s="17">
        <f>'Base Prev e Real'!$H115*1.5%</f>
        <v>12.963899999999999</v>
      </c>
      <c r="V115" s="14">
        <v>0</v>
      </c>
      <c r="W115" s="14" t="s">
        <v>70</v>
      </c>
      <c r="X115" s="14" t="s">
        <v>62</v>
      </c>
      <c r="Y115" s="14" t="s">
        <v>407</v>
      </c>
      <c r="Z115" s="14" t="s">
        <v>64</v>
      </c>
      <c r="AA115" s="14" t="s">
        <v>702</v>
      </c>
      <c r="AB115" s="14" t="s">
        <v>726</v>
      </c>
      <c r="AC115" s="14" t="s">
        <v>738</v>
      </c>
      <c r="AD115" s="19" t="s">
        <v>106</v>
      </c>
    </row>
    <row r="116" spans="1:30">
      <c r="A116" s="25" t="s">
        <v>144</v>
      </c>
      <c r="B116" s="8" t="s">
        <v>659</v>
      </c>
      <c r="C116" s="8" t="s">
        <v>408</v>
      </c>
      <c r="D116" s="8" t="s">
        <v>29</v>
      </c>
      <c r="E116" s="9">
        <v>45782</v>
      </c>
      <c r="F116" s="9" t="str">
        <f>TEXT('Base Prev e Real'!$E116, "mmm")</f>
        <v>mai</v>
      </c>
      <c r="G116" s="9">
        <v>45796</v>
      </c>
      <c r="H116" s="10">
        <v>120</v>
      </c>
      <c r="I116" s="9">
        <v>45782</v>
      </c>
      <c r="J116" s="8" t="s">
        <v>409</v>
      </c>
      <c r="K116" s="8" t="s">
        <v>147</v>
      </c>
      <c r="L116" s="8" t="s">
        <v>148</v>
      </c>
      <c r="M116" s="8" t="s">
        <v>111</v>
      </c>
      <c r="N116" s="8" t="s">
        <v>112</v>
      </c>
      <c r="O116" s="8" t="s">
        <v>87</v>
      </c>
      <c r="P116" s="8" t="s">
        <v>60</v>
      </c>
      <c r="Q116" s="9">
        <v>45783</v>
      </c>
      <c r="R116" s="8" t="s">
        <v>36</v>
      </c>
      <c r="S116" s="8" t="s">
        <v>37</v>
      </c>
      <c r="T116" s="8">
        <v>0</v>
      </c>
      <c r="U116" s="11">
        <f>'Base Prev e Real'!$H116*1.5%</f>
        <v>1.7999999999999998</v>
      </c>
      <c r="V116" s="8">
        <v>0</v>
      </c>
      <c r="W116" s="8" t="s">
        <v>70</v>
      </c>
      <c r="X116" s="8" t="s">
        <v>62</v>
      </c>
      <c r="Y116" s="8" t="s">
        <v>410</v>
      </c>
      <c r="Z116" s="8" t="s">
        <v>64</v>
      </c>
      <c r="AA116" s="8" t="s">
        <v>702</v>
      </c>
      <c r="AB116" s="8" t="s">
        <v>723</v>
      </c>
      <c r="AC116" s="8" t="s">
        <v>738</v>
      </c>
      <c r="AD116" s="13" t="s">
        <v>66</v>
      </c>
    </row>
    <row r="117" spans="1:30">
      <c r="A117" s="24" t="s">
        <v>144</v>
      </c>
      <c r="B117" s="14" t="s">
        <v>773</v>
      </c>
      <c r="C117" s="14" t="s">
        <v>411</v>
      </c>
      <c r="D117" s="14" t="s">
        <v>42</v>
      </c>
      <c r="E117" s="15">
        <v>45769</v>
      </c>
      <c r="F117" s="15" t="str">
        <f>TEXT('Base Prev e Real'!$E117, "mmm")</f>
        <v>abr</v>
      </c>
      <c r="G117" s="15">
        <v>45798</v>
      </c>
      <c r="H117" s="16">
        <v>5360</v>
      </c>
      <c r="I117" s="15">
        <v>45770</v>
      </c>
      <c r="J117" s="15" t="s">
        <v>189</v>
      </c>
      <c r="K117" s="14" t="s">
        <v>79</v>
      </c>
      <c r="L117" s="14" t="s">
        <v>80</v>
      </c>
      <c r="M117" s="14" t="s">
        <v>81</v>
      </c>
      <c r="N117" s="14" t="s">
        <v>82</v>
      </c>
      <c r="O117" s="14"/>
      <c r="P117" s="14"/>
      <c r="Q117" s="15">
        <v>45769</v>
      </c>
      <c r="R117" s="14" t="s">
        <v>742</v>
      </c>
      <c r="S117" s="14" t="s">
        <v>743</v>
      </c>
      <c r="T117" s="14">
        <v>0</v>
      </c>
      <c r="U117" s="17">
        <f>'Base Prev e Real'!$H117*1.5%</f>
        <v>80.399999999999991</v>
      </c>
      <c r="V117" s="14">
        <v>0</v>
      </c>
      <c r="W117" s="14"/>
      <c r="X117" s="14"/>
      <c r="Y117" s="18" t="s">
        <v>410</v>
      </c>
      <c r="Z117" s="18" t="s">
        <v>744</v>
      </c>
      <c r="AA117" s="14" t="s">
        <v>700</v>
      </c>
      <c r="AB117" s="14" t="s">
        <v>723</v>
      </c>
      <c r="AC117" s="14" t="s">
        <v>739</v>
      </c>
      <c r="AD117" s="19"/>
    </row>
    <row r="118" spans="1:30">
      <c r="A118" s="25" t="s">
        <v>71</v>
      </c>
      <c r="B118" s="8" t="s">
        <v>773</v>
      </c>
      <c r="C118" s="8" t="s">
        <v>411</v>
      </c>
      <c r="D118" s="8" t="s">
        <v>29</v>
      </c>
      <c r="E118" s="9">
        <v>45769</v>
      </c>
      <c r="F118" s="9" t="str">
        <f>TEXT('Base Prev e Real'!$E118, "mmm")</f>
        <v>abr</v>
      </c>
      <c r="G118" s="9">
        <v>45798</v>
      </c>
      <c r="H118" s="10">
        <v>5360</v>
      </c>
      <c r="I118" s="9">
        <v>45770</v>
      </c>
      <c r="J118" s="8" t="s">
        <v>137</v>
      </c>
      <c r="K118" s="8" t="s">
        <v>85</v>
      </c>
      <c r="L118" s="8" t="s">
        <v>86</v>
      </c>
      <c r="M118" s="8" t="s">
        <v>81</v>
      </c>
      <c r="N118" s="8" t="s">
        <v>82</v>
      </c>
      <c r="O118" s="8" t="s">
        <v>87</v>
      </c>
      <c r="P118" s="8" t="s">
        <v>60</v>
      </c>
      <c r="Q118" s="9">
        <v>45770</v>
      </c>
      <c r="R118" s="8" t="s">
        <v>36</v>
      </c>
      <c r="S118" s="8" t="s">
        <v>37</v>
      </c>
      <c r="T118" s="8">
        <v>0</v>
      </c>
      <c r="U118" s="11">
        <f>'Base Prev e Real'!$H118*1.5%</f>
        <v>80.399999999999991</v>
      </c>
      <c r="V118" s="8">
        <v>0</v>
      </c>
      <c r="W118" s="8" t="s">
        <v>70</v>
      </c>
      <c r="X118" s="8" t="s">
        <v>87</v>
      </c>
      <c r="Y118" s="8" t="s">
        <v>412</v>
      </c>
      <c r="Z118" s="8" t="s">
        <v>64</v>
      </c>
      <c r="AA118" s="8" t="s">
        <v>168</v>
      </c>
      <c r="AB118" s="8" t="s">
        <v>725</v>
      </c>
      <c r="AC118" s="8" t="s">
        <v>738</v>
      </c>
      <c r="AD118" s="13" t="s">
        <v>106</v>
      </c>
    </row>
    <row r="119" spans="1:30">
      <c r="A119" s="24" t="s">
        <v>27</v>
      </c>
      <c r="B119" s="14" t="s">
        <v>696</v>
      </c>
      <c r="C119" s="14" t="s">
        <v>413</v>
      </c>
      <c r="D119" s="14" t="s">
        <v>29</v>
      </c>
      <c r="E119" s="15">
        <v>45797</v>
      </c>
      <c r="F119" s="15" t="str">
        <f>TEXT('Base Prev e Real'!$E119, "mmm")</f>
        <v>mai</v>
      </c>
      <c r="G119" s="15">
        <v>45800</v>
      </c>
      <c r="H119" s="16">
        <v>598.45000000000005</v>
      </c>
      <c r="I119" s="15">
        <v>45797</v>
      </c>
      <c r="J119" s="14" t="s">
        <v>414</v>
      </c>
      <c r="K119" s="14" t="s">
        <v>415</v>
      </c>
      <c r="L119" s="14" t="s">
        <v>416</v>
      </c>
      <c r="M119" s="14" t="s">
        <v>111</v>
      </c>
      <c r="N119" s="14" t="s">
        <v>112</v>
      </c>
      <c r="O119" s="14" t="s">
        <v>87</v>
      </c>
      <c r="P119" s="14" t="s">
        <v>113</v>
      </c>
      <c r="Q119" s="15">
        <v>45797</v>
      </c>
      <c r="R119" s="14" t="s">
        <v>36</v>
      </c>
      <c r="S119" s="14" t="s">
        <v>37</v>
      </c>
      <c r="T119" s="14">
        <v>0</v>
      </c>
      <c r="U119" s="17">
        <f>'Base Prev e Real'!$H119*1.5%</f>
        <v>8.9767500000000009</v>
      </c>
      <c r="V119" s="14">
        <v>0</v>
      </c>
      <c r="W119" s="14" t="s">
        <v>728</v>
      </c>
      <c r="X119" s="14" t="s">
        <v>62</v>
      </c>
      <c r="Y119" s="14" t="s">
        <v>417</v>
      </c>
      <c r="Z119" s="14" t="s">
        <v>64</v>
      </c>
      <c r="AA119" s="14" t="s">
        <v>700</v>
      </c>
      <c r="AB119" s="14" t="s">
        <v>723</v>
      </c>
      <c r="AC119" s="14" t="s">
        <v>738</v>
      </c>
      <c r="AD119" s="19" t="s">
        <v>76</v>
      </c>
    </row>
    <row r="120" spans="1:30">
      <c r="A120" s="25" t="s">
        <v>71</v>
      </c>
      <c r="B120" s="8" t="s">
        <v>662</v>
      </c>
      <c r="C120" s="8" t="s">
        <v>418</v>
      </c>
      <c r="D120" s="8" t="s">
        <v>29</v>
      </c>
      <c r="E120" s="9">
        <v>45784</v>
      </c>
      <c r="F120" s="9" t="str">
        <f>TEXT('Base Prev e Real'!$E120, "mmm")</f>
        <v>mai</v>
      </c>
      <c r="G120" s="9">
        <v>45798</v>
      </c>
      <c r="H120" s="10">
        <v>828.4</v>
      </c>
      <c r="I120" s="9">
        <v>45785</v>
      </c>
      <c r="J120" s="8" t="s">
        <v>419</v>
      </c>
      <c r="K120" s="8" t="s">
        <v>420</v>
      </c>
      <c r="L120" s="8" t="s">
        <v>421</v>
      </c>
      <c r="M120" s="8" t="s">
        <v>46</v>
      </c>
      <c r="N120" s="8" t="s">
        <v>47</v>
      </c>
      <c r="O120" s="8" t="s">
        <v>87</v>
      </c>
      <c r="P120" s="8" t="s">
        <v>60</v>
      </c>
      <c r="Q120" s="9">
        <v>45785</v>
      </c>
      <c r="R120" s="8" t="s">
        <v>36</v>
      </c>
      <c r="S120" s="8" t="s">
        <v>37</v>
      </c>
      <c r="T120" s="8">
        <v>0</v>
      </c>
      <c r="U120" s="11">
        <f>'Base Prev e Real'!$H120*1.5%</f>
        <v>12.425999999999998</v>
      </c>
      <c r="V120" s="8">
        <v>0</v>
      </c>
      <c r="W120" s="8" t="s">
        <v>70</v>
      </c>
      <c r="X120" s="8" t="s">
        <v>62</v>
      </c>
      <c r="Y120" s="8" t="s">
        <v>422</v>
      </c>
      <c r="Z120" s="8" t="s">
        <v>64</v>
      </c>
      <c r="AA120" s="8" t="s">
        <v>702</v>
      </c>
      <c r="AB120" s="8" t="s">
        <v>271</v>
      </c>
      <c r="AC120" s="8" t="s">
        <v>739</v>
      </c>
      <c r="AD120" s="13" t="s">
        <v>106</v>
      </c>
    </row>
    <row r="121" spans="1:30">
      <c r="A121" s="24" t="s">
        <v>71</v>
      </c>
      <c r="B121" s="14" t="s">
        <v>662</v>
      </c>
      <c r="C121" s="14" t="s">
        <v>423</v>
      </c>
      <c r="D121" s="14" t="s">
        <v>29</v>
      </c>
      <c r="E121" s="15">
        <v>45784</v>
      </c>
      <c r="F121" s="15" t="str">
        <f>TEXT('Base Prev e Real'!$E121, "mmm")</f>
        <v>mai</v>
      </c>
      <c r="G121" s="15">
        <v>45798</v>
      </c>
      <c r="H121" s="16">
        <v>12356.65</v>
      </c>
      <c r="I121" s="15">
        <v>45785</v>
      </c>
      <c r="J121" s="14" t="s">
        <v>137</v>
      </c>
      <c r="K121" s="14" t="s">
        <v>420</v>
      </c>
      <c r="L121" s="14" t="s">
        <v>421</v>
      </c>
      <c r="M121" s="14" t="s">
        <v>46</v>
      </c>
      <c r="N121" s="14" t="s">
        <v>47</v>
      </c>
      <c r="O121" s="14" t="s">
        <v>87</v>
      </c>
      <c r="P121" s="14" t="s">
        <v>60</v>
      </c>
      <c r="Q121" s="15">
        <v>45785</v>
      </c>
      <c r="R121" s="14" t="s">
        <v>36</v>
      </c>
      <c r="S121" s="14" t="s">
        <v>37</v>
      </c>
      <c r="T121" s="14">
        <v>0</v>
      </c>
      <c r="U121" s="17">
        <f>'Base Prev e Real'!$H121*1.5%</f>
        <v>185.34975</v>
      </c>
      <c r="V121" s="14">
        <v>0</v>
      </c>
      <c r="W121" s="14" t="s">
        <v>70</v>
      </c>
      <c r="X121" s="14" t="s">
        <v>62</v>
      </c>
      <c r="Y121" s="14" t="s">
        <v>422</v>
      </c>
      <c r="Z121" s="14" t="s">
        <v>64</v>
      </c>
      <c r="AA121" s="14" t="s">
        <v>702</v>
      </c>
      <c r="AB121" s="14" t="s">
        <v>271</v>
      </c>
      <c r="AC121" s="14" t="s">
        <v>739</v>
      </c>
      <c r="AD121" s="19" t="s">
        <v>106</v>
      </c>
    </row>
    <row r="122" spans="1:30">
      <c r="A122" s="25" t="s">
        <v>144</v>
      </c>
      <c r="B122" s="8" t="s">
        <v>663</v>
      </c>
      <c r="C122" s="8" t="s">
        <v>424</v>
      </c>
      <c r="D122" s="8" t="s">
        <v>29</v>
      </c>
      <c r="E122" s="9">
        <v>45779</v>
      </c>
      <c r="F122" s="9" t="str">
        <f>TEXT('Base Prev e Real'!$E122, "mmm")</f>
        <v>mai</v>
      </c>
      <c r="G122" s="9">
        <v>45796</v>
      </c>
      <c r="H122" s="10">
        <v>308.14</v>
      </c>
      <c r="I122" s="9">
        <v>45782</v>
      </c>
      <c r="J122" s="8" t="s">
        <v>425</v>
      </c>
      <c r="K122" s="8" t="s">
        <v>426</v>
      </c>
      <c r="L122" s="8" t="s">
        <v>427</v>
      </c>
      <c r="M122" s="8" t="s">
        <v>93</v>
      </c>
      <c r="N122" s="8" t="s">
        <v>94</v>
      </c>
      <c r="O122" s="8" t="s">
        <v>87</v>
      </c>
      <c r="P122" s="8" t="s">
        <v>60</v>
      </c>
      <c r="Q122" s="9">
        <v>45782</v>
      </c>
      <c r="R122" s="8" t="s">
        <v>36</v>
      </c>
      <c r="S122" s="8" t="s">
        <v>37</v>
      </c>
      <c r="T122" s="8">
        <v>0</v>
      </c>
      <c r="U122" s="11">
        <f>'Base Prev e Real'!$H122*1.5%</f>
        <v>4.6220999999999997</v>
      </c>
      <c r="V122" s="8">
        <v>0</v>
      </c>
      <c r="W122" s="8" t="s">
        <v>70</v>
      </c>
      <c r="X122" s="8" t="s">
        <v>87</v>
      </c>
      <c r="Y122" s="8" t="s">
        <v>428</v>
      </c>
      <c r="Z122" s="8" t="s">
        <v>64</v>
      </c>
      <c r="AA122" s="8" t="s">
        <v>710</v>
      </c>
      <c r="AB122" s="8" t="s">
        <v>244</v>
      </c>
      <c r="AC122" s="8" t="s">
        <v>738</v>
      </c>
      <c r="AD122" s="13" t="s">
        <v>66</v>
      </c>
    </row>
    <row r="123" spans="1:30">
      <c r="A123" s="24" t="s">
        <v>71</v>
      </c>
      <c r="B123" s="14" t="s">
        <v>664</v>
      </c>
      <c r="C123" s="14" t="s">
        <v>429</v>
      </c>
      <c r="D123" s="14" t="s">
        <v>29</v>
      </c>
      <c r="E123" s="15">
        <v>45785</v>
      </c>
      <c r="F123" s="15" t="str">
        <f>TEXT('Base Prev e Real'!$E123, "mmm")</f>
        <v>mai</v>
      </c>
      <c r="G123" s="15">
        <v>45796</v>
      </c>
      <c r="H123" s="16">
        <v>1976.5</v>
      </c>
      <c r="I123" s="15">
        <v>45785</v>
      </c>
      <c r="J123" s="14" t="s">
        <v>137</v>
      </c>
      <c r="K123" s="14" t="s">
        <v>246</v>
      </c>
      <c r="L123" s="14" t="s">
        <v>247</v>
      </c>
      <c r="M123" s="14" t="s">
        <v>46</v>
      </c>
      <c r="N123" s="14" t="s">
        <v>47</v>
      </c>
      <c r="O123" s="14" t="s">
        <v>87</v>
      </c>
      <c r="P123" s="14" t="s">
        <v>60</v>
      </c>
      <c r="Q123" s="15">
        <v>45785</v>
      </c>
      <c r="R123" s="14" t="s">
        <v>36</v>
      </c>
      <c r="S123" s="14" t="s">
        <v>37</v>
      </c>
      <c r="T123" s="14">
        <v>0</v>
      </c>
      <c r="U123" s="17">
        <f>'Base Prev e Real'!$H123*1.5%</f>
        <v>29.647499999999997</v>
      </c>
      <c r="V123" s="14">
        <v>0</v>
      </c>
      <c r="W123" s="14" t="s">
        <v>70</v>
      </c>
      <c r="X123" s="14" t="s">
        <v>62</v>
      </c>
      <c r="Y123" s="14" t="s">
        <v>430</v>
      </c>
      <c r="Z123" s="14" t="s">
        <v>64</v>
      </c>
      <c r="AA123" s="14" t="s">
        <v>702</v>
      </c>
      <c r="AB123" s="14" t="s">
        <v>271</v>
      </c>
      <c r="AC123" s="14" t="s">
        <v>738</v>
      </c>
      <c r="AD123" s="19" t="s">
        <v>66</v>
      </c>
    </row>
    <row r="124" spans="1:30">
      <c r="A124" s="25" t="s">
        <v>71</v>
      </c>
      <c r="B124" s="8" t="s">
        <v>664</v>
      </c>
      <c r="C124" s="8" t="s">
        <v>431</v>
      </c>
      <c r="D124" s="8" t="s">
        <v>29</v>
      </c>
      <c r="E124" s="9">
        <v>45785</v>
      </c>
      <c r="F124" s="9" t="str">
        <f>TEXT('Base Prev e Real'!$E124, "mmm")</f>
        <v>mai</v>
      </c>
      <c r="G124" s="9">
        <v>45796</v>
      </c>
      <c r="H124" s="10">
        <v>1950.5</v>
      </c>
      <c r="I124" s="9">
        <v>45785</v>
      </c>
      <c r="J124" s="8" t="s">
        <v>156</v>
      </c>
      <c r="K124" s="8" t="s">
        <v>246</v>
      </c>
      <c r="L124" s="8" t="s">
        <v>247</v>
      </c>
      <c r="M124" s="8" t="s">
        <v>46</v>
      </c>
      <c r="N124" s="8" t="s">
        <v>47</v>
      </c>
      <c r="O124" s="8" t="s">
        <v>87</v>
      </c>
      <c r="P124" s="8" t="s">
        <v>60</v>
      </c>
      <c r="Q124" s="9">
        <v>45785</v>
      </c>
      <c r="R124" s="8" t="s">
        <v>36</v>
      </c>
      <c r="S124" s="8" t="s">
        <v>37</v>
      </c>
      <c r="T124" s="8">
        <v>0</v>
      </c>
      <c r="U124" s="11">
        <f>'Base Prev e Real'!$H124*1.5%</f>
        <v>29.2575</v>
      </c>
      <c r="V124" s="8">
        <v>0</v>
      </c>
      <c r="W124" s="8" t="s">
        <v>70</v>
      </c>
      <c r="X124" s="8" t="s">
        <v>62</v>
      </c>
      <c r="Y124" s="8" t="s">
        <v>430</v>
      </c>
      <c r="Z124" s="8" t="s">
        <v>64</v>
      </c>
      <c r="AA124" s="8" t="s">
        <v>703</v>
      </c>
      <c r="AB124" s="8" t="s">
        <v>271</v>
      </c>
      <c r="AC124" s="8" t="s">
        <v>738</v>
      </c>
      <c r="AD124" s="13" t="s">
        <v>66</v>
      </c>
    </row>
    <row r="125" spans="1:30">
      <c r="A125" s="24" t="s">
        <v>71</v>
      </c>
      <c r="B125" s="14" t="s">
        <v>664</v>
      </c>
      <c r="C125" s="14" t="s">
        <v>432</v>
      </c>
      <c r="D125" s="14" t="s">
        <v>29</v>
      </c>
      <c r="E125" s="15">
        <v>45785</v>
      </c>
      <c r="F125" s="15" t="str">
        <f>TEXT('Base Prev e Real'!$E125, "mmm")</f>
        <v>mai</v>
      </c>
      <c r="G125" s="15">
        <v>45796</v>
      </c>
      <c r="H125" s="16">
        <v>1992</v>
      </c>
      <c r="I125" s="15">
        <v>45785</v>
      </c>
      <c r="J125" s="14" t="s">
        <v>72</v>
      </c>
      <c r="K125" s="14" t="s">
        <v>246</v>
      </c>
      <c r="L125" s="14" t="s">
        <v>247</v>
      </c>
      <c r="M125" s="14" t="s">
        <v>46</v>
      </c>
      <c r="N125" s="14" t="s">
        <v>47</v>
      </c>
      <c r="O125" s="14" t="s">
        <v>87</v>
      </c>
      <c r="P125" s="14" t="s">
        <v>60</v>
      </c>
      <c r="Q125" s="15">
        <v>45785</v>
      </c>
      <c r="R125" s="14" t="s">
        <v>36</v>
      </c>
      <c r="S125" s="14" t="s">
        <v>37</v>
      </c>
      <c r="T125" s="14">
        <v>0</v>
      </c>
      <c r="U125" s="17">
        <f>'Base Prev e Real'!$H125*1.5%</f>
        <v>29.88</v>
      </c>
      <c r="V125" s="14">
        <v>0</v>
      </c>
      <c r="W125" s="14" t="s">
        <v>70</v>
      </c>
      <c r="X125" s="14" t="s">
        <v>62</v>
      </c>
      <c r="Y125" s="14" t="s">
        <v>430</v>
      </c>
      <c r="Z125" s="14" t="s">
        <v>64</v>
      </c>
      <c r="AA125" s="14" t="s">
        <v>702</v>
      </c>
      <c r="AB125" s="14" t="s">
        <v>271</v>
      </c>
      <c r="AC125" s="14" t="s">
        <v>738</v>
      </c>
      <c r="AD125" s="19" t="s">
        <v>66</v>
      </c>
    </row>
    <row r="126" spans="1:30">
      <c r="A126" s="25" t="s">
        <v>27</v>
      </c>
      <c r="B126" s="8" t="s">
        <v>665</v>
      </c>
      <c r="C126" s="8" t="s">
        <v>433</v>
      </c>
      <c r="D126" s="8" t="s">
        <v>29</v>
      </c>
      <c r="E126" s="9">
        <v>45790</v>
      </c>
      <c r="F126" s="9" t="str">
        <f>TEXT('Base Prev e Real'!$E126, "mmm")</f>
        <v>mai</v>
      </c>
      <c r="G126" s="9">
        <v>45800</v>
      </c>
      <c r="H126" s="10">
        <v>4032</v>
      </c>
      <c r="I126" s="9">
        <v>45792</v>
      </c>
      <c r="J126" s="8" t="s">
        <v>198</v>
      </c>
      <c r="K126" s="8" t="s">
        <v>434</v>
      </c>
      <c r="L126" s="8" t="s">
        <v>435</v>
      </c>
      <c r="M126" s="8" t="s">
        <v>140</v>
      </c>
      <c r="N126" s="8" t="s">
        <v>141</v>
      </c>
      <c r="O126" s="8" t="s">
        <v>87</v>
      </c>
      <c r="P126" s="8" t="s">
        <v>60</v>
      </c>
      <c r="Q126" s="9">
        <v>45796</v>
      </c>
      <c r="R126" s="8" t="s">
        <v>36</v>
      </c>
      <c r="S126" s="8" t="s">
        <v>37</v>
      </c>
      <c r="T126" s="8">
        <v>0</v>
      </c>
      <c r="U126" s="11">
        <f>'Base Prev e Real'!$H126*1.5%</f>
        <v>60.48</v>
      </c>
      <c r="V126" s="8">
        <v>0</v>
      </c>
      <c r="W126" s="8" t="s">
        <v>70</v>
      </c>
      <c r="X126" s="8" t="s">
        <v>87</v>
      </c>
      <c r="Y126" s="8" t="s">
        <v>436</v>
      </c>
      <c r="Z126" s="8" t="s">
        <v>64</v>
      </c>
      <c r="AA126" s="8" t="s">
        <v>705</v>
      </c>
      <c r="AB126" s="8" t="s">
        <v>393</v>
      </c>
      <c r="AC126" s="8" t="s">
        <v>738</v>
      </c>
      <c r="AD126" s="13" t="s">
        <v>76</v>
      </c>
    </row>
    <row r="127" spans="1:30">
      <c r="A127" s="24" t="s">
        <v>27</v>
      </c>
      <c r="B127" s="14" t="s">
        <v>666</v>
      </c>
      <c r="C127" s="14" t="s">
        <v>437</v>
      </c>
      <c r="D127" s="14" t="s">
        <v>29</v>
      </c>
      <c r="E127" s="15">
        <v>45782</v>
      </c>
      <c r="F127" s="15" t="str">
        <f>TEXT('Base Prev e Real'!$E127, "mmm")</f>
        <v>mai</v>
      </c>
      <c r="G127" s="15">
        <v>45796</v>
      </c>
      <c r="H127" s="16">
        <v>250</v>
      </c>
      <c r="I127" s="15">
        <v>45782</v>
      </c>
      <c r="J127" s="14" t="s">
        <v>256</v>
      </c>
      <c r="K127" s="14" t="s">
        <v>438</v>
      </c>
      <c r="L127" s="14" t="s">
        <v>126</v>
      </c>
      <c r="M127" s="14" t="s">
        <v>140</v>
      </c>
      <c r="N127" s="14" t="s">
        <v>141</v>
      </c>
      <c r="O127" s="14" t="s">
        <v>87</v>
      </c>
      <c r="P127" s="14" t="s">
        <v>60</v>
      </c>
      <c r="Q127" s="15">
        <v>45783</v>
      </c>
      <c r="R127" s="14" t="s">
        <v>36</v>
      </c>
      <c r="S127" s="14" t="s">
        <v>37</v>
      </c>
      <c r="T127" s="14">
        <v>0</v>
      </c>
      <c r="U127" s="17">
        <f>'Base Prev e Real'!$H127*1.5%</f>
        <v>3.75</v>
      </c>
      <c r="V127" s="14">
        <v>0</v>
      </c>
      <c r="W127" s="14" t="s">
        <v>70</v>
      </c>
      <c r="X127" s="14" t="s">
        <v>87</v>
      </c>
      <c r="Y127" s="14" t="s">
        <v>439</v>
      </c>
      <c r="Z127" s="14" t="s">
        <v>64</v>
      </c>
      <c r="AA127" s="14" t="s">
        <v>702</v>
      </c>
      <c r="AB127" s="14" t="s">
        <v>718</v>
      </c>
      <c r="AC127" s="14" t="s">
        <v>738</v>
      </c>
      <c r="AD127" s="19" t="s">
        <v>66</v>
      </c>
    </row>
    <row r="128" spans="1:30">
      <c r="A128" s="25" t="s">
        <v>27</v>
      </c>
      <c r="B128" s="8" t="s">
        <v>667</v>
      </c>
      <c r="C128" s="8" t="s">
        <v>440</v>
      </c>
      <c r="D128" s="8" t="s">
        <v>29</v>
      </c>
      <c r="E128" s="9">
        <v>45797</v>
      </c>
      <c r="F128" s="9" t="str">
        <f>TEXT('Base Prev e Real'!$E128, "mmm")</f>
        <v>mai</v>
      </c>
      <c r="G128" s="9">
        <v>45800</v>
      </c>
      <c r="H128" s="10">
        <v>324.58</v>
      </c>
      <c r="I128" s="9">
        <v>45797</v>
      </c>
      <c r="J128" s="8" t="s">
        <v>441</v>
      </c>
      <c r="K128" s="8" t="s">
        <v>265</v>
      </c>
      <c r="L128" s="8" t="s">
        <v>266</v>
      </c>
      <c r="M128" s="8" t="s">
        <v>111</v>
      </c>
      <c r="N128" s="8" t="s">
        <v>112</v>
      </c>
      <c r="O128" s="8" t="s">
        <v>87</v>
      </c>
      <c r="P128" s="8" t="s">
        <v>113</v>
      </c>
      <c r="Q128" s="9">
        <v>45797</v>
      </c>
      <c r="R128" s="8" t="s">
        <v>36</v>
      </c>
      <c r="S128" s="8" t="s">
        <v>37</v>
      </c>
      <c r="T128" s="8">
        <v>0</v>
      </c>
      <c r="U128" s="11">
        <f>'Base Prev e Real'!$H128*1.5%</f>
        <v>4.8686999999999996</v>
      </c>
      <c r="V128" s="8">
        <v>0</v>
      </c>
      <c r="W128" s="8" t="s">
        <v>729</v>
      </c>
      <c r="X128" s="8" t="s">
        <v>62</v>
      </c>
      <c r="Y128" s="8" t="s">
        <v>442</v>
      </c>
      <c r="Z128" s="8" t="s">
        <v>64</v>
      </c>
      <c r="AA128" s="8" t="s">
        <v>700</v>
      </c>
      <c r="AB128" s="8" t="s">
        <v>716</v>
      </c>
      <c r="AC128" s="8" t="s">
        <v>738</v>
      </c>
      <c r="AD128" s="13" t="s">
        <v>76</v>
      </c>
    </row>
    <row r="129" spans="1:30">
      <c r="A129" s="24" t="s">
        <v>27</v>
      </c>
      <c r="B129" s="14" t="s">
        <v>668</v>
      </c>
      <c r="C129" s="14" t="s">
        <v>443</v>
      </c>
      <c r="D129" s="14" t="s">
        <v>29</v>
      </c>
      <c r="E129" s="15">
        <v>45799</v>
      </c>
      <c r="F129" s="15" t="str">
        <f>TEXT('Base Prev e Real'!$E129, "mmm")</f>
        <v>mai</v>
      </c>
      <c r="G129" s="15">
        <v>45800</v>
      </c>
      <c r="H129" s="16">
        <v>2200</v>
      </c>
      <c r="I129" s="15">
        <v>45799</v>
      </c>
      <c r="J129" s="14" t="s">
        <v>156</v>
      </c>
      <c r="K129" s="14" t="s">
        <v>444</v>
      </c>
      <c r="L129" s="14" t="s">
        <v>445</v>
      </c>
      <c r="M129" s="14" t="s">
        <v>46</v>
      </c>
      <c r="N129" s="14" t="s">
        <v>47</v>
      </c>
      <c r="O129" s="14" t="s">
        <v>446</v>
      </c>
      <c r="P129" s="14" t="s">
        <v>104</v>
      </c>
      <c r="Q129" s="15">
        <v>45799</v>
      </c>
      <c r="R129" s="14" t="s">
        <v>36</v>
      </c>
      <c r="S129" s="14" t="s">
        <v>37</v>
      </c>
      <c r="T129" s="14">
        <v>0</v>
      </c>
      <c r="U129" s="17">
        <f>'Base Prev e Real'!$H129*1.5%</f>
        <v>33</v>
      </c>
      <c r="V129" s="14">
        <v>0</v>
      </c>
      <c r="W129" s="14" t="s">
        <v>730</v>
      </c>
      <c r="X129" s="14" t="s">
        <v>87</v>
      </c>
      <c r="Y129" s="14" t="s">
        <v>447</v>
      </c>
      <c r="Z129" s="14" t="s">
        <v>64</v>
      </c>
      <c r="AA129" s="14" t="s">
        <v>700</v>
      </c>
      <c r="AB129" s="14" t="s">
        <v>723</v>
      </c>
      <c r="AC129" s="14" t="s">
        <v>738</v>
      </c>
      <c r="AD129" s="19" t="s">
        <v>76</v>
      </c>
    </row>
    <row r="130" spans="1:30">
      <c r="A130" s="27" t="s">
        <v>27</v>
      </c>
      <c r="B130" s="8" t="s">
        <v>448</v>
      </c>
      <c r="C130" s="8" t="s">
        <v>449</v>
      </c>
      <c r="D130" s="8" t="s">
        <v>42</v>
      </c>
      <c r="E130" s="9">
        <v>45764</v>
      </c>
      <c r="F130" s="9" t="str">
        <f>TEXT('Base Prev e Real'!$E130, "mmm")</f>
        <v>abr</v>
      </c>
      <c r="G130" s="9">
        <v>45796</v>
      </c>
      <c r="H130" s="10">
        <v>476.9</v>
      </c>
      <c r="I130" s="9">
        <v>45769</v>
      </c>
      <c r="J130" s="9" t="s">
        <v>296</v>
      </c>
      <c r="K130" s="8" t="s">
        <v>406</v>
      </c>
      <c r="L130" s="8" t="s">
        <v>298</v>
      </c>
      <c r="M130" s="8" t="s">
        <v>140</v>
      </c>
      <c r="N130" s="8" t="s">
        <v>141</v>
      </c>
      <c r="O130" s="8"/>
      <c r="P130" s="8"/>
      <c r="Q130" s="9">
        <v>45764</v>
      </c>
      <c r="R130" s="8" t="s">
        <v>742</v>
      </c>
      <c r="S130" s="8" t="s">
        <v>743</v>
      </c>
      <c r="T130" s="8">
        <v>0</v>
      </c>
      <c r="U130" s="11">
        <f>'Base Prev e Real'!$H130*1.5%</f>
        <v>7.1534999999999993</v>
      </c>
      <c r="V130" s="8">
        <v>0</v>
      </c>
      <c r="W130" s="8"/>
      <c r="X130" s="8"/>
      <c r="Y130" s="29" t="s">
        <v>447</v>
      </c>
      <c r="Z130" s="12" t="s">
        <v>744</v>
      </c>
      <c r="AA130" s="8" t="s">
        <v>700</v>
      </c>
      <c r="AB130" s="8" t="s">
        <v>716</v>
      </c>
      <c r="AC130" s="8" t="s">
        <v>738</v>
      </c>
      <c r="AD130" s="13"/>
    </row>
    <row r="131" spans="1:30">
      <c r="A131" s="24" t="s">
        <v>27</v>
      </c>
      <c r="B131" s="14" t="s">
        <v>450</v>
      </c>
      <c r="C131" s="14" t="s">
        <v>449</v>
      </c>
      <c r="D131" s="14" t="s">
        <v>29</v>
      </c>
      <c r="E131" s="15">
        <v>45764</v>
      </c>
      <c r="F131" s="15" t="str">
        <f>TEXT('Base Prev e Real'!$E131, "mmm")</f>
        <v>abr</v>
      </c>
      <c r="G131" s="15">
        <v>45796</v>
      </c>
      <c r="H131" s="16">
        <v>476.9</v>
      </c>
      <c r="I131" s="15">
        <v>45769</v>
      </c>
      <c r="J131" s="14" t="s">
        <v>209</v>
      </c>
      <c r="K131" s="14" t="s">
        <v>210</v>
      </c>
      <c r="L131" s="14" t="s">
        <v>132</v>
      </c>
      <c r="M131" s="14" t="s">
        <v>140</v>
      </c>
      <c r="N131" s="14" t="s">
        <v>141</v>
      </c>
      <c r="O131" s="14" t="s">
        <v>87</v>
      </c>
      <c r="P131" s="14" t="s">
        <v>60</v>
      </c>
      <c r="Q131" s="15">
        <v>45769</v>
      </c>
      <c r="R131" s="14" t="s">
        <v>36</v>
      </c>
      <c r="S131" s="14" t="s">
        <v>37</v>
      </c>
      <c r="T131" s="14">
        <v>0</v>
      </c>
      <c r="U131" s="17">
        <f>'Base Prev e Real'!$H131*1.5%</f>
        <v>7.1534999999999993</v>
      </c>
      <c r="V131" s="14">
        <v>0</v>
      </c>
      <c r="W131" s="14" t="s">
        <v>70</v>
      </c>
      <c r="X131" s="14" t="s">
        <v>62</v>
      </c>
      <c r="Y131" s="14" t="s">
        <v>451</v>
      </c>
      <c r="Z131" s="14" t="s">
        <v>64</v>
      </c>
      <c r="AA131" s="14" t="s">
        <v>702</v>
      </c>
      <c r="AB131" s="14" t="s">
        <v>726</v>
      </c>
      <c r="AC131" s="14" t="s">
        <v>738</v>
      </c>
      <c r="AD131" s="19" t="s">
        <v>66</v>
      </c>
    </row>
    <row r="132" spans="1:30">
      <c r="A132" s="25" t="s">
        <v>55</v>
      </c>
      <c r="B132" s="8" t="s">
        <v>452</v>
      </c>
      <c r="C132" s="8" t="s">
        <v>453</v>
      </c>
      <c r="D132" s="8" t="s">
        <v>29</v>
      </c>
      <c r="E132" s="9">
        <v>45778</v>
      </c>
      <c r="F132" s="9" t="str">
        <f>TEXT('Base Prev e Real'!$E132, "mmm")</f>
        <v>mai</v>
      </c>
      <c r="G132" s="9">
        <v>45796</v>
      </c>
      <c r="H132" s="10">
        <v>2079</v>
      </c>
      <c r="I132" s="9">
        <v>45783</v>
      </c>
      <c r="J132" s="8" t="s">
        <v>441</v>
      </c>
      <c r="K132" s="8" t="s">
        <v>454</v>
      </c>
      <c r="L132" s="8" t="s">
        <v>242</v>
      </c>
      <c r="M132" s="8" t="s">
        <v>111</v>
      </c>
      <c r="N132" s="8" t="s">
        <v>112</v>
      </c>
      <c r="O132" s="8" t="s">
        <v>87</v>
      </c>
      <c r="P132" s="8" t="s">
        <v>60</v>
      </c>
      <c r="Q132" s="9">
        <v>45785</v>
      </c>
      <c r="R132" s="8" t="s">
        <v>36</v>
      </c>
      <c r="S132" s="8" t="s">
        <v>37</v>
      </c>
      <c r="T132" s="8">
        <v>0</v>
      </c>
      <c r="U132" s="11">
        <f>'Base Prev e Real'!$H132*1.5%</f>
        <v>31.184999999999999</v>
      </c>
      <c r="V132" s="8">
        <v>0</v>
      </c>
      <c r="W132" s="8" t="s">
        <v>70</v>
      </c>
      <c r="X132" s="8" t="s">
        <v>87</v>
      </c>
      <c r="Y132" s="8" t="s">
        <v>455</v>
      </c>
      <c r="Z132" s="8" t="s">
        <v>64</v>
      </c>
      <c r="AA132" s="8" t="s">
        <v>705</v>
      </c>
      <c r="AB132" s="8" t="s">
        <v>244</v>
      </c>
      <c r="AC132" s="8" t="s">
        <v>738</v>
      </c>
      <c r="AD132" s="13" t="s">
        <v>66</v>
      </c>
    </row>
    <row r="133" spans="1:30">
      <c r="A133" s="24" t="s">
        <v>55</v>
      </c>
      <c r="B133" s="14" t="s">
        <v>452</v>
      </c>
      <c r="C133" s="14" t="s">
        <v>456</v>
      </c>
      <c r="D133" s="14" t="s">
        <v>29</v>
      </c>
      <c r="E133" s="15">
        <v>45778</v>
      </c>
      <c r="F133" s="15" t="str">
        <f>TEXT('Base Prev e Real'!$E133, "mmm")</f>
        <v>mai</v>
      </c>
      <c r="G133" s="15">
        <v>45796</v>
      </c>
      <c r="H133" s="16">
        <v>102</v>
      </c>
      <c r="I133" s="15">
        <v>45783</v>
      </c>
      <c r="J133" s="14" t="s">
        <v>441</v>
      </c>
      <c r="K133" s="14" t="s">
        <v>415</v>
      </c>
      <c r="L133" s="14" t="s">
        <v>416</v>
      </c>
      <c r="M133" s="14" t="s">
        <v>111</v>
      </c>
      <c r="N133" s="14" t="s">
        <v>112</v>
      </c>
      <c r="O133" s="14" t="s">
        <v>87</v>
      </c>
      <c r="P133" s="14" t="s">
        <v>60</v>
      </c>
      <c r="Q133" s="15">
        <v>45785</v>
      </c>
      <c r="R133" s="14" t="s">
        <v>36</v>
      </c>
      <c r="S133" s="14" t="s">
        <v>37</v>
      </c>
      <c r="T133" s="14">
        <v>0</v>
      </c>
      <c r="U133" s="17">
        <f>'Base Prev e Real'!$H133*1.5%</f>
        <v>1.53</v>
      </c>
      <c r="V133" s="14">
        <v>0</v>
      </c>
      <c r="W133" s="14" t="s">
        <v>70</v>
      </c>
      <c r="X133" s="14" t="s">
        <v>87</v>
      </c>
      <c r="Y133" s="14" t="s">
        <v>455</v>
      </c>
      <c r="Z133" s="14" t="s">
        <v>64</v>
      </c>
      <c r="AA133" s="14" t="s">
        <v>705</v>
      </c>
      <c r="AB133" s="14" t="s">
        <v>244</v>
      </c>
      <c r="AC133" s="14" t="s">
        <v>738</v>
      </c>
      <c r="AD133" s="19" t="s">
        <v>66</v>
      </c>
    </row>
    <row r="134" spans="1:30">
      <c r="A134" s="27" t="s">
        <v>27</v>
      </c>
      <c r="B134" s="8" t="s">
        <v>457</v>
      </c>
      <c r="C134" s="8" t="s">
        <v>458</v>
      </c>
      <c r="D134" s="8" t="s">
        <v>42</v>
      </c>
      <c r="E134" s="9">
        <v>45776</v>
      </c>
      <c r="F134" s="9" t="str">
        <f>TEXT('Base Prev e Real'!$E134, "mmm")</f>
        <v>abr</v>
      </c>
      <c r="G134" s="9">
        <v>45796</v>
      </c>
      <c r="H134" s="10">
        <v>2771.04</v>
      </c>
      <c r="I134" s="9">
        <v>45777</v>
      </c>
      <c r="J134" s="9" t="s">
        <v>49</v>
      </c>
      <c r="K134" s="8" t="s">
        <v>459</v>
      </c>
      <c r="L134" s="8" t="s">
        <v>460</v>
      </c>
      <c r="M134" s="8" t="s">
        <v>93</v>
      </c>
      <c r="N134" s="8" t="s">
        <v>94</v>
      </c>
      <c r="O134" s="8"/>
      <c r="P134" s="8"/>
      <c r="Q134" s="9">
        <v>45776</v>
      </c>
      <c r="R134" s="8" t="s">
        <v>742</v>
      </c>
      <c r="S134" s="8" t="s">
        <v>743</v>
      </c>
      <c r="T134" s="8">
        <v>0</v>
      </c>
      <c r="U134" s="11">
        <f>'Base Prev e Real'!$H134*1.5%</f>
        <v>41.565599999999996</v>
      </c>
      <c r="V134" s="8">
        <v>0</v>
      </c>
      <c r="W134" s="8"/>
      <c r="X134" s="8"/>
      <c r="Y134" s="29" t="s">
        <v>455</v>
      </c>
      <c r="Z134" s="12" t="s">
        <v>744</v>
      </c>
      <c r="AA134" s="8" t="s">
        <v>700</v>
      </c>
      <c r="AB134" s="8" t="s">
        <v>723</v>
      </c>
      <c r="AC134" s="8" t="s">
        <v>738</v>
      </c>
      <c r="AD134" s="13"/>
    </row>
    <row r="135" spans="1:30">
      <c r="A135" s="24" t="s">
        <v>144</v>
      </c>
      <c r="B135" s="14" t="s">
        <v>457</v>
      </c>
      <c r="C135" s="14" t="s">
        <v>461</v>
      </c>
      <c r="D135" s="14" t="s">
        <v>42</v>
      </c>
      <c r="E135" s="15">
        <v>45770</v>
      </c>
      <c r="F135" s="15" t="str">
        <f>TEXT('Base Prev e Real'!$E135, "mmm")</f>
        <v>abr</v>
      </c>
      <c r="G135" s="15">
        <v>45800</v>
      </c>
      <c r="H135" s="16">
        <v>3490.42</v>
      </c>
      <c r="I135" s="15">
        <v>45772</v>
      </c>
      <c r="J135" s="15" t="s">
        <v>462</v>
      </c>
      <c r="K135" s="14" t="s">
        <v>463</v>
      </c>
      <c r="L135" s="14" t="s">
        <v>460</v>
      </c>
      <c r="M135" s="14" t="s">
        <v>464</v>
      </c>
      <c r="N135" s="14" t="s">
        <v>465</v>
      </c>
      <c r="O135" s="14"/>
      <c r="P135" s="14"/>
      <c r="Q135" s="15">
        <v>45770</v>
      </c>
      <c r="R135" s="14" t="s">
        <v>742</v>
      </c>
      <c r="S135" s="14" t="s">
        <v>743</v>
      </c>
      <c r="T135" s="14">
        <v>0</v>
      </c>
      <c r="U135" s="17">
        <f>'Base Prev e Real'!$H135*1.5%</f>
        <v>52.356299999999997</v>
      </c>
      <c r="V135" s="14">
        <v>0</v>
      </c>
      <c r="W135" s="14"/>
      <c r="X135" s="14"/>
      <c r="Y135" s="14" t="s">
        <v>455</v>
      </c>
      <c r="Z135" s="18" t="s">
        <v>744</v>
      </c>
      <c r="AA135" s="14" t="s">
        <v>700</v>
      </c>
      <c r="AB135" s="14" t="s">
        <v>717</v>
      </c>
      <c r="AC135" s="14" t="s">
        <v>738</v>
      </c>
      <c r="AD135" s="19"/>
    </row>
    <row r="136" spans="1:30">
      <c r="A136" s="25" t="s">
        <v>27</v>
      </c>
      <c r="B136" s="8" t="s">
        <v>466</v>
      </c>
      <c r="C136" s="8" t="s">
        <v>458</v>
      </c>
      <c r="D136" s="8" t="s">
        <v>29</v>
      </c>
      <c r="E136" s="9">
        <v>45776</v>
      </c>
      <c r="F136" s="9" t="str">
        <f>TEXT('Base Prev e Real'!$E136, "mmm")</f>
        <v>abr</v>
      </c>
      <c r="G136" s="9">
        <v>45796</v>
      </c>
      <c r="H136" s="10">
        <v>2771.04</v>
      </c>
      <c r="I136" s="9">
        <v>45779</v>
      </c>
      <c r="J136" s="8" t="s">
        <v>67</v>
      </c>
      <c r="K136" s="8" t="s">
        <v>467</v>
      </c>
      <c r="L136" s="8" t="s">
        <v>468</v>
      </c>
      <c r="M136" s="8" t="s">
        <v>93</v>
      </c>
      <c r="N136" s="8" t="s">
        <v>94</v>
      </c>
      <c r="O136" s="8" t="s">
        <v>87</v>
      </c>
      <c r="P136" s="8" t="s">
        <v>60</v>
      </c>
      <c r="Q136" s="9">
        <v>45777</v>
      </c>
      <c r="R136" s="8" t="s">
        <v>36</v>
      </c>
      <c r="S136" s="8" t="s">
        <v>37</v>
      </c>
      <c r="T136" s="8">
        <v>0</v>
      </c>
      <c r="U136" s="11">
        <f>'Base Prev e Real'!$H136*1.5%</f>
        <v>41.565599999999996</v>
      </c>
      <c r="V136" s="8">
        <v>0</v>
      </c>
      <c r="W136" s="8" t="s">
        <v>70</v>
      </c>
      <c r="X136" s="8" t="s">
        <v>87</v>
      </c>
      <c r="Y136" s="8" t="s">
        <v>469</v>
      </c>
      <c r="Z136" s="8" t="s">
        <v>64</v>
      </c>
      <c r="AA136" s="8" t="s">
        <v>254</v>
      </c>
      <c r="AB136" s="8" t="s">
        <v>244</v>
      </c>
      <c r="AC136" s="8" t="s">
        <v>738</v>
      </c>
      <c r="AD136" s="13" t="s">
        <v>66</v>
      </c>
    </row>
    <row r="137" spans="1:30">
      <c r="A137" s="24" t="s">
        <v>27</v>
      </c>
      <c r="B137" s="14" t="s">
        <v>466</v>
      </c>
      <c r="C137" s="14" t="s">
        <v>461</v>
      </c>
      <c r="D137" s="14" t="s">
        <v>29</v>
      </c>
      <c r="E137" s="15">
        <v>45770</v>
      </c>
      <c r="F137" s="15" t="str">
        <f>TEXT('Base Prev e Real'!$E137, "mmm")</f>
        <v>abr</v>
      </c>
      <c r="G137" s="15">
        <v>45800</v>
      </c>
      <c r="H137" s="16">
        <v>3490.42</v>
      </c>
      <c r="I137" s="15">
        <v>45772</v>
      </c>
      <c r="J137" s="14" t="s">
        <v>425</v>
      </c>
      <c r="K137" s="14" t="s">
        <v>470</v>
      </c>
      <c r="L137" s="14" t="s">
        <v>468</v>
      </c>
      <c r="M137" s="14" t="s">
        <v>464</v>
      </c>
      <c r="N137" s="14" t="s">
        <v>465</v>
      </c>
      <c r="O137" s="14" t="s">
        <v>87</v>
      </c>
      <c r="P137" s="14" t="s">
        <v>60</v>
      </c>
      <c r="Q137" s="15">
        <v>45772</v>
      </c>
      <c r="R137" s="14" t="s">
        <v>36</v>
      </c>
      <c r="S137" s="14" t="s">
        <v>37</v>
      </c>
      <c r="T137" s="14">
        <v>0</v>
      </c>
      <c r="U137" s="17">
        <f>'Base Prev e Real'!$H137*1.5%</f>
        <v>52.356299999999997</v>
      </c>
      <c r="V137" s="14">
        <v>0</v>
      </c>
      <c r="W137" s="14" t="s">
        <v>70</v>
      </c>
      <c r="X137" s="14" t="s">
        <v>87</v>
      </c>
      <c r="Y137" s="14" t="s">
        <v>469</v>
      </c>
      <c r="Z137" s="14" t="s">
        <v>64</v>
      </c>
      <c r="AA137" s="14" t="s">
        <v>711</v>
      </c>
      <c r="AB137" s="14" t="s">
        <v>244</v>
      </c>
      <c r="AC137" s="14" t="s">
        <v>738</v>
      </c>
      <c r="AD137" s="19" t="s">
        <v>76</v>
      </c>
    </row>
    <row r="138" spans="1:30">
      <c r="A138" s="25" t="s">
        <v>71</v>
      </c>
      <c r="B138" s="8" t="s">
        <v>471</v>
      </c>
      <c r="C138" s="8" t="s">
        <v>472</v>
      </c>
      <c r="D138" s="8" t="s">
        <v>29</v>
      </c>
      <c r="E138" s="9">
        <v>45780</v>
      </c>
      <c r="F138" s="9" t="str">
        <f>TEXT('Base Prev e Real'!$E138, "mmm")</f>
        <v>mai</v>
      </c>
      <c r="G138" s="9">
        <v>45796</v>
      </c>
      <c r="H138" s="10">
        <v>73.400000000000006</v>
      </c>
      <c r="I138" s="9">
        <v>45782</v>
      </c>
      <c r="J138" s="8" t="s">
        <v>137</v>
      </c>
      <c r="K138" s="8" t="s">
        <v>438</v>
      </c>
      <c r="L138" s="8" t="s">
        <v>126</v>
      </c>
      <c r="M138" s="8" t="s">
        <v>140</v>
      </c>
      <c r="N138" s="8" t="s">
        <v>141</v>
      </c>
      <c r="O138" s="8" t="s">
        <v>87</v>
      </c>
      <c r="P138" s="8" t="s">
        <v>60</v>
      </c>
      <c r="Q138" s="9">
        <v>45782</v>
      </c>
      <c r="R138" s="8" t="s">
        <v>36</v>
      </c>
      <c r="S138" s="8" t="s">
        <v>37</v>
      </c>
      <c r="T138" s="8">
        <v>0</v>
      </c>
      <c r="U138" s="11">
        <f>'Base Prev e Real'!$H138*1.5%</f>
        <v>1.101</v>
      </c>
      <c r="V138" s="8">
        <v>0</v>
      </c>
      <c r="W138" s="8" t="s">
        <v>70</v>
      </c>
      <c r="X138" s="8" t="s">
        <v>87</v>
      </c>
      <c r="Y138" s="8" t="s">
        <v>473</v>
      </c>
      <c r="Z138" s="8" t="s">
        <v>64</v>
      </c>
      <c r="AA138" s="8" t="s">
        <v>168</v>
      </c>
      <c r="AB138" s="8" t="s">
        <v>718</v>
      </c>
      <c r="AC138" s="8" t="s">
        <v>738</v>
      </c>
      <c r="AD138" s="13" t="s">
        <v>66</v>
      </c>
    </row>
    <row r="139" spans="1:30">
      <c r="A139" s="24" t="s">
        <v>71</v>
      </c>
      <c r="B139" s="14" t="s">
        <v>474</v>
      </c>
      <c r="C139" s="14" t="s">
        <v>475</v>
      </c>
      <c r="D139" s="14" t="s">
        <v>29</v>
      </c>
      <c r="E139" s="15">
        <v>45779</v>
      </c>
      <c r="F139" s="15" t="str">
        <f>TEXT('Base Prev e Real'!$E139, "mmm")</f>
        <v>mai</v>
      </c>
      <c r="G139" s="15">
        <v>45798</v>
      </c>
      <c r="H139" s="16">
        <v>1435.96</v>
      </c>
      <c r="I139" s="15">
        <v>45785</v>
      </c>
      <c r="J139" s="14" t="s">
        <v>72</v>
      </c>
      <c r="K139" s="14" t="s">
        <v>85</v>
      </c>
      <c r="L139" s="14" t="s">
        <v>86</v>
      </c>
      <c r="M139" s="14" t="s">
        <v>81</v>
      </c>
      <c r="N139" s="14" t="s">
        <v>82</v>
      </c>
      <c r="O139" s="14" t="s">
        <v>87</v>
      </c>
      <c r="P139" s="14" t="s">
        <v>60</v>
      </c>
      <c r="Q139" s="15">
        <v>45785</v>
      </c>
      <c r="R139" s="14" t="s">
        <v>36</v>
      </c>
      <c r="S139" s="14" t="s">
        <v>37</v>
      </c>
      <c r="T139" s="14">
        <v>0</v>
      </c>
      <c r="U139" s="17">
        <f>'Base Prev e Real'!$H139*1.5%</f>
        <v>21.539400000000001</v>
      </c>
      <c r="V139" s="14">
        <v>0</v>
      </c>
      <c r="W139" s="14" t="s">
        <v>70</v>
      </c>
      <c r="X139" s="14" t="s">
        <v>87</v>
      </c>
      <c r="Y139" s="14" t="s">
        <v>476</v>
      </c>
      <c r="Z139" s="14" t="s">
        <v>64</v>
      </c>
      <c r="AA139" s="14" t="s">
        <v>254</v>
      </c>
      <c r="AB139" s="14" t="s">
        <v>271</v>
      </c>
      <c r="AC139" s="14" t="s">
        <v>738</v>
      </c>
      <c r="AD139" s="19" t="s">
        <v>106</v>
      </c>
    </row>
    <row r="140" spans="1:30">
      <c r="A140" s="25" t="s">
        <v>27</v>
      </c>
      <c r="B140" s="8" t="s">
        <v>477</v>
      </c>
      <c r="C140" s="8" t="s">
        <v>394</v>
      </c>
      <c r="D140" s="8" t="s">
        <v>29</v>
      </c>
      <c r="E140" s="9">
        <v>45792</v>
      </c>
      <c r="F140" s="9" t="str">
        <f>TEXT('Base Prev e Real'!$E140, "mmm")</f>
        <v>mai</v>
      </c>
      <c r="G140" s="9">
        <v>45796</v>
      </c>
      <c r="H140" s="10">
        <v>19330.080000000002</v>
      </c>
      <c r="I140" s="9">
        <v>45792</v>
      </c>
      <c r="J140" s="8" t="s">
        <v>238</v>
      </c>
      <c r="K140" s="8" t="s">
        <v>478</v>
      </c>
      <c r="L140" s="8" t="s">
        <v>479</v>
      </c>
      <c r="M140" s="8" t="s">
        <v>364</v>
      </c>
      <c r="N140" s="8" t="s">
        <v>365</v>
      </c>
      <c r="O140" s="8" t="s">
        <v>87</v>
      </c>
      <c r="P140" s="8" t="s">
        <v>60</v>
      </c>
      <c r="Q140" s="9">
        <v>45792</v>
      </c>
      <c r="R140" s="8" t="s">
        <v>36</v>
      </c>
      <c r="S140" s="8" t="s">
        <v>37</v>
      </c>
      <c r="T140" s="8">
        <v>0</v>
      </c>
      <c r="U140" s="11">
        <f>'Base Prev e Real'!$H140*1.5%</f>
        <v>289.95120000000003</v>
      </c>
      <c r="V140" s="8">
        <v>0</v>
      </c>
      <c r="W140" s="8" t="s">
        <v>70</v>
      </c>
      <c r="X140" s="8" t="s">
        <v>87</v>
      </c>
      <c r="Y140" s="8" t="s">
        <v>480</v>
      </c>
      <c r="Z140" s="8" t="s">
        <v>64</v>
      </c>
      <c r="AA140" s="8" t="s">
        <v>481</v>
      </c>
      <c r="AB140" s="8" t="s">
        <v>482</v>
      </c>
      <c r="AC140" s="8" t="s">
        <v>738</v>
      </c>
      <c r="AD140" s="13" t="s">
        <v>66</v>
      </c>
    </row>
    <row r="141" spans="1:30">
      <c r="A141" s="24" t="s">
        <v>27</v>
      </c>
      <c r="B141" s="14" t="s">
        <v>483</v>
      </c>
      <c r="C141" s="14" t="s">
        <v>484</v>
      </c>
      <c r="D141" s="14" t="s">
        <v>29</v>
      </c>
      <c r="E141" s="15">
        <v>45769</v>
      </c>
      <c r="F141" s="15" t="str">
        <f>TEXT('Base Prev e Real'!$E141, "mmm")</f>
        <v>abr</v>
      </c>
      <c r="G141" s="15">
        <v>45796</v>
      </c>
      <c r="H141" s="16">
        <v>2468.04</v>
      </c>
      <c r="I141" s="15">
        <v>45785</v>
      </c>
      <c r="J141" s="14" t="s">
        <v>198</v>
      </c>
      <c r="K141" s="14" t="s">
        <v>157</v>
      </c>
      <c r="L141" s="14" t="s">
        <v>158</v>
      </c>
      <c r="M141" s="14" t="s">
        <v>140</v>
      </c>
      <c r="N141" s="14" t="s">
        <v>141</v>
      </c>
      <c r="O141" s="14" t="s">
        <v>390</v>
      </c>
      <c r="P141" s="14" t="s">
        <v>60</v>
      </c>
      <c r="Q141" s="15">
        <v>45777</v>
      </c>
      <c r="R141" s="14" t="s">
        <v>36</v>
      </c>
      <c r="S141" s="14" t="s">
        <v>37</v>
      </c>
      <c r="T141" s="14">
        <v>0</v>
      </c>
      <c r="U141" s="17">
        <f>'Base Prev e Real'!$H141*1.5%</f>
        <v>37.020599999999995</v>
      </c>
      <c r="V141" s="14">
        <v>0</v>
      </c>
      <c r="W141" s="14" t="s">
        <v>70</v>
      </c>
      <c r="X141" s="14" t="s">
        <v>62</v>
      </c>
      <c r="Y141" s="14" t="s">
        <v>485</v>
      </c>
      <c r="Z141" s="14" t="s">
        <v>64</v>
      </c>
      <c r="AA141" s="14" t="s">
        <v>707</v>
      </c>
      <c r="AB141" s="14" t="s">
        <v>726</v>
      </c>
      <c r="AC141" s="14" t="s">
        <v>738</v>
      </c>
      <c r="AD141" s="19" t="s">
        <v>66</v>
      </c>
    </row>
    <row r="142" spans="1:30">
      <c r="A142" s="27" t="s">
        <v>27</v>
      </c>
      <c r="B142" s="8" t="s">
        <v>486</v>
      </c>
      <c r="C142" s="8" t="s">
        <v>487</v>
      </c>
      <c r="D142" s="8" t="s">
        <v>42</v>
      </c>
      <c r="E142" s="9">
        <v>45749</v>
      </c>
      <c r="F142" s="9" t="str">
        <f>TEXT('Base Prev e Real'!$E142, "mmm")</f>
        <v>abr</v>
      </c>
      <c r="G142" s="9">
        <v>45796</v>
      </c>
      <c r="H142" s="10">
        <v>3074.05</v>
      </c>
      <c r="I142" s="9">
        <v>45756</v>
      </c>
      <c r="J142" s="9" t="s">
        <v>193</v>
      </c>
      <c r="K142" s="8" t="s">
        <v>488</v>
      </c>
      <c r="L142" s="8" t="s">
        <v>489</v>
      </c>
      <c r="M142" s="8" t="s">
        <v>397</v>
      </c>
      <c r="N142" s="8" t="s">
        <v>398</v>
      </c>
      <c r="O142" s="8"/>
      <c r="P142" s="8"/>
      <c r="Q142" s="9">
        <v>45749</v>
      </c>
      <c r="R142" s="8" t="s">
        <v>742</v>
      </c>
      <c r="S142" s="8" t="s">
        <v>743</v>
      </c>
      <c r="T142" s="8">
        <v>0</v>
      </c>
      <c r="U142" s="11">
        <f>'Base Prev e Real'!$H142*1.5%</f>
        <v>46.110750000000003</v>
      </c>
      <c r="V142" s="8">
        <v>0</v>
      </c>
      <c r="W142" s="8"/>
      <c r="X142" s="8"/>
      <c r="Y142" s="29" t="s">
        <v>485</v>
      </c>
      <c r="Z142" s="12" t="s">
        <v>744</v>
      </c>
      <c r="AA142" s="8" t="s">
        <v>700</v>
      </c>
      <c r="AB142" s="8" t="s">
        <v>716</v>
      </c>
      <c r="AC142" s="8" t="s">
        <v>738</v>
      </c>
      <c r="AD142" s="13"/>
    </row>
    <row r="143" spans="1:30">
      <c r="A143" s="24" t="s">
        <v>27</v>
      </c>
      <c r="B143" s="14" t="s">
        <v>490</v>
      </c>
      <c r="C143" s="14" t="s">
        <v>487</v>
      </c>
      <c r="D143" s="14" t="s">
        <v>29</v>
      </c>
      <c r="E143" s="15">
        <v>45749</v>
      </c>
      <c r="F143" s="15" t="str">
        <f>TEXT('Base Prev e Real'!$E143, "mmm")</f>
        <v>abr</v>
      </c>
      <c r="G143" s="15">
        <v>45796</v>
      </c>
      <c r="H143" s="16">
        <v>3074.05</v>
      </c>
      <c r="I143" s="15">
        <v>45754</v>
      </c>
      <c r="J143" s="14" t="s">
        <v>198</v>
      </c>
      <c r="K143" s="14" t="s">
        <v>395</v>
      </c>
      <c r="L143" s="14" t="s">
        <v>396</v>
      </c>
      <c r="M143" s="14" t="s">
        <v>397</v>
      </c>
      <c r="N143" s="14" t="s">
        <v>398</v>
      </c>
      <c r="O143" s="14" t="s">
        <v>59</v>
      </c>
      <c r="P143" s="14" t="s">
        <v>60</v>
      </c>
      <c r="Q143" s="15">
        <v>45756</v>
      </c>
      <c r="R143" s="14" t="s">
        <v>36</v>
      </c>
      <c r="S143" s="14" t="s">
        <v>37</v>
      </c>
      <c r="T143" s="14">
        <v>0</v>
      </c>
      <c r="U143" s="17">
        <f>'Base Prev e Real'!$H143*1.5%</f>
        <v>46.110750000000003</v>
      </c>
      <c r="V143" s="14">
        <v>0</v>
      </c>
      <c r="W143" s="14" t="s">
        <v>70</v>
      </c>
      <c r="X143" s="14" t="s">
        <v>62</v>
      </c>
      <c r="Y143" s="14" t="s">
        <v>491</v>
      </c>
      <c r="Z143" s="14" t="s">
        <v>64</v>
      </c>
      <c r="AA143" s="14" t="s">
        <v>702</v>
      </c>
      <c r="AB143" s="14" t="s">
        <v>726</v>
      </c>
      <c r="AC143" s="14" t="s">
        <v>738</v>
      </c>
      <c r="AD143" s="19" t="s">
        <v>66</v>
      </c>
    </row>
    <row r="144" spans="1:30">
      <c r="A144" s="27" t="s">
        <v>27</v>
      </c>
      <c r="B144" s="8" t="s">
        <v>492</v>
      </c>
      <c r="C144" s="8" t="s">
        <v>493</v>
      </c>
      <c r="D144" s="8" t="s">
        <v>42</v>
      </c>
      <c r="E144" s="9">
        <v>45751</v>
      </c>
      <c r="F144" s="9" t="str">
        <f>TEXT('Base Prev e Real'!$E144, "mmm")</f>
        <v>abr</v>
      </c>
      <c r="G144" s="9">
        <v>45796</v>
      </c>
      <c r="H144" s="10">
        <v>1511.81</v>
      </c>
      <c r="I144" s="9">
        <v>45758</v>
      </c>
      <c r="J144" s="9" t="s">
        <v>78</v>
      </c>
      <c r="K144" s="8" t="s">
        <v>350</v>
      </c>
      <c r="L144" s="8" t="s">
        <v>351</v>
      </c>
      <c r="M144" s="8" t="s">
        <v>81</v>
      </c>
      <c r="N144" s="8" t="s">
        <v>82</v>
      </c>
      <c r="O144" s="8"/>
      <c r="P144" s="8"/>
      <c r="Q144" s="9">
        <v>45751</v>
      </c>
      <c r="R144" s="8" t="s">
        <v>742</v>
      </c>
      <c r="S144" s="8" t="s">
        <v>743</v>
      </c>
      <c r="T144" s="8">
        <v>0</v>
      </c>
      <c r="U144" s="11">
        <f>'Base Prev e Real'!$H144*1.5%</f>
        <v>22.677149999999997</v>
      </c>
      <c r="V144" s="8">
        <v>0</v>
      </c>
      <c r="W144" s="8"/>
      <c r="X144" s="8"/>
      <c r="Y144" s="29" t="s">
        <v>491</v>
      </c>
      <c r="Z144" s="12" t="s">
        <v>744</v>
      </c>
      <c r="AA144" s="8" t="s">
        <v>700</v>
      </c>
      <c r="AB144" s="8" t="s">
        <v>716</v>
      </c>
      <c r="AC144" s="8" t="s">
        <v>738</v>
      </c>
      <c r="AD144" s="13"/>
    </row>
    <row r="145" spans="1:30">
      <c r="A145" s="24" t="s">
        <v>83</v>
      </c>
      <c r="B145" s="14" t="s">
        <v>494</v>
      </c>
      <c r="C145" s="14" t="s">
        <v>493</v>
      </c>
      <c r="D145" s="14" t="s">
        <v>29</v>
      </c>
      <c r="E145" s="15">
        <v>45751</v>
      </c>
      <c r="F145" s="15" t="str">
        <f>TEXT('Base Prev e Real'!$E145, "mmm")</f>
        <v>abr</v>
      </c>
      <c r="G145" s="15">
        <v>45796</v>
      </c>
      <c r="H145" s="16">
        <v>1511.81</v>
      </c>
      <c r="I145" s="15">
        <v>45758</v>
      </c>
      <c r="J145" s="14" t="s">
        <v>84</v>
      </c>
      <c r="K145" s="14" t="s">
        <v>353</v>
      </c>
      <c r="L145" s="14" t="s">
        <v>354</v>
      </c>
      <c r="M145" s="14" t="s">
        <v>81</v>
      </c>
      <c r="N145" s="14" t="s">
        <v>82</v>
      </c>
      <c r="O145" s="14" t="s">
        <v>59</v>
      </c>
      <c r="P145" s="14" t="s">
        <v>60</v>
      </c>
      <c r="Q145" s="15">
        <v>45758</v>
      </c>
      <c r="R145" s="14" t="s">
        <v>36</v>
      </c>
      <c r="S145" s="14" t="s">
        <v>37</v>
      </c>
      <c r="T145" s="14">
        <v>0</v>
      </c>
      <c r="U145" s="17">
        <f>'Base Prev e Real'!$H145*1.5%</f>
        <v>22.677149999999997</v>
      </c>
      <c r="V145" s="14">
        <v>0</v>
      </c>
      <c r="W145" s="14" t="s">
        <v>70</v>
      </c>
      <c r="X145" s="14" t="s">
        <v>62</v>
      </c>
      <c r="Y145" s="14" t="s">
        <v>495</v>
      </c>
      <c r="Z145" s="14" t="s">
        <v>64</v>
      </c>
      <c r="AA145" s="14" t="s">
        <v>702</v>
      </c>
      <c r="AB145" s="14" t="s">
        <v>393</v>
      </c>
      <c r="AC145" s="14" t="s">
        <v>738</v>
      </c>
      <c r="AD145" s="19" t="s">
        <v>66</v>
      </c>
    </row>
    <row r="146" spans="1:30">
      <c r="A146" s="27" t="s">
        <v>144</v>
      </c>
      <c r="B146" s="8" t="s">
        <v>697</v>
      </c>
      <c r="C146" s="8"/>
      <c r="D146" s="8" t="s">
        <v>42</v>
      </c>
      <c r="E146" s="9">
        <v>45753</v>
      </c>
      <c r="F146" s="9" t="str">
        <f>TEXT('Base Prev e Real'!$E146, "mmm")</f>
        <v>abr</v>
      </c>
      <c r="G146" s="9">
        <v>45800</v>
      </c>
      <c r="H146" s="10">
        <v>148606.48000000001</v>
      </c>
      <c r="I146" s="9"/>
      <c r="J146" s="9">
        <v>1002100101</v>
      </c>
      <c r="K146" s="8"/>
      <c r="L146" s="8" t="s">
        <v>687</v>
      </c>
      <c r="M146" s="8" t="s">
        <v>222</v>
      </c>
      <c r="N146" s="8" t="s">
        <v>223</v>
      </c>
      <c r="O146" s="8"/>
      <c r="P146" s="8"/>
      <c r="Q146" s="9">
        <v>45753</v>
      </c>
      <c r="R146" s="8" t="s">
        <v>742</v>
      </c>
      <c r="S146" s="8" t="s">
        <v>743</v>
      </c>
      <c r="T146" s="8">
        <v>0</v>
      </c>
      <c r="U146" s="11">
        <f>'Base Prev e Real'!$H146*1.5%</f>
        <v>2229.0972000000002</v>
      </c>
      <c r="V146" s="8">
        <v>0</v>
      </c>
      <c r="W146" s="8"/>
      <c r="X146" s="8"/>
      <c r="Y146" s="29" t="s">
        <v>495</v>
      </c>
      <c r="Z146" s="12" t="s">
        <v>744</v>
      </c>
      <c r="AA146" s="8" t="s">
        <v>700</v>
      </c>
      <c r="AB146" s="8" t="s">
        <v>716</v>
      </c>
      <c r="AC146" s="8" t="s">
        <v>738</v>
      </c>
      <c r="AD146" s="13"/>
    </row>
    <row r="147" spans="1:30">
      <c r="A147" s="24" t="s">
        <v>144</v>
      </c>
      <c r="B147" s="14" t="s">
        <v>496</v>
      </c>
      <c r="C147" s="14" t="s">
        <v>497</v>
      </c>
      <c r="D147" s="14" t="s">
        <v>29</v>
      </c>
      <c r="E147" s="15">
        <v>45755</v>
      </c>
      <c r="F147" s="15" t="str">
        <f>TEXT('Base Prev e Real'!$E147, "mmm")</f>
        <v>abr</v>
      </c>
      <c r="G147" s="15">
        <v>45789</v>
      </c>
      <c r="H147" s="16">
        <v>204.08</v>
      </c>
      <c r="I147" s="15">
        <v>45763</v>
      </c>
      <c r="J147" s="14" t="s">
        <v>30</v>
      </c>
      <c r="K147" s="14" t="s">
        <v>131</v>
      </c>
      <c r="L147" s="14" t="s">
        <v>132</v>
      </c>
      <c r="M147" s="14" t="s">
        <v>102</v>
      </c>
      <c r="N147" s="14" t="s">
        <v>103</v>
      </c>
      <c r="O147" s="14" t="s">
        <v>87</v>
      </c>
      <c r="P147" s="14" t="s">
        <v>60</v>
      </c>
      <c r="Q147" s="15">
        <v>45763</v>
      </c>
      <c r="R147" s="14" t="s">
        <v>36</v>
      </c>
      <c r="S147" s="14" t="s">
        <v>37</v>
      </c>
      <c r="T147" s="14">
        <v>0</v>
      </c>
      <c r="U147" s="17">
        <f>'Base Prev e Real'!$H147*1.5%</f>
        <v>3.0611999999999999</v>
      </c>
      <c r="V147" s="14">
        <v>0</v>
      </c>
      <c r="W147" s="14" t="s">
        <v>70</v>
      </c>
      <c r="X147" s="14" t="s">
        <v>87</v>
      </c>
      <c r="Y147" s="14" t="s">
        <v>498</v>
      </c>
      <c r="Z147" s="14" t="s">
        <v>64</v>
      </c>
      <c r="AA147" s="14" t="s">
        <v>704</v>
      </c>
      <c r="AB147" s="14" t="s">
        <v>499</v>
      </c>
      <c r="AC147" s="14" t="s">
        <v>739</v>
      </c>
      <c r="AD147" s="19" t="s">
        <v>66</v>
      </c>
    </row>
    <row r="148" spans="1:30">
      <c r="A148" s="25" t="s">
        <v>71</v>
      </c>
      <c r="B148" s="8" t="s">
        <v>698</v>
      </c>
      <c r="C148" s="8" t="s">
        <v>500</v>
      </c>
      <c r="D148" s="8" t="s">
        <v>29</v>
      </c>
      <c r="E148" s="9">
        <v>45784</v>
      </c>
      <c r="F148" s="9" t="str">
        <f>TEXT('Base Prev e Real'!$E148, "mmm")</f>
        <v>mai</v>
      </c>
      <c r="G148" s="9">
        <v>45798</v>
      </c>
      <c r="H148" s="10">
        <v>660</v>
      </c>
      <c r="I148" s="9">
        <v>45785</v>
      </c>
      <c r="J148" s="8" t="s">
        <v>137</v>
      </c>
      <c r="K148" s="8" t="s">
        <v>157</v>
      </c>
      <c r="L148" s="8" t="s">
        <v>158</v>
      </c>
      <c r="M148" s="8" t="s">
        <v>140</v>
      </c>
      <c r="N148" s="8" t="s">
        <v>141</v>
      </c>
      <c r="O148" s="8" t="s">
        <v>87</v>
      </c>
      <c r="P148" s="8" t="s">
        <v>60</v>
      </c>
      <c r="Q148" s="9">
        <v>45786</v>
      </c>
      <c r="R148" s="8" t="s">
        <v>36</v>
      </c>
      <c r="S148" s="8" t="s">
        <v>37</v>
      </c>
      <c r="T148" s="8">
        <v>0</v>
      </c>
      <c r="U148" s="11">
        <f>'Base Prev e Real'!$H148*1.5%</f>
        <v>9.9</v>
      </c>
      <c r="V148" s="8">
        <v>0</v>
      </c>
      <c r="W148" s="8" t="s">
        <v>70</v>
      </c>
      <c r="X148" s="8" t="s">
        <v>87</v>
      </c>
      <c r="Y148" s="8" t="s">
        <v>501</v>
      </c>
      <c r="Z148" s="8" t="s">
        <v>64</v>
      </c>
      <c r="AA148" s="8" t="s">
        <v>705</v>
      </c>
      <c r="AB148" s="8" t="s">
        <v>271</v>
      </c>
      <c r="AC148" s="8" t="s">
        <v>738</v>
      </c>
      <c r="AD148" s="13" t="s">
        <v>106</v>
      </c>
    </row>
    <row r="149" spans="1:30">
      <c r="A149" s="24" t="s">
        <v>71</v>
      </c>
      <c r="B149" s="14" t="s">
        <v>698</v>
      </c>
      <c r="C149" s="14" t="s">
        <v>502</v>
      </c>
      <c r="D149" s="14" t="s">
        <v>29</v>
      </c>
      <c r="E149" s="15">
        <v>45784</v>
      </c>
      <c r="F149" s="15" t="str">
        <f>TEXT('Base Prev e Real'!$E149, "mmm")</f>
        <v>mai</v>
      </c>
      <c r="G149" s="15">
        <v>45798</v>
      </c>
      <c r="H149" s="16">
        <v>330</v>
      </c>
      <c r="I149" s="15">
        <v>45785</v>
      </c>
      <c r="J149" s="14" t="s">
        <v>137</v>
      </c>
      <c r="K149" s="14" t="s">
        <v>157</v>
      </c>
      <c r="L149" s="14" t="s">
        <v>158</v>
      </c>
      <c r="M149" s="14" t="s">
        <v>140</v>
      </c>
      <c r="N149" s="14" t="s">
        <v>141</v>
      </c>
      <c r="O149" s="14" t="s">
        <v>87</v>
      </c>
      <c r="P149" s="14" t="s">
        <v>60</v>
      </c>
      <c r="Q149" s="15">
        <v>45786</v>
      </c>
      <c r="R149" s="14" t="s">
        <v>36</v>
      </c>
      <c r="S149" s="14" t="s">
        <v>37</v>
      </c>
      <c r="T149" s="14">
        <v>0</v>
      </c>
      <c r="U149" s="17">
        <f>'Base Prev e Real'!$H149*1.5%</f>
        <v>4.95</v>
      </c>
      <c r="V149" s="14">
        <v>0</v>
      </c>
      <c r="W149" s="14" t="s">
        <v>70</v>
      </c>
      <c r="X149" s="14" t="s">
        <v>87</v>
      </c>
      <c r="Y149" s="14" t="s">
        <v>501</v>
      </c>
      <c r="Z149" s="14" t="s">
        <v>64</v>
      </c>
      <c r="AA149" s="14" t="s">
        <v>705</v>
      </c>
      <c r="AB149" s="14" t="s">
        <v>271</v>
      </c>
      <c r="AC149" s="14" t="s">
        <v>738</v>
      </c>
      <c r="AD149" s="19" t="s">
        <v>106</v>
      </c>
    </row>
    <row r="150" spans="1:30">
      <c r="A150" s="27" t="s">
        <v>144</v>
      </c>
      <c r="B150" s="8" t="s">
        <v>722</v>
      </c>
      <c r="C150" s="8" t="s">
        <v>503</v>
      </c>
      <c r="D150" s="8" t="s">
        <v>42</v>
      </c>
      <c r="E150" s="9">
        <v>45771</v>
      </c>
      <c r="F150" s="9" t="str">
        <f>TEXT('Base Prev e Real'!$E150, "mmm")</f>
        <v>abr</v>
      </c>
      <c r="G150" s="9">
        <v>45800</v>
      </c>
      <c r="H150" s="10">
        <v>2500</v>
      </c>
      <c r="I150" s="9">
        <v>45775</v>
      </c>
      <c r="J150" s="9" t="s">
        <v>90</v>
      </c>
      <c r="K150" s="8" t="s">
        <v>91</v>
      </c>
      <c r="L150" s="8" t="s">
        <v>92</v>
      </c>
      <c r="M150" s="8" t="s">
        <v>93</v>
      </c>
      <c r="N150" s="8" t="s">
        <v>94</v>
      </c>
      <c r="O150" s="8"/>
      <c r="P150" s="8"/>
      <c r="Q150" s="9">
        <v>45771</v>
      </c>
      <c r="R150" s="8" t="s">
        <v>742</v>
      </c>
      <c r="S150" s="8" t="s">
        <v>743</v>
      </c>
      <c r="T150" s="8">
        <v>0</v>
      </c>
      <c r="U150" s="11">
        <f>'Base Prev e Real'!$H150*1.5%</f>
        <v>37.5</v>
      </c>
      <c r="V150" s="8">
        <v>0</v>
      </c>
      <c r="W150" s="8"/>
      <c r="X150" s="8"/>
      <c r="Y150" s="29" t="s">
        <v>501</v>
      </c>
      <c r="Z150" s="12" t="s">
        <v>744</v>
      </c>
      <c r="AA150" s="8" t="s">
        <v>700</v>
      </c>
      <c r="AB150" s="8" t="s">
        <v>723</v>
      </c>
      <c r="AC150" s="8" t="s">
        <v>738</v>
      </c>
      <c r="AD150" s="13"/>
    </row>
    <row r="151" spans="1:30">
      <c r="A151" s="24" t="s">
        <v>55</v>
      </c>
      <c r="B151" s="14" t="s">
        <v>727</v>
      </c>
      <c r="C151" s="14" t="s">
        <v>503</v>
      </c>
      <c r="D151" s="14" t="s">
        <v>29</v>
      </c>
      <c r="E151" s="15">
        <v>45771</v>
      </c>
      <c r="F151" s="15" t="str">
        <f>TEXT('Base Prev e Real'!$E151, "mmm")</f>
        <v>abr</v>
      </c>
      <c r="G151" s="15">
        <v>45800</v>
      </c>
      <c r="H151" s="16">
        <v>2500</v>
      </c>
      <c r="I151" s="15">
        <v>45773</v>
      </c>
      <c r="J151" s="14" t="s">
        <v>95</v>
      </c>
      <c r="K151" s="14" t="s">
        <v>96</v>
      </c>
      <c r="L151" s="14" t="s">
        <v>97</v>
      </c>
      <c r="M151" s="14" t="s">
        <v>93</v>
      </c>
      <c r="N151" s="14" t="s">
        <v>94</v>
      </c>
      <c r="O151" s="14" t="s">
        <v>87</v>
      </c>
      <c r="P151" s="14" t="s">
        <v>60</v>
      </c>
      <c r="Q151" s="15">
        <v>45775</v>
      </c>
      <c r="R151" s="14" t="s">
        <v>36</v>
      </c>
      <c r="S151" s="14" t="s">
        <v>37</v>
      </c>
      <c r="T151" s="14">
        <v>0</v>
      </c>
      <c r="U151" s="17">
        <f>'Base Prev e Real'!$H151*1.5%</f>
        <v>37.5</v>
      </c>
      <c r="V151" s="14">
        <v>0</v>
      </c>
      <c r="W151" s="14" t="s">
        <v>70</v>
      </c>
      <c r="X151" s="14" t="s">
        <v>62</v>
      </c>
      <c r="Y151" s="14" t="s">
        <v>504</v>
      </c>
      <c r="Z151" s="14" t="s">
        <v>64</v>
      </c>
      <c r="AA151" s="14" t="s">
        <v>702</v>
      </c>
      <c r="AB151" s="14" t="s">
        <v>169</v>
      </c>
      <c r="AC151" s="14" t="s">
        <v>739</v>
      </c>
      <c r="AD151" s="19" t="s">
        <v>76</v>
      </c>
    </row>
    <row r="152" spans="1:30">
      <c r="A152" s="27" t="s">
        <v>144</v>
      </c>
      <c r="B152" s="8" t="s">
        <v>505</v>
      </c>
      <c r="C152" s="8" t="s">
        <v>506</v>
      </c>
      <c r="D152" s="8" t="s">
        <v>42</v>
      </c>
      <c r="E152" s="9">
        <v>45769</v>
      </c>
      <c r="F152" s="9" t="str">
        <f>TEXT('Base Prev e Real'!$E152, "mmm")</f>
        <v>abr</v>
      </c>
      <c r="G152" s="9">
        <v>45800</v>
      </c>
      <c r="H152" s="10">
        <v>960</v>
      </c>
      <c r="I152" s="9">
        <v>45777</v>
      </c>
      <c r="J152" s="9" t="s">
        <v>49</v>
      </c>
      <c r="K152" s="8" t="s">
        <v>44</v>
      </c>
      <c r="L152" s="8" t="s">
        <v>45</v>
      </c>
      <c r="M152" s="8" t="s">
        <v>46</v>
      </c>
      <c r="N152" s="8" t="s">
        <v>47</v>
      </c>
      <c r="O152" s="8"/>
      <c r="P152" s="8"/>
      <c r="Q152" s="9">
        <v>45769</v>
      </c>
      <c r="R152" s="8" t="s">
        <v>742</v>
      </c>
      <c r="S152" s="8" t="s">
        <v>743</v>
      </c>
      <c r="T152" s="8">
        <v>0</v>
      </c>
      <c r="U152" s="11">
        <f>'Base Prev e Real'!$H152*1.5%</f>
        <v>14.399999999999999</v>
      </c>
      <c r="V152" s="8">
        <v>0</v>
      </c>
      <c r="W152" s="8"/>
      <c r="X152" s="8"/>
      <c r="Y152" s="29" t="s">
        <v>504</v>
      </c>
      <c r="Z152" s="12" t="s">
        <v>744</v>
      </c>
      <c r="AA152" s="8" t="s">
        <v>700</v>
      </c>
      <c r="AB152" s="8" t="s">
        <v>716</v>
      </c>
      <c r="AC152" s="8" t="s">
        <v>738</v>
      </c>
      <c r="AD152" s="13"/>
    </row>
    <row r="153" spans="1:30">
      <c r="A153" s="24" t="s">
        <v>55</v>
      </c>
      <c r="B153" s="14" t="s">
        <v>507</v>
      </c>
      <c r="C153" s="14" t="s">
        <v>506</v>
      </c>
      <c r="D153" s="14" t="s">
        <v>29</v>
      </c>
      <c r="E153" s="15">
        <v>45769</v>
      </c>
      <c r="F153" s="15" t="str">
        <f>TEXT('Base Prev e Real'!$E153, "mmm")</f>
        <v>abr</v>
      </c>
      <c r="G153" s="15">
        <v>45800</v>
      </c>
      <c r="H153" s="16">
        <v>960</v>
      </c>
      <c r="I153" s="15">
        <v>45776</v>
      </c>
      <c r="J153" s="14" t="s">
        <v>67</v>
      </c>
      <c r="K153" s="14" t="s">
        <v>57</v>
      </c>
      <c r="L153" s="14" t="s">
        <v>58</v>
      </c>
      <c r="M153" s="14" t="s">
        <v>46</v>
      </c>
      <c r="N153" s="14" t="s">
        <v>47</v>
      </c>
      <c r="O153" s="14" t="s">
        <v>87</v>
      </c>
      <c r="P153" s="14" t="s">
        <v>60</v>
      </c>
      <c r="Q153" s="15">
        <v>45777</v>
      </c>
      <c r="R153" s="14" t="s">
        <v>36</v>
      </c>
      <c r="S153" s="14" t="s">
        <v>37</v>
      </c>
      <c r="T153" s="14">
        <v>0</v>
      </c>
      <c r="U153" s="17">
        <f>'Base Prev e Real'!$H153*1.5%</f>
        <v>14.399999999999999</v>
      </c>
      <c r="V153" s="14">
        <v>0</v>
      </c>
      <c r="W153" s="14" t="s">
        <v>70</v>
      </c>
      <c r="X153" s="14" t="s">
        <v>62</v>
      </c>
      <c r="Y153" s="14" t="s">
        <v>508</v>
      </c>
      <c r="Z153" s="14" t="s">
        <v>64</v>
      </c>
      <c r="AA153" s="14" t="s">
        <v>702</v>
      </c>
      <c r="AB153" s="14" t="s">
        <v>65</v>
      </c>
      <c r="AC153" s="14" t="s">
        <v>738</v>
      </c>
      <c r="AD153" s="19" t="s">
        <v>76</v>
      </c>
    </row>
    <row r="154" spans="1:30" ht="28">
      <c r="A154" s="25" t="s">
        <v>27</v>
      </c>
      <c r="B154" s="8" t="s">
        <v>509</v>
      </c>
      <c r="C154" s="8" t="s">
        <v>510</v>
      </c>
      <c r="D154" s="8" t="s">
        <v>29</v>
      </c>
      <c r="E154" s="9">
        <v>45790</v>
      </c>
      <c r="F154" s="9" t="str">
        <f>TEXT('Base Prev e Real'!$E154, "mmm")</f>
        <v>mai</v>
      </c>
      <c r="G154" s="9">
        <v>45796</v>
      </c>
      <c r="H154" s="10">
        <v>1315.57</v>
      </c>
      <c r="I154" s="9">
        <v>45790</v>
      </c>
      <c r="J154" s="8" t="s">
        <v>256</v>
      </c>
      <c r="K154" s="8" t="s">
        <v>511</v>
      </c>
      <c r="L154" s="8" t="s">
        <v>512</v>
      </c>
      <c r="M154" s="8" t="s">
        <v>259</v>
      </c>
      <c r="N154" s="8" t="s">
        <v>260</v>
      </c>
      <c r="O154" s="8" t="s">
        <v>179</v>
      </c>
      <c r="P154" s="8" t="s">
        <v>104</v>
      </c>
      <c r="Q154" s="9">
        <v>45790</v>
      </c>
      <c r="R154" s="8" t="s">
        <v>36</v>
      </c>
      <c r="S154" s="8" t="s">
        <v>37</v>
      </c>
      <c r="T154" s="8">
        <v>0</v>
      </c>
      <c r="U154" s="11">
        <f>'Base Prev e Real'!$H154*1.5%</f>
        <v>19.733549999999997</v>
      </c>
      <c r="V154" s="8">
        <v>0</v>
      </c>
      <c r="W154" s="20" t="s">
        <v>513</v>
      </c>
      <c r="X154" s="8" t="s">
        <v>87</v>
      </c>
      <c r="Y154" s="8" t="s">
        <v>514</v>
      </c>
      <c r="Z154" s="8" t="s">
        <v>64</v>
      </c>
      <c r="AA154" s="8" t="s">
        <v>700</v>
      </c>
      <c r="AB154" s="8" t="s">
        <v>717</v>
      </c>
      <c r="AC154" s="8" t="s">
        <v>738</v>
      </c>
      <c r="AD154" s="13" t="s">
        <v>66</v>
      </c>
    </row>
    <row r="155" spans="1:30">
      <c r="A155" s="24" t="s">
        <v>55</v>
      </c>
      <c r="B155" s="14" t="s">
        <v>515</v>
      </c>
      <c r="C155" s="14" t="s">
        <v>516</v>
      </c>
      <c r="D155" s="14" t="s">
        <v>29</v>
      </c>
      <c r="E155" s="15">
        <v>45778</v>
      </c>
      <c r="F155" s="15" t="str">
        <f>TEXT('Base Prev e Real'!$E155, "mmm")</f>
        <v>mai</v>
      </c>
      <c r="G155" s="15">
        <v>45800</v>
      </c>
      <c r="H155" s="16">
        <v>11311</v>
      </c>
      <c r="I155" s="15">
        <v>45785</v>
      </c>
      <c r="J155" s="14" t="s">
        <v>67</v>
      </c>
      <c r="K155" s="14" t="s">
        <v>517</v>
      </c>
      <c r="L155" s="14" t="s">
        <v>518</v>
      </c>
      <c r="M155" s="14" t="s">
        <v>81</v>
      </c>
      <c r="N155" s="14" t="s">
        <v>82</v>
      </c>
      <c r="O155" s="14" t="s">
        <v>87</v>
      </c>
      <c r="P155" s="14" t="s">
        <v>60</v>
      </c>
      <c r="Q155" s="15">
        <v>45786</v>
      </c>
      <c r="R155" s="14" t="s">
        <v>36</v>
      </c>
      <c r="S155" s="14" t="s">
        <v>37</v>
      </c>
      <c r="T155" s="14">
        <v>0</v>
      </c>
      <c r="U155" s="17">
        <f>'Base Prev e Real'!$H155*1.5%</f>
        <v>169.66499999999999</v>
      </c>
      <c r="V155" s="14">
        <v>0</v>
      </c>
      <c r="W155" s="14" t="s">
        <v>70</v>
      </c>
      <c r="X155" s="14" t="s">
        <v>62</v>
      </c>
      <c r="Y155" s="14" t="s">
        <v>519</v>
      </c>
      <c r="Z155" s="14" t="s">
        <v>64</v>
      </c>
      <c r="AA155" s="14" t="s">
        <v>168</v>
      </c>
      <c r="AB155" s="14" t="s">
        <v>65</v>
      </c>
      <c r="AC155" s="14" t="s">
        <v>739</v>
      </c>
      <c r="AD155" s="19" t="s">
        <v>76</v>
      </c>
    </row>
    <row r="156" spans="1:30">
      <c r="A156" s="27" t="s">
        <v>27</v>
      </c>
      <c r="B156" s="8" t="s">
        <v>520</v>
      </c>
      <c r="C156" s="8" t="s">
        <v>521</v>
      </c>
      <c r="D156" s="8" t="s">
        <v>42</v>
      </c>
      <c r="E156" s="9">
        <v>45736</v>
      </c>
      <c r="F156" s="9" t="str">
        <f>TEXT('Base Prev e Real'!$E156, "mmm")</f>
        <v>mar</v>
      </c>
      <c r="G156" s="9">
        <v>45796</v>
      </c>
      <c r="H156" s="10">
        <v>22694.81</v>
      </c>
      <c r="I156" s="9">
        <v>45747</v>
      </c>
      <c r="J156" s="9" t="s">
        <v>53</v>
      </c>
      <c r="K156" s="8" t="s">
        <v>488</v>
      </c>
      <c r="L156" s="8" t="s">
        <v>489</v>
      </c>
      <c r="M156" s="8" t="s">
        <v>397</v>
      </c>
      <c r="N156" s="8" t="s">
        <v>398</v>
      </c>
      <c r="O156" s="8"/>
      <c r="P156" s="8"/>
      <c r="Q156" s="9">
        <v>45736</v>
      </c>
      <c r="R156" s="8"/>
      <c r="S156" s="8" t="s">
        <v>743</v>
      </c>
      <c r="T156" s="8">
        <v>0</v>
      </c>
      <c r="U156" s="11">
        <f>'Base Prev e Real'!$H156*1.5%</f>
        <v>340.42214999999999</v>
      </c>
      <c r="V156" s="8">
        <v>0</v>
      </c>
      <c r="W156" s="8"/>
      <c r="X156" s="8"/>
      <c r="Y156" s="14" t="s">
        <v>519</v>
      </c>
      <c r="Z156" s="8"/>
      <c r="AA156" s="8" t="s">
        <v>700</v>
      </c>
      <c r="AB156" s="8" t="s">
        <v>716</v>
      </c>
      <c r="AC156" s="8" t="s">
        <v>738</v>
      </c>
      <c r="AD156" s="13"/>
    </row>
    <row r="157" spans="1:30">
      <c r="A157" s="24" t="s">
        <v>71</v>
      </c>
      <c r="B157" s="14" t="s">
        <v>522</v>
      </c>
      <c r="C157" s="14" t="s">
        <v>521</v>
      </c>
      <c r="D157" s="14" t="s">
        <v>29</v>
      </c>
      <c r="E157" s="15">
        <v>45736</v>
      </c>
      <c r="F157" s="15" t="str">
        <f>TEXT('Base Prev e Real'!$E157, "mmm")</f>
        <v>mar</v>
      </c>
      <c r="G157" s="15">
        <v>45796</v>
      </c>
      <c r="H157" s="16">
        <v>22694.81</v>
      </c>
      <c r="I157" s="15">
        <v>45745</v>
      </c>
      <c r="J157" s="14" t="s">
        <v>72</v>
      </c>
      <c r="K157" s="14" t="s">
        <v>395</v>
      </c>
      <c r="L157" s="14" t="s">
        <v>396</v>
      </c>
      <c r="M157" s="14" t="s">
        <v>397</v>
      </c>
      <c r="N157" s="14" t="s">
        <v>398</v>
      </c>
      <c r="O157" s="14" t="s">
        <v>73</v>
      </c>
      <c r="P157" s="14" t="s">
        <v>60</v>
      </c>
      <c r="Q157" s="15">
        <v>45747</v>
      </c>
      <c r="R157" s="14" t="s">
        <v>36</v>
      </c>
      <c r="S157" s="14" t="s">
        <v>37</v>
      </c>
      <c r="T157" s="14">
        <v>0</v>
      </c>
      <c r="U157" s="17">
        <f>'Base Prev e Real'!$H157*1.5%</f>
        <v>340.42214999999999</v>
      </c>
      <c r="V157" s="14">
        <v>0</v>
      </c>
      <c r="W157" s="14" t="s">
        <v>70</v>
      </c>
      <c r="X157" s="14" t="s">
        <v>87</v>
      </c>
      <c r="Y157" s="14" t="s">
        <v>523</v>
      </c>
      <c r="Z157" s="14" t="s">
        <v>64</v>
      </c>
      <c r="AA157" s="14" t="s">
        <v>702</v>
      </c>
      <c r="AB157" s="14" t="s">
        <v>725</v>
      </c>
      <c r="AC157" s="14" t="s">
        <v>738</v>
      </c>
      <c r="AD157" s="19" t="s">
        <v>66</v>
      </c>
    </row>
    <row r="158" spans="1:30">
      <c r="A158" s="25" t="s">
        <v>27</v>
      </c>
      <c r="B158" s="8" t="s">
        <v>648</v>
      </c>
      <c r="C158" s="8" t="s">
        <v>524</v>
      </c>
      <c r="D158" s="8" t="s">
        <v>29</v>
      </c>
      <c r="E158" s="9">
        <v>45798</v>
      </c>
      <c r="F158" s="9" t="str">
        <f>TEXT('Base Prev e Real'!$E158, "mmm")</f>
        <v>mai</v>
      </c>
      <c r="G158" s="9">
        <v>45798</v>
      </c>
      <c r="H158" s="10">
        <v>51080.17</v>
      </c>
      <c r="I158" s="9">
        <v>45803</v>
      </c>
      <c r="J158" s="8" t="s">
        <v>303</v>
      </c>
      <c r="K158" s="8" t="s">
        <v>525</v>
      </c>
      <c r="L158" s="8" t="s">
        <v>526</v>
      </c>
      <c r="M158" s="8" t="s">
        <v>281</v>
      </c>
      <c r="N158" s="8" t="s">
        <v>282</v>
      </c>
      <c r="O158" s="8" t="s">
        <v>87</v>
      </c>
      <c r="P158" s="8" t="s">
        <v>306</v>
      </c>
      <c r="Q158" s="9">
        <v>45803</v>
      </c>
      <c r="R158" s="8" t="s">
        <v>36</v>
      </c>
      <c r="S158" s="8" t="s">
        <v>37</v>
      </c>
      <c r="T158" s="8">
        <v>0</v>
      </c>
      <c r="U158" s="11">
        <f>'Base Prev e Real'!$H158*1.5%</f>
        <v>766.20254999999997</v>
      </c>
      <c r="V158" s="8">
        <v>0</v>
      </c>
      <c r="W158" s="8" t="s">
        <v>527</v>
      </c>
      <c r="X158" s="8" t="s">
        <v>87</v>
      </c>
      <c r="Y158" s="8" t="s">
        <v>528</v>
      </c>
      <c r="Z158" s="8" t="s">
        <v>64</v>
      </c>
      <c r="AA158" s="8" t="s">
        <v>700</v>
      </c>
      <c r="AB158" s="8" t="s">
        <v>723</v>
      </c>
      <c r="AC158" s="8" t="s">
        <v>738</v>
      </c>
      <c r="AD158" s="13" t="s">
        <v>106</v>
      </c>
    </row>
    <row r="159" spans="1:30">
      <c r="A159" s="24" t="s">
        <v>27</v>
      </c>
      <c r="B159" s="14" t="s">
        <v>648</v>
      </c>
      <c r="C159" s="14" t="s">
        <v>529</v>
      </c>
      <c r="D159" s="14" t="s">
        <v>29</v>
      </c>
      <c r="E159" s="15">
        <v>45798</v>
      </c>
      <c r="F159" s="15" t="str">
        <f>TEXT('Base Prev e Real'!$E159, "mmm")</f>
        <v>mai</v>
      </c>
      <c r="G159" s="15">
        <v>45800</v>
      </c>
      <c r="H159" s="16">
        <v>8556.68</v>
      </c>
      <c r="I159" s="15">
        <v>45798</v>
      </c>
      <c r="J159" s="14" t="s">
        <v>310</v>
      </c>
      <c r="K159" s="14" t="s">
        <v>525</v>
      </c>
      <c r="L159" s="14" t="s">
        <v>526</v>
      </c>
      <c r="M159" s="14" t="s">
        <v>281</v>
      </c>
      <c r="N159" s="14" t="s">
        <v>282</v>
      </c>
      <c r="O159" s="14" t="s">
        <v>87</v>
      </c>
      <c r="P159" s="14" t="s">
        <v>306</v>
      </c>
      <c r="Q159" s="15">
        <v>45798</v>
      </c>
      <c r="R159" s="14" t="s">
        <v>36</v>
      </c>
      <c r="S159" s="14" t="s">
        <v>37</v>
      </c>
      <c r="T159" s="14">
        <v>0</v>
      </c>
      <c r="U159" s="17">
        <f>'Base Prev e Real'!$H159*1.5%</f>
        <v>128.3502</v>
      </c>
      <c r="V159" s="14">
        <v>0</v>
      </c>
      <c r="W159" s="14" t="s">
        <v>527</v>
      </c>
      <c r="X159" s="14" t="s">
        <v>87</v>
      </c>
      <c r="Y159" s="14" t="s">
        <v>528</v>
      </c>
      <c r="Z159" s="14" t="s">
        <v>64</v>
      </c>
      <c r="AA159" s="14" t="s">
        <v>700</v>
      </c>
      <c r="AB159" s="14" t="s">
        <v>723</v>
      </c>
      <c r="AC159" s="14" t="s">
        <v>738</v>
      </c>
      <c r="AD159" s="19" t="s">
        <v>76</v>
      </c>
    </row>
    <row r="160" spans="1:30">
      <c r="A160" s="27" t="s">
        <v>144</v>
      </c>
      <c r="B160" s="8" t="s">
        <v>530</v>
      </c>
      <c r="C160" s="8"/>
      <c r="D160" s="8" t="s">
        <v>42</v>
      </c>
      <c r="E160" s="9">
        <v>45798</v>
      </c>
      <c r="F160" s="9" t="str">
        <f>TEXT('Base Prev e Real'!$E160, "mmm")</f>
        <v>mai</v>
      </c>
      <c r="G160" s="9">
        <v>45798</v>
      </c>
      <c r="H160" s="10">
        <v>50000</v>
      </c>
      <c r="I160" s="9"/>
      <c r="J160" s="9">
        <v>1002100101</v>
      </c>
      <c r="K160" s="8"/>
      <c r="L160" s="8" t="s">
        <v>687</v>
      </c>
      <c r="M160" s="8" t="s">
        <v>281</v>
      </c>
      <c r="N160" s="8" t="s">
        <v>282</v>
      </c>
      <c r="O160" s="8"/>
      <c r="P160" s="8"/>
      <c r="Q160" s="9">
        <v>45798</v>
      </c>
      <c r="R160" s="8" t="s">
        <v>742</v>
      </c>
      <c r="S160" s="8" t="s">
        <v>743</v>
      </c>
      <c r="T160" s="8">
        <v>0</v>
      </c>
      <c r="U160" s="11">
        <f>'Base Prev e Real'!$H160*1.5%</f>
        <v>750</v>
      </c>
      <c r="V160" s="8">
        <v>0</v>
      </c>
      <c r="W160" s="8"/>
      <c r="X160" s="8"/>
      <c r="Y160" s="29" t="s">
        <v>528</v>
      </c>
      <c r="Z160" s="12" t="s">
        <v>744</v>
      </c>
      <c r="AA160" s="8" t="s">
        <v>700</v>
      </c>
      <c r="AB160" s="8" t="s">
        <v>716</v>
      </c>
      <c r="AC160" s="8" t="s">
        <v>738</v>
      </c>
      <c r="AD160" s="13"/>
    </row>
    <row r="161" spans="1:30">
      <c r="A161" s="24" t="s">
        <v>83</v>
      </c>
      <c r="B161" s="14" t="s">
        <v>669</v>
      </c>
      <c r="C161" s="14" t="s">
        <v>531</v>
      </c>
      <c r="D161" s="14" t="s">
        <v>29</v>
      </c>
      <c r="E161" s="15">
        <v>45785</v>
      </c>
      <c r="F161" s="15" t="str">
        <f>TEXT('Base Prev e Real'!$E161, "mmm")</f>
        <v>mai</v>
      </c>
      <c r="G161" s="15">
        <v>45796</v>
      </c>
      <c r="H161" s="16">
        <v>319</v>
      </c>
      <c r="I161" s="15">
        <v>45786</v>
      </c>
      <c r="J161" s="14" t="s">
        <v>84</v>
      </c>
      <c r="K161" s="14" t="s">
        <v>246</v>
      </c>
      <c r="L161" s="14" t="s">
        <v>247</v>
      </c>
      <c r="M161" s="14" t="s">
        <v>46</v>
      </c>
      <c r="N161" s="14" t="s">
        <v>47</v>
      </c>
      <c r="O161" s="14" t="s">
        <v>87</v>
      </c>
      <c r="P161" s="14" t="s">
        <v>60</v>
      </c>
      <c r="Q161" s="15">
        <v>45786</v>
      </c>
      <c r="R161" s="14" t="s">
        <v>36</v>
      </c>
      <c r="S161" s="14" t="s">
        <v>37</v>
      </c>
      <c r="T161" s="14">
        <v>0</v>
      </c>
      <c r="U161" s="17">
        <f>'Base Prev e Real'!$H161*1.5%</f>
        <v>4.7850000000000001</v>
      </c>
      <c r="V161" s="14">
        <v>0</v>
      </c>
      <c r="W161" s="14" t="s">
        <v>70</v>
      </c>
      <c r="X161" s="14" t="s">
        <v>62</v>
      </c>
      <c r="Y161" s="14" t="s">
        <v>532</v>
      </c>
      <c r="Z161" s="14" t="s">
        <v>64</v>
      </c>
      <c r="AA161" s="14" t="s">
        <v>702</v>
      </c>
      <c r="AB161" s="14" t="s">
        <v>723</v>
      </c>
      <c r="AC161" s="14" t="s">
        <v>738</v>
      </c>
      <c r="AD161" s="19" t="s">
        <v>66</v>
      </c>
    </row>
    <row r="162" spans="1:30">
      <c r="A162" s="27" t="s">
        <v>27</v>
      </c>
      <c r="B162" s="8" t="s">
        <v>670</v>
      </c>
      <c r="C162" s="8" t="s">
        <v>533</v>
      </c>
      <c r="D162" s="8" t="s">
        <v>42</v>
      </c>
      <c r="E162" s="9">
        <v>45734</v>
      </c>
      <c r="F162" s="9" t="str">
        <f>TEXT('Base Prev e Real'!$E162, "mmm")</f>
        <v>mar</v>
      </c>
      <c r="G162" s="9">
        <v>45796</v>
      </c>
      <c r="H162" s="10">
        <v>997.95</v>
      </c>
      <c r="I162" s="9">
        <v>45741</v>
      </c>
      <c r="J162" s="9" t="s">
        <v>120</v>
      </c>
      <c r="K162" s="8" t="s">
        <v>534</v>
      </c>
      <c r="L162" s="8" t="s">
        <v>155</v>
      </c>
      <c r="M162" s="8" t="s">
        <v>388</v>
      </c>
      <c r="N162" s="8" t="s">
        <v>389</v>
      </c>
      <c r="O162" s="8"/>
      <c r="P162" s="8"/>
      <c r="Q162" s="9">
        <v>45734</v>
      </c>
      <c r="R162" s="8" t="s">
        <v>742</v>
      </c>
      <c r="S162" s="8" t="s">
        <v>743</v>
      </c>
      <c r="T162" s="8">
        <v>0</v>
      </c>
      <c r="U162" s="11">
        <f>'Base Prev e Real'!$H162*1.5%</f>
        <v>14.969250000000001</v>
      </c>
      <c r="V162" s="8">
        <v>0</v>
      </c>
      <c r="W162" s="8"/>
      <c r="X162" s="8"/>
      <c r="Y162" s="29" t="s">
        <v>532</v>
      </c>
      <c r="Z162" s="12" t="s">
        <v>744</v>
      </c>
      <c r="AA162" s="8" t="s">
        <v>700</v>
      </c>
      <c r="AB162" s="8" t="s">
        <v>716</v>
      </c>
      <c r="AC162" s="8" t="s">
        <v>738</v>
      </c>
      <c r="AD162" s="13"/>
    </row>
    <row r="163" spans="1:30">
      <c r="A163" s="24" t="s">
        <v>71</v>
      </c>
      <c r="B163" s="14" t="s">
        <v>670</v>
      </c>
      <c r="C163" s="14" t="s">
        <v>533</v>
      </c>
      <c r="D163" s="14" t="s">
        <v>29</v>
      </c>
      <c r="E163" s="15">
        <v>45734</v>
      </c>
      <c r="F163" s="15" t="str">
        <f>TEXT('Base Prev e Real'!$E163, "mmm")</f>
        <v>mar</v>
      </c>
      <c r="G163" s="15">
        <v>45796</v>
      </c>
      <c r="H163" s="16">
        <v>997.95</v>
      </c>
      <c r="I163" s="15">
        <v>45737</v>
      </c>
      <c r="J163" s="14" t="s">
        <v>419</v>
      </c>
      <c r="K163" s="14" t="s">
        <v>387</v>
      </c>
      <c r="L163" s="14" t="s">
        <v>158</v>
      </c>
      <c r="M163" s="14" t="s">
        <v>388</v>
      </c>
      <c r="N163" s="14" t="s">
        <v>389</v>
      </c>
      <c r="O163" s="14" t="s">
        <v>59</v>
      </c>
      <c r="P163" s="14" t="s">
        <v>60</v>
      </c>
      <c r="Q163" s="15">
        <v>45741</v>
      </c>
      <c r="R163" s="14" t="s">
        <v>36</v>
      </c>
      <c r="S163" s="14" t="s">
        <v>37</v>
      </c>
      <c r="T163" s="14">
        <v>0</v>
      </c>
      <c r="U163" s="17">
        <f>'Base Prev e Real'!$H163*1.5%</f>
        <v>14.969250000000001</v>
      </c>
      <c r="V163" s="14">
        <v>0</v>
      </c>
      <c r="W163" s="14" t="s">
        <v>70</v>
      </c>
      <c r="X163" s="14" t="s">
        <v>62</v>
      </c>
      <c r="Y163" s="14" t="s">
        <v>535</v>
      </c>
      <c r="Z163" s="14" t="s">
        <v>64</v>
      </c>
      <c r="AA163" s="14" t="s">
        <v>702</v>
      </c>
      <c r="AB163" s="14" t="s">
        <v>356</v>
      </c>
      <c r="AC163" s="14" t="s">
        <v>738</v>
      </c>
      <c r="AD163" s="19" t="s">
        <v>66</v>
      </c>
    </row>
    <row r="164" spans="1:30">
      <c r="A164" s="27" t="s">
        <v>27</v>
      </c>
      <c r="B164" s="8" t="s">
        <v>671</v>
      </c>
      <c r="C164" s="8" t="s">
        <v>536</v>
      </c>
      <c r="D164" s="8" t="s">
        <v>42</v>
      </c>
      <c r="E164" s="9">
        <v>45737</v>
      </c>
      <c r="F164" s="9" t="str">
        <f>TEXT('Base Prev e Real'!$E164, "mmm")</f>
        <v>mar</v>
      </c>
      <c r="G164" s="9">
        <v>45796</v>
      </c>
      <c r="H164" s="10">
        <v>3200</v>
      </c>
      <c r="I164" s="9">
        <v>45747</v>
      </c>
      <c r="J164" s="9" t="s">
        <v>43</v>
      </c>
      <c r="K164" s="8" t="s">
        <v>534</v>
      </c>
      <c r="L164" s="8" t="s">
        <v>155</v>
      </c>
      <c r="M164" s="8" t="s">
        <v>388</v>
      </c>
      <c r="N164" s="8" t="s">
        <v>389</v>
      </c>
      <c r="O164" s="8"/>
      <c r="P164" s="8"/>
      <c r="Q164" s="9">
        <v>45737</v>
      </c>
      <c r="R164" s="8" t="s">
        <v>742</v>
      </c>
      <c r="S164" s="8" t="s">
        <v>743</v>
      </c>
      <c r="T164" s="8">
        <v>0</v>
      </c>
      <c r="U164" s="11">
        <f>'Base Prev e Real'!$H164*1.5%</f>
        <v>48</v>
      </c>
      <c r="V164" s="8">
        <v>0</v>
      </c>
      <c r="W164" s="8"/>
      <c r="X164" s="8"/>
      <c r="Y164" s="29" t="s">
        <v>535</v>
      </c>
      <c r="Z164" s="12" t="s">
        <v>744</v>
      </c>
      <c r="AA164" s="8" t="s">
        <v>700</v>
      </c>
      <c r="AB164" s="8" t="s">
        <v>716</v>
      </c>
      <c r="AC164" s="8" t="s">
        <v>738</v>
      </c>
      <c r="AD164" s="13"/>
    </row>
    <row r="165" spans="1:30">
      <c r="A165" s="24" t="s">
        <v>55</v>
      </c>
      <c r="B165" s="14" t="s">
        <v>671</v>
      </c>
      <c r="C165" s="14" t="s">
        <v>536</v>
      </c>
      <c r="D165" s="14" t="s">
        <v>29</v>
      </c>
      <c r="E165" s="15">
        <v>45737</v>
      </c>
      <c r="F165" s="15" t="str">
        <f>TEXT('Base Prev e Real'!$E165, "mmm")</f>
        <v>mar</v>
      </c>
      <c r="G165" s="15">
        <v>45796</v>
      </c>
      <c r="H165" s="16">
        <v>3200.7</v>
      </c>
      <c r="I165" s="15">
        <v>45748</v>
      </c>
      <c r="J165" s="14" t="s">
        <v>69</v>
      </c>
      <c r="K165" s="14" t="s">
        <v>387</v>
      </c>
      <c r="L165" s="14" t="s">
        <v>158</v>
      </c>
      <c r="M165" s="14" t="s">
        <v>388</v>
      </c>
      <c r="N165" s="14" t="s">
        <v>389</v>
      </c>
      <c r="O165" s="14" t="s">
        <v>59</v>
      </c>
      <c r="P165" s="14" t="s">
        <v>60</v>
      </c>
      <c r="Q165" s="15">
        <v>45747</v>
      </c>
      <c r="R165" s="14" t="s">
        <v>36</v>
      </c>
      <c r="S165" s="14" t="s">
        <v>37</v>
      </c>
      <c r="T165" s="14">
        <v>0</v>
      </c>
      <c r="U165" s="17">
        <f>'Base Prev e Real'!$H165*1.5%</f>
        <v>48.010499999999993</v>
      </c>
      <c r="V165" s="14">
        <v>0</v>
      </c>
      <c r="W165" s="14" t="s">
        <v>70</v>
      </c>
      <c r="X165" s="14" t="s">
        <v>87</v>
      </c>
      <c r="Y165" s="14" t="s">
        <v>537</v>
      </c>
      <c r="Z165" s="14" t="s">
        <v>64</v>
      </c>
      <c r="AA165" s="14" t="s">
        <v>708</v>
      </c>
      <c r="AB165" s="14" t="s">
        <v>65</v>
      </c>
      <c r="AC165" s="14" t="s">
        <v>738</v>
      </c>
      <c r="AD165" s="19" t="s">
        <v>66</v>
      </c>
    </row>
    <row r="166" spans="1:30">
      <c r="A166" s="25" t="s">
        <v>55</v>
      </c>
      <c r="B166" s="8" t="s">
        <v>538</v>
      </c>
      <c r="C166" s="8" t="s">
        <v>539</v>
      </c>
      <c r="D166" s="8" t="s">
        <v>29</v>
      </c>
      <c r="E166" s="9">
        <v>45796</v>
      </c>
      <c r="F166" s="9" t="str">
        <f>TEXT('Base Prev e Real'!$E166, "mmm")</f>
        <v>mai</v>
      </c>
      <c r="G166" s="9">
        <v>45796</v>
      </c>
      <c r="H166" s="10">
        <v>451.57</v>
      </c>
      <c r="I166" s="9">
        <v>45796</v>
      </c>
      <c r="J166" s="8" t="s">
        <v>540</v>
      </c>
      <c r="K166" s="8" t="s">
        <v>541</v>
      </c>
      <c r="L166" s="8" t="s">
        <v>542</v>
      </c>
      <c r="M166" s="8" t="s">
        <v>222</v>
      </c>
      <c r="N166" s="8" t="s">
        <v>223</v>
      </c>
      <c r="O166" s="8" t="s">
        <v>87</v>
      </c>
      <c r="P166" s="8" t="s">
        <v>104</v>
      </c>
      <c r="Q166" s="9">
        <v>45796</v>
      </c>
      <c r="R166" s="8" t="s">
        <v>36</v>
      </c>
      <c r="S166" s="8" t="s">
        <v>37</v>
      </c>
      <c r="T166" s="8">
        <v>0</v>
      </c>
      <c r="U166" s="11">
        <f>'Base Prev e Real'!$H166*1.5%</f>
        <v>6.7735499999999993</v>
      </c>
      <c r="V166" s="8">
        <v>0</v>
      </c>
      <c r="W166" s="8" t="s">
        <v>543</v>
      </c>
      <c r="X166" s="8" t="s">
        <v>87</v>
      </c>
      <c r="Y166" s="8" t="s">
        <v>544</v>
      </c>
      <c r="Z166" s="8" t="s">
        <v>64</v>
      </c>
      <c r="AA166" s="8" t="s">
        <v>700</v>
      </c>
      <c r="AB166" s="8" t="s">
        <v>716</v>
      </c>
      <c r="AC166" s="8" t="s">
        <v>738</v>
      </c>
      <c r="AD166" s="13" t="s">
        <v>66</v>
      </c>
    </row>
    <row r="167" spans="1:30">
      <c r="A167" s="24" t="s">
        <v>27</v>
      </c>
      <c r="B167" s="14" t="s">
        <v>538</v>
      </c>
      <c r="C167" s="14" t="s">
        <v>545</v>
      </c>
      <c r="D167" s="14" t="s">
        <v>29</v>
      </c>
      <c r="E167" s="15">
        <v>45796</v>
      </c>
      <c r="F167" s="15" t="str">
        <f>TEXT('Base Prev e Real'!$E167, "mmm")</f>
        <v>mai</v>
      </c>
      <c r="G167" s="15">
        <v>45796</v>
      </c>
      <c r="H167" s="16">
        <v>1224.33</v>
      </c>
      <c r="I167" s="15">
        <v>45796</v>
      </c>
      <c r="J167" s="14" t="s">
        <v>256</v>
      </c>
      <c r="K167" s="14" t="s">
        <v>138</v>
      </c>
      <c r="L167" s="14" t="s">
        <v>139</v>
      </c>
      <c r="M167" s="14" t="s">
        <v>140</v>
      </c>
      <c r="N167" s="14" t="s">
        <v>141</v>
      </c>
      <c r="O167" s="14" t="s">
        <v>87</v>
      </c>
      <c r="P167" s="14" t="s">
        <v>104</v>
      </c>
      <c r="Q167" s="15">
        <v>45796</v>
      </c>
      <c r="R167" s="14" t="s">
        <v>36</v>
      </c>
      <c r="S167" s="14" t="s">
        <v>37</v>
      </c>
      <c r="T167" s="14">
        <v>0</v>
      </c>
      <c r="U167" s="17">
        <f>'Base Prev e Real'!$H167*1.5%</f>
        <v>18.364949999999997</v>
      </c>
      <c r="V167" s="14">
        <v>0</v>
      </c>
      <c r="W167" s="14" t="s">
        <v>546</v>
      </c>
      <c r="X167" s="14" t="s">
        <v>87</v>
      </c>
      <c r="Y167" s="14" t="s">
        <v>544</v>
      </c>
      <c r="Z167" s="14" t="s">
        <v>64</v>
      </c>
      <c r="AA167" s="14" t="s">
        <v>700</v>
      </c>
      <c r="AB167" s="14" t="s">
        <v>716</v>
      </c>
      <c r="AC167" s="14" t="s">
        <v>738</v>
      </c>
      <c r="AD167" s="19" t="s">
        <v>66</v>
      </c>
    </row>
    <row r="168" spans="1:30">
      <c r="A168" s="25" t="s">
        <v>71</v>
      </c>
      <c r="B168" s="8" t="s">
        <v>672</v>
      </c>
      <c r="C168" s="8" t="s">
        <v>547</v>
      </c>
      <c r="D168" s="8" t="s">
        <v>29</v>
      </c>
      <c r="E168" s="9">
        <v>45785</v>
      </c>
      <c r="F168" s="9" t="str">
        <f>TEXT('Base Prev e Real'!$E168, "mmm")</f>
        <v>mai</v>
      </c>
      <c r="G168" s="9">
        <v>45800</v>
      </c>
      <c r="H168" s="10">
        <v>8724.6299999999992</v>
      </c>
      <c r="I168" s="9">
        <v>45785</v>
      </c>
      <c r="J168" s="8" t="s">
        <v>72</v>
      </c>
      <c r="K168" s="8" t="s">
        <v>517</v>
      </c>
      <c r="L168" s="8" t="s">
        <v>518</v>
      </c>
      <c r="M168" s="8" t="s">
        <v>81</v>
      </c>
      <c r="N168" s="8" t="s">
        <v>82</v>
      </c>
      <c r="O168" s="8" t="s">
        <v>87</v>
      </c>
      <c r="P168" s="8" t="s">
        <v>60</v>
      </c>
      <c r="Q168" s="9">
        <v>45785</v>
      </c>
      <c r="R168" s="8" t="s">
        <v>36</v>
      </c>
      <c r="S168" s="8" t="s">
        <v>37</v>
      </c>
      <c r="T168" s="8">
        <v>0</v>
      </c>
      <c r="U168" s="11">
        <f>'Base Prev e Real'!$H168*1.5%</f>
        <v>130.86944999999997</v>
      </c>
      <c r="V168" s="8">
        <v>0</v>
      </c>
      <c r="W168" s="8" t="s">
        <v>70</v>
      </c>
      <c r="X168" s="8" t="s">
        <v>87</v>
      </c>
      <c r="Y168" s="8" t="s">
        <v>548</v>
      </c>
      <c r="Z168" s="8" t="s">
        <v>64</v>
      </c>
      <c r="AA168" s="8" t="s">
        <v>254</v>
      </c>
      <c r="AB168" s="8" t="s">
        <v>271</v>
      </c>
      <c r="AC168" s="8" t="s">
        <v>738</v>
      </c>
      <c r="AD168" s="13" t="s">
        <v>76</v>
      </c>
    </row>
    <row r="169" spans="1:30">
      <c r="A169" s="24" t="s">
        <v>27</v>
      </c>
      <c r="B169" s="14" t="s">
        <v>673</v>
      </c>
      <c r="C169" s="14" t="s">
        <v>549</v>
      </c>
      <c r="D169" s="14" t="s">
        <v>42</v>
      </c>
      <c r="E169" s="15">
        <v>45734</v>
      </c>
      <c r="F169" s="15" t="str">
        <f>TEXT('Base Prev e Real'!$E169, "mmm")</f>
        <v>mar</v>
      </c>
      <c r="G169" s="15">
        <v>45796</v>
      </c>
      <c r="H169" s="16">
        <v>950</v>
      </c>
      <c r="I169" s="15">
        <v>45737</v>
      </c>
      <c r="J169" s="15" t="s">
        <v>43</v>
      </c>
      <c r="K169" s="14" t="s">
        <v>44</v>
      </c>
      <c r="L169" s="14" t="s">
        <v>45</v>
      </c>
      <c r="M169" s="14" t="s">
        <v>46</v>
      </c>
      <c r="N169" s="14" t="s">
        <v>47</v>
      </c>
      <c r="O169" s="14"/>
      <c r="P169" s="14"/>
      <c r="Q169" s="15">
        <v>45734</v>
      </c>
      <c r="R169" s="14" t="s">
        <v>742</v>
      </c>
      <c r="S169" s="14" t="s">
        <v>743</v>
      </c>
      <c r="T169" s="14">
        <v>0</v>
      </c>
      <c r="U169" s="17">
        <f>'Base Prev e Real'!$H169*1.5%</f>
        <v>14.25</v>
      </c>
      <c r="V169" s="14">
        <v>0</v>
      </c>
      <c r="W169" s="14"/>
      <c r="X169" s="14"/>
      <c r="Y169" s="30" t="s">
        <v>548</v>
      </c>
      <c r="Z169" s="18" t="s">
        <v>744</v>
      </c>
      <c r="AA169" s="14" t="s">
        <v>700</v>
      </c>
      <c r="AB169" s="14" t="s">
        <v>723</v>
      </c>
      <c r="AC169" s="14" t="s">
        <v>738</v>
      </c>
      <c r="AD169" s="19"/>
    </row>
    <row r="170" spans="1:30">
      <c r="A170" s="27" t="s">
        <v>144</v>
      </c>
      <c r="B170" s="8" t="s">
        <v>673</v>
      </c>
      <c r="C170" s="8" t="s">
        <v>550</v>
      </c>
      <c r="D170" s="8" t="s">
        <v>42</v>
      </c>
      <c r="E170" s="9">
        <v>45737</v>
      </c>
      <c r="F170" s="9" t="str">
        <f>TEXT('Base Prev e Real'!$E170, "mmm")</f>
        <v>mar</v>
      </c>
      <c r="G170" s="9">
        <v>45798</v>
      </c>
      <c r="H170" s="10">
        <v>985</v>
      </c>
      <c r="I170" s="9">
        <v>45742</v>
      </c>
      <c r="J170" s="9" t="s">
        <v>49</v>
      </c>
      <c r="K170" s="8" t="s">
        <v>551</v>
      </c>
      <c r="L170" s="8" t="s">
        <v>552</v>
      </c>
      <c r="M170" s="8" t="s">
        <v>388</v>
      </c>
      <c r="N170" s="8" t="s">
        <v>389</v>
      </c>
      <c r="O170" s="8"/>
      <c r="P170" s="8"/>
      <c r="Q170" s="9">
        <v>45737</v>
      </c>
      <c r="R170" s="8" t="s">
        <v>742</v>
      </c>
      <c r="S170" s="8" t="s">
        <v>743</v>
      </c>
      <c r="T170" s="8">
        <v>0</v>
      </c>
      <c r="U170" s="11">
        <f>'Base Prev e Real'!$H170*1.5%</f>
        <v>14.774999999999999</v>
      </c>
      <c r="V170" s="8">
        <v>0</v>
      </c>
      <c r="W170" s="8"/>
      <c r="X170" s="8"/>
      <c r="Y170" s="8" t="s">
        <v>548</v>
      </c>
      <c r="Z170" s="12" t="s">
        <v>744</v>
      </c>
      <c r="AA170" s="8" t="s">
        <v>700</v>
      </c>
      <c r="AB170" s="8" t="s">
        <v>716</v>
      </c>
      <c r="AC170" s="8" t="s">
        <v>738</v>
      </c>
      <c r="AD170" s="13"/>
    </row>
    <row r="171" spans="1:30">
      <c r="A171" s="24" t="s">
        <v>27</v>
      </c>
      <c r="B171" s="14" t="s">
        <v>673</v>
      </c>
      <c r="C171" s="14" t="s">
        <v>553</v>
      </c>
      <c r="D171" s="14" t="s">
        <v>42</v>
      </c>
      <c r="E171" s="15">
        <v>45733</v>
      </c>
      <c r="F171" s="15" t="str">
        <f>TEXT('Base Prev e Real'!$E171, "mmm")</f>
        <v>mar</v>
      </c>
      <c r="G171" s="15">
        <v>45796</v>
      </c>
      <c r="H171" s="16">
        <v>577.5</v>
      </c>
      <c r="I171" s="15">
        <v>45742</v>
      </c>
      <c r="J171" s="15" t="s">
        <v>43</v>
      </c>
      <c r="K171" s="14" t="s">
        <v>534</v>
      </c>
      <c r="L171" s="14" t="s">
        <v>155</v>
      </c>
      <c r="M171" s="14" t="s">
        <v>388</v>
      </c>
      <c r="N171" s="14" t="s">
        <v>389</v>
      </c>
      <c r="O171" s="14"/>
      <c r="P171" s="14"/>
      <c r="Q171" s="15">
        <v>45733</v>
      </c>
      <c r="R171" s="14" t="s">
        <v>742</v>
      </c>
      <c r="S171" s="14" t="s">
        <v>743</v>
      </c>
      <c r="T171" s="14">
        <v>0</v>
      </c>
      <c r="U171" s="17">
        <f>'Base Prev e Real'!$H171*1.5%</f>
        <v>8.6624999999999996</v>
      </c>
      <c r="V171" s="14">
        <v>0</v>
      </c>
      <c r="W171" s="14"/>
      <c r="X171" s="14"/>
      <c r="Y171" s="30" t="s">
        <v>548</v>
      </c>
      <c r="Z171" s="18" t="s">
        <v>744</v>
      </c>
      <c r="AA171" s="14" t="s">
        <v>700</v>
      </c>
      <c r="AB171" s="14" t="s">
        <v>716</v>
      </c>
      <c r="AC171" s="14" t="s">
        <v>738</v>
      </c>
      <c r="AD171" s="19"/>
    </row>
    <row r="172" spans="1:30">
      <c r="A172" s="25" t="s">
        <v>55</v>
      </c>
      <c r="B172" s="8" t="s">
        <v>673</v>
      </c>
      <c r="C172" s="8" t="s">
        <v>549</v>
      </c>
      <c r="D172" s="8" t="s">
        <v>29</v>
      </c>
      <c r="E172" s="9">
        <v>45734</v>
      </c>
      <c r="F172" s="9" t="str">
        <f>TEXT('Base Prev e Real'!$E172, "mmm")</f>
        <v>mar</v>
      </c>
      <c r="G172" s="9">
        <v>45796</v>
      </c>
      <c r="H172" s="10">
        <v>950</v>
      </c>
      <c r="I172" s="9">
        <v>45735</v>
      </c>
      <c r="J172" s="8" t="s">
        <v>69</v>
      </c>
      <c r="K172" s="8" t="s">
        <v>57</v>
      </c>
      <c r="L172" s="8" t="s">
        <v>58</v>
      </c>
      <c r="M172" s="8" t="s">
        <v>46</v>
      </c>
      <c r="N172" s="8" t="s">
        <v>47</v>
      </c>
      <c r="O172" s="8" t="s">
        <v>59</v>
      </c>
      <c r="P172" s="8" t="s">
        <v>60</v>
      </c>
      <c r="Q172" s="9">
        <v>45737</v>
      </c>
      <c r="R172" s="8" t="s">
        <v>36</v>
      </c>
      <c r="S172" s="8" t="s">
        <v>37</v>
      </c>
      <c r="T172" s="8">
        <v>0</v>
      </c>
      <c r="U172" s="11">
        <f>'Base Prev e Real'!$H172*1.5%</f>
        <v>14.25</v>
      </c>
      <c r="V172" s="8">
        <v>0</v>
      </c>
      <c r="W172" s="8" t="s">
        <v>70</v>
      </c>
      <c r="X172" s="8" t="s">
        <v>62</v>
      </c>
      <c r="Y172" s="8" t="s">
        <v>554</v>
      </c>
      <c r="Z172" s="8" t="s">
        <v>64</v>
      </c>
      <c r="AA172" s="8" t="s">
        <v>702</v>
      </c>
      <c r="AB172" s="8" t="s">
        <v>359</v>
      </c>
      <c r="AC172" s="8" t="s">
        <v>739</v>
      </c>
      <c r="AD172" s="13" t="s">
        <v>66</v>
      </c>
    </row>
    <row r="173" spans="1:30">
      <c r="A173" s="24" t="s">
        <v>55</v>
      </c>
      <c r="B173" s="14" t="s">
        <v>673</v>
      </c>
      <c r="C173" s="14" t="s">
        <v>550</v>
      </c>
      <c r="D173" s="14" t="s">
        <v>29</v>
      </c>
      <c r="E173" s="15">
        <v>45737</v>
      </c>
      <c r="F173" s="15" t="str">
        <f>TEXT('Base Prev e Real'!$E173, "mmm")</f>
        <v>mar</v>
      </c>
      <c r="G173" s="15">
        <v>45798</v>
      </c>
      <c r="H173" s="16">
        <v>985</v>
      </c>
      <c r="I173" s="15">
        <v>45740</v>
      </c>
      <c r="J173" s="14" t="s">
        <v>67</v>
      </c>
      <c r="K173" s="14" t="s">
        <v>555</v>
      </c>
      <c r="L173" s="14" t="s">
        <v>556</v>
      </c>
      <c r="M173" s="14" t="s">
        <v>388</v>
      </c>
      <c r="N173" s="14" t="s">
        <v>389</v>
      </c>
      <c r="O173" s="14" t="s">
        <v>59</v>
      </c>
      <c r="P173" s="14" t="s">
        <v>60</v>
      </c>
      <c r="Q173" s="15">
        <v>45742</v>
      </c>
      <c r="R173" s="14" t="s">
        <v>36</v>
      </c>
      <c r="S173" s="14" t="s">
        <v>37</v>
      </c>
      <c r="T173" s="14">
        <v>0</v>
      </c>
      <c r="U173" s="17">
        <f>'Base Prev e Real'!$H173*1.5%</f>
        <v>14.774999999999999</v>
      </c>
      <c r="V173" s="14">
        <v>0</v>
      </c>
      <c r="W173" s="14" t="s">
        <v>70</v>
      </c>
      <c r="X173" s="14" t="s">
        <v>62</v>
      </c>
      <c r="Y173" s="14" t="s">
        <v>554</v>
      </c>
      <c r="Z173" s="14" t="s">
        <v>64</v>
      </c>
      <c r="AA173" s="14" t="s">
        <v>702</v>
      </c>
      <c r="AB173" s="14" t="s">
        <v>65</v>
      </c>
      <c r="AC173" s="14" t="s">
        <v>738</v>
      </c>
      <c r="AD173" s="19" t="s">
        <v>106</v>
      </c>
    </row>
    <row r="174" spans="1:30">
      <c r="A174" s="25" t="s">
        <v>55</v>
      </c>
      <c r="B174" s="8" t="s">
        <v>673</v>
      </c>
      <c r="C174" s="8" t="s">
        <v>553</v>
      </c>
      <c r="D174" s="8" t="s">
        <v>29</v>
      </c>
      <c r="E174" s="9">
        <v>45733</v>
      </c>
      <c r="F174" s="9" t="str">
        <f>TEXT('Base Prev e Real'!$E174, "mmm")</f>
        <v>mar</v>
      </c>
      <c r="G174" s="9">
        <v>45796</v>
      </c>
      <c r="H174" s="10">
        <v>577.5</v>
      </c>
      <c r="I174" s="9">
        <v>45742</v>
      </c>
      <c r="J174" s="8" t="s">
        <v>69</v>
      </c>
      <c r="K174" s="8" t="s">
        <v>387</v>
      </c>
      <c r="L174" s="8" t="s">
        <v>158</v>
      </c>
      <c r="M174" s="8" t="s">
        <v>388</v>
      </c>
      <c r="N174" s="8" t="s">
        <v>389</v>
      </c>
      <c r="O174" s="8" t="s">
        <v>59</v>
      </c>
      <c r="P174" s="8" t="s">
        <v>60</v>
      </c>
      <c r="Q174" s="9">
        <v>45742</v>
      </c>
      <c r="R174" s="8" t="s">
        <v>36</v>
      </c>
      <c r="S174" s="8" t="s">
        <v>37</v>
      </c>
      <c r="T174" s="8">
        <v>0</v>
      </c>
      <c r="U174" s="11">
        <f>'Base Prev e Real'!$H174*1.5%</f>
        <v>8.6624999999999996</v>
      </c>
      <c r="V174" s="8">
        <v>0</v>
      </c>
      <c r="W174" s="8" t="s">
        <v>70</v>
      </c>
      <c r="X174" s="8" t="s">
        <v>62</v>
      </c>
      <c r="Y174" s="8" t="s">
        <v>554</v>
      </c>
      <c r="Z174" s="8" t="s">
        <v>64</v>
      </c>
      <c r="AA174" s="8" t="s">
        <v>702</v>
      </c>
      <c r="AB174" s="8" t="s">
        <v>359</v>
      </c>
      <c r="AC174" s="8" t="s">
        <v>738</v>
      </c>
      <c r="AD174" s="13" t="s">
        <v>66</v>
      </c>
    </row>
    <row r="175" spans="1:30">
      <c r="A175" s="24" t="s">
        <v>27</v>
      </c>
      <c r="B175" s="14" t="s">
        <v>674</v>
      </c>
      <c r="C175" s="14" t="s">
        <v>557</v>
      </c>
      <c r="D175" s="14" t="s">
        <v>42</v>
      </c>
      <c r="E175" s="15">
        <v>45735</v>
      </c>
      <c r="F175" s="15" t="str">
        <f>TEXT('Base Prev e Real'!$E175, "mmm")</f>
        <v>mar</v>
      </c>
      <c r="G175" s="15">
        <v>45796</v>
      </c>
      <c r="H175" s="16">
        <v>4539</v>
      </c>
      <c r="I175" s="15">
        <v>45736</v>
      </c>
      <c r="J175" s="15" t="s">
        <v>49</v>
      </c>
      <c r="K175" s="14" t="s">
        <v>44</v>
      </c>
      <c r="L175" s="14" t="s">
        <v>45</v>
      </c>
      <c r="M175" s="14" t="s">
        <v>46</v>
      </c>
      <c r="N175" s="14" t="s">
        <v>47</v>
      </c>
      <c r="O175" s="14"/>
      <c r="P175" s="14"/>
      <c r="Q175" s="15">
        <v>45735</v>
      </c>
      <c r="R175" s="14" t="s">
        <v>742</v>
      </c>
      <c r="S175" s="14" t="s">
        <v>743</v>
      </c>
      <c r="T175" s="14">
        <v>0</v>
      </c>
      <c r="U175" s="17">
        <f>'Base Prev e Real'!$H175*1.5%</f>
        <v>68.084999999999994</v>
      </c>
      <c r="V175" s="14">
        <v>0</v>
      </c>
      <c r="W175" s="14"/>
      <c r="X175" s="14"/>
      <c r="Y175" s="28" t="s">
        <v>554</v>
      </c>
      <c r="Z175" s="18" t="s">
        <v>744</v>
      </c>
      <c r="AA175" s="14" t="s">
        <v>700</v>
      </c>
      <c r="AB175" s="14" t="s">
        <v>716</v>
      </c>
      <c r="AC175" s="14" t="s">
        <v>738</v>
      </c>
      <c r="AD175" s="19"/>
    </row>
    <row r="176" spans="1:30">
      <c r="A176" s="25" t="s">
        <v>55</v>
      </c>
      <c r="B176" s="8" t="s">
        <v>674</v>
      </c>
      <c r="C176" s="8" t="s">
        <v>557</v>
      </c>
      <c r="D176" s="8" t="s">
        <v>29</v>
      </c>
      <c r="E176" s="9">
        <v>45735</v>
      </c>
      <c r="F176" s="9" t="str">
        <f>TEXT('Base Prev e Real'!$E176, "mmm")</f>
        <v>mar</v>
      </c>
      <c r="G176" s="9">
        <v>45796</v>
      </c>
      <c r="H176" s="10">
        <v>4539</v>
      </c>
      <c r="I176" s="9">
        <v>45736</v>
      </c>
      <c r="J176" s="8" t="s">
        <v>67</v>
      </c>
      <c r="K176" s="8" t="s">
        <v>57</v>
      </c>
      <c r="L176" s="8" t="s">
        <v>58</v>
      </c>
      <c r="M176" s="8" t="s">
        <v>46</v>
      </c>
      <c r="N176" s="8" t="s">
        <v>47</v>
      </c>
      <c r="O176" s="8" t="s">
        <v>59</v>
      </c>
      <c r="P176" s="8" t="s">
        <v>60</v>
      </c>
      <c r="Q176" s="9">
        <v>45736</v>
      </c>
      <c r="R176" s="8" t="s">
        <v>36</v>
      </c>
      <c r="S176" s="8" t="s">
        <v>37</v>
      </c>
      <c r="T176" s="8">
        <v>0</v>
      </c>
      <c r="U176" s="11">
        <f>'Base Prev e Real'!$H176*1.5%</f>
        <v>68.084999999999994</v>
      </c>
      <c r="V176" s="8">
        <v>0</v>
      </c>
      <c r="W176" s="8" t="s">
        <v>70</v>
      </c>
      <c r="X176" s="8" t="s">
        <v>62</v>
      </c>
      <c r="Y176" s="8" t="s">
        <v>558</v>
      </c>
      <c r="Z176" s="8" t="s">
        <v>64</v>
      </c>
      <c r="AA176" s="8" t="s">
        <v>702</v>
      </c>
      <c r="AB176" s="8" t="s">
        <v>359</v>
      </c>
      <c r="AC176" s="8" t="s">
        <v>738</v>
      </c>
      <c r="AD176" s="13" t="s">
        <v>66</v>
      </c>
    </row>
    <row r="177" spans="1:30">
      <c r="A177" s="24" t="s">
        <v>27</v>
      </c>
      <c r="B177" s="14" t="s">
        <v>675</v>
      </c>
      <c r="C177" s="14" t="s">
        <v>559</v>
      </c>
      <c r="D177" s="14" t="s">
        <v>42</v>
      </c>
      <c r="E177" s="15">
        <v>45764</v>
      </c>
      <c r="F177" s="15" t="str">
        <f>TEXT('Base Prev e Real'!$E177, "mmm")</f>
        <v>abr</v>
      </c>
      <c r="G177" s="15">
        <v>45796</v>
      </c>
      <c r="H177" s="16">
        <v>841.08</v>
      </c>
      <c r="I177" s="15">
        <v>45771</v>
      </c>
      <c r="J177" s="15" t="s">
        <v>90</v>
      </c>
      <c r="K177" s="14" t="s">
        <v>171</v>
      </c>
      <c r="L177" s="14" t="s">
        <v>172</v>
      </c>
      <c r="M177" s="14" t="s">
        <v>93</v>
      </c>
      <c r="N177" s="14" t="s">
        <v>94</v>
      </c>
      <c r="O177" s="14"/>
      <c r="P177" s="14"/>
      <c r="Q177" s="15">
        <v>45764</v>
      </c>
      <c r="R177" s="14" t="s">
        <v>742</v>
      </c>
      <c r="S177" s="14" t="s">
        <v>743</v>
      </c>
      <c r="T177" s="14">
        <v>0</v>
      </c>
      <c r="U177" s="17">
        <f>'Base Prev e Real'!$H177*1.5%</f>
        <v>12.616200000000001</v>
      </c>
      <c r="V177" s="14">
        <v>0</v>
      </c>
      <c r="W177" s="14"/>
      <c r="X177" s="14"/>
      <c r="Y177" s="28" t="s">
        <v>558</v>
      </c>
      <c r="Z177" s="18" t="s">
        <v>744</v>
      </c>
      <c r="AA177" s="14" t="s">
        <v>700</v>
      </c>
      <c r="AB177" s="14" t="s">
        <v>716</v>
      </c>
      <c r="AC177" s="14" t="s">
        <v>738</v>
      </c>
      <c r="AD177" s="19"/>
    </row>
    <row r="178" spans="1:30">
      <c r="A178" s="25" t="s">
        <v>55</v>
      </c>
      <c r="B178" s="8" t="s">
        <v>675</v>
      </c>
      <c r="C178" s="8" t="s">
        <v>559</v>
      </c>
      <c r="D178" s="8" t="s">
        <v>29</v>
      </c>
      <c r="E178" s="9">
        <v>45764</v>
      </c>
      <c r="F178" s="9" t="str">
        <f>TEXT('Base Prev e Real'!$E178, "mmm")</f>
        <v>abr</v>
      </c>
      <c r="G178" s="9">
        <v>45796</v>
      </c>
      <c r="H178" s="10">
        <v>841.08</v>
      </c>
      <c r="I178" s="9">
        <v>45770</v>
      </c>
      <c r="J178" s="8" t="s">
        <v>95</v>
      </c>
      <c r="K178" s="8" t="s">
        <v>173</v>
      </c>
      <c r="L178" s="8" t="s">
        <v>174</v>
      </c>
      <c r="M178" s="8" t="s">
        <v>93</v>
      </c>
      <c r="N178" s="8" t="s">
        <v>94</v>
      </c>
      <c r="O178" s="8" t="s">
        <v>87</v>
      </c>
      <c r="P178" s="8" t="s">
        <v>60</v>
      </c>
      <c r="Q178" s="9">
        <v>45771</v>
      </c>
      <c r="R178" s="8" t="s">
        <v>36</v>
      </c>
      <c r="S178" s="8" t="s">
        <v>37</v>
      </c>
      <c r="T178" s="8">
        <v>0</v>
      </c>
      <c r="U178" s="11">
        <f>'Base Prev e Real'!$H178*1.5%</f>
        <v>12.616200000000001</v>
      </c>
      <c r="V178" s="8">
        <v>0</v>
      </c>
      <c r="W178" s="8" t="s">
        <v>70</v>
      </c>
      <c r="X178" s="8" t="s">
        <v>62</v>
      </c>
      <c r="Y178" s="8" t="s">
        <v>560</v>
      </c>
      <c r="Z178" s="8" t="s">
        <v>64</v>
      </c>
      <c r="AA178" s="8" t="s">
        <v>702</v>
      </c>
      <c r="AB178" s="8" t="s">
        <v>169</v>
      </c>
      <c r="AC178" s="8" t="s">
        <v>738</v>
      </c>
      <c r="AD178" s="13" t="s">
        <v>66</v>
      </c>
    </row>
    <row r="179" spans="1:30">
      <c r="A179" s="24" t="s">
        <v>144</v>
      </c>
      <c r="B179" s="14" t="s">
        <v>676</v>
      </c>
      <c r="C179" s="14" t="s">
        <v>561</v>
      </c>
      <c r="D179" s="14" t="s">
        <v>42</v>
      </c>
      <c r="E179" s="15">
        <v>45771</v>
      </c>
      <c r="F179" s="15" t="str">
        <f>TEXT('Base Prev e Real'!$E179, "mmm")</f>
        <v>abr</v>
      </c>
      <c r="G179" s="15">
        <v>45800</v>
      </c>
      <c r="H179" s="16">
        <v>1850</v>
      </c>
      <c r="I179" s="15">
        <v>45771</v>
      </c>
      <c r="J179" s="15" t="s">
        <v>90</v>
      </c>
      <c r="K179" s="14" t="s">
        <v>91</v>
      </c>
      <c r="L179" s="14" t="s">
        <v>92</v>
      </c>
      <c r="M179" s="14" t="s">
        <v>93</v>
      </c>
      <c r="N179" s="14" t="s">
        <v>94</v>
      </c>
      <c r="O179" s="14"/>
      <c r="P179" s="14"/>
      <c r="Q179" s="15">
        <v>45771</v>
      </c>
      <c r="R179" s="14" t="s">
        <v>742</v>
      </c>
      <c r="S179" s="14" t="s">
        <v>743</v>
      </c>
      <c r="T179" s="14">
        <v>0</v>
      </c>
      <c r="U179" s="17">
        <f>'Base Prev e Real'!$H179*1.5%</f>
        <v>27.75</v>
      </c>
      <c r="V179" s="14">
        <v>0</v>
      </c>
      <c r="W179" s="14"/>
      <c r="X179" s="14"/>
      <c r="Y179" s="28" t="s">
        <v>560</v>
      </c>
      <c r="Z179" s="18" t="s">
        <v>744</v>
      </c>
      <c r="AA179" s="14" t="s">
        <v>700</v>
      </c>
      <c r="AB179" s="14" t="s">
        <v>723</v>
      </c>
      <c r="AC179" s="14" t="s">
        <v>738</v>
      </c>
      <c r="AD179" s="19"/>
    </row>
    <row r="180" spans="1:30">
      <c r="A180" s="25" t="s">
        <v>27</v>
      </c>
      <c r="B180" s="8" t="s">
        <v>676</v>
      </c>
      <c r="C180" s="8" t="s">
        <v>561</v>
      </c>
      <c r="D180" s="8" t="s">
        <v>29</v>
      </c>
      <c r="E180" s="9">
        <v>45771</v>
      </c>
      <c r="F180" s="9" t="str">
        <f>TEXT('Base Prev e Real'!$E180, "mmm")</f>
        <v>abr</v>
      </c>
      <c r="G180" s="9">
        <v>45800</v>
      </c>
      <c r="H180" s="10">
        <v>1850</v>
      </c>
      <c r="I180" s="9">
        <v>45771</v>
      </c>
      <c r="J180" s="8" t="s">
        <v>95</v>
      </c>
      <c r="K180" s="8" t="s">
        <v>96</v>
      </c>
      <c r="L180" s="8" t="s">
        <v>97</v>
      </c>
      <c r="M180" s="8" t="s">
        <v>93</v>
      </c>
      <c r="N180" s="8" t="s">
        <v>94</v>
      </c>
      <c r="O180" s="8" t="s">
        <v>87</v>
      </c>
      <c r="P180" s="8" t="s">
        <v>60</v>
      </c>
      <c r="Q180" s="9">
        <v>45771</v>
      </c>
      <c r="R180" s="8" t="s">
        <v>36</v>
      </c>
      <c r="S180" s="8" t="s">
        <v>37</v>
      </c>
      <c r="T180" s="8">
        <v>0</v>
      </c>
      <c r="U180" s="11">
        <f>'Base Prev e Real'!$H180*1.5%</f>
        <v>27.75</v>
      </c>
      <c r="V180" s="8">
        <v>0</v>
      </c>
      <c r="W180" s="8" t="s">
        <v>70</v>
      </c>
      <c r="X180" s="8" t="s">
        <v>62</v>
      </c>
      <c r="Y180" s="8" t="s">
        <v>562</v>
      </c>
      <c r="Z180" s="8" t="s">
        <v>64</v>
      </c>
      <c r="AA180" s="8" t="s">
        <v>702</v>
      </c>
      <c r="AB180" s="8" t="s">
        <v>724</v>
      </c>
      <c r="AC180" s="8" t="s">
        <v>738</v>
      </c>
      <c r="AD180" s="13" t="s">
        <v>76</v>
      </c>
    </row>
    <row r="181" spans="1:30">
      <c r="A181" s="24" t="s">
        <v>27</v>
      </c>
      <c r="B181" s="14" t="s">
        <v>677</v>
      </c>
      <c r="C181" s="14" t="s">
        <v>563</v>
      </c>
      <c r="D181" s="14" t="s">
        <v>29</v>
      </c>
      <c r="E181" s="15">
        <v>45784</v>
      </c>
      <c r="F181" s="15" t="str">
        <f>TEXT('Base Prev e Real'!$E181, "mmm")</f>
        <v>mai</v>
      </c>
      <c r="G181" s="15">
        <v>45798</v>
      </c>
      <c r="H181" s="16">
        <v>46.5</v>
      </c>
      <c r="I181" s="15">
        <v>45796</v>
      </c>
      <c r="J181" s="14" t="s">
        <v>184</v>
      </c>
      <c r="K181" s="14" t="s">
        <v>564</v>
      </c>
      <c r="L181" s="14" t="s">
        <v>565</v>
      </c>
      <c r="M181" s="14" t="s">
        <v>111</v>
      </c>
      <c r="N181" s="14" t="s">
        <v>112</v>
      </c>
      <c r="O181" s="14" t="s">
        <v>87</v>
      </c>
      <c r="P181" s="14" t="s">
        <v>60</v>
      </c>
      <c r="Q181" s="15">
        <v>45796</v>
      </c>
      <c r="R181" s="14" t="s">
        <v>36</v>
      </c>
      <c r="S181" s="14" t="s">
        <v>37</v>
      </c>
      <c r="T181" s="14">
        <v>0</v>
      </c>
      <c r="U181" s="17">
        <f>'Base Prev e Real'!$H181*1.5%</f>
        <v>0.69750000000000001</v>
      </c>
      <c r="V181" s="14">
        <v>0</v>
      </c>
      <c r="W181" s="14" t="s">
        <v>70</v>
      </c>
      <c r="X181" s="14" t="s">
        <v>87</v>
      </c>
      <c r="Y181" s="14" t="s">
        <v>566</v>
      </c>
      <c r="Z181" s="14" t="s">
        <v>64</v>
      </c>
      <c r="AA181" s="14" t="s">
        <v>702</v>
      </c>
      <c r="AB181" s="14" t="s">
        <v>567</v>
      </c>
      <c r="AC181" s="14" t="s">
        <v>738</v>
      </c>
      <c r="AD181" s="19" t="s">
        <v>106</v>
      </c>
    </row>
    <row r="182" spans="1:30">
      <c r="A182" s="25" t="s">
        <v>71</v>
      </c>
      <c r="B182" s="8" t="s">
        <v>678</v>
      </c>
      <c r="C182" s="8" t="s">
        <v>568</v>
      </c>
      <c r="D182" s="8" t="s">
        <v>29</v>
      </c>
      <c r="E182" s="9">
        <v>45790</v>
      </c>
      <c r="F182" s="9" t="str">
        <f>TEXT('Base Prev e Real'!$E182, "mmm")</f>
        <v>mai</v>
      </c>
      <c r="G182" s="9">
        <v>45796</v>
      </c>
      <c r="H182" s="10">
        <v>8022.3</v>
      </c>
      <c r="I182" s="9">
        <v>45791</v>
      </c>
      <c r="J182" s="8" t="s">
        <v>569</v>
      </c>
      <c r="K182" s="8" t="s">
        <v>246</v>
      </c>
      <c r="L182" s="8" t="s">
        <v>247</v>
      </c>
      <c r="M182" s="8" t="s">
        <v>46</v>
      </c>
      <c r="N182" s="8" t="s">
        <v>47</v>
      </c>
      <c r="O182" s="8" t="s">
        <v>87</v>
      </c>
      <c r="P182" s="8" t="s">
        <v>60</v>
      </c>
      <c r="Q182" s="9">
        <v>45793</v>
      </c>
      <c r="R182" s="8" t="s">
        <v>36</v>
      </c>
      <c r="S182" s="8" t="s">
        <v>37</v>
      </c>
      <c r="T182" s="8">
        <v>0</v>
      </c>
      <c r="U182" s="11">
        <f>'Base Prev e Real'!$H182*1.5%</f>
        <v>120.33449999999999</v>
      </c>
      <c r="V182" s="8">
        <v>0</v>
      </c>
      <c r="W182" s="8" t="s">
        <v>70</v>
      </c>
      <c r="X182" s="8" t="s">
        <v>87</v>
      </c>
      <c r="Y182" s="8" t="s">
        <v>570</v>
      </c>
      <c r="Z182" s="8" t="s">
        <v>64</v>
      </c>
      <c r="AA182" s="8" t="s">
        <v>709</v>
      </c>
      <c r="AB182" s="8" t="s">
        <v>75</v>
      </c>
      <c r="AC182" s="8" t="s">
        <v>738</v>
      </c>
      <c r="AD182" s="13" t="s">
        <v>66</v>
      </c>
    </row>
    <row r="183" spans="1:30">
      <c r="A183" s="24" t="s">
        <v>144</v>
      </c>
      <c r="B183" s="14" t="s">
        <v>679</v>
      </c>
      <c r="C183" s="14" t="s">
        <v>571</v>
      </c>
      <c r="D183" s="14" t="s">
        <v>42</v>
      </c>
      <c r="E183" s="15">
        <v>45770</v>
      </c>
      <c r="F183" s="15" t="str">
        <f>TEXT('Base Prev e Real'!$E183, "mmm")</f>
        <v>abr</v>
      </c>
      <c r="G183" s="15">
        <v>45800</v>
      </c>
      <c r="H183" s="16">
        <v>5968.48</v>
      </c>
      <c r="I183" s="15">
        <v>45777</v>
      </c>
      <c r="J183" s="15" t="s">
        <v>349</v>
      </c>
      <c r="K183" s="14" t="s">
        <v>350</v>
      </c>
      <c r="L183" s="14" t="s">
        <v>351</v>
      </c>
      <c r="M183" s="14" t="s">
        <v>81</v>
      </c>
      <c r="N183" s="14" t="s">
        <v>82</v>
      </c>
      <c r="O183" s="14"/>
      <c r="P183" s="14"/>
      <c r="Q183" s="15">
        <v>45770</v>
      </c>
      <c r="R183" s="14" t="s">
        <v>742</v>
      </c>
      <c r="S183" s="14" t="s">
        <v>743</v>
      </c>
      <c r="T183" s="14">
        <v>0</v>
      </c>
      <c r="U183" s="17">
        <f>'Base Prev e Real'!$H183*1.5%</f>
        <v>89.527199999999993</v>
      </c>
      <c r="V183" s="14">
        <v>0</v>
      </c>
      <c r="W183" s="14"/>
      <c r="X183" s="14"/>
      <c r="Y183" s="28" t="s">
        <v>570</v>
      </c>
      <c r="Z183" s="18" t="s">
        <v>744</v>
      </c>
      <c r="AA183" s="14" t="s">
        <v>700</v>
      </c>
      <c r="AB183" s="14" t="s">
        <v>716</v>
      </c>
      <c r="AC183" s="14" t="s">
        <v>738</v>
      </c>
      <c r="AD183" s="19"/>
    </row>
    <row r="184" spans="1:30">
      <c r="A184" s="25" t="s">
        <v>71</v>
      </c>
      <c r="B184" s="8" t="s">
        <v>679</v>
      </c>
      <c r="C184" s="8" t="s">
        <v>571</v>
      </c>
      <c r="D184" s="8" t="s">
        <v>29</v>
      </c>
      <c r="E184" s="9">
        <v>45770</v>
      </c>
      <c r="F184" s="9" t="str">
        <f>TEXT('Base Prev e Real'!$E184, "mmm")</f>
        <v>abr</v>
      </c>
      <c r="G184" s="9">
        <v>45800</v>
      </c>
      <c r="H184" s="10">
        <v>5968.48</v>
      </c>
      <c r="I184" s="9">
        <v>45777</v>
      </c>
      <c r="J184" s="8" t="s">
        <v>352</v>
      </c>
      <c r="K184" s="8" t="s">
        <v>353</v>
      </c>
      <c r="L184" s="8" t="s">
        <v>354</v>
      </c>
      <c r="M184" s="8" t="s">
        <v>81</v>
      </c>
      <c r="N184" s="8" t="s">
        <v>82</v>
      </c>
      <c r="O184" s="8" t="s">
        <v>87</v>
      </c>
      <c r="P184" s="8" t="s">
        <v>60</v>
      </c>
      <c r="Q184" s="9">
        <v>45777</v>
      </c>
      <c r="R184" s="8" t="s">
        <v>36</v>
      </c>
      <c r="S184" s="8" t="s">
        <v>37</v>
      </c>
      <c r="T184" s="8">
        <v>0</v>
      </c>
      <c r="U184" s="11">
        <f>'Base Prev e Real'!$H184*1.5%</f>
        <v>89.527199999999993</v>
      </c>
      <c r="V184" s="8">
        <v>0</v>
      </c>
      <c r="W184" s="8" t="s">
        <v>70</v>
      </c>
      <c r="X184" s="8" t="s">
        <v>87</v>
      </c>
      <c r="Y184" s="8" t="s">
        <v>572</v>
      </c>
      <c r="Z184" s="8" t="s">
        <v>64</v>
      </c>
      <c r="AA184" s="8" t="s">
        <v>168</v>
      </c>
      <c r="AB184" s="8" t="s">
        <v>356</v>
      </c>
      <c r="AC184" s="8" t="s">
        <v>738</v>
      </c>
      <c r="AD184" s="13" t="s">
        <v>76</v>
      </c>
    </row>
    <row r="185" spans="1:30">
      <c r="A185" s="24" t="s">
        <v>144</v>
      </c>
      <c r="B185" s="14" t="s">
        <v>680</v>
      </c>
      <c r="C185" s="14" t="s">
        <v>573</v>
      </c>
      <c r="D185" s="14" t="s">
        <v>42</v>
      </c>
      <c r="E185" s="15">
        <v>45737</v>
      </c>
      <c r="F185" s="15" t="str">
        <f>TEXT('Base Prev e Real'!$E185, "mmm")</f>
        <v>mar</v>
      </c>
      <c r="G185" s="15">
        <v>45798</v>
      </c>
      <c r="H185" s="16">
        <v>134</v>
      </c>
      <c r="I185" s="15">
        <v>45742</v>
      </c>
      <c r="J185" s="15" t="s">
        <v>153</v>
      </c>
      <c r="K185" s="14" t="s">
        <v>574</v>
      </c>
      <c r="L185" s="14" t="s">
        <v>575</v>
      </c>
      <c r="M185" s="14" t="s">
        <v>397</v>
      </c>
      <c r="N185" s="14" t="s">
        <v>398</v>
      </c>
      <c r="O185" s="14"/>
      <c r="P185" s="14"/>
      <c r="Q185" s="15">
        <v>45737</v>
      </c>
      <c r="R185" s="14" t="s">
        <v>742</v>
      </c>
      <c r="S185" s="14" t="s">
        <v>743</v>
      </c>
      <c r="T185" s="14">
        <v>0</v>
      </c>
      <c r="U185" s="17">
        <f>'Base Prev e Real'!$H185*1.5%</f>
        <v>2.0099999999999998</v>
      </c>
      <c r="V185" s="14">
        <v>0</v>
      </c>
      <c r="W185" s="14"/>
      <c r="X185" s="14"/>
      <c r="Y185" s="28" t="s">
        <v>572</v>
      </c>
      <c r="Z185" s="18" t="s">
        <v>744</v>
      </c>
      <c r="AA185" s="14" t="s">
        <v>700</v>
      </c>
      <c r="AB185" s="14" t="s">
        <v>716</v>
      </c>
      <c r="AC185" s="14" t="s">
        <v>738</v>
      </c>
      <c r="AD185" s="19"/>
    </row>
    <row r="186" spans="1:30">
      <c r="A186" s="25" t="s">
        <v>71</v>
      </c>
      <c r="B186" s="8" t="s">
        <v>680</v>
      </c>
      <c r="C186" s="8" t="s">
        <v>573</v>
      </c>
      <c r="D186" s="8" t="s">
        <v>29</v>
      </c>
      <c r="E186" s="9">
        <v>45737</v>
      </c>
      <c r="F186" s="9" t="str">
        <f>TEXT('Base Prev e Real'!$E186, "mmm")</f>
        <v>mar</v>
      </c>
      <c r="G186" s="9">
        <v>45798</v>
      </c>
      <c r="H186" s="10">
        <v>134</v>
      </c>
      <c r="I186" s="9">
        <v>45740</v>
      </c>
      <c r="J186" s="8" t="s">
        <v>156</v>
      </c>
      <c r="K186" s="8" t="s">
        <v>576</v>
      </c>
      <c r="L186" s="8" t="s">
        <v>577</v>
      </c>
      <c r="M186" s="8" t="s">
        <v>397</v>
      </c>
      <c r="N186" s="8" t="s">
        <v>398</v>
      </c>
      <c r="O186" s="8" t="s">
        <v>59</v>
      </c>
      <c r="P186" s="8" t="s">
        <v>60</v>
      </c>
      <c r="Q186" s="9">
        <v>45742</v>
      </c>
      <c r="R186" s="8" t="s">
        <v>36</v>
      </c>
      <c r="S186" s="8" t="s">
        <v>37</v>
      </c>
      <c r="T186" s="8">
        <v>0</v>
      </c>
      <c r="U186" s="11">
        <f>'Base Prev e Real'!$H186*1.5%</f>
        <v>2.0099999999999998</v>
      </c>
      <c r="V186" s="8">
        <v>0</v>
      </c>
      <c r="W186" s="8" t="s">
        <v>70</v>
      </c>
      <c r="X186" s="8" t="s">
        <v>87</v>
      </c>
      <c r="Y186" s="8" t="s">
        <v>578</v>
      </c>
      <c r="Z186" s="8" t="s">
        <v>64</v>
      </c>
      <c r="AA186" s="8" t="s">
        <v>702</v>
      </c>
      <c r="AB186" s="8" t="s">
        <v>725</v>
      </c>
      <c r="AC186" s="8" t="s">
        <v>738</v>
      </c>
      <c r="AD186" s="13" t="s">
        <v>106</v>
      </c>
    </row>
    <row r="187" spans="1:30">
      <c r="A187" s="24" t="s">
        <v>27</v>
      </c>
      <c r="B187" s="14" t="s">
        <v>579</v>
      </c>
      <c r="C187" s="14"/>
      <c r="D187" s="14" t="s">
        <v>42</v>
      </c>
      <c r="E187" s="15">
        <v>45764</v>
      </c>
      <c r="F187" s="15" t="str">
        <f>TEXT('Base Prev e Real'!$E187, "mmm")</f>
        <v>abr</v>
      </c>
      <c r="G187" s="15">
        <v>45796</v>
      </c>
      <c r="H187" s="16">
        <v>25216.74</v>
      </c>
      <c r="I187" s="15"/>
      <c r="J187" s="15">
        <v>1002100101</v>
      </c>
      <c r="K187" s="14"/>
      <c r="L187" s="14" t="s">
        <v>687</v>
      </c>
      <c r="M187" s="14" t="s">
        <v>364</v>
      </c>
      <c r="N187" s="14" t="s">
        <v>365</v>
      </c>
      <c r="O187" s="14"/>
      <c r="P187" s="14"/>
      <c r="Q187" s="15">
        <v>45764</v>
      </c>
      <c r="R187" s="14" t="s">
        <v>742</v>
      </c>
      <c r="S187" s="14" t="s">
        <v>743</v>
      </c>
      <c r="T187" s="14">
        <v>0</v>
      </c>
      <c r="U187" s="17">
        <f>'Base Prev e Real'!$H187*1.5%</f>
        <v>378.25110000000001</v>
      </c>
      <c r="V187" s="14">
        <v>0</v>
      </c>
      <c r="W187" s="14"/>
      <c r="X187" s="14"/>
      <c r="Y187" s="28" t="s">
        <v>578</v>
      </c>
      <c r="Z187" s="18" t="s">
        <v>744</v>
      </c>
      <c r="AA187" s="14" t="s">
        <v>700</v>
      </c>
      <c r="AB187" s="14" t="s">
        <v>716</v>
      </c>
      <c r="AC187" s="14" t="s">
        <v>738</v>
      </c>
      <c r="AD187" s="19"/>
    </row>
    <row r="188" spans="1:30">
      <c r="A188" s="25" t="s">
        <v>27</v>
      </c>
      <c r="B188" s="8" t="s">
        <v>681</v>
      </c>
      <c r="C188" s="8" t="s">
        <v>580</v>
      </c>
      <c r="D188" s="8" t="s">
        <v>29</v>
      </c>
      <c r="E188" s="9">
        <v>45764</v>
      </c>
      <c r="F188" s="9" t="str">
        <f>TEXT('Base Prev e Real'!$E188, "mmm")</f>
        <v>abr</v>
      </c>
      <c r="G188" s="9">
        <v>45796</v>
      </c>
      <c r="H188" s="10">
        <v>25216.74</v>
      </c>
      <c r="I188" s="9">
        <v>45783</v>
      </c>
      <c r="J188" s="8" t="s">
        <v>581</v>
      </c>
      <c r="K188" s="8" t="s">
        <v>362</v>
      </c>
      <c r="L188" s="8" t="s">
        <v>363</v>
      </c>
      <c r="M188" s="8" t="s">
        <v>364</v>
      </c>
      <c r="N188" s="8" t="s">
        <v>365</v>
      </c>
      <c r="O188" s="8" t="s">
        <v>87</v>
      </c>
      <c r="P188" s="8" t="s">
        <v>60</v>
      </c>
      <c r="Q188" s="9">
        <v>45777</v>
      </c>
      <c r="R188" s="8" t="s">
        <v>36</v>
      </c>
      <c r="S188" s="8" t="s">
        <v>37</v>
      </c>
      <c r="T188" s="8">
        <v>0</v>
      </c>
      <c r="U188" s="11">
        <f>'Base Prev e Real'!$H188*1.5%</f>
        <v>378.25110000000001</v>
      </c>
      <c r="V188" s="8">
        <v>0</v>
      </c>
      <c r="W188" s="8" t="s">
        <v>70</v>
      </c>
      <c r="X188" s="8" t="s">
        <v>87</v>
      </c>
      <c r="Y188" s="8" t="s">
        <v>582</v>
      </c>
      <c r="Z188" s="8" t="s">
        <v>64</v>
      </c>
      <c r="AA188" s="8" t="s">
        <v>168</v>
      </c>
      <c r="AB188" s="8" t="s">
        <v>718</v>
      </c>
      <c r="AC188" s="8" t="s">
        <v>738</v>
      </c>
      <c r="AD188" s="13" t="s">
        <v>66</v>
      </c>
    </row>
    <row r="189" spans="1:30">
      <c r="A189" s="24" t="s">
        <v>27</v>
      </c>
      <c r="B189" s="14" t="s">
        <v>681</v>
      </c>
      <c r="C189" s="14" t="s">
        <v>583</v>
      </c>
      <c r="D189" s="14" t="s">
        <v>29</v>
      </c>
      <c r="E189" s="15">
        <v>45764</v>
      </c>
      <c r="F189" s="15" t="str">
        <f>TEXT('Base Prev e Real'!$E189, "mmm")</f>
        <v>abr</v>
      </c>
      <c r="G189" s="15">
        <v>45796</v>
      </c>
      <c r="H189" s="16">
        <v>121.24</v>
      </c>
      <c r="I189" s="15">
        <v>45784</v>
      </c>
      <c r="J189" s="14" t="s">
        <v>584</v>
      </c>
      <c r="K189" s="14" t="s">
        <v>362</v>
      </c>
      <c r="L189" s="14" t="s">
        <v>363</v>
      </c>
      <c r="M189" s="14" t="s">
        <v>364</v>
      </c>
      <c r="N189" s="14" t="s">
        <v>365</v>
      </c>
      <c r="O189" s="14" t="s">
        <v>87</v>
      </c>
      <c r="P189" s="14" t="s">
        <v>60</v>
      </c>
      <c r="Q189" s="15">
        <v>45777</v>
      </c>
      <c r="R189" s="14" t="s">
        <v>36</v>
      </c>
      <c r="S189" s="14" t="s">
        <v>37</v>
      </c>
      <c r="T189" s="14">
        <v>0</v>
      </c>
      <c r="U189" s="17">
        <f>'Base Prev e Real'!$H189*1.5%</f>
        <v>1.8185999999999998</v>
      </c>
      <c r="V189" s="14">
        <v>0</v>
      </c>
      <c r="W189" s="14" t="s">
        <v>70</v>
      </c>
      <c r="X189" s="14" t="s">
        <v>87</v>
      </c>
      <c r="Y189" s="14" t="s">
        <v>582</v>
      </c>
      <c r="Z189" s="14" t="s">
        <v>64</v>
      </c>
      <c r="AA189" s="14" t="s">
        <v>168</v>
      </c>
      <c r="AB189" s="14" t="s">
        <v>718</v>
      </c>
      <c r="AC189" s="14" t="s">
        <v>738</v>
      </c>
      <c r="AD189" s="19" t="s">
        <v>66</v>
      </c>
    </row>
    <row r="190" spans="1:30">
      <c r="A190" s="25" t="s">
        <v>27</v>
      </c>
      <c r="B190" s="8" t="s">
        <v>682</v>
      </c>
      <c r="C190" s="8" t="s">
        <v>585</v>
      </c>
      <c r="D190" s="8" t="s">
        <v>42</v>
      </c>
      <c r="E190" s="9">
        <v>45764</v>
      </c>
      <c r="F190" s="9" t="str">
        <f>TEXT('Base Prev e Real'!$E190, "mmm")</f>
        <v>abr</v>
      </c>
      <c r="G190" s="9">
        <v>45796</v>
      </c>
      <c r="H190" s="10">
        <v>1475.77</v>
      </c>
      <c r="I190" s="9">
        <v>45769</v>
      </c>
      <c r="J190" s="9" t="s">
        <v>284</v>
      </c>
      <c r="K190" s="8" t="s">
        <v>406</v>
      </c>
      <c r="L190" s="8" t="s">
        <v>298</v>
      </c>
      <c r="M190" s="8" t="s">
        <v>140</v>
      </c>
      <c r="N190" s="8" t="s">
        <v>141</v>
      </c>
      <c r="O190" s="8"/>
      <c r="P190" s="8"/>
      <c r="Q190" s="9">
        <v>45764</v>
      </c>
      <c r="R190" s="8" t="s">
        <v>742</v>
      </c>
      <c r="S190" s="8" t="s">
        <v>743</v>
      </c>
      <c r="T190" s="8">
        <v>0</v>
      </c>
      <c r="U190" s="11">
        <f>'Base Prev e Real'!$H190*1.5%</f>
        <v>22.13655</v>
      </c>
      <c r="V190" s="8">
        <v>0</v>
      </c>
      <c r="W190" s="8"/>
      <c r="X190" s="8"/>
      <c r="Y190" s="29" t="s">
        <v>582</v>
      </c>
      <c r="Z190" s="12" t="s">
        <v>744</v>
      </c>
      <c r="AA190" s="8" t="s">
        <v>700</v>
      </c>
      <c r="AB190" s="8" t="s">
        <v>723</v>
      </c>
      <c r="AC190" s="8" t="s">
        <v>738</v>
      </c>
      <c r="AD190" s="13"/>
    </row>
    <row r="191" spans="1:30">
      <c r="A191" s="24" t="s">
        <v>27</v>
      </c>
      <c r="B191" s="14" t="s">
        <v>682</v>
      </c>
      <c r="C191" s="14" t="s">
        <v>585</v>
      </c>
      <c r="D191" s="14" t="s">
        <v>29</v>
      </c>
      <c r="E191" s="15">
        <v>45764</v>
      </c>
      <c r="F191" s="15" t="str">
        <f>TEXT('Base Prev e Real'!$E191, "mmm")</f>
        <v>abr</v>
      </c>
      <c r="G191" s="15">
        <v>45796</v>
      </c>
      <c r="H191" s="16">
        <v>1475.77</v>
      </c>
      <c r="I191" s="15">
        <v>45769</v>
      </c>
      <c r="J191" s="14" t="s">
        <v>256</v>
      </c>
      <c r="K191" s="14" t="s">
        <v>210</v>
      </c>
      <c r="L191" s="14" t="s">
        <v>132</v>
      </c>
      <c r="M191" s="14" t="s">
        <v>140</v>
      </c>
      <c r="N191" s="14" t="s">
        <v>141</v>
      </c>
      <c r="O191" s="14" t="s">
        <v>87</v>
      </c>
      <c r="P191" s="14" t="s">
        <v>60</v>
      </c>
      <c r="Q191" s="15">
        <v>45769</v>
      </c>
      <c r="R191" s="14" t="s">
        <v>36</v>
      </c>
      <c r="S191" s="14" t="s">
        <v>37</v>
      </c>
      <c r="T191" s="14">
        <v>0</v>
      </c>
      <c r="U191" s="17">
        <f>'Base Prev e Real'!$H191*1.5%</f>
        <v>22.13655</v>
      </c>
      <c r="V191" s="14">
        <v>0</v>
      </c>
      <c r="W191" s="14" t="s">
        <v>70</v>
      </c>
      <c r="X191" s="14" t="s">
        <v>62</v>
      </c>
      <c r="Y191" s="14" t="s">
        <v>586</v>
      </c>
      <c r="Z191" s="14" t="s">
        <v>64</v>
      </c>
      <c r="AA191" s="14" t="s">
        <v>702</v>
      </c>
      <c r="AB191" s="14" t="s">
        <v>726</v>
      </c>
      <c r="AC191" s="14" t="s">
        <v>738</v>
      </c>
      <c r="AD191" s="19" t="s">
        <v>66</v>
      </c>
    </row>
    <row r="192" spans="1:30">
      <c r="A192" s="25" t="s">
        <v>144</v>
      </c>
      <c r="B192" s="8" t="s">
        <v>587</v>
      </c>
      <c r="C192" s="8" t="s">
        <v>588</v>
      </c>
      <c r="D192" s="8" t="s">
        <v>29</v>
      </c>
      <c r="E192" s="9">
        <v>45778</v>
      </c>
      <c r="F192" s="9" t="str">
        <f>TEXT('Base Prev e Real'!$E192, "mmm")</f>
        <v>mai</v>
      </c>
      <c r="G192" s="9">
        <v>45800</v>
      </c>
      <c r="H192" s="10">
        <v>1134.82</v>
      </c>
      <c r="I192" s="9">
        <v>45793</v>
      </c>
      <c r="J192" s="8" t="s">
        <v>67</v>
      </c>
      <c r="K192" s="8" t="s">
        <v>438</v>
      </c>
      <c r="L192" s="8" t="s">
        <v>126</v>
      </c>
      <c r="M192" s="8" t="s">
        <v>140</v>
      </c>
      <c r="N192" s="8" t="s">
        <v>141</v>
      </c>
      <c r="O192" s="8" t="s">
        <v>87</v>
      </c>
      <c r="P192" s="8" t="s">
        <v>60</v>
      </c>
      <c r="Q192" s="9">
        <v>45796</v>
      </c>
      <c r="R192" s="8" t="s">
        <v>36</v>
      </c>
      <c r="S192" s="8" t="s">
        <v>37</v>
      </c>
      <c r="T192" s="8">
        <v>0</v>
      </c>
      <c r="U192" s="11">
        <f>'Base Prev e Real'!$H192*1.5%</f>
        <v>17.022299999999998</v>
      </c>
      <c r="V192" s="8">
        <v>0</v>
      </c>
      <c r="W192" s="8" t="s">
        <v>70</v>
      </c>
      <c r="X192" s="8" t="s">
        <v>87</v>
      </c>
      <c r="Y192" s="8" t="s">
        <v>589</v>
      </c>
      <c r="Z192" s="8" t="s">
        <v>64</v>
      </c>
      <c r="AA192" s="8" t="s">
        <v>134</v>
      </c>
      <c r="AB192" s="8" t="s">
        <v>718</v>
      </c>
      <c r="AC192" s="8" t="s">
        <v>738</v>
      </c>
      <c r="AD192" s="13" t="s">
        <v>76</v>
      </c>
    </row>
    <row r="193" spans="1:30">
      <c r="A193" s="24" t="s">
        <v>55</v>
      </c>
      <c r="B193" s="14" t="s">
        <v>587</v>
      </c>
      <c r="C193" s="14" t="s">
        <v>590</v>
      </c>
      <c r="D193" s="14" t="s">
        <v>29</v>
      </c>
      <c r="E193" s="15">
        <v>45778</v>
      </c>
      <c r="F193" s="15" t="str">
        <f>TEXT('Base Prev e Real'!$E193, "mmm")</f>
        <v>mai</v>
      </c>
      <c r="G193" s="15">
        <v>45800</v>
      </c>
      <c r="H193" s="16">
        <v>1305.93</v>
      </c>
      <c r="I193" s="15">
        <v>45793</v>
      </c>
      <c r="J193" s="14" t="s">
        <v>591</v>
      </c>
      <c r="K193" s="14" t="s">
        <v>438</v>
      </c>
      <c r="L193" s="14" t="s">
        <v>126</v>
      </c>
      <c r="M193" s="14" t="s">
        <v>140</v>
      </c>
      <c r="N193" s="14" t="s">
        <v>141</v>
      </c>
      <c r="O193" s="14" t="s">
        <v>87</v>
      </c>
      <c r="P193" s="14" t="s">
        <v>60</v>
      </c>
      <c r="Q193" s="15">
        <v>45796</v>
      </c>
      <c r="R193" s="14" t="s">
        <v>36</v>
      </c>
      <c r="S193" s="14" t="s">
        <v>37</v>
      </c>
      <c r="T193" s="14">
        <v>0</v>
      </c>
      <c r="U193" s="17">
        <f>'Base Prev e Real'!$H193*1.5%</f>
        <v>19.588950000000001</v>
      </c>
      <c r="V193" s="14">
        <v>0</v>
      </c>
      <c r="W193" s="14" t="s">
        <v>70</v>
      </c>
      <c r="X193" s="14" t="s">
        <v>87</v>
      </c>
      <c r="Y193" s="14" t="s">
        <v>589</v>
      </c>
      <c r="Z193" s="14" t="s">
        <v>64</v>
      </c>
      <c r="AA193" s="14" t="s">
        <v>134</v>
      </c>
      <c r="AB193" s="14" t="s">
        <v>718</v>
      </c>
      <c r="AC193" s="14" t="s">
        <v>738</v>
      </c>
      <c r="AD193" s="19" t="s">
        <v>76</v>
      </c>
    </row>
    <row r="194" spans="1:30">
      <c r="A194" s="25" t="s">
        <v>144</v>
      </c>
      <c r="B194" s="8" t="s">
        <v>587</v>
      </c>
      <c r="C194" s="8" t="s">
        <v>592</v>
      </c>
      <c r="D194" s="8" t="s">
        <v>29</v>
      </c>
      <c r="E194" s="9">
        <v>45778</v>
      </c>
      <c r="F194" s="9" t="str">
        <f>TEXT('Base Prev e Real'!$E194, "mmm")</f>
        <v>mai</v>
      </c>
      <c r="G194" s="9">
        <v>45800</v>
      </c>
      <c r="H194" s="10">
        <v>434.28</v>
      </c>
      <c r="I194" s="9">
        <v>45793</v>
      </c>
      <c r="J194" s="8" t="s">
        <v>593</v>
      </c>
      <c r="K194" s="8" t="s">
        <v>125</v>
      </c>
      <c r="L194" s="8" t="s">
        <v>126</v>
      </c>
      <c r="M194" s="8" t="s">
        <v>102</v>
      </c>
      <c r="N194" s="8" t="s">
        <v>103</v>
      </c>
      <c r="O194" s="8" t="s">
        <v>87</v>
      </c>
      <c r="P194" s="8" t="s">
        <v>60</v>
      </c>
      <c r="Q194" s="9">
        <v>45796</v>
      </c>
      <c r="R194" s="8" t="s">
        <v>36</v>
      </c>
      <c r="S194" s="8" t="s">
        <v>37</v>
      </c>
      <c r="T194" s="8">
        <v>0</v>
      </c>
      <c r="U194" s="11">
        <f>'Base Prev e Real'!$H194*1.5%</f>
        <v>6.5141999999999998</v>
      </c>
      <c r="V194" s="8">
        <v>0</v>
      </c>
      <c r="W194" s="8" t="s">
        <v>70</v>
      </c>
      <c r="X194" s="8" t="s">
        <v>87</v>
      </c>
      <c r="Y194" s="8" t="s">
        <v>589</v>
      </c>
      <c r="Z194" s="8" t="s">
        <v>64</v>
      </c>
      <c r="AA194" s="8" t="s">
        <v>134</v>
      </c>
      <c r="AB194" s="8" t="s">
        <v>718</v>
      </c>
      <c r="AC194" s="8" t="s">
        <v>738</v>
      </c>
      <c r="AD194" s="13" t="s">
        <v>76</v>
      </c>
    </row>
    <row r="195" spans="1:30">
      <c r="A195" s="24" t="s">
        <v>27</v>
      </c>
      <c r="B195" s="14" t="s">
        <v>683</v>
      </c>
      <c r="C195" s="14" t="s">
        <v>594</v>
      </c>
      <c r="D195" s="14" t="s">
        <v>29</v>
      </c>
      <c r="E195" s="15">
        <v>45786</v>
      </c>
      <c r="F195" s="15" t="str">
        <f>TEXT('Base Prev e Real'!$E195, "mmm")</f>
        <v>mai</v>
      </c>
      <c r="G195" s="15">
        <v>45796</v>
      </c>
      <c r="H195" s="16">
        <v>2501.56</v>
      </c>
      <c r="I195" s="15">
        <v>45792</v>
      </c>
      <c r="J195" s="14" t="s">
        <v>595</v>
      </c>
      <c r="K195" s="14" t="s">
        <v>596</v>
      </c>
      <c r="L195" s="14" t="s">
        <v>597</v>
      </c>
      <c r="M195" s="14" t="s">
        <v>46</v>
      </c>
      <c r="N195" s="14" t="s">
        <v>47</v>
      </c>
      <c r="O195" s="14" t="s">
        <v>87</v>
      </c>
      <c r="P195" s="14" t="s">
        <v>60</v>
      </c>
      <c r="Q195" s="15">
        <v>45796</v>
      </c>
      <c r="R195" s="14" t="s">
        <v>36</v>
      </c>
      <c r="S195" s="14" t="s">
        <v>37</v>
      </c>
      <c r="T195" s="14">
        <v>0</v>
      </c>
      <c r="U195" s="17">
        <f>'Base Prev e Real'!$H195*1.5%</f>
        <v>37.523399999999995</v>
      </c>
      <c r="V195" s="14">
        <v>0</v>
      </c>
      <c r="W195" s="14" t="s">
        <v>70</v>
      </c>
      <c r="X195" s="14" t="s">
        <v>87</v>
      </c>
      <c r="Y195" s="14" t="s">
        <v>598</v>
      </c>
      <c r="Z195" s="14" t="s">
        <v>64</v>
      </c>
      <c r="AA195" s="14" t="s">
        <v>134</v>
      </c>
      <c r="AB195" s="14" t="s">
        <v>372</v>
      </c>
      <c r="AC195" s="14" t="s">
        <v>738</v>
      </c>
      <c r="AD195" s="19" t="s">
        <v>66</v>
      </c>
    </row>
    <row r="196" spans="1:30">
      <c r="A196" s="25" t="s">
        <v>27</v>
      </c>
      <c r="B196" s="8" t="s">
        <v>683</v>
      </c>
      <c r="C196" s="8" t="s">
        <v>599</v>
      </c>
      <c r="D196" s="8" t="s">
        <v>29</v>
      </c>
      <c r="E196" s="9">
        <v>45786</v>
      </c>
      <c r="F196" s="9" t="str">
        <f>TEXT('Base Prev e Real'!$E196, "mmm")</f>
        <v>mai</v>
      </c>
      <c r="G196" s="9">
        <v>45796</v>
      </c>
      <c r="H196" s="10">
        <v>1125.54</v>
      </c>
      <c r="I196" s="9">
        <v>45792</v>
      </c>
      <c r="J196" s="8" t="s">
        <v>67</v>
      </c>
      <c r="K196" s="8" t="s">
        <v>596</v>
      </c>
      <c r="L196" s="8" t="s">
        <v>597</v>
      </c>
      <c r="M196" s="8" t="s">
        <v>46</v>
      </c>
      <c r="N196" s="8" t="s">
        <v>47</v>
      </c>
      <c r="O196" s="8" t="s">
        <v>87</v>
      </c>
      <c r="P196" s="8" t="s">
        <v>60</v>
      </c>
      <c r="Q196" s="9">
        <v>45796</v>
      </c>
      <c r="R196" s="8" t="s">
        <v>36</v>
      </c>
      <c r="S196" s="8" t="s">
        <v>37</v>
      </c>
      <c r="T196" s="8">
        <v>0</v>
      </c>
      <c r="U196" s="11">
        <f>'Base Prev e Real'!$H196*1.5%</f>
        <v>16.883099999999999</v>
      </c>
      <c r="V196" s="8">
        <v>0</v>
      </c>
      <c r="W196" s="8" t="s">
        <v>70</v>
      </c>
      <c r="X196" s="8" t="s">
        <v>87</v>
      </c>
      <c r="Y196" s="8" t="s">
        <v>598</v>
      </c>
      <c r="Z196" s="8" t="s">
        <v>64</v>
      </c>
      <c r="AA196" s="8" t="s">
        <v>134</v>
      </c>
      <c r="AB196" s="8" t="s">
        <v>372</v>
      </c>
      <c r="AC196" s="8" t="s">
        <v>738</v>
      </c>
      <c r="AD196" s="13" t="s">
        <v>66</v>
      </c>
    </row>
    <row r="197" spans="1:30">
      <c r="A197" s="24" t="s">
        <v>27</v>
      </c>
      <c r="B197" s="14" t="s">
        <v>683</v>
      </c>
      <c r="C197" s="14" t="s">
        <v>600</v>
      </c>
      <c r="D197" s="14" t="s">
        <v>29</v>
      </c>
      <c r="E197" s="15">
        <v>45786</v>
      </c>
      <c r="F197" s="15" t="str">
        <f>TEXT('Base Prev e Real'!$E197, "mmm")</f>
        <v>mai</v>
      </c>
      <c r="G197" s="15">
        <v>45796</v>
      </c>
      <c r="H197" s="16">
        <v>566.28</v>
      </c>
      <c r="I197" s="15">
        <v>45791</v>
      </c>
      <c r="J197" s="14" t="s">
        <v>198</v>
      </c>
      <c r="K197" s="14" t="s">
        <v>596</v>
      </c>
      <c r="L197" s="14" t="s">
        <v>597</v>
      </c>
      <c r="M197" s="14" t="s">
        <v>46</v>
      </c>
      <c r="N197" s="14" t="s">
        <v>47</v>
      </c>
      <c r="O197" s="14" t="s">
        <v>87</v>
      </c>
      <c r="P197" s="14" t="s">
        <v>60</v>
      </c>
      <c r="Q197" s="15">
        <v>45791</v>
      </c>
      <c r="R197" s="14" t="s">
        <v>36</v>
      </c>
      <c r="S197" s="14" t="s">
        <v>37</v>
      </c>
      <c r="T197" s="14">
        <v>0</v>
      </c>
      <c r="U197" s="17">
        <f>'Base Prev e Real'!$H197*1.5%</f>
        <v>8.4941999999999993</v>
      </c>
      <c r="V197" s="14">
        <v>0</v>
      </c>
      <c r="W197" s="14" t="s">
        <v>70</v>
      </c>
      <c r="X197" s="14" t="s">
        <v>87</v>
      </c>
      <c r="Y197" s="14" t="s">
        <v>598</v>
      </c>
      <c r="Z197" s="14" t="s">
        <v>64</v>
      </c>
      <c r="AA197" s="14" t="s">
        <v>134</v>
      </c>
      <c r="AB197" s="14" t="s">
        <v>372</v>
      </c>
      <c r="AC197" s="14" t="s">
        <v>738</v>
      </c>
      <c r="AD197" s="19" t="s">
        <v>66</v>
      </c>
    </row>
    <row r="198" spans="1:30">
      <c r="A198" s="25" t="s">
        <v>27</v>
      </c>
      <c r="B198" s="8" t="s">
        <v>683</v>
      </c>
      <c r="C198" s="8" t="s">
        <v>601</v>
      </c>
      <c r="D198" s="8" t="s">
        <v>29</v>
      </c>
      <c r="E198" s="9">
        <v>45786</v>
      </c>
      <c r="F198" s="9" t="str">
        <f>TEXT('Base Prev e Real'!$E198, "mmm")</f>
        <v>mai</v>
      </c>
      <c r="G198" s="9">
        <v>45796</v>
      </c>
      <c r="H198" s="10">
        <v>54.36</v>
      </c>
      <c r="I198" s="9">
        <v>45791</v>
      </c>
      <c r="J198" s="8" t="s">
        <v>602</v>
      </c>
      <c r="K198" s="8" t="s">
        <v>596</v>
      </c>
      <c r="L198" s="8" t="s">
        <v>597</v>
      </c>
      <c r="M198" s="8" t="s">
        <v>46</v>
      </c>
      <c r="N198" s="8" t="s">
        <v>47</v>
      </c>
      <c r="O198" s="8" t="s">
        <v>87</v>
      </c>
      <c r="P198" s="8" t="s">
        <v>60</v>
      </c>
      <c r="Q198" s="9">
        <v>45791</v>
      </c>
      <c r="R198" s="8" t="s">
        <v>36</v>
      </c>
      <c r="S198" s="8" t="s">
        <v>37</v>
      </c>
      <c r="T198" s="8">
        <v>0</v>
      </c>
      <c r="U198" s="11">
        <f>'Base Prev e Real'!$H198*1.5%</f>
        <v>0.81540000000000001</v>
      </c>
      <c r="V198" s="8">
        <v>0</v>
      </c>
      <c r="W198" s="8" t="s">
        <v>70</v>
      </c>
      <c r="X198" s="8" t="s">
        <v>87</v>
      </c>
      <c r="Y198" s="8" t="s">
        <v>598</v>
      </c>
      <c r="Z198" s="8" t="s">
        <v>64</v>
      </c>
      <c r="AA198" s="8" t="s">
        <v>134</v>
      </c>
      <c r="AB198" s="8" t="s">
        <v>372</v>
      </c>
      <c r="AC198" s="8" t="s">
        <v>738</v>
      </c>
      <c r="AD198" s="13" t="s">
        <v>66</v>
      </c>
    </row>
    <row r="199" spans="1:30">
      <c r="A199" s="24" t="s">
        <v>144</v>
      </c>
      <c r="B199" s="14" t="s">
        <v>603</v>
      </c>
      <c r="C199" s="14"/>
      <c r="D199" s="14" t="s">
        <v>42</v>
      </c>
      <c r="E199" s="15">
        <v>45772</v>
      </c>
      <c r="F199" s="15" t="str">
        <f>TEXT('Base Prev e Real'!$E199, "mmm")</f>
        <v>abr</v>
      </c>
      <c r="G199" s="15">
        <v>45796</v>
      </c>
      <c r="H199" s="16">
        <v>10000</v>
      </c>
      <c r="I199" s="15"/>
      <c r="J199" s="15">
        <v>1002100101</v>
      </c>
      <c r="K199" s="14"/>
      <c r="L199" s="14" t="s">
        <v>699</v>
      </c>
      <c r="M199" s="14" t="s">
        <v>46</v>
      </c>
      <c r="N199" s="14" t="s">
        <v>47</v>
      </c>
      <c r="O199" s="14"/>
      <c r="P199" s="14"/>
      <c r="Q199" s="15">
        <v>45772</v>
      </c>
      <c r="R199" s="14" t="s">
        <v>742</v>
      </c>
      <c r="S199" s="14" t="s">
        <v>743</v>
      </c>
      <c r="T199" s="14">
        <v>0</v>
      </c>
      <c r="U199" s="17">
        <f>'Base Prev e Real'!$H199*1.5%</f>
        <v>150</v>
      </c>
      <c r="V199" s="14">
        <v>0</v>
      </c>
      <c r="W199" s="14"/>
      <c r="X199" s="14"/>
      <c r="Y199" s="30" t="s">
        <v>598</v>
      </c>
      <c r="Z199" s="18" t="s">
        <v>744</v>
      </c>
      <c r="AA199" s="14" t="s">
        <v>700</v>
      </c>
      <c r="AB199" s="14" t="s">
        <v>717</v>
      </c>
      <c r="AC199" s="14" t="s">
        <v>738</v>
      </c>
      <c r="AD199" s="19"/>
    </row>
    <row r="200" spans="1:30">
      <c r="A200" s="25" t="s">
        <v>144</v>
      </c>
      <c r="B200" s="8" t="s">
        <v>603</v>
      </c>
      <c r="C200" s="8" t="s">
        <v>604</v>
      </c>
      <c r="D200" s="8" t="s">
        <v>42</v>
      </c>
      <c r="E200" s="9">
        <v>45772</v>
      </c>
      <c r="F200" s="9" t="str">
        <f>TEXT('Base Prev e Real'!$E200, "mmm")</f>
        <v>abr</v>
      </c>
      <c r="G200" s="9">
        <v>45800</v>
      </c>
      <c r="H200" s="10">
        <v>10000</v>
      </c>
      <c r="I200" s="9">
        <v>45772</v>
      </c>
      <c r="J200" s="9" t="s">
        <v>153</v>
      </c>
      <c r="K200" s="8" t="s">
        <v>605</v>
      </c>
      <c r="L200" s="8" t="s">
        <v>606</v>
      </c>
      <c r="M200" s="8" t="s">
        <v>46</v>
      </c>
      <c r="N200" s="8" t="s">
        <v>47</v>
      </c>
      <c r="O200" s="8"/>
      <c r="P200" s="8"/>
      <c r="Q200" s="9">
        <v>45772</v>
      </c>
      <c r="R200" s="8" t="s">
        <v>742</v>
      </c>
      <c r="S200" s="8" t="s">
        <v>743</v>
      </c>
      <c r="T200" s="8">
        <v>0</v>
      </c>
      <c r="U200" s="11">
        <f>'Base Prev e Real'!$H200*1.5%</f>
        <v>150</v>
      </c>
      <c r="V200" s="8">
        <v>0</v>
      </c>
      <c r="W200" s="8"/>
      <c r="X200" s="8"/>
      <c r="Y200" s="8" t="s">
        <v>598</v>
      </c>
      <c r="Z200" s="12" t="s">
        <v>744</v>
      </c>
      <c r="AA200" s="8" t="s">
        <v>700</v>
      </c>
      <c r="AB200" s="8" t="s">
        <v>716</v>
      </c>
      <c r="AC200" s="8" t="s">
        <v>738</v>
      </c>
      <c r="AD200" s="13"/>
    </row>
    <row r="201" spans="1:30">
      <c r="A201" s="24" t="s">
        <v>71</v>
      </c>
      <c r="B201" s="14" t="s">
        <v>607</v>
      </c>
      <c r="C201" s="14" t="s">
        <v>604</v>
      </c>
      <c r="D201" s="14" t="s">
        <v>29</v>
      </c>
      <c r="E201" s="15">
        <v>45772</v>
      </c>
      <c r="F201" s="15" t="str">
        <f>TEXT('Base Prev e Real'!$E201, "mmm")</f>
        <v>abr</v>
      </c>
      <c r="G201" s="15">
        <v>45800</v>
      </c>
      <c r="H201" s="16">
        <v>10000</v>
      </c>
      <c r="I201" s="15">
        <v>45772</v>
      </c>
      <c r="J201" s="14" t="s">
        <v>156</v>
      </c>
      <c r="K201" s="14" t="s">
        <v>444</v>
      </c>
      <c r="L201" s="14" t="s">
        <v>445</v>
      </c>
      <c r="M201" s="14" t="s">
        <v>46</v>
      </c>
      <c r="N201" s="14" t="s">
        <v>47</v>
      </c>
      <c r="O201" s="14" t="s">
        <v>384</v>
      </c>
      <c r="P201" s="14" t="s">
        <v>104</v>
      </c>
      <c r="Q201" s="15">
        <v>45772</v>
      </c>
      <c r="R201" s="14" t="s">
        <v>36</v>
      </c>
      <c r="S201" s="14" t="s">
        <v>37</v>
      </c>
      <c r="T201" s="14">
        <v>0</v>
      </c>
      <c r="U201" s="17">
        <f>'Base Prev e Real'!$H201*1.5%</f>
        <v>150</v>
      </c>
      <c r="V201" s="14">
        <v>0</v>
      </c>
      <c r="W201" s="14" t="s">
        <v>731</v>
      </c>
      <c r="X201" s="14" t="s">
        <v>87</v>
      </c>
      <c r="Y201" s="14" t="s">
        <v>608</v>
      </c>
      <c r="Z201" s="14" t="s">
        <v>64</v>
      </c>
      <c r="AA201" s="14" t="s">
        <v>700</v>
      </c>
      <c r="AB201" s="14" t="s">
        <v>717</v>
      </c>
      <c r="AC201" s="14" t="s">
        <v>738</v>
      </c>
      <c r="AD201" s="19" t="s">
        <v>76</v>
      </c>
    </row>
    <row r="202" spans="1:30">
      <c r="A202" s="25" t="s">
        <v>71</v>
      </c>
      <c r="B202" s="8" t="s">
        <v>607</v>
      </c>
      <c r="C202" s="8" t="s">
        <v>609</v>
      </c>
      <c r="D202" s="8" t="s">
        <v>29</v>
      </c>
      <c r="E202" s="9">
        <v>45797</v>
      </c>
      <c r="F202" s="9" t="str">
        <f>TEXT('Base Prev e Real'!$E202, "mmm")</f>
        <v>mai</v>
      </c>
      <c r="G202" s="9">
        <v>45800</v>
      </c>
      <c r="H202" s="10">
        <v>454</v>
      </c>
      <c r="I202" s="9">
        <v>45797</v>
      </c>
      <c r="J202" s="8" t="s">
        <v>156</v>
      </c>
      <c r="K202" s="8" t="s">
        <v>444</v>
      </c>
      <c r="L202" s="8" t="s">
        <v>445</v>
      </c>
      <c r="M202" s="8" t="s">
        <v>46</v>
      </c>
      <c r="N202" s="8" t="s">
        <v>47</v>
      </c>
      <c r="O202" s="8" t="s">
        <v>610</v>
      </c>
      <c r="P202" s="8" t="s">
        <v>104</v>
      </c>
      <c r="Q202" s="9">
        <v>45797</v>
      </c>
      <c r="R202" s="8" t="s">
        <v>36</v>
      </c>
      <c r="S202" s="8" t="s">
        <v>37</v>
      </c>
      <c r="T202" s="8">
        <v>0</v>
      </c>
      <c r="U202" s="11">
        <f>'Base Prev e Real'!$H202*1.5%</f>
        <v>6.81</v>
      </c>
      <c r="V202" s="8">
        <v>0</v>
      </c>
      <c r="W202" s="8" t="s">
        <v>732</v>
      </c>
      <c r="X202" s="8" t="s">
        <v>87</v>
      </c>
      <c r="Y202" s="8" t="s">
        <v>608</v>
      </c>
      <c r="Z202" s="8" t="s">
        <v>64</v>
      </c>
      <c r="AA202" s="8" t="s">
        <v>700</v>
      </c>
      <c r="AB202" s="8" t="s">
        <v>716</v>
      </c>
      <c r="AC202" s="8" t="s">
        <v>738</v>
      </c>
      <c r="AD202" s="13" t="s">
        <v>76</v>
      </c>
    </row>
    <row r="203" spans="1:30">
      <c r="A203" s="24" t="s">
        <v>71</v>
      </c>
      <c r="B203" s="14" t="s">
        <v>607</v>
      </c>
      <c r="C203" s="14" t="s">
        <v>609</v>
      </c>
      <c r="D203" s="14" t="s">
        <v>29</v>
      </c>
      <c r="E203" s="15">
        <v>45797</v>
      </c>
      <c r="F203" s="15" t="str">
        <f>TEXT('Base Prev e Real'!$E203, "mmm")</f>
        <v>mai</v>
      </c>
      <c r="G203" s="15">
        <v>45800</v>
      </c>
      <c r="H203" s="16">
        <v>22700</v>
      </c>
      <c r="I203" s="15">
        <v>45797</v>
      </c>
      <c r="J203" s="14" t="s">
        <v>156</v>
      </c>
      <c r="K203" s="14" t="s">
        <v>444</v>
      </c>
      <c r="L203" s="14" t="s">
        <v>445</v>
      </c>
      <c r="M203" s="14" t="s">
        <v>46</v>
      </c>
      <c r="N203" s="14" t="s">
        <v>47</v>
      </c>
      <c r="O203" s="14" t="s">
        <v>611</v>
      </c>
      <c r="P203" s="14" t="s">
        <v>104</v>
      </c>
      <c r="Q203" s="15">
        <v>45797</v>
      </c>
      <c r="R203" s="14" t="s">
        <v>36</v>
      </c>
      <c r="S203" s="14" t="s">
        <v>37</v>
      </c>
      <c r="T203" s="14">
        <v>0</v>
      </c>
      <c r="U203" s="17">
        <f>'Base Prev e Real'!$H203*1.5%</f>
        <v>340.5</v>
      </c>
      <c r="V203" s="14">
        <v>0</v>
      </c>
      <c r="W203" s="14" t="s">
        <v>733</v>
      </c>
      <c r="X203" s="14" t="s">
        <v>87</v>
      </c>
      <c r="Y203" s="14" t="s">
        <v>608</v>
      </c>
      <c r="Z203" s="14" t="s">
        <v>64</v>
      </c>
      <c r="AA203" s="14" t="s">
        <v>700</v>
      </c>
      <c r="AB203" s="14" t="s">
        <v>723</v>
      </c>
      <c r="AC203" s="14" t="s">
        <v>738</v>
      </c>
      <c r="AD203" s="19" t="s">
        <v>76</v>
      </c>
    </row>
    <row r="204" spans="1:30">
      <c r="A204" s="25" t="s">
        <v>71</v>
      </c>
      <c r="B204" s="8" t="s">
        <v>607</v>
      </c>
      <c r="C204" s="8" t="s">
        <v>612</v>
      </c>
      <c r="D204" s="8" t="s">
        <v>29</v>
      </c>
      <c r="E204" s="9">
        <v>45791</v>
      </c>
      <c r="F204" s="9" t="str">
        <f>TEXT('Base Prev e Real'!$E204, "mmm")</f>
        <v>mai</v>
      </c>
      <c r="G204" s="9">
        <v>45796</v>
      </c>
      <c r="H204" s="10">
        <v>10599.62</v>
      </c>
      <c r="I204" s="9">
        <v>45791</v>
      </c>
      <c r="J204" s="8" t="s">
        <v>137</v>
      </c>
      <c r="K204" s="8" t="s">
        <v>444</v>
      </c>
      <c r="L204" s="8" t="s">
        <v>445</v>
      </c>
      <c r="M204" s="8" t="s">
        <v>46</v>
      </c>
      <c r="N204" s="8" t="s">
        <v>47</v>
      </c>
      <c r="O204" s="8" t="s">
        <v>384</v>
      </c>
      <c r="P204" s="8" t="s">
        <v>104</v>
      </c>
      <c r="Q204" s="9">
        <v>45791</v>
      </c>
      <c r="R204" s="8" t="s">
        <v>36</v>
      </c>
      <c r="S204" s="8" t="s">
        <v>37</v>
      </c>
      <c r="T204" s="8">
        <v>0</v>
      </c>
      <c r="U204" s="11">
        <f>'Base Prev e Real'!$H204*1.5%</f>
        <v>158.99430000000001</v>
      </c>
      <c r="V204" s="8">
        <v>0</v>
      </c>
      <c r="W204" s="8" t="s">
        <v>734</v>
      </c>
      <c r="X204" s="8" t="s">
        <v>87</v>
      </c>
      <c r="Y204" s="8" t="s">
        <v>608</v>
      </c>
      <c r="Z204" s="8" t="s">
        <v>64</v>
      </c>
      <c r="AA204" s="8" t="s">
        <v>700</v>
      </c>
      <c r="AB204" s="8" t="s">
        <v>723</v>
      </c>
      <c r="AC204" s="8" t="s">
        <v>738</v>
      </c>
      <c r="AD204" s="13" t="s">
        <v>66</v>
      </c>
    </row>
    <row r="205" spans="1:30">
      <c r="A205" s="24" t="s">
        <v>71</v>
      </c>
      <c r="B205" s="14" t="s">
        <v>607</v>
      </c>
      <c r="C205" s="14" t="s">
        <v>613</v>
      </c>
      <c r="D205" s="14" t="s">
        <v>29</v>
      </c>
      <c r="E205" s="15">
        <v>45791</v>
      </c>
      <c r="F205" s="15" t="str">
        <f>TEXT('Base Prev e Real'!$E205, "mmm")</f>
        <v>mai</v>
      </c>
      <c r="G205" s="15">
        <v>45798</v>
      </c>
      <c r="H205" s="16">
        <v>26266.92</v>
      </c>
      <c r="I205" s="15">
        <v>45791</v>
      </c>
      <c r="J205" s="14" t="s">
        <v>137</v>
      </c>
      <c r="K205" s="14" t="s">
        <v>444</v>
      </c>
      <c r="L205" s="14" t="s">
        <v>445</v>
      </c>
      <c r="M205" s="14" t="s">
        <v>46</v>
      </c>
      <c r="N205" s="14" t="s">
        <v>47</v>
      </c>
      <c r="O205" s="14" t="s">
        <v>611</v>
      </c>
      <c r="P205" s="14" t="s">
        <v>104</v>
      </c>
      <c r="Q205" s="15">
        <v>45791</v>
      </c>
      <c r="R205" s="14" t="s">
        <v>36</v>
      </c>
      <c r="S205" s="14" t="s">
        <v>37</v>
      </c>
      <c r="T205" s="14">
        <v>0</v>
      </c>
      <c r="U205" s="17">
        <f>'Base Prev e Real'!$H205*1.5%</f>
        <v>394.00379999999996</v>
      </c>
      <c r="V205" s="14">
        <v>0</v>
      </c>
      <c r="W205" s="14" t="s">
        <v>735</v>
      </c>
      <c r="X205" s="14" t="s">
        <v>87</v>
      </c>
      <c r="Y205" s="14" t="s">
        <v>608</v>
      </c>
      <c r="Z205" s="14" t="s">
        <v>64</v>
      </c>
      <c r="AA205" s="14" t="s">
        <v>700</v>
      </c>
      <c r="AB205" s="14" t="s">
        <v>723</v>
      </c>
      <c r="AC205" s="14" t="s">
        <v>738</v>
      </c>
      <c r="AD205" s="19" t="s">
        <v>106</v>
      </c>
    </row>
    <row r="206" spans="1:30">
      <c r="A206" s="25" t="s">
        <v>144</v>
      </c>
      <c r="B206" s="8" t="s">
        <v>614</v>
      </c>
      <c r="C206" s="8" t="s">
        <v>615</v>
      </c>
      <c r="D206" s="8" t="s">
        <v>29</v>
      </c>
      <c r="E206" s="9">
        <v>45780</v>
      </c>
      <c r="F206" s="9" t="str">
        <f>TEXT('Base Prev e Real'!$E206, "mmm")</f>
        <v>mai</v>
      </c>
      <c r="G206" s="9">
        <v>45800</v>
      </c>
      <c r="H206" s="10">
        <v>3164.42</v>
      </c>
      <c r="I206" s="9">
        <v>45782</v>
      </c>
      <c r="J206" s="8" t="s">
        <v>137</v>
      </c>
      <c r="K206" s="8" t="s">
        <v>467</v>
      </c>
      <c r="L206" s="8" t="s">
        <v>468</v>
      </c>
      <c r="M206" s="8" t="s">
        <v>93</v>
      </c>
      <c r="N206" s="8" t="s">
        <v>94</v>
      </c>
      <c r="O206" s="8" t="s">
        <v>87</v>
      </c>
      <c r="P206" s="8" t="s">
        <v>60</v>
      </c>
      <c r="Q206" s="9">
        <v>45782</v>
      </c>
      <c r="R206" s="8" t="s">
        <v>36</v>
      </c>
      <c r="S206" s="8" t="s">
        <v>37</v>
      </c>
      <c r="T206" s="8">
        <v>0</v>
      </c>
      <c r="U206" s="11">
        <f>'Base Prev e Real'!$H206*1.5%</f>
        <v>47.466299999999997</v>
      </c>
      <c r="V206" s="8">
        <v>0</v>
      </c>
      <c r="W206" s="8" t="s">
        <v>70</v>
      </c>
      <c r="X206" s="8" t="s">
        <v>87</v>
      </c>
      <c r="Y206" s="8" t="s">
        <v>616</v>
      </c>
      <c r="Z206" s="8" t="s">
        <v>64</v>
      </c>
      <c r="AA206" s="8" t="s">
        <v>710</v>
      </c>
      <c r="AB206" s="8" t="s">
        <v>244</v>
      </c>
      <c r="AC206" s="8" t="s">
        <v>738</v>
      </c>
      <c r="AD206" s="13" t="s">
        <v>76</v>
      </c>
    </row>
    <row r="207" spans="1:30">
      <c r="A207" s="26" t="s">
        <v>144</v>
      </c>
      <c r="B207" s="1" t="s">
        <v>614</v>
      </c>
      <c r="C207" s="1" t="s">
        <v>617</v>
      </c>
      <c r="D207" s="1" t="s">
        <v>29</v>
      </c>
      <c r="E207" s="21">
        <v>45776</v>
      </c>
      <c r="F207" s="21" t="str">
        <f>TEXT('Base Prev e Real'!$E207, "mmm")</f>
        <v>abr</v>
      </c>
      <c r="G207" s="21">
        <v>45796</v>
      </c>
      <c r="H207" s="22">
        <v>3237.16</v>
      </c>
      <c r="I207" s="21">
        <v>45782</v>
      </c>
      <c r="J207" s="1" t="s">
        <v>67</v>
      </c>
      <c r="K207" s="1" t="s">
        <v>467</v>
      </c>
      <c r="L207" s="1" t="s">
        <v>468</v>
      </c>
      <c r="M207" s="1" t="s">
        <v>93</v>
      </c>
      <c r="N207" s="1" t="s">
        <v>94</v>
      </c>
      <c r="O207" s="1" t="s">
        <v>87</v>
      </c>
      <c r="P207" s="1" t="s">
        <v>60</v>
      </c>
      <c r="Q207" s="21">
        <v>45777</v>
      </c>
      <c r="R207" s="1" t="s">
        <v>36</v>
      </c>
      <c r="S207" s="1" t="s">
        <v>37</v>
      </c>
      <c r="T207" s="1">
        <v>0</v>
      </c>
      <c r="U207" s="23">
        <f>'Base Prev e Real'!$H207*1.5%</f>
        <v>48.557399999999994</v>
      </c>
      <c r="V207" s="1">
        <v>0</v>
      </c>
      <c r="W207" s="1" t="s">
        <v>70</v>
      </c>
      <c r="X207" s="1" t="s">
        <v>87</v>
      </c>
      <c r="Y207" s="1" t="s">
        <v>616</v>
      </c>
      <c r="Z207" s="1" t="s">
        <v>64</v>
      </c>
      <c r="AA207" s="1" t="s">
        <v>710</v>
      </c>
      <c r="AB207" s="1" t="s">
        <v>244</v>
      </c>
      <c r="AC207" s="1" t="s">
        <v>738</v>
      </c>
      <c r="AD207" s="2" t="s">
        <v>66</v>
      </c>
    </row>
    <row r="208" spans="1:30">
      <c r="B208" t="e">
        <f>TRIM(B2:B207)</f>
        <v>#VALUE!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J91"/>
  <sheetViews>
    <sheetView zoomScale="57" zoomScaleNormal="100" workbookViewId="0">
      <selection activeCell="AI4" sqref="AI4"/>
    </sheetView>
  </sheetViews>
  <sheetFormatPr defaultRowHeight="14"/>
  <cols>
    <col min="2" max="2" width="20.4140625" bestFit="1" customWidth="1"/>
    <col min="3" max="3" width="19.5" bestFit="1" customWidth="1"/>
    <col min="4" max="4" width="24.6640625" bestFit="1" customWidth="1"/>
    <col min="6" max="6" width="92.9140625" bestFit="1" customWidth="1"/>
    <col min="7" max="7" width="24.6640625" bestFit="1" customWidth="1"/>
    <col min="9" max="9" width="92.9140625" bestFit="1" customWidth="1"/>
    <col min="10" max="10" width="24.6640625" bestFit="1" customWidth="1"/>
  </cols>
  <sheetData>
    <row r="4" spans="2:10">
      <c r="B4" s="34" t="s">
        <v>768</v>
      </c>
      <c r="F4" t="s">
        <v>770</v>
      </c>
    </row>
    <row r="5" spans="2:10">
      <c r="B5" s="34">
        <v>2503606.67</v>
      </c>
      <c r="D5" t="s">
        <v>769</v>
      </c>
      <c r="F5" s="34">
        <v>4292.6509600000009</v>
      </c>
    </row>
    <row r="6" spans="2:10">
      <c r="B6" s="34">
        <f>GETPIVOTDATA("VALOR_PAGTO",$B$4)</f>
        <v>2503606.67</v>
      </c>
      <c r="D6" s="34">
        <v>37554.100049999986</v>
      </c>
      <c r="F6" s="34">
        <f>GETPIVOTDATA("PIS",$F$4)</f>
        <v>4292.6509600000009</v>
      </c>
    </row>
    <row r="7" spans="2:10">
      <c r="D7" s="34">
        <f>GETPIVOTDATA("ENCARGO",$D$5)</f>
        <v>37554.100049999986</v>
      </c>
    </row>
    <row r="13" spans="2:10">
      <c r="B13" s="35" t="s">
        <v>771</v>
      </c>
      <c r="C13" s="34" t="s">
        <v>768</v>
      </c>
      <c r="F13" s="35" t="s">
        <v>771</v>
      </c>
      <c r="G13" s="34" t="s">
        <v>768</v>
      </c>
    </row>
    <row r="14" spans="2:10">
      <c r="B14" s="36" t="s">
        <v>482</v>
      </c>
      <c r="C14" s="34">
        <v>19330.080000000002</v>
      </c>
      <c r="F14" s="36" t="s">
        <v>376</v>
      </c>
      <c r="G14" s="34">
        <v>782277.11</v>
      </c>
      <c r="I14" s="35" t="s">
        <v>25</v>
      </c>
      <c r="J14" s="34" t="s">
        <v>779</v>
      </c>
    </row>
    <row r="15" spans="2:10">
      <c r="B15" s="36" t="s">
        <v>271</v>
      </c>
      <c r="C15" s="34">
        <v>127269.41</v>
      </c>
      <c r="F15" s="36" t="s">
        <v>647</v>
      </c>
      <c r="G15" s="34">
        <v>722280.91</v>
      </c>
    </row>
    <row r="16" spans="2:10">
      <c r="B16" s="36" t="s">
        <v>372</v>
      </c>
      <c r="C16" s="34">
        <v>164121.63</v>
      </c>
      <c r="F16" s="36" t="s">
        <v>646</v>
      </c>
      <c r="G16" s="34">
        <v>203944.73</v>
      </c>
      <c r="I16" s="35" t="s">
        <v>771</v>
      </c>
      <c r="J16" s="34" t="s">
        <v>768</v>
      </c>
    </row>
    <row r="17" spans="2:10">
      <c r="B17" s="36" t="s">
        <v>723</v>
      </c>
      <c r="C17" s="34">
        <v>827036.83</v>
      </c>
      <c r="F17" s="36" t="s">
        <v>652</v>
      </c>
      <c r="G17" s="34">
        <v>160064.02000000002</v>
      </c>
      <c r="I17" s="36" t="s">
        <v>624</v>
      </c>
      <c r="J17" s="34">
        <v>128.63999999999999</v>
      </c>
    </row>
    <row r="18" spans="2:10">
      <c r="B18" s="36" t="s">
        <v>716</v>
      </c>
      <c r="C18" s="34">
        <v>1306324.78</v>
      </c>
      <c r="F18" s="36" t="s">
        <v>645</v>
      </c>
      <c r="G18" s="34">
        <v>143635.51999999999</v>
      </c>
      <c r="I18" s="36" t="s">
        <v>678</v>
      </c>
      <c r="J18" s="34">
        <v>8022.3</v>
      </c>
    </row>
    <row r="19" spans="2:10">
      <c r="B19" s="36" t="s">
        <v>772</v>
      </c>
      <c r="C19" s="34">
        <v>2444082.73</v>
      </c>
      <c r="F19" s="36" t="s">
        <v>218</v>
      </c>
      <c r="G19" s="34">
        <v>96471.1</v>
      </c>
      <c r="I19" s="36" t="s">
        <v>654</v>
      </c>
      <c r="J19" s="34">
        <v>1596</v>
      </c>
    </row>
    <row r="20" spans="2:10">
      <c r="F20" s="36" t="s">
        <v>644</v>
      </c>
      <c r="G20" s="34">
        <v>87784.94</v>
      </c>
      <c r="I20" s="36" t="s">
        <v>652</v>
      </c>
      <c r="J20" s="34">
        <v>160064.02000000002</v>
      </c>
    </row>
    <row r="21" spans="2:10">
      <c r="F21" s="36" t="s">
        <v>607</v>
      </c>
      <c r="G21" s="34">
        <v>60020.54</v>
      </c>
      <c r="I21" s="36" t="s">
        <v>625</v>
      </c>
      <c r="J21" s="34">
        <v>244.7</v>
      </c>
    </row>
    <row r="22" spans="2:10">
      <c r="F22" s="36" t="s">
        <v>648</v>
      </c>
      <c r="G22" s="34">
        <v>59636.85</v>
      </c>
      <c r="I22" s="36" t="s">
        <v>672</v>
      </c>
      <c r="J22" s="34">
        <v>8724.6299999999992</v>
      </c>
    </row>
    <row r="23" spans="2:10">
      <c r="F23" s="36" t="s">
        <v>227</v>
      </c>
      <c r="G23" s="34">
        <v>20372</v>
      </c>
      <c r="I23" s="36" t="s">
        <v>634</v>
      </c>
      <c r="J23" s="34">
        <v>6374.0899999999992</v>
      </c>
    </row>
    <row r="24" spans="2:10">
      <c r="F24" s="36" t="s">
        <v>477</v>
      </c>
      <c r="G24" s="34">
        <v>19330.080000000002</v>
      </c>
      <c r="I24" s="36" t="s">
        <v>642</v>
      </c>
      <c r="J24" s="34">
        <v>2485.6</v>
      </c>
    </row>
    <row r="25" spans="2:10">
      <c r="F25" s="36" t="s">
        <v>692</v>
      </c>
      <c r="G25" s="34">
        <v>18302.36</v>
      </c>
      <c r="I25" s="36" t="s">
        <v>686</v>
      </c>
      <c r="J25" s="34">
        <v>2502.16</v>
      </c>
    </row>
    <row r="26" spans="2:10">
      <c r="F26" s="36" t="s">
        <v>630</v>
      </c>
      <c r="G26" s="34">
        <v>16446.7</v>
      </c>
      <c r="I26" s="36" t="s">
        <v>628</v>
      </c>
      <c r="J26" s="34">
        <v>1170</v>
      </c>
    </row>
    <row r="27" spans="2:10">
      <c r="F27" s="36" t="s">
        <v>662</v>
      </c>
      <c r="G27" s="34">
        <v>13185.05</v>
      </c>
      <c r="I27" s="36" t="s">
        <v>630</v>
      </c>
      <c r="J27" s="34">
        <v>16446.7</v>
      </c>
    </row>
    <row r="28" spans="2:10">
      <c r="F28" s="36" t="s">
        <v>515</v>
      </c>
      <c r="G28" s="34">
        <v>11311</v>
      </c>
      <c r="I28" s="36" t="s">
        <v>666</v>
      </c>
      <c r="J28" s="34">
        <v>250</v>
      </c>
    </row>
    <row r="29" spans="2:10">
      <c r="F29" s="36" t="s">
        <v>672</v>
      </c>
      <c r="G29" s="34">
        <v>8724.6299999999992</v>
      </c>
      <c r="I29" s="36" t="s">
        <v>677</v>
      </c>
      <c r="J29" s="34">
        <v>46.5</v>
      </c>
    </row>
    <row r="30" spans="2:10">
      <c r="F30" s="36" t="s">
        <v>678</v>
      </c>
      <c r="G30" s="34">
        <v>8022.3</v>
      </c>
      <c r="I30" s="36" t="s">
        <v>665</v>
      </c>
      <c r="J30" s="34">
        <v>4032</v>
      </c>
    </row>
    <row r="31" spans="2:10">
      <c r="F31" s="36" t="s">
        <v>650</v>
      </c>
      <c r="G31" s="34">
        <v>6661.2</v>
      </c>
      <c r="I31" s="36" t="s">
        <v>661</v>
      </c>
      <c r="J31" s="34">
        <v>399</v>
      </c>
    </row>
    <row r="32" spans="2:10">
      <c r="F32" s="36" t="s">
        <v>691</v>
      </c>
      <c r="G32" s="34">
        <v>6511.12</v>
      </c>
      <c r="I32" s="36" t="s">
        <v>657</v>
      </c>
      <c r="J32" s="34">
        <v>345.95</v>
      </c>
    </row>
    <row r="33" spans="2:10">
      <c r="F33" s="36" t="s">
        <v>651</v>
      </c>
      <c r="G33" s="34">
        <v>6468</v>
      </c>
      <c r="I33" s="36" t="s">
        <v>638</v>
      </c>
      <c r="J33" s="34">
        <v>62.8</v>
      </c>
    </row>
    <row r="34" spans="2:10">
      <c r="F34" s="36" t="s">
        <v>634</v>
      </c>
      <c r="G34" s="34">
        <v>6374.0899999999992</v>
      </c>
      <c r="I34" s="36" t="s">
        <v>218</v>
      </c>
      <c r="J34" s="34">
        <v>96471.1</v>
      </c>
    </row>
    <row r="35" spans="2:10">
      <c r="F35" s="36" t="s">
        <v>664</v>
      </c>
      <c r="G35" s="34">
        <v>5919</v>
      </c>
      <c r="I35" s="36" t="s">
        <v>227</v>
      </c>
      <c r="J35" s="34">
        <v>20372</v>
      </c>
    </row>
    <row r="36" spans="2:10">
      <c r="F36" s="36" t="s">
        <v>683</v>
      </c>
      <c r="G36" s="34">
        <v>4247.74</v>
      </c>
      <c r="I36" s="36" t="s">
        <v>635</v>
      </c>
      <c r="J36" s="34">
        <v>1898.84</v>
      </c>
    </row>
    <row r="37" spans="2:10">
      <c r="F37" s="36" t="s">
        <v>665</v>
      </c>
      <c r="G37" s="34">
        <v>4032</v>
      </c>
      <c r="I37" s="36" t="s">
        <v>639</v>
      </c>
      <c r="J37" s="34">
        <v>305.23</v>
      </c>
    </row>
    <row r="38" spans="2:10">
      <c r="F38" s="36" t="s">
        <v>614</v>
      </c>
      <c r="G38" s="34">
        <v>3164.42</v>
      </c>
      <c r="I38" s="36" t="s">
        <v>644</v>
      </c>
      <c r="J38" s="34">
        <v>87784.94</v>
      </c>
    </row>
    <row r="39" spans="2:10">
      <c r="F39" s="36" t="s">
        <v>587</v>
      </c>
      <c r="G39" s="34">
        <v>2875.0299999999997</v>
      </c>
      <c r="I39" s="36" t="s">
        <v>647</v>
      </c>
      <c r="J39" s="34">
        <v>722280.91</v>
      </c>
    </row>
    <row r="40" spans="2:10">
      <c r="F40" s="36" t="s">
        <v>686</v>
      </c>
      <c r="G40" s="34">
        <v>2502.16</v>
      </c>
      <c r="I40" s="36" t="s">
        <v>646</v>
      </c>
      <c r="J40" s="34">
        <v>203944.73</v>
      </c>
    </row>
    <row r="41" spans="2:10">
      <c r="F41" s="36" t="s">
        <v>642</v>
      </c>
      <c r="G41" s="34">
        <v>2485.6</v>
      </c>
      <c r="I41" s="36" t="s">
        <v>645</v>
      </c>
      <c r="J41" s="34">
        <v>143635.51999999999</v>
      </c>
    </row>
    <row r="42" spans="2:10">
      <c r="F42" s="36" t="s">
        <v>668</v>
      </c>
      <c r="G42" s="34">
        <v>2200</v>
      </c>
      <c r="I42" s="36" t="s">
        <v>692</v>
      </c>
      <c r="J42" s="34">
        <v>18302.36</v>
      </c>
    </row>
    <row r="43" spans="2:10">
      <c r="F43" s="36" t="s">
        <v>452</v>
      </c>
      <c r="G43" s="34">
        <v>2181</v>
      </c>
      <c r="I43" s="36" t="s">
        <v>651</v>
      </c>
      <c r="J43" s="34">
        <v>6468</v>
      </c>
    </row>
    <row r="44" spans="2:10">
      <c r="F44" s="36" t="s">
        <v>636</v>
      </c>
      <c r="G44" s="34">
        <v>2040</v>
      </c>
      <c r="I44" s="36" t="s">
        <v>619</v>
      </c>
      <c r="J44" s="34">
        <v>214</v>
      </c>
    </row>
    <row r="45" spans="2:10">
      <c r="F45" s="36" t="s">
        <v>635</v>
      </c>
      <c r="G45" s="34">
        <v>1898.84</v>
      </c>
      <c r="I45" s="36" t="s">
        <v>627</v>
      </c>
      <c r="J45" s="34">
        <v>139.9</v>
      </c>
    </row>
    <row r="46" spans="2:10">
      <c r="F46" s="36" t="s">
        <v>538</v>
      </c>
      <c r="G46" s="34">
        <v>1675.8999999999999</v>
      </c>
      <c r="I46" s="36" t="s">
        <v>691</v>
      </c>
      <c r="J46" s="34">
        <v>6511.12</v>
      </c>
    </row>
    <row r="47" spans="2:10">
      <c r="B47" s="35" t="s">
        <v>771</v>
      </c>
      <c r="C47" s="34" t="s">
        <v>768</v>
      </c>
      <c r="F47" s="36" t="s">
        <v>654</v>
      </c>
      <c r="G47" s="34">
        <v>1596</v>
      </c>
      <c r="I47" s="36" t="s">
        <v>376</v>
      </c>
      <c r="J47" s="34">
        <v>782277.11</v>
      </c>
    </row>
    <row r="48" spans="2:10">
      <c r="B48" s="36" t="s">
        <v>774</v>
      </c>
      <c r="C48" s="34">
        <v>8477.81</v>
      </c>
      <c r="F48" s="36" t="s">
        <v>474</v>
      </c>
      <c r="G48" s="34">
        <v>1435.96</v>
      </c>
      <c r="I48" s="36" t="s">
        <v>636</v>
      </c>
      <c r="J48" s="34">
        <v>2040</v>
      </c>
    </row>
    <row r="49" spans="2:10">
      <c r="B49" s="36" t="s">
        <v>777</v>
      </c>
      <c r="C49" s="34">
        <v>2495128.8600000003</v>
      </c>
      <c r="F49" s="36" t="s">
        <v>509</v>
      </c>
      <c r="G49" s="34">
        <v>1315.57</v>
      </c>
      <c r="I49" s="36" t="s">
        <v>696</v>
      </c>
      <c r="J49" s="34">
        <v>598.45000000000005</v>
      </c>
    </row>
    <row r="50" spans="2:10">
      <c r="B50" s="36" t="s">
        <v>772</v>
      </c>
      <c r="C50" s="34">
        <v>2503606.6700000004</v>
      </c>
      <c r="F50" s="36" t="s">
        <v>628</v>
      </c>
      <c r="G50" s="34">
        <v>1170</v>
      </c>
      <c r="I50" s="36" t="s">
        <v>667</v>
      </c>
      <c r="J50" s="34">
        <v>324.58</v>
      </c>
    </row>
    <row r="51" spans="2:10">
      <c r="F51" s="36" t="s">
        <v>698</v>
      </c>
      <c r="G51" s="34">
        <v>990</v>
      </c>
      <c r="I51" s="36" t="s">
        <v>659</v>
      </c>
      <c r="J51" s="34">
        <v>120</v>
      </c>
    </row>
    <row r="52" spans="2:10">
      <c r="F52" s="36" t="s">
        <v>696</v>
      </c>
      <c r="G52" s="34">
        <v>598.45000000000005</v>
      </c>
      <c r="I52" s="36" t="s">
        <v>653</v>
      </c>
      <c r="J52" s="34">
        <v>172.91</v>
      </c>
    </row>
    <row r="53" spans="2:10">
      <c r="F53" s="36" t="s">
        <v>661</v>
      </c>
      <c r="G53" s="34">
        <v>399</v>
      </c>
      <c r="I53" s="36" t="s">
        <v>650</v>
      </c>
      <c r="J53" s="34">
        <v>6661.2</v>
      </c>
    </row>
    <row r="54" spans="2:10">
      <c r="F54" s="36" t="s">
        <v>657</v>
      </c>
      <c r="G54" s="34">
        <v>345.95</v>
      </c>
      <c r="I54" s="36" t="s">
        <v>662</v>
      </c>
      <c r="J54" s="34">
        <v>13185.05</v>
      </c>
    </row>
    <row r="55" spans="2:10">
      <c r="F55" s="36" t="s">
        <v>667</v>
      </c>
      <c r="G55" s="34">
        <v>324.58</v>
      </c>
      <c r="I55" s="36" t="s">
        <v>668</v>
      </c>
      <c r="J55" s="34">
        <v>2200</v>
      </c>
    </row>
    <row r="56" spans="2:10">
      <c r="F56" s="36" t="s">
        <v>669</v>
      </c>
      <c r="G56" s="34">
        <v>319</v>
      </c>
      <c r="I56" s="36" t="s">
        <v>452</v>
      </c>
      <c r="J56" s="34">
        <v>2181</v>
      </c>
    </row>
    <row r="57" spans="2:10">
      <c r="B57" s="35" t="s">
        <v>771</v>
      </c>
      <c r="C57" s="34" t="s">
        <v>769</v>
      </c>
      <c r="D57" s="34" t="s">
        <v>768</v>
      </c>
      <c r="F57" s="36" t="s">
        <v>663</v>
      </c>
      <c r="G57" s="34">
        <v>308.14</v>
      </c>
      <c r="I57" s="36" t="s">
        <v>471</v>
      </c>
      <c r="J57" s="34">
        <v>73.400000000000006</v>
      </c>
    </row>
    <row r="58" spans="2:10">
      <c r="B58" s="36" t="s">
        <v>27</v>
      </c>
      <c r="C58" s="34">
        <v>35198.070299999999</v>
      </c>
      <c r="D58" s="34">
        <v>2346538.0199999996</v>
      </c>
      <c r="F58" s="36" t="s">
        <v>639</v>
      </c>
      <c r="G58" s="34">
        <v>305.23</v>
      </c>
      <c r="I58" s="36" t="s">
        <v>474</v>
      </c>
      <c r="J58" s="34">
        <v>1435.96</v>
      </c>
    </row>
    <row r="59" spans="2:10">
      <c r="B59" s="36" t="s">
        <v>144</v>
      </c>
      <c r="C59" s="34">
        <v>324.06540000000001</v>
      </c>
      <c r="D59" s="34">
        <v>21604.36</v>
      </c>
      <c r="F59" s="36" t="s">
        <v>666</v>
      </c>
      <c r="G59" s="34">
        <v>250</v>
      </c>
      <c r="I59" s="36" t="s">
        <v>477</v>
      </c>
      <c r="J59" s="34">
        <v>19330.080000000002</v>
      </c>
    </row>
    <row r="60" spans="2:10">
      <c r="B60" s="36" t="s">
        <v>55</v>
      </c>
      <c r="C60" s="34">
        <v>248.88614999999999</v>
      </c>
      <c r="D60" s="34">
        <v>16592.41</v>
      </c>
      <c r="F60" s="36" t="s">
        <v>625</v>
      </c>
      <c r="G60" s="34">
        <v>244.7</v>
      </c>
      <c r="I60" s="36" t="s">
        <v>664</v>
      </c>
      <c r="J60" s="34">
        <v>5919</v>
      </c>
    </row>
    <row r="61" spans="2:10">
      <c r="B61" s="36" t="s">
        <v>71</v>
      </c>
      <c r="C61" s="34">
        <v>1740.5743500000003</v>
      </c>
      <c r="D61" s="34">
        <v>116038.29</v>
      </c>
      <c r="F61" s="36" t="s">
        <v>619</v>
      </c>
      <c r="G61" s="34">
        <v>214</v>
      </c>
      <c r="I61" s="36" t="s">
        <v>683</v>
      </c>
      <c r="J61" s="34">
        <v>4247.74</v>
      </c>
    </row>
    <row r="62" spans="2:10">
      <c r="B62" s="36" t="s">
        <v>83</v>
      </c>
      <c r="C62" s="34">
        <v>42.50385</v>
      </c>
      <c r="D62" s="34">
        <v>2833.5899999999997</v>
      </c>
      <c r="F62" s="36" t="s">
        <v>653</v>
      </c>
      <c r="G62" s="34">
        <v>172.91</v>
      </c>
      <c r="I62" s="36" t="s">
        <v>698</v>
      </c>
      <c r="J62" s="34">
        <v>990</v>
      </c>
    </row>
    <row r="63" spans="2:10">
      <c r="B63" s="36" t="s">
        <v>772</v>
      </c>
      <c r="C63" s="34">
        <v>37554.100050000001</v>
      </c>
      <c r="D63" s="34">
        <v>2503606.6699999995</v>
      </c>
      <c r="F63" s="36" t="s">
        <v>627</v>
      </c>
      <c r="G63" s="34">
        <v>139.9</v>
      </c>
      <c r="I63" s="36" t="s">
        <v>509</v>
      </c>
      <c r="J63" s="34">
        <v>1315.57</v>
      </c>
    </row>
    <row r="64" spans="2:10">
      <c r="F64" s="36" t="s">
        <v>624</v>
      </c>
      <c r="G64" s="34">
        <v>128.63999999999999</v>
      </c>
      <c r="I64" s="36" t="s">
        <v>515</v>
      </c>
      <c r="J64" s="34">
        <v>11311</v>
      </c>
    </row>
    <row r="65" spans="2:10">
      <c r="F65" s="36" t="s">
        <v>659</v>
      </c>
      <c r="G65" s="34">
        <v>120</v>
      </c>
      <c r="I65" s="36" t="s">
        <v>648</v>
      </c>
      <c r="J65" s="34">
        <v>59636.85</v>
      </c>
    </row>
    <row r="66" spans="2:10">
      <c r="F66" s="36" t="s">
        <v>471</v>
      </c>
      <c r="G66" s="34">
        <v>73.400000000000006</v>
      </c>
      <c r="I66" s="36" t="s">
        <v>669</v>
      </c>
      <c r="J66" s="34">
        <v>319</v>
      </c>
    </row>
    <row r="67" spans="2:10">
      <c r="F67" s="36" t="s">
        <v>638</v>
      </c>
      <c r="G67" s="34">
        <v>62.8</v>
      </c>
      <c r="I67" s="36" t="s">
        <v>538</v>
      </c>
      <c r="J67" s="34">
        <v>1675.8999999999999</v>
      </c>
    </row>
    <row r="68" spans="2:10">
      <c r="F68" s="36" t="s">
        <v>677</v>
      </c>
      <c r="G68" s="34">
        <v>46.5</v>
      </c>
      <c r="I68" s="36" t="s">
        <v>587</v>
      </c>
      <c r="J68" s="34">
        <v>2875.0299999999997</v>
      </c>
    </row>
    <row r="69" spans="2:10">
      <c r="F69" s="36" t="s">
        <v>772</v>
      </c>
      <c r="G69" s="34">
        <v>2503606.6700000004</v>
      </c>
      <c r="I69" s="36" t="s">
        <v>607</v>
      </c>
      <c r="J69" s="34">
        <v>60020.54</v>
      </c>
    </row>
    <row r="70" spans="2:10">
      <c r="B70" s="35" t="s">
        <v>771</v>
      </c>
      <c r="C70" s="34" t="s">
        <v>768</v>
      </c>
      <c r="I70" s="36" t="s">
        <v>614</v>
      </c>
      <c r="J70" s="34">
        <v>3164.42</v>
      </c>
    </row>
    <row r="71" spans="2:10">
      <c r="B71" s="36" t="s">
        <v>29</v>
      </c>
      <c r="C71" s="34">
        <v>2503606.67</v>
      </c>
      <c r="I71" s="36" t="s">
        <v>663</v>
      </c>
      <c r="J71" s="34">
        <v>308.14</v>
      </c>
    </row>
    <row r="72" spans="2:10">
      <c r="B72" s="36" t="s">
        <v>772</v>
      </c>
      <c r="C72" s="34">
        <v>2503606.67</v>
      </c>
      <c r="I72" s="36" t="s">
        <v>772</v>
      </c>
      <c r="J72" s="34">
        <v>2503606.6700000004</v>
      </c>
    </row>
    <row r="86" spans="2:4">
      <c r="B86" s="35" t="s">
        <v>771</v>
      </c>
      <c r="C86" s="34" t="s">
        <v>769</v>
      </c>
      <c r="D86" s="34" t="s">
        <v>768</v>
      </c>
    </row>
    <row r="87" spans="2:4">
      <c r="B87" s="36" t="s">
        <v>774</v>
      </c>
      <c r="C87" s="34">
        <v>254.33429999999998</v>
      </c>
      <c r="D87" s="34">
        <v>16955.62</v>
      </c>
    </row>
    <row r="88" spans="2:4">
      <c r="B88" s="36" t="s">
        <v>775</v>
      </c>
      <c r="C88" s="34">
        <v>2923.6548000000003</v>
      </c>
      <c r="D88" s="34">
        <v>194910.32000000004</v>
      </c>
    </row>
    <row r="89" spans="2:4">
      <c r="B89" s="36" t="s">
        <v>776</v>
      </c>
      <c r="C89" s="34">
        <v>13011.195299999996</v>
      </c>
      <c r="D89" s="34">
        <v>867413.02000000037</v>
      </c>
    </row>
    <row r="90" spans="2:4">
      <c r="B90" s="36" t="s">
        <v>777</v>
      </c>
      <c r="C90" s="34">
        <v>71556.142200000017</v>
      </c>
      <c r="D90" s="34">
        <v>4770409.4800000023</v>
      </c>
    </row>
    <row r="91" spans="2:4">
      <c r="B91" s="36" t="s">
        <v>772</v>
      </c>
      <c r="C91" s="34">
        <v>87745.326600000015</v>
      </c>
      <c r="D91" s="34">
        <v>5849688.4400000032</v>
      </c>
    </row>
  </sheetData>
  <pageMargins left="0.511811024" right="0.511811024" top="0.78740157499999996" bottom="0.78740157499999996" header="0.31496062000000002" footer="0.31496062000000002"/>
  <pageSetup paperSize="9" orientation="portrait" r:id="rId11"/>
  <drawing r:id="rId12"/>
  <extLst>
    <ext xmlns:x14="http://schemas.microsoft.com/office/spreadsheetml/2009/9/main" uri="{A8765BA9-456A-4dab-B4F3-ACF838C121DE}">
      <x14:slicerList>
        <x14:slicer r:id="rId1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Q40" zoomScale="108" workbookViewId="0">
      <selection activeCell="AA50" sqref="AA50"/>
    </sheetView>
  </sheetViews>
  <sheetFormatPr defaultRowHeight="14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1"/>
  <sheetViews>
    <sheetView showGridLines="0" tabSelected="1" zoomScale="41" zoomScaleNormal="65" workbookViewId="0">
      <selection activeCell="AI24" sqref="AI24"/>
    </sheetView>
  </sheetViews>
  <sheetFormatPr defaultRowHeight="14"/>
  <sheetData>
    <row r="1" spans="4:33">
      <c r="D1" s="37"/>
      <c r="E1" s="37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4:33">
      <c r="D2" s="37"/>
      <c r="E2" s="37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4:33">
      <c r="D3" s="37"/>
      <c r="E3" s="37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4:33">
      <c r="D4" s="37"/>
      <c r="E4" s="37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4:33">
      <c r="D5" s="37"/>
      <c r="E5" s="37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4:33">
      <c r="D6" s="37"/>
      <c r="E6" s="37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4:33">
      <c r="D7" s="37"/>
      <c r="E7" s="37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 spans="4:33">
      <c r="D8" s="37"/>
      <c r="E8" s="37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4:33">
      <c r="D9" s="37"/>
      <c r="E9" s="37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4:33">
      <c r="D10" s="37"/>
      <c r="E10" s="37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40"/>
      <c r="Y10" s="40"/>
      <c r="Z10" s="40"/>
      <c r="AA10" s="40"/>
      <c r="AB10" s="40"/>
      <c r="AC10" s="40"/>
      <c r="AD10" s="40"/>
      <c r="AE10" s="40"/>
      <c r="AF10" s="40"/>
      <c r="AG10" s="40"/>
    </row>
    <row r="11" spans="4:33">
      <c r="D11" s="37"/>
      <c r="E11" s="37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 spans="4:33">
      <c r="D12" s="37"/>
      <c r="E12" s="37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 spans="4:33">
      <c r="D13" s="37"/>
      <c r="E13" s="37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 spans="4:33">
      <c r="D14" s="37"/>
      <c r="E14" s="37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4:33">
      <c r="D15" s="37"/>
      <c r="E15" s="37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 spans="4:33">
      <c r="D16" s="37"/>
      <c r="E16" s="37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 spans="1:33">
      <c r="D17" s="37"/>
      <c r="E17" s="37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 spans="1:33">
      <c r="D18" s="37"/>
      <c r="E18" s="37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 spans="1:33">
      <c r="D19" s="37"/>
      <c r="E19" s="37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 spans="1:33">
      <c r="D20" s="37"/>
      <c r="E20" s="37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>
      <c r="D21" s="37"/>
      <c r="E21" s="37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>
      <c r="D22" s="37"/>
      <c r="E22" s="37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>
      <c r="A23" s="38"/>
      <c r="B23" s="38"/>
      <c r="C23" s="38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 ht="35.5">
      <c r="A24" s="43" t="s">
        <v>778</v>
      </c>
      <c r="B24" s="44"/>
      <c r="C24" s="44"/>
      <c r="D24" s="44"/>
      <c r="E24" s="44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  <c r="Y24" s="40"/>
      <c r="Z24" s="40"/>
      <c r="AA24" s="41"/>
      <c r="AB24" s="40"/>
      <c r="AC24" s="40"/>
      <c r="AD24" s="40"/>
      <c r="AE24" s="40"/>
      <c r="AF24" s="40"/>
      <c r="AG24" s="40"/>
    </row>
    <row r="25" spans="1:33">
      <c r="A25" s="38"/>
      <c r="B25" s="38"/>
      <c r="C25" s="38"/>
      <c r="D25" s="38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>
      <c r="A26" s="38"/>
      <c r="B26" s="38"/>
      <c r="C26" s="38"/>
      <c r="D26" s="38"/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>
      <c r="A27" s="38"/>
      <c r="B27" s="38"/>
      <c r="C27" s="38"/>
      <c r="D27" s="38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1:33">
      <c r="A28" s="38"/>
      <c r="B28" s="38"/>
      <c r="C28" s="38"/>
      <c r="D28" s="38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>
      <c r="A29" s="38"/>
      <c r="B29" s="38"/>
      <c r="C29" s="38"/>
      <c r="D29" s="38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>
      <c r="A30" s="38"/>
      <c r="B30" s="38"/>
      <c r="C30" s="38"/>
      <c r="D30" s="38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>
      <c r="A31" s="38"/>
      <c r="B31" s="38"/>
      <c r="C31" s="38"/>
      <c r="D31" s="38"/>
      <c r="E31" s="38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 spans="1:33">
      <c r="A32" s="38"/>
      <c r="B32" s="38"/>
      <c r="C32" s="38"/>
      <c r="D32" s="38"/>
      <c r="E32" s="38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1:33">
      <c r="A33" s="38"/>
      <c r="B33" s="38"/>
      <c r="C33" s="38"/>
      <c r="D33" s="38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 spans="1:33">
      <c r="A34" s="38"/>
      <c r="B34" s="38"/>
      <c r="C34" s="38"/>
      <c r="D34" s="38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1:33">
      <c r="A35" s="38"/>
      <c r="B35" s="38"/>
      <c r="C35" s="38"/>
      <c r="D35" s="38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 spans="1:33">
      <c r="A36" s="38"/>
      <c r="B36" s="38"/>
      <c r="C36" s="38"/>
      <c r="D36" s="38"/>
      <c r="E36" s="38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 spans="1:33">
      <c r="A37" s="38"/>
      <c r="B37" s="38"/>
      <c r="C37" s="38"/>
      <c r="D37" s="38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 spans="1:33">
      <c r="A38" s="38"/>
      <c r="B38" s="38"/>
      <c r="C38" s="38"/>
      <c r="D38" s="38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pans="1:33">
      <c r="A39" s="38"/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40"/>
      <c r="Y39" s="40"/>
      <c r="Z39" s="40"/>
      <c r="AA39" s="40"/>
      <c r="AB39" s="40"/>
      <c r="AC39" s="40"/>
      <c r="AD39" s="40"/>
      <c r="AE39" s="40"/>
      <c r="AF39" s="40"/>
      <c r="AG39" s="40"/>
    </row>
    <row r="40" spans="1:33">
      <c r="A40" s="38"/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0"/>
      <c r="Y40" s="40"/>
      <c r="Z40" s="40"/>
      <c r="AA40" s="40"/>
      <c r="AB40" s="40"/>
      <c r="AC40" s="40"/>
      <c r="AD40" s="40"/>
      <c r="AE40" s="40"/>
      <c r="AF40" s="40"/>
      <c r="AG40" s="40"/>
    </row>
    <row r="41" spans="1:33">
      <c r="A41" s="38"/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 spans="1:33">
      <c r="A42" s="38"/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40"/>
      <c r="Y42" s="40"/>
      <c r="Z42" s="40"/>
      <c r="AA42" s="40"/>
      <c r="AB42" s="40"/>
      <c r="AC42" s="40"/>
      <c r="AD42" s="40"/>
      <c r="AE42" s="40"/>
      <c r="AF42" s="40"/>
      <c r="AG42" s="40"/>
    </row>
    <row r="43" spans="1:33">
      <c r="A43" s="38"/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r="44" spans="1:33">
      <c r="A44" s="38"/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r="45" spans="1:33">
      <c r="A45" s="38"/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33">
      <c r="A46" s="38"/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 spans="1:33">
      <c r="A47" s="38"/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 spans="1:33">
      <c r="A48" s="38"/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 spans="1:33">
      <c r="A49" s="38"/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0"/>
      <c r="Y49" s="40"/>
      <c r="Z49" s="40"/>
      <c r="AA49" s="40"/>
      <c r="AB49" s="40"/>
      <c r="AC49" s="40"/>
      <c r="AD49" s="40"/>
      <c r="AE49" s="40"/>
      <c r="AF49" s="40"/>
      <c r="AG49" s="40"/>
    </row>
    <row r="50" spans="1:33">
      <c r="A50" s="38"/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40"/>
      <c r="Y50" s="40"/>
      <c r="Z50" s="40"/>
      <c r="AA50" s="40"/>
      <c r="AB50" s="40"/>
      <c r="AC50" s="40"/>
      <c r="AD50" s="40"/>
      <c r="AE50" s="40"/>
      <c r="AF50" s="40"/>
      <c r="AG50" s="40"/>
    </row>
    <row r="51" spans="1:33">
      <c r="A51" s="38"/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0"/>
      <c r="Y51" s="40"/>
      <c r="Z51" s="40"/>
      <c r="AA51" s="40"/>
      <c r="AB51" s="40"/>
      <c r="AC51" s="40"/>
      <c r="AD51" s="40"/>
      <c r="AE51" s="40"/>
      <c r="AF51" s="40"/>
      <c r="AG51" s="40"/>
    </row>
    <row r="52" spans="1:33">
      <c r="A52" s="38"/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0"/>
      <c r="Y52" s="40"/>
      <c r="Z52" s="40"/>
      <c r="AA52" s="40"/>
      <c r="AB52" s="40"/>
      <c r="AC52" s="40"/>
      <c r="AD52" s="40"/>
      <c r="AE52" s="40"/>
      <c r="AF52" s="40"/>
      <c r="AG52" s="40"/>
    </row>
    <row r="53" spans="1:33">
      <c r="A53" s="38"/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40"/>
      <c r="Y53" s="40"/>
      <c r="Z53" s="40"/>
      <c r="AA53" s="40"/>
      <c r="AB53" s="40"/>
      <c r="AC53" s="40"/>
      <c r="AD53" s="40"/>
      <c r="AE53" s="40"/>
      <c r="AF53" s="40"/>
      <c r="AG53" s="40"/>
    </row>
    <row r="54" spans="1:33">
      <c r="A54" s="38"/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r="55" spans="1:33">
      <c r="A55" s="38"/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40"/>
      <c r="Y55" s="40"/>
      <c r="Z55" s="40"/>
      <c r="AA55" s="40"/>
      <c r="AB55" s="40"/>
      <c r="AC55" s="40"/>
      <c r="AD55" s="40"/>
      <c r="AE55" s="40"/>
      <c r="AF55" s="40"/>
      <c r="AG55" s="40"/>
    </row>
    <row r="56" spans="1:33">
      <c r="A56" s="38"/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 spans="1:33">
      <c r="A57" s="38"/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40"/>
      <c r="Y57" s="40"/>
      <c r="Z57" s="40"/>
      <c r="AA57" s="40"/>
      <c r="AB57" s="40"/>
      <c r="AC57" s="40"/>
      <c r="AD57" s="40"/>
      <c r="AE57" s="40"/>
      <c r="AF57" s="40"/>
      <c r="AG57" s="40"/>
    </row>
    <row r="58" spans="1:33">
      <c r="A58" s="38"/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0"/>
      <c r="Y58" s="40"/>
      <c r="Z58" s="40"/>
      <c r="AA58" s="40"/>
      <c r="AB58" s="40"/>
      <c r="AC58" s="40"/>
      <c r="AD58" s="40"/>
      <c r="AE58" s="40"/>
      <c r="AF58" s="40"/>
      <c r="AG58" s="40"/>
    </row>
    <row r="59" spans="1:33">
      <c r="A59" s="38"/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0"/>
      <c r="Y59" s="40"/>
      <c r="Z59" s="40"/>
      <c r="AA59" s="40"/>
      <c r="AB59" s="40"/>
      <c r="AC59" s="40"/>
      <c r="AD59" s="40"/>
      <c r="AE59" s="40"/>
      <c r="AF59" s="40"/>
      <c r="AG59" s="40"/>
    </row>
    <row r="60" spans="1:33">
      <c r="A60" s="38"/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40"/>
      <c r="Y60" s="40"/>
      <c r="Z60" s="40"/>
      <c r="AA60" s="40"/>
      <c r="AB60" s="40"/>
      <c r="AC60" s="40"/>
      <c r="AD60" s="40"/>
      <c r="AE60" s="40"/>
      <c r="AF60" s="40"/>
      <c r="AG60" s="40"/>
    </row>
    <row r="61" spans="1:33">
      <c r="A61" s="38"/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40"/>
      <c r="Y61" s="40"/>
      <c r="Z61" s="40"/>
      <c r="AA61" s="40"/>
      <c r="AB61" s="40"/>
      <c r="AC61" s="40"/>
      <c r="AD61" s="40"/>
      <c r="AE61" s="40"/>
      <c r="AF61" s="40"/>
      <c r="AG61" s="40"/>
    </row>
    <row r="62" spans="1:33">
      <c r="A62" s="38"/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 spans="1:33">
      <c r="A63" s="38"/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40"/>
      <c r="Y63" s="40"/>
      <c r="Z63" s="40"/>
      <c r="AA63" s="40"/>
      <c r="AB63" s="40"/>
      <c r="AC63" s="40"/>
      <c r="AD63" s="40"/>
      <c r="AE63" s="40"/>
      <c r="AF63" s="40"/>
      <c r="AG63" s="40"/>
    </row>
    <row r="64" spans="1:33">
      <c r="A64" s="38"/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 spans="1:23">
      <c r="A65" s="38"/>
      <c r="B65" s="38"/>
      <c r="C65" s="38"/>
      <c r="D65" s="38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38"/>
      <c r="B66" s="38"/>
      <c r="C66" s="38"/>
      <c r="D66" s="38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38"/>
      <c r="B67" s="38"/>
      <c r="C67" s="38"/>
      <c r="D67" s="38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38"/>
      <c r="B68" s="38"/>
      <c r="C68" s="38"/>
      <c r="D68" s="38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6:23"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6:23"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6:23"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6:23"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6:23"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6:23"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6:23"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6:23"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6:23"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6:23"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6:23"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</sheetData>
  <mergeCells count="1">
    <mergeCell ref="A24:E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Atividade</vt:lpstr>
      <vt:lpstr>Base Prev e Real</vt:lpstr>
      <vt:lpstr>tabelas dinâmicas</vt:lpstr>
      <vt:lpstr>gráficos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PEREIRA DA SILVA</dc:creator>
  <cp:lastModifiedBy>Aluno</cp:lastModifiedBy>
  <dcterms:created xsi:type="dcterms:W3CDTF">2025-09-03T10:24:41Z</dcterms:created>
  <dcterms:modified xsi:type="dcterms:W3CDTF">2025-09-09T14:18:30Z</dcterms:modified>
</cp:coreProperties>
</file>