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545ed222cf80902/Documentos/Ferxxo/"/>
    </mc:Choice>
  </mc:AlternateContent>
  <xr:revisionPtr revIDLastSave="0" documentId="14_{20BE6557-7387-4B6E-87B6-E2B16CC7D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1" i="1"/>
  <c r="H12" i="1" s="1"/>
  <c r="J10" i="1"/>
  <c r="K10" i="1"/>
  <c r="L10" i="1" s="1"/>
  <c r="I10" i="1"/>
  <c r="I8" i="1"/>
  <c r="J8" i="1" s="1"/>
  <c r="K8" i="1" s="1"/>
  <c r="L8" i="1" s="1"/>
  <c r="H7" i="1"/>
  <c r="I6" i="1"/>
  <c r="I7" i="1" s="1"/>
  <c r="H6" i="1"/>
  <c r="H5" i="1"/>
  <c r="H16" i="1" s="1"/>
  <c r="H18" i="1" s="1"/>
  <c r="I2" i="1"/>
  <c r="I11" i="1" s="1"/>
  <c r="I12" i="1" l="1"/>
  <c r="H19" i="1"/>
  <c r="H21" i="1"/>
  <c r="I13" i="1"/>
  <c r="I5" i="1"/>
  <c r="I16" i="1" s="1"/>
  <c r="I18" i="1" s="1"/>
  <c r="J2" i="1"/>
  <c r="I19" i="1" l="1"/>
  <c r="I21" i="1" s="1"/>
  <c r="K2" i="1"/>
  <c r="J6" i="1"/>
  <c r="J7" i="1" s="1"/>
  <c r="J5" i="1"/>
  <c r="J11" i="1"/>
  <c r="J12" i="1" s="1"/>
  <c r="J13" i="1"/>
  <c r="L2" i="1" l="1"/>
  <c r="K6" i="1"/>
  <c r="K7" i="1" s="1"/>
  <c r="K11" i="1"/>
  <c r="K12" i="1" s="1"/>
  <c r="K13" i="1"/>
  <c r="K5" i="1"/>
  <c r="K16" i="1" s="1"/>
  <c r="K18" i="1" s="1"/>
  <c r="J16" i="1"/>
  <c r="J18" i="1" s="1"/>
  <c r="K19" i="1" l="1"/>
  <c r="K21" i="1" s="1"/>
  <c r="J19" i="1"/>
  <c r="J21" i="1" s="1"/>
  <c r="L6" i="1"/>
  <c r="L7" i="1" s="1"/>
  <c r="L13" i="1"/>
  <c r="L5" i="1"/>
  <c r="L16" i="1" s="1"/>
  <c r="L18" i="1" s="1"/>
  <c r="L11" i="1"/>
  <c r="L12" i="1" s="1"/>
  <c r="L19" i="1" l="1"/>
  <c r="L21" i="1" s="1"/>
</calcChain>
</file>

<file path=xl/sharedStrings.xml><?xml version="1.0" encoding="utf-8"?>
<sst xmlns="http://schemas.openxmlformats.org/spreadsheetml/2006/main" count="33" uniqueCount="27">
  <si>
    <t>INGRESOS</t>
  </si>
  <si>
    <t>%AUMENTO SOBRE AÑO ANTERIOR</t>
  </si>
  <si>
    <t>COSTE DE MERCANCIAS</t>
  </si>
  <si>
    <t>MATERIALES</t>
  </si>
  <si>
    <t>SALARIOS</t>
  </si>
  <si>
    <t>COMPLEMENTOS</t>
  </si>
  <si>
    <t>OTROS</t>
  </si>
  <si>
    <t>GASTOS GENERALES</t>
  </si>
  <si>
    <t>OFICINA</t>
  </si>
  <si>
    <t>GASTOS DE VENTAS</t>
  </si>
  <si>
    <t>PUBLICIDAD</t>
  </si>
  <si>
    <t>DEPRECIACION</t>
  </si>
  <si>
    <t>VARIOS</t>
  </si>
  <si>
    <t>TOTAL DE GASTOS OPERACIONALES</t>
  </si>
  <si>
    <t>BENEFICIO BRUTO</t>
  </si>
  <si>
    <t>IMPUESTOS</t>
  </si>
  <si>
    <t>BENEFICIO NETO</t>
  </si>
  <si>
    <t>DE LOS INGRESOS</t>
  </si>
  <si>
    <t>DE LOS SALARIOS</t>
  </si>
  <si>
    <t>AUMENTO SOBRE EL AÑO ANTERIOR</t>
  </si>
  <si>
    <t>DE OFICINA+VENTAS</t>
  </si>
  <si>
    <t>INCREMENTO ANUAL CTE. DE 10</t>
  </si>
  <si>
    <t>GASTOS GENERALES+COSTE DE MERCAN.VENDID</t>
  </si>
  <si>
    <t>GASTOS FINANCIEROS</t>
  </si>
  <si>
    <t>DEL BENEFICIO BRUTO</t>
  </si>
  <si>
    <t>BENEFICIO BRUTO- IMPUESTOS</t>
  </si>
  <si>
    <t>INGRESOS-TOT.GASTOS OPERAC-GASTOS FINANC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</si>
</sst>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/>
    <xf numFmtId="164" fontId="0" fillId="2" borderId="1" xfId="0" applyNumberFormat="1" applyFill="1" applyBorder="1"/>
    <xf numFmtId="9" fontId="0" fillId="2" borderId="1" xfId="0" applyNumberFormat="1" applyFill="1" applyBorder="1"/>
    <xf numFmtId="9" fontId="0" fillId="2" borderId="1" xfId="1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164" fontId="0" fillId="4" borderId="1" xfId="0" applyNumberFormat="1" applyFill="1" applyBorder="1"/>
    <xf numFmtId="0" fontId="0" fillId="4" borderId="1" xfId="0" applyFill="1" applyBorder="1"/>
    <xf numFmtId="9" fontId="0" fillId="4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69" zoomScaleNormal="69" workbookViewId="0">
      <selection activeCell="G22" sqref="G22"/>
    </sheetView>
  </sheetViews>
  <sheetFormatPr defaultColWidth="11.5546875" defaultRowHeight="14.4" x14ac:dyDescent="0.3"/>
  <cols>
    <col min="2" max="2" width="17.6640625" bestFit="1" customWidth="1"/>
    <col min="8" max="8" width="12.77734375" customWidth="1"/>
  </cols>
  <sheetData>
    <row r="1" spans="1:12" x14ac:dyDescent="0.3">
      <c r="H1" s="2">
        <v>1980</v>
      </c>
      <c r="I1" s="2">
        <v>1981</v>
      </c>
      <c r="J1" s="2">
        <v>1982</v>
      </c>
      <c r="K1" s="2">
        <v>1983</v>
      </c>
      <c r="L1" s="2">
        <v>1984</v>
      </c>
    </row>
    <row r="2" spans="1:12" x14ac:dyDescent="0.3">
      <c r="A2" s="2" t="s">
        <v>0</v>
      </c>
      <c r="B2" s="2" t="s">
        <v>0</v>
      </c>
      <c r="C2" s="2"/>
      <c r="D2" s="2"/>
      <c r="E2" s="2"/>
      <c r="F2" s="2"/>
      <c r="G2" s="2"/>
      <c r="H2" s="4">
        <v>10000</v>
      </c>
      <c r="I2" s="4">
        <f>H2*I3+H2</f>
        <v>12000</v>
      </c>
      <c r="J2" s="4">
        <f t="shared" ref="J2:L2" si="0">I2*J3+I2</f>
        <v>15600</v>
      </c>
      <c r="K2" s="4">
        <f t="shared" si="0"/>
        <v>18720</v>
      </c>
      <c r="L2" s="4">
        <f t="shared" si="0"/>
        <v>20592</v>
      </c>
    </row>
    <row r="3" spans="1:12" x14ac:dyDescent="0.3">
      <c r="A3" s="2"/>
      <c r="B3" s="3" t="s">
        <v>1</v>
      </c>
      <c r="C3" s="3"/>
      <c r="D3" s="3"/>
      <c r="E3" s="2"/>
      <c r="F3" s="2"/>
      <c r="G3" s="2"/>
      <c r="H3" s="2"/>
      <c r="I3" s="5">
        <v>0.2</v>
      </c>
      <c r="J3" s="5">
        <v>0.3</v>
      </c>
      <c r="K3" s="5">
        <v>0.2</v>
      </c>
      <c r="L3" s="5">
        <v>0.1</v>
      </c>
    </row>
    <row r="4" spans="1:12" x14ac:dyDescent="0.3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x14ac:dyDescent="0.3">
      <c r="A5" s="1"/>
      <c r="B5" s="2" t="s">
        <v>3</v>
      </c>
      <c r="C5" s="2"/>
      <c r="D5" s="6">
        <v>0.17</v>
      </c>
      <c r="E5" s="3" t="s">
        <v>17</v>
      </c>
      <c r="F5" s="3"/>
      <c r="G5" s="2"/>
      <c r="H5" s="4">
        <f>H2*$D$5</f>
        <v>1700.0000000000002</v>
      </c>
      <c r="I5" s="4">
        <f t="shared" ref="I5:L5" si="1">I2*$D$5</f>
        <v>2040.0000000000002</v>
      </c>
      <c r="J5" s="4">
        <f t="shared" si="1"/>
        <v>2652</v>
      </c>
      <c r="K5" s="4">
        <f t="shared" si="1"/>
        <v>3182.4</v>
      </c>
      <c r="L5" s="4">
        <f t="shared" si="1"/>
        <v>3500.6400000000003</v>
      </c>
    </row>
    <row r="6" spans="1:12" x14ac:dyDescent="0.3">
      <c r="A6" s="1"/>
      <c r="B6" s="2" t="s">
        <v>4</v>
      </c>
      <c r="C6" s="2"/>
      <c r="D6" s="6">
        <v>0.14000000000000001</v>
      </c>
      <c r="E6" s="3" t="s">
        <v>17</v>
      </c>
      <c r="F6" s="3"/>
      <c r="G6" s="2"/>
      <c r="H6" s="4">
        <f>H2*$D$6</f>
        <v>1400.0000000000002</v>
      </c>
      <c r="I6" s="4">
        <f t="shared" ref="I6:L6" si="2">I2*$D$6</f>
        <v>1680.0000000000002</v>
      </c>
      <c r="J6" s="4">
        <f t="shared" si="2"/>
        <v>2184</v>
      </c>
      <c r="K6" s="4">
        <f t="shared" si="2"/>
        <v>2620.8000000000002</v>
      </c>
      <c r="L6" s="4">
        <f t="shared" si="2"/>
        <v>2882.88</v>
      </c>
    </row>
    <row r="7" spans="1:12" x14ac:dyDescent="0.3">
      <c r="A7" s="1"/>
      <c r="B7" s="2" t="s">
        <v>5</v>
      </c>
      <c r="C7" s="2"/>
      <c r="D7" s="6">
        <v>0.15</v>
      </c>
      <c r="E7" s="3" t="s">
        <v>18</v>
      </c>
      <c r="F7" s="3"/>
      <c r="G7" s="2"/>
      <c r="H7" s="4">
        <f>H6*$D$7</f>
        <v>210.00000000000003</v>
      </c>
      <c r="I7" s="4">
        <f t="shared" ref="I7:L7" si="3">I6*$D$7</f>
        <v>252.00000000000003</v>
      </c>
      <c r="J7" s="4">
        <f t="shared" si="3"/>
        <v>327.59999999999997</v>
      </c>
      <c r="K7" s="4">
        <f t="shared" si="3"/>
        <v>393.12</v>
      </c>
      <c r="L7" s="4">
        <f t="shared" si="3"/>
        <v>432.43200000000002</v>
      </c>
    </row>
    <row r="8" spans="1:12" x14ac:dyDescent="0.3">
      <c r="A8" s="1"/>
      <c r="B8" s="2" t="s">
        <v>6</v>
      </c>
      <c r="C8" s="2"/>
      <c r="D8" s="6">
        <v>0.08</v>
      </c>
      <c r="E8" s="3" t="s">
        <v>19</v>
      </c>
      <c r="F8" s="3"/>
      <c r="G8" s="3"/>
      <c r="H8" s="4">
        <v>100</v>
      </c>
      <c r="I8" s="4">
        <f>H8*$D$8+H8</f>
        <v>108</v>
      </c>
      <c r="J8" s="4">
        <f t="shared" ref="J8:L8" si="4">I8*$D$8+I8</f>
        <v>116.64</v>
      </c>
      <c r="K8" s="4">
        <f t="shared" si="4"/>
        <v>125.9712</v>
      </c>
      <c r="L8" s="4">
        <f t="shared" si="4"/>
        <v>136.04889599999998</v>
      </c>
    </row>
    <row r="9" spans="1:12" x14ac:dyDescent="0.3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x14ac:dyDescent="0.3">
      <c r="A10" s="1"/>
      <c r="B10" s="2" t="s">
        <v>8</v>
      </c>
      <c r="C10" s="2"/>
      <c r="D10" s="5">
        <v>0.1</v>
      </c>
      <c r="E10" s="3" t="s">
        <v>19</v>
      </c>
      <c r="F10" s="3"/>
      <c r="G10" s="3"/>
      <c r="H10" s="4">
        <v>1000</v>
      </c>
      <c r="I10" s="4">
        <f>H10*$D$10+H10</f>
        <v>1100</v>
      </c>
      <c r="J10" s="4">
        <f t="shared" ref="J10:L10" si="5">I10*$D$10+I10</f>
        <v>1210</v>
      </c>
      <c r="K10" s="4">
        <f t="shared" si="5"/>
        <v>1331</v>
      </c>
      <c r="L10" s="4">
        <f t="shared" si="5"/>
        <v>1464.1</v>
      </c>
    </row>
    <row r="11" spans="1:12" x14ac:dyDescent="0.3">
      <c r="A11" s="1"/>
      <c r="B11" s="2" t="s">
        <v>9</v>
      </c>
      <c r="C11" s="2"/>
      <c r="D11" s="5">
        <v>0.08</v>
      </c>
      <c r="E11" s="3" t="s">
        <v>17</v>
      </c>
      <c r="F11" s="3"/>
      <c r="G11" s="2"/>
      <c r="H11" s="4">
        <f>H2*$D$11</f>
        <v>800</v>
      </c>
      <c r="I11" s="4">
        <f t="shared" ref="I11:L11" si="6">I2*$D$11</f>
        <v>960</v>
      </c>
      <c r="J11" s="4">
        <f t="shared" si="6"/>
        <v>1248</v>
      </c>
      <c r="K11" s="4">
        <f t="shared" si="6"/>
        <v>1497.6000000000001</v>
      </c>
      <c r="L11" s="4">
        <f t="shared" si="6"/>
        <v>1647.3600000000001</v>
      </c>
    </row>
    <row r="12" spans="1:12" x14ac:dyDescent="0.3">
      <c r="A12" s="1"/>
      <c r="B12" s="2" t="s">
        <v>5</v>
      </c>
      <c r="C12" s="2"/>
      <c r="D12" s="5">
        <v>0.17</v>
      </c>
      <c r="E12" s="3" t="s">
        <v>20</v>
      </c>
      <c r="F12" s="3"/>
      <c r="G12" s="2"/>
      <c r="H12" s="4">
        <f>(H10+H11)*$D$12</f>
        <v>306</v>
      </c>
      <c r="I12" s="4">
        <f t="shared" ref="I12:L12" si="7">(I10+I11)*$D$12</f>
        <v>350.20000000000005</v>
      </c>
      <c r="J12" s="4">
        <f t="shared" si="7"/>
        <v>417.86</v>
      </c>
      <c r="K12" s="4">
        <f t="shared" si="7"/>
        <v>480.86200000000008</v>
      </c>
      <c r="L12" s="4">
        <f t="shared" si="7"/>
        <v>528.94820000000004</v>
      </c>
    </row>
    <row r="13" spans="1:12" x14ac:dyDescent="0.3">
      <c r="A13" s="1"/>
      <c r="B13" s="2" t="s">
        <v>10</v>
      </c>
      <c r="C13" s="2"/>
      <c r="D13" s="5">
        <v>0.25</v>
      </c>
      <c r="E13" s="3" t="s">
        <v>17</v>
      </c>
      <c r="F13" s="3"/>
      <c r="G13" s="2"/>
      <c r="H13" s="4">
        <f>H2*$D$13</f>
        <v>2500</v>
      </c>
      <c r="I13" s="4">
        <f t="shared" ref="I13:L13" si="8">I2*$D$13</f>
        <v>3000</v>
      </c>
      <c r="J13" s="4">
        <f t="shared" si="8"/>
        <v>3900</v>
      </c>
      <c r="K13" s="4">
        <f t="shared" si="8"/>
        <v>4680</v>
      </c>
      <c r="L13" s="4">
        <f t="shared" si="8"/>
        <v>5148</v>
      </c>
    </row>
    <row r="14" spans="1:12" x14ac:dyDescent="0.3">
      <c r="A14" s="1"/>
      <c r="B14" s="2" t="s">
        <v>11</v>
      </c>
      <c r="C14" s="2"/>
      <c r="D14" s="2"/>
      <c r="E14" s="2"/>
      <c r="F14" s="2"/>
      <c r="G14" s="2"/>
      <c r="H14" s="2"/>
      <c r="I14" s="4">
        <v>20</v>
      </c>
      <c r="J14" s="4">
        <v>20</v>
      </c>
      <c r="K14" s="4">
        <v>20</v>
      </c>
      <c r="L14" s="4">
        <v>20</v>
      </c>
    </row>
    <row r="15" spans="1:12" x14ac:dyDescent="0.3">
      <c r="A15" s="1"/>
      <c r="B15" s="2" t="s">
        <v>12</v>
      </c>
      <c r="C15" s="2"/>
      <c r="D15" s="2"/>
      <c r="E15" s="3" t="s">
        <v>21</v>
      </c>
      <c r="F15" s="3"/>
      <c r="G15" s="3"/>
      <c r="H15" s="4">
        <v>0</v>
      </c>
      <c r="I15" s="4">
        <v>10</v>
      </c>
      <c r="J15" s="4">
        <v>20</v>
      </c>
      <c r="K15" s="4">
        <v>30</v>
      </c>
      <c r="L15" s="4">
        <v>40</v>
      </c>
    </row>
    <row r="16" spans="1:12" ht="29.4" customHeight="1" x14ac:dyDescent="0.3">
      <c r="A16" s="10" t="s">
        <v>13</v>
      </c>
      <c r="B16" s="10"/>
      <c r="C16" s="10"/>
      <c r="D16" s="11"/>
      <c r="E16" s="12" t="s">
        <v>22</v>
      </c>
      <c r="F16" s="12"/>
      <c r="G16" s="12"/>
      <c r="H16" s="13">
        <f>SUM(H5:H8,H10:H15)</f>
        <v>8016</v>
      </c>
      <c r="I16" s="13">
        <f t="shared" ref="I16:L16" si="9">SUM(I5:I8,I10:I15)</f>
        <v>9520.2000000000007</v>
      </c>
      <c r="J16" s="13">
        <f t="shared" si="9"/>
        <v>12096.1</v>
      </c>
      <c r="K16" s="13">
        <f t="shared" si="9"/>
        <v>14361.753199999999</v>
      </c>
      <c r="L16" s="13">
        <f t="shared" si="9"/>
        <v>15800.409096000001</v>
      </c>
    </row>
    <row r="17" spans="1:12" ht="15" customHeight="1" x14ac:dyDescent="0.3">
      <c r="A17" s="11" t="s">
        <v>23</v>
      </c>
      <c r="B17" s="11"/>
      <c r="C17" s="11"/>
      <c r="D17" s="11"/>
      <c r="E17" s="11"/>
      <c r="F17" s="11"/>
      <c r="G17" s="11"/>
      <c r="H17" s="13">
        <v>10</v>
      </c>
      <c r="I17" s="13">
        <v>10</v>
      </c>
      <c r="J17" s="13">
        <v>10</v>
      </c>
      <c r="K17" s="13">
        <v>10</v>
      </c>
      <c r="L17" s="13">
        <v>10</v>
      </c>
    </row>
    <row r="18" spans="1:12" ht="27" customHeight="1" x14ac:dyDescent="0.3">
      <c r="A18" s="10" t="s">
        <v>14</v>
      </c>
      <c r="B18" s="10"/>
      <c r="C18" s="10"/>
      <c r="D18" s="11"/>
      <c r="E18" s="12" t="s">
        <v>26</v>
      </c>
      <c r="F18" s="12"/>
      <c r="G18" s="12"/>
      <c r="H18" s="13">
        <f>H2-H16-H17</f>
        <v>1974</v>
      </c>
      <c r="I18" s="13">
        <f t="shared" ref="I18:L18" si="10">I2-I16-I17</f>
        <v>2469.7999999999993</v>
      </c>
      <c r="J18" s="13">
        <f t="shared" si="10"/>
        <v>3493.8999999999996</v>
      </c>
      <c r="K18" s="13">
        <f t="shared" si="10"/>
        <v>4348.2468000000008</v>
      </c>
      <c r="L18" s="13">
        <f t="shared" si="10"/>
        <v>4781.5909039999988</v>
      </c>
    </row>
    <row r="19" spans="1:12" x14ac:dyDescent="0.3">
      <c r="A19" s="14" t="s">
        <v>15</v>
      </c>
      <c r="B19" s="14"/>
      <c r="C19" s="14"/>
      <c r="D19" s="15">
        <v>0.52</v>
      </c>
      <c r="E19" s="14" t="s">
        <v>24</v>
      </c>
      <c r="F19" s="14"/>
      <c r="G19" s="11"/>
      <c r="H19" s="13">
        <f>H18*$D$19</f>
        <v>1026.48</v>
      </c>
      <c r="I19" s="13">
        <f t="shared" ref="I19:L19" si="11">I18*$D$19</f>
        <v>1284.2959999999996</v>
      </c>
      <c r="J19" s="13">
        <f t="shared" si="11"/>
        <v>1816.828</v>
      </c>
      <c r="K19" s="13">
        <f t="shared" si="11"/>
        <v>2261.0883360000007</v>
      </c>
      <c r="L19" s="13">
        <f t="shared" si="11"/>
        <v>2486.4272700799993</v>
      </c>
    </row>
    <row r="20" spans="1:12" x14ac:dyDescent="0.3">
      <c r="A20" s="11"/>
      <c r="B20" s="11"/>
      <c r="C20" s="11"/>
      <c r="D20" s="11"/>
      <c r="E20" s="11"/>
      <c r="F20" s="11"/>
      <c r="G20" s="11"/>
      <c r="H20" s="13"/>
      <c r="I20" s="13"/>
      <c r="J20" s="13"/>
      <c r="K20" s="13"/>
      <c r="L20" s="13"/>
    </row>
    <row r="21" spans="1:12" x14ac:dyDescent="0.3">
      <c r="A21" s="14" t="s">
        <v>16</v>
      </c>
      <c r="B21" s="14"/>
      <c r="C21" s="14"/>
      <c r="D21" s="11"/>
      <c r="E21" s="14" t="s">
        <v>25</v>
      </c>
      <c r="F21" s="14"/>
      <c r="G21" s="14"/>
      <c r="H21" s="13">
        <f>H18-H19</f>
        <v>947.52</v>
      </c>
      <c r="I21" s="13">
        <f t="shared" ref="I21:L21" si="12">I18-I19</f>
        <v>1185.5039999999997</v>
      </c>
      <c r="J21" s="13">
        <f t="shared" si="12"/>
        <v>1677.0719999999997</v>
      </c>
      <c r="K21" s="13">
        <f t="shared" si="12"/>
        <v>2087.1584640000001</v>
      </c>
      <c r="L21" s="13">
        <f t="shared" si="12"/>
        <v>2295.1636339199995</v>
      </c>
    </row>
  </sheetData>
  <mergeCells count="20">
    <mergeCell ref="B3:D3"/>
    <mergeCell ref="A16:C16"/>
    <mergeCell ref="A18:C18"/>
    <mergeCell ref="A9:L9"/>
    <mergeCell ref="A4:L4"/>
    <mergeCell ref="A21:C21"/>
    <mergeCell ref="A19:C19"/>
    <mergeCell ref="E5:F5"/>
    <mergeCell ref="E6:F6"/>
    <mergeCell ref="E7:F7"/>
    <mergeCell ref="E8:G8"/>
    <mergeCell ref="E11:F11"/>
    <mergeCell ref="E12:F12"/>
    <mergeCell ref="E10:G10"/>
    <mergeCell ref="E13:F13"/>
    <mergeCell ref="E15:G15"/>
    <mergeCell ref="E16:G16"/>
    <mergeCell ref="E18:G18"/>
    <mergeCell ref="E19:F19"/>
    <mergeCell ref="E21:G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EPIGMENIO RAMIREZ HERNANDEZ</dc:creator>
  <cp:lastModifiedBy>LESLIE LEDEZMA</cp:lastModifiedBy>
  <dcterms:created xsi:type="dcterms:W3CDTF">2025-03-10T18:00:09Z</dcterms:created>
  <dcterms:modified xsi:type="dcterms:W3CDTF">2025-05-21T03:13:50Z</dcterms:modified>
</cp:coreProperties>
</file>