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campo\Downloads\"/>
    </mc:Choice>
  </mc:AlternateContent>
  <xr:revisionPtr revIDLastSave="0" documentId="13_ncr:1_{C464CF7B-383E-423A-8AB0-93134FF63AA9}" xr6:coauthVersionLast="47" xr6:coauthVersionMax="47" xr10:uidLastSave="{00000000-0000-0000-0000-000000000000}"/>
  <bookViews>
    <workbookView xWindow="-120" yWindow="-120" windowWidth="20730" windowHeight="11760" activeTab="3" xr2:uid="{49F55280-49E2-48D4-B87E-66138B68BBDE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C5" i="1" l="1"/>
  <c r="C6" i="1"/>
  <c r="C7" i="1"/>
  <c r="C8" i="1"/>
  <c r="C9" i="1"/>
  <c r="C10" i="1"/>
  <c r="C11" i="1"/>
  <c r="C12" i="1"/>
  <c r="C13" i="1"/>
  <c r="C4" i="1"/>
  <c r="K4" i="4"/>
  <c r="K5" i="4"/>
  <c r="K6" i="4"/>
  <c r="K7" i="4"/>
  <c r="K8" i="4"/>
  <c r="K9" i="4"/>
  <c r="K10" i="4"/>
  <c r="K3" i="4"/>
  <c r="J4" i="4"/>
  <c r="J5" i="4"/>
  <c r="J6" i="4"/>
  <c r="J7" i="4"/>
  <c r="J8" i="4"/>
  <c r="J9" i="4"/>
  <c r="J10" i="4"/>
  <c r="J3" i="4"/>
  <c r="B20" i="4"/>
  <c r="B21" i="4"/>
  <c r="H12" i="4"/>
  <c r="K12" i="4" l="1"/>
  <c r="D12" i="4"/>
  <c r="C12" i="4"/>
  <c r="D11" i="4"/>
  <c r="C11" i="4"/>
  <c r="F10" i="4"/>
  <c r="E10" i="4"/>
  <c r="F9" i="4"/>
  <c r="E9" i="4"/>
  <c r="F8" i="4"/>
  <c r="E8" i="4"/>
  <c r="F7" i="4"/>
  <c r="E7" i="4"/>
  <c r="F6" i="4"/>
  <c r="E6" i="4"/>
  <c r="E11" i="4" s="1"/>
  <c r="H5" i="4" s="1"/>
  <c r="H7" i="4" s="1"/>
  <c r="F5" i="4"/>
  <c r="F11" i="4" s="1"/>
  <c r="H6" i="4" s="1"/>
  <c r="E5" i="4"/>
  <c r="F4" i="4"/>
  <c r="E4" i="4"/>
  <c r="F3" i="4"/>
  <c r="E3" i="4"/>
  <c r="J7" i="3"/>
  <c r="H5" i="3"/>
  <c r="H6" i="3"/>
  <c r="F3" i="3"/>
  <c r="E3" i="3"/>
  <c r="C11" i="3"/>
  <c r="C12" i="3"/>
  <c r="D12" i="3"/>
  <c r="D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D14" i="2"/>
  <c r="C14" i="2"/>
  <c r="D13" i="2"/>
  <c r="C13" i="2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  <c r="E13" i="2" s="1"/>
  <c r="H5" i="2" s="1"/>
  <c r="G14" i="1"/>
  <c r="G5" i="1"/>
  <c r="G6" i="1"/>
  <c r="G7" i="1"/>
  <c r="G8" i="1"/>
  <c r="G9" i="1"/>
  <c r="G10" i="1"/>
  <c r="G11" i="1"/>
  <c r="G12" i="1"/>
  <c r="G13" i="1"/>
  <c r="G4" i="1"/>
  <c r="D5" i="1"/>
  <c r="D6" i="1"/>
  <c r="D7" i="1"/>
  <c r="D8" i="1"/>
  <c r="D9" i="1"/>
  <c r="D10" i="1"/>
  <c r="D11" i="1"/>
  <c r="D12" i="1"/>
  <c r="D13" i="1"/>
  <c r="D4" i="1"/>
  <c r="C14" i="1"/>
  <c r="E10" i="1" s="1"/>
  <c r="F10" i="1" s="1"/>
  <c r="B14" i="1"/>
  <c r="E8" i="1" l="1"/>
  <c r="F8" i="1" s="1"/>
  <c r="E5" i="1"/>
  <c r="F5" i="1" s="1"/>
  <c r="E6" i="1"/>
  <c r="F6" i="1" s="1"/>
  <c r="E4" i="1"/>
  <c r="F4" i="1" s="1"/>
  <c r="E13" i="1"/>
  <c r="F13" i="1" s="1"/>
  <c r="E12" i="1"/>
  <c r="F12" i="1" s="1"/>
  <c r="E9" i="1"/>
  <c r="F9" i="1" s="1"/>
  <c r="E7" i="1"/>
  <c r="F7" i="1" s="1"/>
  <c r="E11" i="1"/>
  <c r="F11" i="1" s="1"/>
  <c r="H11" i="4"/>
  <c r="E11" i="3"/>
  <c r="F11" i="3"/>
  <c r="F13" i="2"/>
  <c r="H6" i="2" s="1"/>
  <c r="H7" i="2"/>
  <c r="H13" i="2"/>
  <c r="H14" i="2" s="1"/>
  <c r="F14" i="1" l="1"/>
  <c r="H14" i="1" s="1"/>
  <c r="H7" i="3"/>
  <c r="H11" i="3" s="1"/>
  <c r="H12" i="3" s="1"/>
</calcChain>
</file>

<file path=xl/sharedStrings.xml><?xml version="1.0" encoding="utf-8"?>
<sst xmlns="http://schemas.openxmlformats.org/spreadsheetml/2006/main" count="59" uniqueCount="42">
  <si>
    <t>x</t>
  </si>
  <si>
    <t>PROMEDIO</t>
  </si>
  <si>
    <t>y1-yProm</t>
  </si>
  <si>
    <t>x1-xprom</t>
  </si>
  <si>
    <t>x*y</t>
  </si>
  <si>
    <t>m=</t>
  </si>
  <si>
    <t>m</t>
  </si>
  <si>
    <t>y = -2x-3</t>
  </si>
  <si>
    <t>b=</t>
  </si>
  <si>
    <t xml:space="preserve">y </t>
  </si>
  <si>
    <t>SUMATORIA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</si>
  <si>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</si>
  <si>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</si>
  <si>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</si>
  <si>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</si>
  <si>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</si>
  <si>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</si>
  <si>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</si>
  <si>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</si>
  <si>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</si>
  <si>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</si>
  <si>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</si>
  <si>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</si>
  <si>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</si>
  <si>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</si>
  <si>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</si>
  <si>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</si>
  <si>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</si>
  <si>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</si>
  <si>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</si>
  <si>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</si>
  <si>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</si>
  <si>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</si>
  <si>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</si>
  <si>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</si>
  <si>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</si>
  <si>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 xml:space="preserve">y=mx + b </t>
  </si>
  <si>
    <t>SR</t>
  </si>
  <si>
    <t>MXi+B(Î)</t>
  </si>
  <si>
    <t>(Yi-Î)^2</t>
  </si>
  <si>
    <t>y = 3X+2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</si>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</sst>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4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Hoja2!$D$3:$D$12</c:f>
              <c:numCache>
                <c:formatCode>General</c:formatCode>
                <c:ptCount val="10"/>
                <c:pt idx="0">
                  <c:v>-5</c:v>
                </c:pt>
                <c:pt idx="1">
                  <c:v>-7</c:v>
                </c:pt>
                <c:pt idx="2">
                  <c:v>-9</c:v>
                </c:pt>
                <c:pt idx="3">
                  <c:v>-11</c:v>
                </c:pt>
                <c:pt idx="4">
                  <c:v>-13</c:v>
                </c:pt>
                <c:pt idx="5">
                  <c:v>-15</c:v>
                </c:pt>
                <c:pt idx="6">
                  <c:v>-17</c:v>
                </c:pt>
                <c:pt idx="7">
                  <c:v>-19</c:v>
                </c:pt>
                <c:pt idx="8">
                  <c:v>-21</c:v>
                </c:pt>
                <c:pt idx="9">
                  <c:v>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4-4EDB-90FE-6B53BB4552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22219280"/>
        <c:axId val="1984106928"/>
      </c:lineChart>
      <c:catAx>
        <c:axId val="132221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84106928"/>
        <c:crosses val="autoZero"/>
        <c:auto val="1"/>
        <c:lblAlgn val="ctr"/>
        <c:lblOffset val="100"/>
        <c:noMultiLvlLbl val="0"/>
      </c:catAx>
      <c:valAx>
        <c:axId val="1984106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22219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Hoja3!$C$3:$C$10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Hoja3!$D$3:$D$10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1-4E1E-BA6D-19D6483F850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Hoja3!$H$11</c:f>
              <c:numCache>
                <c:formatCode>0.000</c:formatCode>
                <c:ptCount val="1"/>
                <c:pt idx="0">
                  <c:v>1.5094339622641506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11-4E1E-BA6D-19D6483F850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solidFill>
                  <a:schemeClr val="accent2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411-4E1E-BA6D-19D6483F850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6</c:v>
              </c:pt>
            </c:numLit>
          </c:xVal>
          <c:yVal>
            <c:numRef>
              <c:f>Hoja3!$J$7</c:f>
              <c:numCache>
                <c:formatCode>General</c:formatCode>
                <c:ptCount val="1"/>
                <c:pt idx="0">
                  <c:v>6.6037735849056602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11-4E1E-BA6D-19D6483F8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374352"/>
        <c:axId val="2039661216"/>
      </c:scatterChart>
      <c:valAx>
        <c:axId val="20383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9661216"/>
        <c:crosses val="autoZero"/>
        <c:crossBetween val="midCat"/>
      </c:valAx>
      <c:valAx>
        <c:axId val="20396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837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397186960894185E-2"/>
          <c:y val="7.7425092505638615E-2"/>
          <c:w val="0.89142525714168119"/>
          <c:h val="0.83453361907743173"/>
        </c:manualLayout>
      </c:layout>
      <c:scatterChart>
        <c:scatterStyle val="lineMarker"/>
        <c:varyColors val="0"/>
        <c:ser>
          <c:idx val="0"/>
          <c:order val="0"/>
          <c:tx>
            <c:v>puntos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'[1]taller 1'!$D$4:$D$11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xVal>
          <c:yVal>
            <c:numRef>
              <c:f>'[1]taller 1'!$E$4:$E$11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9-4F41-8463-337EF622A714}"/>
            </c:ext>
          </c:extLst>
        </c:ser>
        <c:ser>
          <c:idx val="1"/>
          <c:order val="1"/>
          <c:tx>
            <c:v>recta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A9-4F41-8463-337EF622A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'[1]taller 1'!$C$23:$C$24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'[1]taller 1'!$D$23:$D$24</c:f>
              <c:numCache>
                <c:formatCode>General</c:formatCode>
                <c:ptCount val="2"/>
                <c:pt idx="0">
                  <c:v>1.5094339622641506</c:v>
                </c:pt>
                <c:pt idx="1">
                  <c:v>6.6037735849056602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A9-4F41-8463-337EF622A71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79603312"/>
        <c:axId val="480917200"/>
      </c:scatterChart>
      <c:valAx>
        <c:axId val="4796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0917200"/>
        <c:crosses val="autoZero"/>
        <c:crossBetween val="midCat"/>
      </c:valAx>
      <c:valAx>
        <c:axId val="4809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96033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361950</xdr:colOff>
      <xdr:row>2</xdr:row>
      <xdr:rowOff>23812</xdr:rowOff>
    </xdr:from>
    <xdr:ext cx="18011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D64A35E-3AEB-622A-7C9B-6FC0067336EC}"/>
                </a:ext>
              </a:extLst>
            </xdr:cNvPr>
            <xdr:cNvSpPr txBox="1"/>
          </xdr:nvSpPr>
          <xdr:spPr>
            <a:xfrm>
              <a:off x="5114925" y="404812"/>
              <a:ext cx="18011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D64A35E-3AEB-622A-7C9B-6FC0067336EC}"/>
                </a:ext>
              </a:extLst>
            </xdr:cNvPr>
            <xdr:cNvSpPr txBox="1"/>
          </xdr:nvSpPr>
          <xdr:spPr>
            <a:xfrm>
              <a:off x="5114925" y="404812"/>
              <a:ext cx="18011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171450</xdr:colOff>
      <xdr:row>7</xdr:row>
      <xdr:rowOff>23812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17A16D2-96E8-43D3-A637-72C4287BC7F2}"/>
            </a:ext>
          </a:extLst>
        </xdr:cNvPr>
        <xdr:cNvSpPr txBox="1"/>
      </xdr:nvSpPr>
      <xdr:spPr>
        <a:xfrm>
          <a:off x="10001250" y="13573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33337</xdr:rowOff>
    </xdr:from>
    <xdr:ext cx="19505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B4BE513-0D84-BE73-9EE2-7CF9A9E09462}"/>
                </a:ext>
              </a:extLst>
            </xdr:cNvPr>
            <xdr:cNvSpPr txBox="1"/>
          </xdr:nvSpPr>
          <xdr:spPr>
            <a:xfrm>
              <a:off x="3362325" y="223837"/>
              <a:ext cx="1950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B4BE513-0D84-BE73-9EE2-7CF9A9E09462}"/>
                </a:ext>
              </a:extLst>
            </xdr:cNvPr>
            <xdr:cNvSpPr txBox="1"/>
          </xdr:nvSpPr>
          <xdr:spPr>
            <a:xfrm>
              <a:off x="3362325" y="223837"/>
              <a:ext cx="1950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𝑋^2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333376</xdr:colOff>
      <xdr:row>1</xdr:row>
      <xdr:rowOff>47625</xdr:rowOff>
    </xdr:from>
    <xdr:to>
      <xdr:col>8</xdr:col>
      <xdr:colOff>276226</xdr:colOff>
      <xdr:row>3</xdr:row>
      <xdr:rowOff>81856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376E3FC1-EDAE-B87A-491E-91F5689BD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6" y="238125"/>
          <a:ext cx="1466850" cy="415231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8</xdr:row>
      <xdr:rowOff>76201</xdr:rowOff>
    </xdr:from>
    <xdr:to>
      <xdr:col>8</xdr:col>
      <xdr:colOff>342900</xdr:colOff>
      <xdr:row>11</xdr:row>
      <xdr:rowOff>49799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E37DDC79-8FC2-6F43-DE4A-1B62401E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9075" y="1600201"/>
          <a:ext cx="1647825" cy="545098"/>
        </a:xfrm>
        <a:prstGeom prst="rect">
          <a:avLst/>
        </a:prstGeom>
      </xdr:spPr>
    </xdr:pic>
    <xdr:clientData/>
  </xdr:twoCellAnchor>
  <xdr:twoCellAnchor>
    <xdr:from>
      <xdr:col>1</xdr:col>
      <xdr:colOff>476250</xdr:colOff>
      <xdr:row>17</xdr:row>
      <xdr:rowOff>14287</xdr:rowOff>
    </xdr:from>
    <xdr:to>
      <xdr:col>7</xdr:col>
      <xdr:colOff>476250</xdr:colOff>
      <xdr:row>31</xdr:row>
      <xdr:rowOff>90487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2BA41CCB-601B-119F-931A-E04633A3D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33337</xdr:rowOff>
    </xdr:from>
    <xdr:ext cx="19505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42CC6FE-9E8A-4CA3-8882-667DB6A1EE87}"/>
                </a:ext>
              </a:extLst>
            </xdr:cNvPr>
            <xdr:cNvSpPr txBox="1"/>
          </xdr:nvSpPr>
          <xdr:spPr>
            <a:xfrm>
              <a:off x="4124325" y="223837"/>
              <a:ext cx="1950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42CC6FE-9E8A-4CA3-8882-667DB6A1EE87}"/>
                </a:ext>
              </a:extLst>
            </xdr:cNvPr>
            <xdr:cNvSpPr txBox="1"/>
          </xdr:nvSpPr>
          <xdr:spPr>
            <a:xfrm>
              <a:off x="4124325" y="223837"/>
              <a:ext cx="1950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𝑋^2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333376</xdr:colOff>
      <xdr:row>1</xdr:row>
      <xdr:rowOff>47625</xdr:rowOff>
    </xdr:from>
    <xdr:to>
      <xdr:col>8</xdr:col>
      <xdr:colOff>276226</xdr:colOff>
      <xdr:row>3</xdr:row>
      <xdr:rowOff>81856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1312E0-7DC3-4C94-947A-09B5A149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24451" y="238125"/>
          <a:ext cx="1466850" cy="415231"/>
        </a:xfrm>
        <a:prstGeom prst="rect">
          <a:avLst/>
        </a:prstGeom>
      </xdr:spPr>
    </xdr:pic>
    <xdr:clientData/>
  </xdr:twoCellAnchor>
  <xdr:twoCellAnchor editAs="oneCell">
    <xdr:from>
      <xdr:col>6</xdr:col>
      <xdr:colOff>400051</xdr:colOff>
      <xdr:row>7</xdr:row>
      <xdr:rowOff>95251</xdr:rowOff>
    </xdr:from>
    <xdr:to>
      <xdr:col>8</xdr:col>
      <xdr:colOff>228601</xdr:colOff>
      <xdr:row>9</xdr:row>
      <xdr:rowOff>161672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753CF64-5EBC-4D9D-92AB-32A9B121F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9201" y="1428751"/>
          <a:ext cx="1352550" cy="447421"/>
        </a:xfrm>
        <a:prstGeom prst="rect">
          <a:avLst/>
        </a:prstGeom>
      </xdr:spPr>
    </xdr:pic>
    <xdr:clientData/>
  </xdr:twoCellAnchor>
  <xdr:twoCellAnchor>
    <xdr:from>
      <xdr:col>1</xdr:col>
      <xdr:colOff>361950</xdr:colOff>
      <xdr:row>15</xdr:row>
      <xdr:rowOff>80962</xdr:rowOff>
    </xdr:from>
    <xdr:to>
      <xdr:col>7</xdr:col>
      <xdr:colOff>114300</xdr:colOff>
      <xdr:row>29</xdr:row>
      <xdr:rowOff>157162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3DADC5C-D364-6C6A-0024-772AC61C8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600075</xdr:colOff>
      <xdr:row>18</xdr:row>
      <xdr:rowOff>47625</xdr:rowOff>
    </xdr:from>
    <xdr:to>
      <xdr:col>6</xdr:col>
      <xdr:colOff>95250</xdr:colOff>
      <xdr:row>25</xdr:row>
      <xdr:rowOff>171450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93DB19C0-5B2F-3DA9-659E-4CED8114EB51}"/>
            </a:ext>
          </a:extLst>
        </xdr:cNvPr>
        <xdr:cNvCxnSpPr/>
      </xdr:nvCxnSpPr>
      <xdr:spPr>
        <a:xfrm flipV="1">
          <a:off x="1171575" y="3476625"/>
          <a:ext cx="3552825" cy="14573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314325</xdr:colOff>
      <xdr:row>1</xdr:row>
      <xdr:rowOff>33337</xdr:rowOff>
    </xdr:from>
    <xdr:ext cx="19505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5727702-11B0-4FE6-B489-7F3FA6F82FEF}"/>
                </a:ext>
              </a:extLst>
            </xdr:cNvPr>
            <xdr:cNvSpPr txBox="1"/>
          </xdr:nvSpPr>
          <xdr:spPr>
            <a:xfrm>
              <a:off x="4181475" y="223837"/>
              <a:ext cx="1950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5727702-11B0-4FE6-B489-7F3FA6F82FEF}"/>
                </a:ext>
              </a:extLst>
            </xdr:cNvPr>
            <xdr:cNvSpPr txBox="1"/>
          </xdr:nvSpPr>
          <xdr:spPr>
            <a:xfrm>
              <a:off x="4181475" y="223837"/>
              <a:ext cx="19505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𝑋^2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333376</xdr:colOff>
      <xdr:row>1</xdr:row>
      <xdr:rowOff>47625</xdr:rowOff>
    </xdr:from>
    <xdr:to>
      <xdr:col>8</xdr:col>
      <xdr:colOff>276226</xdr:colOff>
      <xdr:row>3</xdr:row>
      <xdr:rowOff>81856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6E87A76-1A1E-4DA4-99A6-E7C114B7F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2526" y="238125"/>
          <a:ext cx="1466850" cy="415231"/>
        </a:xfrm>
        <a:prstGeom prst="rect">
          <a:avLst/>
        </a:prstGeom>
      </xdr:spPr>
    </xdr:pic>
    <xdr:clientData/>
  </xdr:twoCellAnchor>
  <xdr:twoCellAnchor editAs="oneCell">
    <xdr:from>
      <xdr:col>6</xdr:col>
      <xdr:colOff>400051</xdr:colOff>
      <xdr:row>7</xdr:row>
      <xdr:rowOff>95251</xdr:rowOff>
    </xdr:from>
    <xdr:to>
      <xdr:col>8</xdr:col>
      <xdr:colOff>228601</xdr:colOff>
      <xdr:row>9</xdr:row>
      <xdr:rowOff>161672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E39F1E9-66B5-4FB7-8FAB-A4627CC3E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9201" y="1428751"/>
          <a:ext cx="1352550" cy="447421"/>
        </a:xfrm>
        <a:prstGeom prst="rect">
          <a:avLst/>
        </a:prstGeom>
      </xdr:spPr>
    </xdr:pic>
    <xdr:clientData/>
  </xdr:twoCellAnchor>
  <xdr:twoCellAnchor>
    <xdr:from>
      <xdr:col>1</xdr:col>
      <xdr:colOff>742185</xdr:colOff>
      <xdr:row>13</xdr:row>
      <xdr:rowOff>175173</xdr:rowOff>
    </xdr:from>
    <xdr:to>
      <xdr:col>9</xdr:col>
      <xdr:colOff>492672</xdr:colOff>
      <xdr:row>32</xdr:row>
      <xdr:rowOff>109483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DB95DB5-91E1-4131-B84B-28B03E898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campo\Desktop\U\Modelos%20de%20simulacion\Libro1.xlsx" TargetMode="External"/><Relationship Id="rId1" Type="http://schemas.openxmlformats.org/officeDocument/2006/relationships/externalLinkPath" Target="/Users/Ocampo/Desktop/U/Modelos%20de%20simulacion/Libr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unto 1 a"/>
      <sheetName val="punto 1 c"/>
      <sheetName val="taller 1"/>
    </sheetNames>
    <sheetDataSet>
      <sheetData sheetId="0"/>
      <sheetData sheetId="1"/>
      <sheetData sheetId="2">
        <row r="4">
          <cell r="D4">
            <v>1</v>
          </cell>
          <cell r="E4">
            <v>2</v>
          </cell>
        </row>
        <row r="5">
          <cell r="D5">
            <v>2</v>
          </cell>
          <cell r="E5">
            <v>3</v>
          </cell>
        </row>
        <row r="6">
          <cell r="D6">
            <v>2</v>
          </cell>
          <cell r="E6">
            <v>4</v>
          </cell>
        </row>
        <row r="7">
          <cell r="D7">
            <v>3</v>
          </cell>
          <cell r="E7">
            <v>4</v>
          </cell>
        </row>
        <row r="8">
          <cell r="D8">
            <v>4</v>
          </cell>
          <cell r="E8">
            <v>4</v>
          </cell>
        </row>
        <row r="9">
          <cell r="D9">
            <v>4</v>
          </cell>
          <cell r="E9">
            <v>6</v>
          </cell>
        </row>
        <row r="10">
          <cell r="D10">
            <v>5</v>
          </cell>
          <cell r="E10">
            <v>5</v>
          </cell>
        </row>
        <row r="11">
          <cell r="D11">
            <v>6</v>
          </cell>
          <cell r="E11">
            <v>7</v>
          </cell>
        </row>
        <row r="23">
          <cell r="C23">
            <v>0</v>
          </cell>
          <cell r="D23">
            <v>1.5094339622641506</v>
          </cell>
        </row>
        <row r="24">
          <cell r="C24">
            <v>6</v>
          </cell>
          <cell r="D24">
            <v>6.6037735849056602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B40D-9922-4530-8B55-24179E4F4E2D}">
  <dimension ref="A3:I14"/>
  <sheetViews>
    <sheetView workbookViewId="0">
      <selection activeCell="C24" sqref="C24"/>
    </sheetView>
  </sheetViews>
  <sheetFormatPr baseColWidth="10" defaultRowHeight="15" x14ac:dyDescent="0.25"/>
  <cols>
    <col min="2" max="2" width="14.140625" customWidth="1"/>
    <col min="8" max="8" width="15.42578125" customWidth="1"/>
  </cols>
  <sheetData>
    <row r="3" spans="1:9" x14ac:dyDescent="0.25">
      <c r="B3" s="3" t="s">
        <v>0</v>
      </c>
      <c r="C3" s="3" t="s">
        <v>40</v>
      </c>
      <c r="D3" s="3" t="s">
        <v>3</v>
      </c>
      <c r="E3" s="3" t="s">
        <v>2</v>
      </c>
      <c r="F3" s="3" t="s">
        <v>4</v>
      </c>
      <c r="G3" s="3"/>
      <c r="H3" s="3" t="s">
        <v>6</v>
      </c>
      <c r="I3" s="3" t="s">
        <v>41</v>
      </c>
    </row>
    <row r="4" spans="1:9" x14ac:dyDescent="0.25">
      <c r="B4" s="1">
        <v>-10</v>
      </c>
      <c r="C4" s="1">
        <f>3*B4+2</f>
        <v>-28</v>
      </c>
      <c r="D4" s="5">
        <f>B4-$B$14</f>
        <v>-10</v>
      </c>
      <c r="E4" s="5">
        <f>C4-$C$14</f>
        <v>-30</v>
      </c>
      <c r="F4" s="5">
        <f>D4*E4</f>
        <v>300</v>
      </c>
      <c r="G4" s="5">
        <f>D4^2</f>
        <v>100</v>
      </c>
      <c r="H4" s="1"/>
      <c r="I4" s="1"/>
    </row>
    <row r="5" spans="1:9" x14ac:dyDescent="0.25">
      <c r="B5" s="1">
        <v>-7</v>
      </c>
      <c r="C5" s="1">
        <f t="shared" ref="C5:C13" si="0">3*B5+2</f>
        <v>-19</v>
      </c>
      <c r="D5" s="5">
        <f t="shared" ref="D5:D13" si="1">B5-$B$14</f>
        <v>-7</v>
      </c>
      <c r="E5" s="5">
        <f t="shared" ref="E5:E13" si="2">C5-$C$14</f>
        <v>-21</v>
      </c>
      <c r="F5" s="5">
        <f t="shared" ref="F5:F13" si="3">D5*E5</f>
        <v>147</v>
      </c>
      <c r="G5" s="5">
        <f t="shared" ref="G5:G13" si="4">D5^2</f>
        <v>49</v>
      </c>
      <c r="H5" s="1"/>
      <c r="I5" s="1"/>
    </row>
    <row r="6" spans="1:9" x14ac:dyDescent="0.25">
      <c r="B6" s="1">
        <v>-5</v>
      </c>
      <c r="C6" s="1">
        <f t="shared" si="0"/>
        <v>-13</v>
      </c>
      <c r="D6" s="5">
        <f t="shared" si="1"/>
        <v>-5</v>
      </c>
      <c r="E6" s="5">
        <f t="shared" si="2"/>
        <v>-15</v>
      </c>
      <c r="F6" s="5">
        <f t="shared" si="3"/>
        <v>75</v>
      </c>
      <c r="G6" s="5">
        <f t="shared" si="4"/>
        <v>25</v>
      </c>
      <c r="H6" s="1"/>
      <c r="I6" s="1"/>
    </row>
    <row r="7" spans="1:9" x14ac:dyDescent="0.25">
      <c r="B7" s="1">
        <v>-3</v>
      </c>
      <c r="C7" s="1">
        <f t="shared" si="0"/>
        <v>-7</v>
      </c>
      <c r="D7" s="5">
        <f t="shared" si="1"/>
        <v>-3</v>
      </c>
      <c r="E7" s="5">
        <f t="shared" si="2"/>
        <v>-9</v>
      </c>
      <c r="F7" s="5">
        <f t="shared" si="3"/>
        <v>27</v>
      </c>
      <c r="G7" s="5">
        <f t="shared" si="4"/>
        <v>9</v>
      </c>
      <c r="H7" s="1"/>
      <c r="I7" s="1"/>
    </row>
    <row r="8" spans="1:9" x14ac:dyDescent="0.25">
      <c r="B8" s="1">
        <v>-1</v>
      </c>
      <c r="C8" s="1">
        <f t="shared" si="0"/>
        <v>-1</v>
      </c>
      <c r="D8" s="5">
        <f t="shared" si="1"/>
        <v>-1</v>
      </c>
      <c r="E8" s="5">
        <f t="shared" si="2"/>
        <v>-3</v>
      </c>
      <c r="F8" s="5">
        <f t="shared" si="3"/>
        <v>3</v>
      </c>
      <c r="G8" s="5">
        <f t="shared" si="4"/>
        <v>1</v>
      </c>
      <c r="H8" s="1"/>
      <c r="I8" s="1"/>
    </row>
    <row r="9" spans="1:9" x14ac:dyDescent="0.25">
      <c r="B9" s="1">
        <v>1</v>
      </c>
      <c r="C9" s="1">
        <f t="shared" si="0"/>
        <v>5</v>
      </c>
      <c r="D9" s="5">
        <f t="shared" si="1"/>
        <v>1</v>
      </c>
      <c r="E9" s="5">
        <f t="shared" si="2"/>
        <v>3</v>
      </c>
      <c r="F9" s="5">
        <f t="shared" si="3"/>
        <v>3</v>
      </c>
      <c r="G9" s="5">
        <f t="shared" si="4"/>
        <v>1</v>
      </c>
      <c r="H9" s="1"/>
      <c r="I9" s="1"/>
    </row>
    <row r="10" spans="1:9" x14ac:dyDescent="0.25">
      <c r="B10" s="1">
        <v>3</v>
      </c>
      <c r="C10" s="1">
        <f t="shared" si="0"/>
        <v>11</v>
      </c>
      <c r="D10" s="5">
        <f t="shared" si="1"/>
        <v>3</v>
      </c>
      <c r="E10" s="5">
        <f t="shared" si="2"/>
        <v>9</v>
      </c>
      <c r="F10" s="5">
        <f t="shared" si="3"/>
        <v>27</v>
      </c>
      <c r="G10" s="5">
        <f t="shared" si="4"/>
        <v>9</v>
      </c>
      <c r="H10" s="1"/>
      <c r="I10" s="1"/>
    </row>
    <row r="11" spans="1:9" x14ac:dyDescent="0.25">
      <c r="B11" s="1">
        <v>5</v>
      </c>
      <c r="C11" s="1">
        <f t="shared" si="0"/>
        <v>17</v>
      </c>
      <c r="D11" s="5">
        <f t="shared" si="1"/>
        <v>5</v>
      </c>
      <c r="E11" s="5">
        <f t="shared" si="2"/>
        <v>15</v>
      </c>
      <c r="F11" s="5">
        <f t="shared" si="3"/>
        <v>75</v>
      </c>
      <c r="G11" s="5">
        <f t="shared" si="4"/>
        <v>25</v>
      </c>
      <c r="H11" s="1"/>
      <c r="I11" s="1"/>
    </row>
    <row r="12" spans="1:9" x14ac:dyDescent="0.25">
      <c r="B12" s="1">
        <v>7</v>
      </c>
      <c r="C12" s="1">
        <f t="shared" si="0"/>
        <v>23</v>
      </c>
      <c r="D12" s="5">
        <f t="shared" si="1"/>
        <v>7</v>
      </c>
      <c r="E12" s="5">
        <f t="shared" si="2"/>
        <v>21</v>
      </c>
      <c r="F12" s="5">
        <f t="shared" si="3"/>
        <v>147</v>
      </c>
      <c r="G12" s="5">
        <f t="shared" si="4"/>
        <v>49</v>
      </c>
      <c r="H12" s="1"/>
      <c r="I12" s="1"/>
    </row>
    <row r="13" spans="1:9" x14ac:dyDescent="0.25">
      <c r="B13" s="1">
        <v>10</v>
      </c>
      <c r="C13" s="1">
        <f t="shared" si="0"/>
        <v>32</v>
      </c>
      <c r="D13" s="5">
        <f t="shared" si="1"/>
        <v>10</v>
      </c>
      <c r="E13" s="5">
        <f t="shared" si="2"/>
        <v>30</v>
      </c>
      <c r="F13" s="5">
        <f t="shared" si="3"/>
        <v>300</v>
      </c>
      <c r="G13" s="5">
        <f t="shared" si="4"/>
        <v>100</v>
      </c>
      <c r="H13" s="1"/>
      <c r="I13" s="1"/>
    </row>
    <row r="14" spans="1:9" x14ac:dyDescent="0.25">
      <c r="A14" s="3" t="s">
        <v>1</v>
      </c>
      <c r="B14" s="1">
        <f>AVERAGE(B4:B13)</f>
        <v>0</v>
      </c>
      <c r="C14" s="1">
        <f>AVERAGE(C4:C13)</f>
        <v>2</v>
      </c>
      <c r="D14" s="5"/>
      <c r="E14" s="5"/>
      <c r="F14" s="5">
        <f>SUM(F4:F13)</f>
        <v>1104</v>
      </c>
      <c r="G14" s="5">
        <f>SUM(G4:G13)</f>
        <v>368</v>
      </c>
      <c r="H14" s="1">
        <f>F14/G14</f>
        <v>3</v>
      </c>
      <c r="I14" s="1">
        <f>C14-H14*B14</f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D2F2-F79E-446E-B3E5-D6A430AFA87B}">
  <dimension ref="B2:H14"/>
  <sheetViews>
    <sheetView workbookViewId="0">
      <selection activeCell="J16" sqref="J16"/>
    </sheetView>
  </sheetViews>
  <sheetFormatPr baseColWidth="10" defaultRowHeight="15" x14ac:dyDescent="0.25"/>
  <cols>
    <col min="6" max="6" width="14.7109375" customWidth="1"/>
  </cols>
  <sheetData>
    <row r="2" spans="2:8" x14ac:dyDescent="0.25">
      <c r="C2" s="3" t="s">
        <v>0</v>
      </c>
      <c r="D2" s="3" t="s">
        <v>7</v>
      </c>
      <c r="E2" s="3" t="s">
        <v>4</v>
      </c>
      <c r="F2" s="3"/>
    </row>
    <row r="3" spans="2:8" x14ac:dyDescent="0.25">
      <c r="C3" s="1">
        <v>1</v>
      </c>
      <c r="D3" s="1">
        <v>-5</v>
      </c>
      <c r="E3" s="1">
        <f>C3*D3</f>
        <v>-5</v>
      </c>
      <c r="F3" s="1">
        <f>C3^2</f>
        <v>1</v>
      </c>
    </row>
    <row r="4" spans="2:8" x14ac:dyDescent="0.25">
      <c r="C4" s="1">
        <v>2</v>
      </c>
      <c r="D4" s="1">
        <v>-7</v>
      </c>
      <c r="E4" s="1">
        <f t="shared" ref="E4:E12" si="0">C4*D4</f>
        <v>-14</v>
      </c>
      <c r="F4" s="1">
        <f t="shared" ref="F4:F12" si="1">C4^2</f>
        <v>4</v>
      </c>
    </row>
    <row r="5" spans="2:8" x14ac:dyDescent="0.25">
      <c r="C5" s="1">
        <v>3</v>
      </c>
      <c r="D5" s="1">
        <v>-9</v>
      </c>
      <c r="E5" s="1">
        <f t="shared" si="0"/>
        <v>-27</v>
      </c>
      <c r="F5" s="1">
        <f t="shared" si="1"/>
        <v>9</v>
      </c>
      <c r="H5" s="5">
        <f>10*(E13)-(C13)*(D13)</f>
        <v>-1650</v>
      </c>
    </row>
    <row r="6" spans="2:8" x14ac:dyDescent="0.25">
      <c r="C6" s="1">
        <v>4</v>
      </c>
      <c r="D6" s="1">
        <v>-11</v>
      </c>
      <c r="E6" s="1">
        <f t="shared" si="0"/>
        <v>-44</v>
      </c>
      <c r="F6" s="1">
        <f t="shared" si="1"/>
        <v>16</v>
      </c>
      <c r="H6" s="5">
        <f>10*(F13)-(C13)^2</f>
        <v>825</v>
      </c>
    </row>
    <row r="7" spans="2:8" x14ac:dyDescent="0.25">
      <c r="C7" s="1">
        <v>5</v>
      </c>
      <c r="D7" s="1">
        <v>-13</v>
      </c>
      <c r="E7" s="1">
        <f t="shared" si="0"/>
        <v>-65</v>
      </c>
      <c r="F7" s="1">
        <f t="shared" si="1"/>
        <v>25</v>
      </c>
      <c r="G7" s="9" t="s">
        <v>5</v>
      </c>
      <c r="H7" s="7">
        <f>H5/H6</f>
        <v>-2</v>
      </c>
    </row>
    <row r="8" spans="2:8" x14ac:dyDescent="0.25">
      <c r="C8" s="1">
        <v>6</v>
      </c>
      <c r="D8" s="1">
        <v>-15</v>
      </c>
      <c r="E8" s="1">
        <f t="shared" si="0"/>
        <v>-90</v>
      </c>
      <c r="F8" s="1">
        <f t="shared" si="1"/>
        <v>36</v>
      </c>
    </row>
    <row r="9" spans="2:8" x14ac:dyDescent="0.25">
      <c r="C9" s="1">
        <v>7</v>
      </c>
      <c r="D9" s="1">
        <v>-17</v>
      </c>
      <c r="E9" s="1">
        <f t="shared" si="0"/>
        <v>-119</v>
      </c>
      <c r="F9" s="1">
        <f t="shared" si="1"/>
        <v>49</v>
      </c>
    </row>
    <row r="10" spans="2:8" x14ac:dyDescent="0.25">
      <c r="C10" s="1">
        <v>8</v>
      </c>
      <c r="D10" s="1">
        <v>-19</v>
      </c>
      <c r="E10" s="1">
        <f t="shared" si="0"/>
        <v>-152</v>
      </c>
      <c r="F10" s="1">
        <f t="shared" si="1"/>
        <v>64</v>
      </c>
    </row>
    <row r="11" spans="2:8" x14ac:dyDescent="0.25">
      <c r="C11" s="1">
        <v>9</v>
      </c>
      <c r="D11" s="1">
        <v>-21</v>
      </c>
      <c r="E11" s="1">
        <f t="shared" si="0"/>
        <v>-189</v>
      </c>
      <c r="F11" s="1">
        <f t="shared" si="1"/>
        <v>81</v>
      </c>
    </row>
    <row r="12" spans="2:8" x14ac:dyDescent="0.25">
      <c r="C12" s="1">
        <v>10</v>
      </c>
      <c r="D12" s="1">
        <v>-23</v>
      </c>
      <c r="E12" s="1">
        <f t="shared" si="0"/>
        <v>-230</v>
      </c>
      <c r="F12" s="1">
        <f t="shared" si="1"/>
        <v>100</v>
      </c>
    </row>
    <row r="13" spans="2:8" x14ac:dyDescent="0.25">
      <c r="C13" s="4">
        <f>SUM(C3:C12)</f>
        <v>55</v>
      </c>
      <c r="D13" s="4">
        <f>SUM(D3:D12)</f>
        <v>-140</v>
      </c>
      <c r="E13" s="1">
        <f>SUM(E3:E12)</f>
        <v>-935</v>
      </c>
      <c r="F13" s="1">
        <f>SUM(F3:F12)</f>
        <v>385</v>
      </c>
      <c r="H13" s="1">
        <f>D14-(H7*C14)</f>
        <v>-3</v>
      </c>
    </row>
    <row r="14" spans="2:8" x14ac:dyDescent="0.25">
      <c r="B14" s="3" t="s">
        <v>1</v>
      </c>
      <c r="C14" s="5">
        <f>AVERAGE(C3:C12)</f>
        <v>5.5</v>
      </c>
      <c r="D14" s="5">
        <f>AVERAGE(D3:D12)</f>
        <v>-14</v>
      </c>
      <c r="G14" s="8" t="s">
        <v>8</v>
      </c>
      <c r="H14" s="6">
        <f>H13/10</f>
        <v>-0.3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3943-A1E4-41F1-8DE3-1DD3E5E8EAB2}">
  <dimension ref="B2:J12"/>
  <sheetViews>
    <sheetView workbookViewId="0">
      <selection activeCell="D33" sqref="D33"/>
    </sheetView>
  </sheetViews>
  <sheetFormatPr baseColWidth="10" defaultRowHeight="15" x14ac:dyDescent="0.25"/>
  <cols>
    <col min="1" max="1" width="8.5703125" customWidth="1"/>
    <col min="2" max="2" width="15.140625" customWidth="1"/>
  </cols>
  <sheetData>
    <row r="2" spans="2:10" x14ac:dyDescent="0.25">
      <c r="C2" s="3" t="s">
        <v>0</v>
      </c>
      <c r="D2" s="3" t="s">
        <v>9</v>
      </c>
      <c r="E2" s="3" t="s">
        <v>4</v>
      </c>
      <c r="F2" s="3"/>
    </row>
    <row r="3" spans="2:10" x14ac:dyDescent="0.25">
      <c r="C3" s="1">
        <v>1</v>
      </c>
      <c r="D3" s="1">
        <v>2</v>
      </c>
      <c r="E3" s="1">
        <f>C3*D3</f>
        <v>2</v>
      </c>
      <c r="F3" s="1">
        <f>C3^2</f>
        <v>1</v>
      </c>
    </row>
    <row r="4" spans="2:10" x14ac:dyDescent="0.25">
      <c r="C4" s="1">
        <v>2</v>
      </c>
      <c r="D4" s="1">
        <v>3</v>
      </c>
      <c r="E4" s="1">
        <f t="shared" ref="E4:E10" si="0">C4*D4</f>
        <v>6</v>
      </c>
      <c r="F4" s="1">
        <f t="shared" ref="F4:F10" si="1">C4^2</f>
        <v>4</v>
      </c>
    </row>
    <row r="5" spans="2:10" x14ac:dyDescent="0.25">
      <c r="C5" s="1">
        <v>2</v>
      </c>
      <c r="D5" s="1">
        <v>4</v>
      </c>
      <c r="E5" s="1">
        <f t="shared" si="0"/>
        <v>8</v>
      </c>
      <c r="F5" s="1">
        <f t="shared" si="1"/>
        <v>4</v>
      </c>
      <c r="H5" s="1">
        <f>8*(E11)-(C11)*(D11)</f>
        <v>135</v>
      </c>
    </row>
    <row r="6" spans="2:10" x14ac:dyDescent="0.25">
      <c r="C6" s="1">
        <v>3</v>
      </c>
      <c r="D6" s="1">
        <v>4</v>
      </c>
      <c r="E6" s="1">
        <f t="shared" si="0"/>
        <v>12</v>
      </c>
      <c r="F6" s="1">
        <f t="shared" si="1"/>
        <v>9</v>
      </c>
      <c r="H6" s="1">
        <f>8*(F11)-(C11)^2</f>
        <v>159</v>
      </c>
    </row>
    <row r="7" spans="2:10" x14ac:dyDescent="0.25">
      <c r="C7" s="1">
        <v>4</v>
      </c>
      <c r="D7" s="1">
        <v>4</v>
      </c>
      <c r="E7" s="1">
        <f t="shared" si="0"/>
        <v>16</v>
      </c>
      <c r="F7" s="1">
        <f t="shared" si="1"/>
        <v>16</v>
      </c>
      <c r="G7" s="9" t="s">
        <v>5</v>
      </c>
      <c r="H7" s="11">
        <f>H5/H6</f>
        <v>0.84905660377358494</v>
      </c>
      <c r="J7" s="3">
        <f>(H7*(6)) +H11</f>
        <v>6.6037735849056602</v>
      </c>
    </row>
    <row r="8" spans="2:10" x14ac:dyDescent="0.25">
      <c r="C8" s="1">
        <v>4</v>
      </c>
      <c r="D8" s="1">
        <v>6</v>
      </c>
      <c r="E8" s="1">
        <f t="shared" si="0"/>
        <v>24</v>
      </c>
      <c r="F8" s="1">
        <f t="shared" si="1"/>
        <v>16</v>
      </c>
    </row>
    <row r="9" spans="2:10" x14ac:dyDescent="0.25">
      <c r="C9" s="1">
        <v>5</v>
      </c>
      <c r="D9" s="1">
        <v>5</v>
      </c>
      <c r="E9" s="1">
        <f t="shared" si="0"/>
        <v>25</v>
      </c>
      <c r="F9" s="1">
        <f t="shared" si="1"/>
        <v>25</v>
      </c>
    </row>
    <row r="10" spans="2:10" x14ac:dyDescent="0.25">
      <c r="C10" s="1">
        <v>6</v>
      </c>
      <c r="D10" s="1">
        <v>7</v>
      </c>
      <c r="E10" s="1">
        <f t="shared" si="0"/>
        <v>42</v>
      </c>
      <c r="F10" s="1">
        <f t="shared" si="1"/>
        <v>36</v>
      </c>
    </row>
    <row r="11" spans="2:10" x14ac:dyDescent="0.25">
      <c r="B11" s="3" t="s">
        <v>10</v>
      </c>
      <c r="C11" s="10">
        <f>SUM(C3:C10)</f>
        <v>27</v>
      </c>
      <c r="D11" s="10">
        <f>SUM(D3:D10)</f>
        <v>35</v>
      </c>
      <c r="E11" s="2">
        <f>SUM(E3:E10)</f>
        <v>135</v>
      </c>
      <c r="F11" s="2">
        <f>SUM(F3:F10)</f>
        <v>111</v>
      </c>
      <c r="H11" s="12">
        <f>D12-(H7*C12)</f>
        <v>1.5094339622641506</v>
      </c>
    </row>
    <row r="12" spans="2:10" x14ac:dyDescent="0.25">
      <c r="B12" s="3" t="s">
        <v>1</v>
      </c>
      <c r="C12" s="2">
        <f>AVERAGE(C3:C10)</f>
        <v>3.375</v>
      </c>
      <c r="D12" s="2">
        <f>AVERAGE(D3:D10)</f>
        <v>4.375</v>
      </c>
      <c r="G12" s="8" t="s">
        <v>8</v>
      </c>
      <c r="H12" s="6">
        <f>H11/10</f>
        <v>0.15094339622641506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73E5-3DC1-41F4-8341-6CD7E2A90847}">
  <dimension ref="A2:K21"/>
  <sheetViews>
    <sheetView tabSelected="1" zoomScale="87" workbookViewId="0">
      <selection activeCell="K19" sqref="K19"/>
    </sheetView>
  </sheetViews>
  <sheetFormatPr baseColWidth="10" defaultRowHeight="15" x14ac:dyDescent="0.25"/>
  <sheetData>
    <row r="2" spans="2:11" x14ac:dyDescent="0.25">
      <c r="C2" s="3" t="s">
        <v>0</v>
      </c>
      <c r="D2" s="3" t="s">
        <v>9</v>
      </c>
      <c r="E2" s="3" t="s">
        <v>4</v>
      </c>
      <c r="F2" s="3"/>
      <c r="J2" s="3" t="s">
        <v>38</v>
      </c>
      <c r="K2" s="3" t="s">
        <v>39</v>
      </c>
    </row>
    <row r="3" spans="2:11" x14ac:dyDescent="0.25">
      <c r="C3" s="1">
        <v>1</v>
      </c>
      <c r="D3" s="1">
        <v>2</v>
      </c>
      <c r="E3" s="1">
        <f>C3*D3</f>
        <v>2</v>
      </c>
      <c r="F3" s="1">
        <f>C3^2</f>
        <v>1</v>
      </c>
      <c r="J3" s="5">
        <f>($H$7*C3)+$H$11</f>
        <v>2.3584905660377355</v>
      </c>
      <c r="K3" s="5">
        <f>(D3-J3)^2</f>
        <v>0.12851548593805603</v>
      </c>
    </row>
    <row r="4" spans="2:11" x14ac:dyDescent="0.25">
      <c r="C4" s="1">
        <v>2</v>
      </c>
      <c r="D4" s="1">
        <v>3</v>
      </c>
      <c r="E4" s="1">
        <f t="shared" ref="E4:E10" si="0">C4*D4</f>
        <v>6</v>
      </c>
      <c r="F4" s="1">
        <f t="shared" ref="F4:F10" si="1">C4^2</f>
        <v>4</v>
      </c>
      <c r="J4" s="5">
        <f t="shared" ref="J4:J10" si="2">($H$7*C4)+$H$11</f>
        <v>3.2075471698113205</v>
      </c>
      <c r="K4" s="5">
        <f t="shared" ref="K4:K10" si="3">(D4-J4)^2</f>
        <v>4.3075827696689099E-2</v>
      </c>
    </row>
    <row r="5" spans="2:11" x14ac:dyDescent="0.25">
      <c r="C5" s="1">
        <v>2</v>
      </c>
      <c r="D5" s="1">
        <v>4</v>
      </c>
      <c r="E5" s="1">
        <f t="shared" si="0"/>
        <v>8</v>
      </c>
      <c r="F5" s="1">
        <f t="shared" si="1"/>
        <v>4</v>
      </c>
      <c r="H5" s="1">
        <f>8*(E11)-(C11)*(D11)</f>
        <v>135</v>
      </c>
      <c r="J5" s="5">
        <f t="shared" si="2"/>
        <v>3.2075471698113205</v>
      </c>
      <c r="K5" s="5">
        <f t="shared" si="3"/>
        <v>0.62798148807404808</v>
      </c>
    </row>
    <row r="6" spans="2:11" x14ac:dyDescent="0.25">
      <c r="C6" s="1">
        <v>3</v>
      </c>
      <c r="D6" s="1">
        <v>4</v>
      </c>
      <c r="E6" s="1">
        <f t="shared" si="0"/>
        <v>12</v>
      </c>
      <c r="F6" s="1">
        <f t="shared" si="1"/>
        <v>9</v>
      </c>
      <c r="H6" s="1">
        <f>8*(F11)-(C11)^2</f>
        <v>159</v>
      </c>
      <c r="J6" s="5">
        <f t="shared" si="2"/>
        <v>4.0566037735849054</v>
      </c>
      <c r="K6" s="5">
        <f t="shared" si="3"/>
        <v>3.2039871840512371E-3</v>
      </c>
    </row>
    <row r="7" spans="2:11" x14ac:dyDescent="0.25">
      <c r="C7" s="1">
        <v>4</v>
      </c>
      <c r="D7" s="1">
        <v>4</v>
      </c>
      <c r="E7" s="1">
        <f t="shared" si="0"/>
        <v>16</v>
      </c>
      <c r="F7" s="1">
        <f t="shared" si="1"/>
        <v>16</v>
      </c>
      <c r="G7" s="21" t="s">
        <v>5</v>
      </c>
      <c r="H7" s="11">
        <f>H5/H6</f>
        <v>0.84905660377358494</v>
      </c>
      <c r="J7" s="5">
        <f t="shared" si="2"/>
        <v>4.9056603773584904</v>
      </c>
      <c r="K7" s="5">
        <f t="shared" si="3"/>
        <v>0.82022071911712313</v>
      </c>
    </row>
    <row r="8" spans="2:11" x14ac:dyDescent="0.25">
      <c r="C8" s="1">
        <v>4</v>
      </c>
      <c r="D8" s="1">
        <v>6</v>
      </c>
      <c r="E8" s="1">
        <f t="shared" si="0"/>
        <v>24</v>
      </c>
      <c r="F8" s="1">
        <f t="shared" si="1"/>
        <v>16</v>
      </c>
      <c r="J8" s="5">
        <f t="shared" si="2"/>
        <v>4.9056603773584904</v>
      </c>
      <c r="K8" s="5">
        <f t="shared" si="3"/>
        <v>1.1975792096831617</v>
      </c>
    </row>
    <row r="9" spans="2:11" x14ac:dyDescent="0.25">
      <c r="C9" s="1">
        <v>5</v>
      </c>
      <c r="D9" s="1">
        <v>5</v>
      </c>
      <c r="E9" s="1">
        <f t="shared" si="0"/>
        <v>25</v>
      </c>
      <c r="F9" s="1">
        <f t="shared" si="1"/>
        <v>25</v>
      </c>
      <c r="J9" s="5">
        <f t="shared" si="2"/>
        <v>5.7547169811320753</v>
      </c>
      <c r="K9" s="5">
        <f t="shared" si="3"/>
        <v>0.56959772160911326</v>
      </c>
    </row>
    <row r="10" spans="2:11" x14ac:dyDescent="0.25">
      <c r="C10" s="1">
        <v>6</v>
      </c>
      <c r="D10" s="1">
        <v>7</v>
      </c>
      <c r="E10" s="1">
        <f t="shared" si="0"/>
        <v>42</v>
      </c>
      <c r="F10" s="1">
        <f t="shared" si="1"/>
        <v>36</v>
      </c>
      <c r="J10" s="5">
        <f t="shared" si="2"/>
        <v>6.6037735849056602</v>
      </c>
      <c r="K10" s="5">
        <f t="shared" si="3"/>
        <v>0.15699537201851202</v>
      </c>
    </row>
    <row r="11" spans="2:11" x14ac:dyDescent="0.25">
      <c r="B11" s="3" t="s">
        <v>10</v>
      </c>
      <c r="C11" s="10">
        <f>SUM(C3:C10)</f>
        <v>27</v>
      </c>
      <c r="D11" s="10">
        <f>SUM(D3:D10)</f>
        <v>35</v>
      </c>
      <c r="E11" s="2">
        <f>SUM(E3:E10)</f>
        <v>135</v>
      </c>
      <c r="F11" s="2">
        <f>SUM(F3:F10)</f>
        <v>111</v>
      </c>
      <c r="G11" s="17" t="s">
        <v>8</v>
      </c>
      <c r="H11" s="19">
        <f>D12-(H7*C12)</f>
        <v>1.5094339622641506</v>
      </c>
      <c r="J11" s="5"/>
      <c r="K11" s="5"/>
    </row>
    <row r="12" spans="2:11" x14ac:dyDescent="0.25">
      <c r="B12" s="3" t="s">
        <v>1</v>
      </c>
      <c r="C12" s="2">
        <f>AVERAGE(C3:C10)</f>
        <v>3.375</v>
      </c>
      <c r="D12" s="2">
        <f>AVERAGE(D3:D10)</f>
        <v>4.375</v>
      </c>
      <c r="G12" s="8"/>
      <c r="H12" s="20">
        <f>H11/10</f>
        <v>0.15094339622641506</v>
      </c>
      <c r="J12" s="18" t="s">
        <v>37</v>
      </c>
      <c r="K12" s="16">
        <f>SUM(K3:K10)</f>
        <v>3.5471698113207548</v>
      </c>
    </row>
    <row r="15" spans="2:11" x14ac:dyDescent="0.25">
      <c r="C15" s="22"/>
    </row>
    <row r="19" spans="1:2" x14ac:dyDescent="0.25">
      <c r="A19" s="3" t="s">
        <v>0</v>
      </c>
      <c r="B19" s="3" t="s">
        <v>36</v>
      </c>
    </row>
    <row r="20" spans="1:2" x14ac:dyDescent="0.25">
      <c r="A20" s="2">
        <v>0</v>
      </c>
      <c r="B20" s="5">
        <f>(H7*A20)+$H$11</f>
        <v>1.5094339622641506</v>
      </c>
    </row>
    <row r="21" spans="1:2" x14ac:dyDescent="0.25">
      <c r="A21" s="2">
        <v>6</v>
      </c>
      <c r="B21" s="5">
        <f>(H7*(6)) +H11</f>
        <v>6.6037735849056602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79B8B-D182-49AB-AC9C-42C12301D88E}">
  <dimension ref="A1:I18"/>
  <sheetViews>
    <sheetView workbookViewId="0">
      <selection activeCell="C13" sqref="C13"/>
    </sheetView>
  </sheetViews>
  <sheetFormatPr baseColWidth="10" defaultRowHeight="15" x14ac:dyDescent="0.25"/>
  <cols>
    <col min="1" max="1" width="32.85546875" bestFit="1" customWidth="1"/>
    <col min="2" max="2" width="17.7109375" bestFit="1" customWidth="1"/>
    <col min="3" max="3" width="19" bestFit="1" customWidth="1"/>
    <col min="4" max="4" width="25.42578125" bestFit="1" customWidth="1"/>
    <col min="6" max="6" width="15.85546875" bestFit="1" customWidth="1"/>
    <col min="8" max="8" width="13.5703125" bestFit="1" customWidth="1"/>
    <col min="9" max="9" width="14.42578125" bestFit="1" customWidth="1"/>
  </cols>
  <sheetData>
    <row r="1" spans="1:9" x14ac:dyDescent="0.25">
      <c r="A1" t="s">
        <v>11</v>
      </c>
    </row>
    <row r="2" spans="1:9" ht="15.75" thickBot="1" x14ac:dyDescent="0.3"/>
    <row r="3" spans="1:9" x14ac:dyDescent="0.25">
      <c r="A3" s="15" t="s">
        <v>12</v>
      </c>
      <c r="B3" s="15"/>
    </row>
    <row r="4" spans="1:9" x14ac:dyDescent="0.25">
      <c r="A4" t="s">
        <v>13</v>
      </c>
      <c r="B4">
        <v>0.89529712030833952</v>
      </c>
    </row>
    <row r="5" spans="1:9" x14ac:dyDescent="0.25">
      <c r="A5" t="s">
        <v>14</v>
      </c>
      <c r="B5">
        <v>0.80155693363240532</v>
      </c>
    </row>
    <row r="6" spans="1:9" x14ac:dyDescent="0.25">
      <c r="A6" t="s">
        <v>15</v>
      </c>
      <c r="B6">
        <v>0.76848308923780628</v>
      </c>
    </row>
    <row r="7" spans="1:9" x14ac:dyDescent="0.25">
      <c r="A7" t="s">
        <v>16</v>
      </c>
      <c r="B7">
        <v>0.76889203959558527</v>
      </c>
    </row>
    <row r="8" spans="1:9" ht="15.75" thickBot="1" x14ac:dyDescent="0.3">
      <c r="A8" s="13" t="s">
        <v>17</v>
      </c>
      <c r="B8" s="13">
        <v>8</v>
      </c>
    </row>
    <row r="10" spans="1:9" ht="15.75" thickBot="1" x14ac:dyDescent="0.3">
      <c r="A10" t="s">
        <v>18</v>
      </c>
    </row>
    <row r="11" spans="1:9" x14ac:dyDescent="0.25">
      <c r="A11" s="14"/>
      <c r="B11" s="14" t="s">
        <v>23</v>
      </c>
      <c r="C11" s="14" t="s">
        <v>24</v>
      </c>
      <c r="D11" s="14" t="s">
        <v>25</v>
      </c>
      <c r="E11" s="14" t="s">
        <v>26</v>
      </c>
      <c r="F11" s="14" t="s">
        <v>27</v>
      </c>
    </row>
    <row r="12" spans="1:9" x14ac:dyDescent="0.25">
      <c r="A12" t="s">
        <v>19</v>
      </c>
      <c r="B12">
        <v>1</v>
      </c>
      <c r="C12">
        <v>14.327830188679245</v>
      </c>
      <c r="D12">
        <v>14.327830188679245</v>
      </c>
      <c r="E12">
        <v>24.235372340425531</v>
      </c>
      <c r="F12">
        <v>2.6489438453478585E-3</v>
      </c>
    </row>
    <row r="13" spans="1:9" x14ac:dyDescent="0.25">
      <c r="A13" t="s">
        <v>20</v>
      </c>
      <c r="B13">
        <v>6</v>
      </c>
      <c r="C13">
        <v>3.5471698113207499</v>
      </c>
      <c r="D13">
        <v>0.5911949685534591</v>
      </c>
    </row>
    <row r="14" spans="1:9" ht="15.75" thickBot="1" x14ac:dyDescent="0.3">
      <c r="A14" s="13" t="s">
        <v>21</v>
      </c>
      <c r="B14" s="13">
        <v>7</v>
      </c>
      <c r="C14" s="13">
        <v>17.875</v>
      </c>
      <c r="D14" s="13"/>
      <c r="E14" s="13"/>
      <c r="F14" s="13"/>
    </row>
    <row r="15" spans="1:9" ht="15.75" thickBot="1" x14ac:dyDescent="0.3"/>
    <row r="16" spans="1:9" x14ac:dyDescent="0.25">
      <c r="A16" s="14"/>
      <c r="B16" s="14" t="s">
        <v>28</v>
      </c>
      <c r="C16" s="14" t="s">
        <v>16</v>
      </c>
      <c r="D16" s="14" t="s">
        <v>29</v>
      </c>
      <c r="E16" s="14" t="s">
        <v>30</v>
      </c>
      <c r="F16" s="14" t="s">
        <v>31</v>
      </c>
      <c r="G16" s="14" t="s">
        <v>32</v>
      </c>
      <c r="H16" s="14" t="s">
        <v>33</v>
      </c>
      <c r="I16" s="14" t="s">
        <v>34</v>
      </c>
    </row>
    <row r="17" spans="1:9" x14ac:dyDescent="0.25">
      <c r="A17" t="s">
        <v>22</v>
      </c>
      <c r="B17">
        <v>1.5094339622641506</v>
      </c>
      <c r="C17">
        <v>0.6424336664454966</v>
      </c>
      <c r="D17">
        <v>2.3495561349012979</v>
      </c>
      <c r="E17">
        <v>5.7093070455193531E-2</v>
      </c>
      <c r="F17">
        <v>-6.2544589735849421E-2</v>
      </c>
      <c r="G17">
        <v>3.0814125142641506</v>
      </c>
      <c r="H17">
        <v>-6.2544589735849421E-2</v>
      </c>
      <c r="I17">
        <v>3.0814125142641506</v>
      </c>
    </row>
    <row r="18" spans="1:9" ht="15.75" thickBot="1" x14ac:dyDescent="0.3">
      <c r="A18" s="13" t="s">
        <v>35</v>
      </c>
      <c r="B18" s="13">
        <v>0.84905660377358494</v>
      </c>
      <c r="C18" s="13">
        <v>0.17246929812329673</v>
      </c>
      <c r="D18" s="13">
        <v>4.922943463053941</v>
      </c>
      <c r="E18" s="13">
        <v>2.6489438453478585E-3</v>
      </c>
      <c r="F18" s="13">
        <v>0.42703943423703528</v>
      </c>
      <c r="G18" s="13">
        <v>1.2710737733101345</v>
      </c>
      <c r="H18" s="13">
        <v>0.42703943423703528</v>
      </c>
      <c r="I18" s="13">
        <v>1.2710737733101345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Ocampo</dc:creator>
  <cp:lastModifiedBy>Ocampo</cp:lastModifiedBy>
  <dcterms:created xsi:type="dcterms:W3CDTF">2023-09-20T01:36:59Z</dcterms:created>
  <dcterms:modified xsi:type="dcterms:W3CDTF">2023-09-22T02:36:34Z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ec90da-8de3-41c2-83a2-9a36daf445f7_Enabled">
    <vt:lpwstr>true</vt:lpwstr>
  </property>
  <property fmtid="{D5CDD505-2E9C-101B-9397-08002B2CF9AE}" pid="3" name="MSIP_Label_cbec90da-8de3-41c2-83a2-9a36daf445f7_SetDate">
    <vt:lpwstr>2023-09-20T12:26:38Z</vt:lpwstr>
  </property>
  <property fmtid="{D5CDD505-2E9C-101B-9397-08002B2CF9AE}" pid="4" name="MSIP_Label_cbec90da-8de3-41c2-83a2-9a36daf445f7_Method">
    <vt:lpwstr>Standard</vt:lpwstr>
  </property>
  <property fmtid="{D5CDD505-2E9C-101B-9397-08002B2CF9AE}" pid="5" name="MSIP_Label_cbec90da-8de3-41c2-83a2-9a36daf445f7_Name">
    <vt:lpwstr>Confidential File</vt:lpwstr>
  </property>
  <property fmtid="{D5CDD505-2E9C-101B-9397-08002B2CF9AE}" pid="6" name="MSIP_Label_cbec90da-8de3-41c2-83a2-9a36daf445f7_SiteId">
    <vt:lpwstr>8d894c2b-238f-490b-8dd1-d93898c5bf83</vt:lpwstr>
  </property>
  <property fmtid="{D5CDD505-2E9C-101B-9397-08002B2CF9AE}" pid="7" name="MSIP_Label_cbec90da-8de3-41c2-83a2-9a36daf445f7_ActionId">
    <vt:lpwstr>6aba26a4-a9c4-4524-b8ec-e957f287a1ed</vt:lpwstr>
  </property>
  <property fmtid="{D5CDD505-2E9C-101B-9397-08002B2CF9AE}" pid="8" name="MSIP_Label_cbec90da-8de3-41c2-83a2-9a36daf445f7_ContentBits">
    <vt:lpwstr>0</vt:lpwstr>
  </property>
  <property fmtid="{D5CDD505-2E9C-101B-9397-08002B2CF9AE}" pid="9" name="WorkbookGuid">
    <vt:lpwstr>e071d053-11a4-4968-8c52-dc3ce78c34e2</vt:lpwstr>
  </property>
</Properties>
</file>