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1\Documents\Ciência de Dados\Cursos\DIO\Bootcamp Geração Tech Unimed-BH\"/>
    </mc:Choice>
  </mc:AlternateContent>
  <xr:revisionPtr revIDLastSave="0" documentId="13_ncr:1_{77FD1680-4ABD-47DD-A253-3679929DF4D9}" xr6:coauthVersionLast="47" xr6:coauthVersionMax="47" xr10:uidLastSave="{00000000-0000-0000-0000-000000000000}"/>
  <bookViews>
    <workbookView xWindow="-120" yWindow="-120" windowWidth="20730" windowHeight="11310" xr2:uid="{892857E1-FFDE-43E5-B159-05D405DD59EC}"/>
  </bookViews>
  <sheets>
    <sheet name="Atividades" sheetId="1" r:id="rId1"/>
    <sheet name="Desafios" sheetId="2" r:id="rId2"/>
    <sheet name="Mentorias" sheetId="3" r:id="rId3"/>
    <sheet name="Controle" sheetId="4" r:id="rId4"/>
  </sheets>
  <definedNames>
    <definedName name="_xlnm._FilterDatabase" localSheetId="0" hidden="1">Atividades!$A$1:$L$41</definedName>
    <definedName name="_xlnm._FilterDatabase" localSheetId="3" hidden="1">Controle!$G$3:$W$3</definedName>
    <definedName name="_xlnm._FilterDatabase" localSheetId="1" hidden="1">Desafios!$A$1:$H$1</definedName>
    <definedName name="_xlnm._FilterDatabase" localSheetId="2" hidden="1">Mentorias!$A$1:$F$1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4" l="1"/>
  <c r="E15" i="4"/>
  <c r="E14" i="4"/>
  <c r="D15" i="4"/>
  <c r="D16" i="4"/>
  <c r="D14" i="4"/>
  <c r="C16" i="4"/>
  <c r="C15" i="4"/>
  <c r="C14" i="4"/>
  <c r="B16" i="4"/>
  <c r="B15" i="4"/>
  <c r="B14" i="4"/>
  <c r="I4" i="1"/>
  <c r="G4" i="1"/>
  <c r="F14" i="2"/>
  <c r="F13" i="2"/>
  <c r="F12" i="2"/>
  <c r="F11" i="2"/>
  <c r="F10" i="2"/>
  <c r="F9" i="2"/>
  <c r="F8" i="2"/>
  <c r="F7" i="2"/>
  <c r="F6" i="2"/>
  <c r="F5" i="2"/>
  <c r="F4" i="2"/>
  <c r="F3" i="2"/>
  <c r="F2" i="2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G38" i="1"/>
  <c r="G39" i="1"/>
  <c r="G40" i="1"/>
  <c r="G41" i="1"/>
  <c r="G34" i="1"/>
  <c r="G35" i="1"/>
  <c r="G36" i="1"/>
  <c r="G37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O23" i="4"/>
  <c r="C23" i="4"/>
  <c r="P23" i="4"/>
  <c r="L23" i="4"/>
  <c r="E23" i="4"/>
  <c r="R23" i="4"/>
  <c r="N23" i="4"/>
  <c r="D23" i="4"/>
  <c r="M23" i="4"/>
  <c r="I23" i="4"/>
  <c r="Q23" i="4"/>
  <c r="G23" i="4"/>
  <c r="K23" i="4"/>
  <c r="J23" i="4"/>
  <c r="H23" i="4"/>
  <c r="F23" i="4"/>
  <c r="F24" i="4"/>
  <c r="D24" i="4"/>
  <c r="G24" i="4"/>
  <c r="R24" i="4"/>
  <c r="M24" i="4"/>
  <c r="C24" i="4"/>
  <c r="L24" i="4"/>
  <c r="Q24" i="4"/>
  <c r="P24" i="4"/>
  <c r="E24" i="4"/>
  <c r="N24" i="4"/>
  <c r="K24" i="4"/>
  <c r="O24" i="4"/>
  <c r="I24" i="4"/>
  <c r="H24" i="4"/>
  <c r="J24" i="4"/>
  <c r="R22" i="4"/>
  <c r="C22" i="4"/>
  <c r="O22" i="4"/>
  <c r="F22" i="4"/>
  <c r="D22" i="4"/>
  <c r="Q22" i="4"/>
  <c r="J22" i="4"/>
  <c r="K22" i="4"/>
  <c r="L22" i="4"/>
  <c r="N22" i="4"/>
  <c r="P22" i="4"/>
  <c r="M22" i="4"/>
  <c r="I22" i="4"/>
  <c r="G22" i="4"/>
  <c r="H22" i="4"/>
  <c r="E22" i="4"/>
  <c r="R26" i="4"/>
  <c r="E26" i="4"/>
  <c r="C26" i="4"/>
  <c r="F26" i="4"/>
  <c r="K26" i="4"/>
  <c r="L26" i="4"/>
  <c r="M26" i="4"/>
  <c r="I26" i="4"/>
  <c r="Q26" i="4"/>
  <c r="P26" i="4"/>
  <c r="O26" i="4"/>
  <c r="J26" i="4"/>
  <c r="N26" i="4"/>
  <c r="D26" i="4"/>
  <c r="H26" i="4"/>
  <c r="G26" i="4"/>
  <c r="F25" i="4"/>
  <c r="K25" i="4"/>
  <c r="L25" i="4"/>
  <c r="C25" i="4"/>
  <c r="J25" i="4"/>
  <c r="R25" i="4"/>
  <c r="Q25" i="4"/>
  <c r="D25" i="4"/>
  <c r="N25" i="4"/>
  <c r="O25" i="4"/>
  <c r="G25" i="4"/>
  <c r="E25" i="4"/>
  <c r="P25" i="4"/>
  <c r="M25" i="4"/>
  <c r="H25" i="4"/>
  <c r="I25" i="4"/>
</calcChain>
</file>

<file path=xl/sharedStrings.xml><?xml version="1.0" encoding="utf-8"?>
<sst xmlns="http://schemas.openxmlformats.org/spreadsheetml/2006/main" count="360" uniqueCount="122">
  <si>
    <t>Tópico</t>
  </si>
  <si>
    <t>Curso</t>
  </si>
  <si>
    <t>Duração</t>
  </si>
  <si>
    <t>Nível</t>
  </si>
  <si>
    <t>Data Conclusão</t>
  </si>
  <si>
    <t>Data Revisão</t>
  </si>
  <si>
    <t>P / T</t>
  </si>
  <si>
    <t>Link Repositório</t>
  </si>
  <si>
    <t>Introdução à Programação e Pensamento Computacional</t>
  </si>
  <si>
    <t>Introdução ao Git e ao GitHub</t>
  </si>
  <si>
    <t>Tipo</t>
  </si>
  <si>
    <t>Ambiente de Desenvolvimento e Primeiros Passos com Python</t>
  </si>
  <si>
    <t>Conhecendo a Linguagem de Programação Python</t>
  </si>
  <si>
    <t>Tipos de Operadores com Python</t>
  </si>
  <si>
    <t>Estruturas Condicionais e de Repetição em Python</t>
  </si>
  <si>
    <t>Manipulação de strings com Python</t>
  </si>
  <si>
    <t>Trabalhando com Listas em Python</t>
  </si>
  <si>
    <t>Conhecendo Tuplas em Python</t>
  </si>
  <si>
    <t>Explorando Conjuntos em Python</t>
  </si>
  <si>
    <t>Aprendendo a Utilizar Dicionários em Python</t>
  </si>
  <si>
    <t>Fundamentos de ETL (Extract, Transform, Load) com Python</t>
  </si>
  <si>
    <t>Introdução à Programação Orientada a Objetos (POO) com Python</t>
  </si>
  <si>
    <t>Aprendendo o Conceito de Herança com Python</t>
  </si>
  <si>
    <t>Aplicando Encapsulamento em Python</t>
  </si>
  <si>
    <t>Conhecendo Polimorfismo em Python</t>
  </si>
  <si>
    <t>Ampliando o conhecimento em POO com Python</t>
  </si>
  <si>
    <t>Status</t>
  </si>
  <si>
    <t>Status Revisão</t>
  </si>
  <si>
    <t>Status Conclusão</t>
  </si>
  <si>
    <t>Introdução a Banco de Dados</t>
  </si>
  <si>
    <t>Sistemas de Gerenciamento de Banco de Dados</t>
  </si>
  <si>
    <t>Modelagem de Dados para Banco de Dados</t>
  </si>
  <si>
    <t>Arquitetura de banco de Dados</t>
  </si>
  <si>
    <t>Fundamentos de Modelagem e Projeto de Banco de Dados</t>
  </si>
  <si>
    <t>Modelo de Entidade Relacionamento com Banco de Dados</t>
  </si>
  <si>
    <t>Modelo Relacionamento de Entidade Aprimorado com Banco de Dados</t>
  </si>
  <si>
    <t>Modelo Relacional e Mapeamento Relacional com Banco de Dados</t>
  </si>
  <si>
    <t>Primeiros Passos com SQL</t>
  </si>
  <si>
    <t>Explorando Queries com SQL</t>
  </si>
  <si>
    <t>Criando Queries com Funções e Cláusulas de Agrupamento</t>
  </si>
  <si>
    <t>Agrupando Registros e Tabelas com Join Statement</t>
  </si>
  <si>
    <t>Introdução ao MongoDB e Banco de Dados NoSQL</t>
  </si>
  <si>
    <t>Primeiro Passos com AWS</t>
  </si>
  <si>
    <t>Desenvolvendo Soluções Serverless na AWS</t>
  </si>
  <si>
    <t>Introdução a Engenharia de Dados na AWS</t>
  </si>
  <si>
    <t>Imersão ao Ecossistema Cloud Data AWS</t>
  </si>
  <si>
    <t>Linguagens de Programação para Machine Learning</t>
  </si>
  <si>
    <t>Python para Machine Learning</t>
  </si>
  <si>
    <t>R para Machine Learning</t>
  </si>
  <si>
    <t>Entendendo Machine Learning com Amazon SageMaker</t>
  </si>
  <si>
    <t>Carga Horária</t>
  </si>
  <si>
    <t>Básico</t>
  </si>
  <si>
    <t>Intermediário</t>
  </si>
  <si>
    <t>Avançado</t>
  </si>
  <si>
    <t>Código</t>
  </si>
  <si>
    <t>Criando seu Primeiro Repositório no Github Para Compartilhar Seu Progresso</t>
  </si>
  <si>
    <t>Projeto</t>
  </si>
  <si>
    <t>Análise de dados com Python e Pandas</t>
  </si>
  <si>
    <t>Criando modelos com Python e Machine Learning para prever a evolução do COVID-19 no Brasil</t>
  </si>
  <si>
    <t>Desafios Iniciais Py - Unimed BH</t>
  </si>
  <si>
    <t>-</t>
  </si>
  <si>
    <t>Desafios Intermediários Py - Unimed BH</t>
  </si>
  <si>
    <t>Refinando um Projeto Conceitual de Banco de Dados - E-COMMERCE</t>
  </si>
  <si>
    <t>Construindo um Esquema Conceitual para Banco de Dados</t>
  </si>
  <si>
    <t>Construindo seu Primeiro Projeto Lógico de Banco de Dados</t>
  </si>
  <si>
    <t>Construa um Projeto Lógico de Banco de Dados do Zero</t>
  </si>
  <si>
    <t>Boas Práticas com DynamoDB</t>
  </si>
  <si>
    <t>Explorando Dados Demográficos com Serviços de Big Data na AWS</t>
  </si>
  <si>
    <t>Treinamento de Redes Neurais com Transfer Learning</t>
  </si>
  <si>
    <t>Descomplicando a criação de pacotes de processamento de imagens em Python</t>
  </si>
  <si>
    <t>Live</t>
  </si>
  <si>
    <t>Data</t>
  </si>
  <si>
    <t>Horário</t>
  </si>
  <si>
    <t>Responsável</t>
  </si>
  <si>
    <t>Carreiras Tech na Unimed-BH</t>
  </si>
  <si>
    <t>Marco Antônio (Unimed-BH)</t>
  </si>
  <si>
    <t>Modelagem de Dados com Dbeaver</t>
  </si>
  <si>
    <t>Juliana Mascarenhas (DIO)</t>
  </si>
  <si>
    <t>Entendendo a Importância da Estatística na Ciência de Dados</t>
  </si>
  <si>
    <t>Cynthia Bicalho (Unimed-BH)</t>
  </si>
  <si>
    <t>Carreira e Mercado para Especialistas em Dados</t>
  </si>
  <si>
    <t>Plantão de Dúvidas: Continue Evoluindo na sua Jornada - Unimed-BH</t>
  </si>
  <si>
    <t>Conhecendo os Principais Frameworks para Machine Learning</t>
  </si>
  <si>
    <t>Diego Renan (DIO)</t>
  </si>
  <si>
    <t>Como Ser o Próximo Contratado(a) da Unimed-BH</t>
  </si>
  <si>
    <t>Instrutor</t>
  </si>
  <si>
    <t>Guilherme Carvalho</t>
  </si>
  <si>
    <t>Diego Renan</t>
  </si>
  <si>
    <t>Dominando Funções Python</t>
  </si>
  <si>
    <t>Cassiano Peres</t>
  </si>
  <si>
    <t>Juliana Mascarenhas</t>
  </si>
  <si>
    <t>Geração Tech Unimed-BH - Ciência de Dados | Aula Inaugural</t>
  </si>
  <si>
    <t>Camila / Venilton / Renan (DIO)</t>
  </si>
  <si>
    <t>Otávio Reis</t>
  </si>
  <si>
    <t>Como Entregar Seu Desafio de Projeto</t>
  </si>
  <si>
    <t>Venilton Falvojr</t>
  </si>
  <si>
    <t>Descrição da Atividade</t>
  </si>
  <si>
    <t>Descrição do Projeto</t>
  </si>
  <si>
    <t>Descrição da Mentoria</t>
  </si>
  <si>
    <t>Total de Atividades</t>
  </si>
  <si>
    <t>Total de Desafios</t>
  </si>
  <si>
    <t>Total de Mentorias</t>
  </si>
  <si>
    <t>Total Carga horáia</t>
  </si>
  <si>
    <t>Em Atividades</t>
  </si>
  <si>
    <t>Em Desafios</t>
  </si>
  <si>
    <t>Em Mentorias</t>
  </si>
  <si>
    <t>126 horas</t>
  </si>
  <si>
    <t>86 horas</t>
  </si>
  <si>
    <t>24 horas</t>
  </si>
  <si>
    <t>16 horas</t>
  </si>
  <si>
    <t>13 desafios</t>
  </si>
  <si>
    <t>8 mentorias</t>
  </si>
  <si>
    <t>40 atividades</t>
  </si>
  <si>
    <t>Atividades</t>
  </si>
  <si>
    <t>Total</t>
  </si>
  <si>
    <t>Carga horária</t>
  </si>
  <si>
    <t>Desafios</t>
  </si>
  <si>
    <t>00_Prepare-se Para a Jornada</t>
  </si>
  <si>
    <t>01_Python para Cientistas de Dados</t>
  </si>
  <si>
    <t>02_Bancos de Dados SQL e NoSQL</t>
  </si>
  <si>
    <t>03_Imersão Cloud Computer</t>
  </si>
  <si>
    <t>04_Machine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</si>
</sst>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[$-416]d\-mmm\-yy;@"/>
    <numFmt numFmtId="170" formatCode="dd\-mm\-yyyy"/>
    <numFmt numFmtId="172" formatCode="h:mm;@"/>
    <numFmt numFmtId="173" formatCode="[=0]&quot;&quot;;General"/>
  </numFmts>
  <fonts count="5" x14ac:knownFonts="1">
    <font>
      <sz val="11"/>
      <color theme="1"/>
      <name val="Calibri"/>
      <family val="2"/>
      <scheme val="minor"/>
    </font>
    <font>
      <b/>
      <sz val="12"/>
      <color rgb="FFFFFF00"/>
      <name val="Trebuchet MS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rgb="FFFFFF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00995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69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/>
    <xf numFmtId="0" fontId="2" fillId="0" borderId="1" xfId="0" applyFont="1" applyBorder="1"/>
    <xf numFmtId="0" fontId="2" fillId="0" borderId="0" xfId="0" applyNumberFormat="1" applyFont="1"/>
    <xf numFmtId="170" fontId="1" fillId="2" borderId="1" xfId="0" applyNumberFormat="1" applyFont="1" applyFill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/>
    <xf numFmtId="170" fontId="2" fillId="0" borderId="0" xfId="0" applyNumberFormat="1" applyFont="1"/>
    <xf numFmtId="172" fontId="1" fillId="2" borderId="1" xfId="0" applyNumberFormat="1" applyFont="1" applyFill="1" applyBorder="1" applyAlignment="1">
      <alignment horizontal="center" vertical="center"/>
    </xf>
    <xf numFmtId="172" fontId="2" fillId="0" borderId="1" xfId="0" applyNumberFormat="1" applyFont="1" applyBorder="1" applyAlignment="1">
      <alignment horizontal="center" vertical="center"/>
    </xf>
    <xf numFmtId="172" fontId="2" fillId="0" borderId="0" xfId="0" applyNumberFormat="1" applyFont="1"/>
    <xf numFmtId="0" fontId="1" fillId="2" borderId="1" xfId="0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73" fontId="3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3256-ADE1-4C6A-84C6-C79DE0E343D0}">
  <sheetPr>
    <tabColor theme="1"/>
  </sheetPr>
  <dimension ref="A1:L41"/>
  <sheetViews>
    <sheetView showGridLines="0" tabSelected="1" zoomScale="80" zoomScaleNormal="80" workbookViewId="0"/>
  </sheetViews>
  <sheetFormatPr defaultRowHeight="16.5" x14ac:dyDescent="0.3"/>
  <cols>
    <col min="1" max="1" width="11.7109375" style="4" bestFit="1" customWidth="1"/>
    <col min="2" max="2" width="38.5703125" style="4" bestFit="1" customWidth="1"/>
    <col min="3" max="3" width="73.140625" style="4" bestFit="1" customWidth="1"/>
    <col min="4" max="4" width="22.42578125" style="4" bestFit="1" customWidth="1"/>
    <col min="5" max="5" width="22.28515625" style="4" bestFit="1" customWidth="1"/>
    <col min="6" max="6" width="14.5703125" style="4" bestFit="1" customWidth="1"/>
    <col min="7" max="7" width="25.85546875" style="4" bestFit="1" customWidth="1"/>
    <col min="8" max="8" width="23.7109375" style="15" bestFit="1" customWidth="1"/>
    <col min="9" max="9" width="22.85546875" style="4" bestFit="1" customWidth="1"/>
    <col min="10" max="10" width="20.85546875" style="15" bestFit="1" customWidth="1"/>
    <col min="11" max="11" width="12.140625" style="11" bestFit="1" customWidth="1"/>
    <col min="12" max="12" width="25" style="4" bestFit="1" customWidth="1"/>
    <col min="13" max="16384" width="9.140625" style="4"/>
  </cols>
  <sheetData>
    <row r="1" spans="1:12" ht="18" x14ac:dyDescent="0.3">
      <c r="A1" s="1" t="s">
        <v>10</v>
      </c>
      <c r="B1" s="1" t="s">
        <v>0</v>
      </c>
      <c r="C1" s="1" t="s">
        <v>96</v>
      </c>
      <c r="D1" s="1" t="s">
        <v>85</v>
      </c>
      <c r="E1" s="1" t="s">
        <v>50</v>
      </c>
      <c r="F1" s="1" t="s">
        <v>3</v>
      </c>
      <c r="G1" s="1" t="s">
        <v>28</v>
      </c>
      <c r="H1" s="12" t="s">
        <v>4</v>
      </c>
      <c r="I1" s="1" t="s">
        <v>27</v>
      </c>
      <c r="J1" s="12" t="s">
        <v>5</v>
      </c>
      <c r="K1" s="3" t="s">
        <v>6</v>
      </c>
      <c r="L1" s="1" t="s">
        <v>7</v>
      </c>
    </row>
    <row r="2" spans="1:12" x14ac:dyDescent="0.3">
      <c r="A2" s="5" t="s">
        <v>1</v>
      </c>
      <c r="B2" s="5" t="s">
        <v>117</v>
      </c>
      <c r="C2" s="6" t="s">
        <v>8</v>
      </c>
      <c r="D2" s="6" t="s">
        <v>90</v>
      </c>
      <c r="E2" s="7">
        <v>5</v>
      </c>
      <c r="F2" s="6" t="s">
        <v>51</v>
      </c>
      <c r="G2" s="6" t="str">
        <f>IF(H2="","Não Concluído","Concluído")</f>
        <v>Concluído</v>
      </c>
      <c r="H2" s="13">
        <v>44838</v>
      </c>
      <c r="I2" s="6" t="str">
        <f>IF(J2="","NA","Revisado")</f>
        <v>NA</v>
      </c>
      <c r="J2" s="14"/>
      <c r="K2" s="9"/>
      <c r="L2" s="10"/>
    </row>
    <row r="3" spans="1:12" x14ac:dyDescent="0.3">
      <c r="A3" s="5" t="s">
        <v>1</v>
      </c>
      <c r="B3" s="5" t="s">
        <v>117</v>
      </c>
      <c r="C3" s="6" t="s">
        <v>9</v>
      </c>
      <c r="D3" s="6" t="s">
        <v>93</v>
      </c>
      <c r="E3" s="7">
        <v>5</v>
      </c>
      <c r="F3" s="6" t="s">
        <v>51</v>
      </c>
      <c r="G3" s="6" t="str">
        <f t="shared" ref="G3:G41" si="0">IF(H3="","Não Concluído","Concluído")</f>
        <v>Concluído</v>
      </c>
      <c r="H3" s="13">
        <v>44804</v>
      </c>
      <c r="I3" s="6" t="str">
        <f t="shared" ref="I3:I41" si="1">IF(J3="","NA","Revisado")</f>
        <v>NA</v>
      </c>
      <c r="J3" s="14"/>
      <c r="K3" s="9"/>
      <c r="L3" s="10"/>
    </row>
    <row r="4" spans="1:12" x14ac:dyDescent="0.3">
      <c r="A4" s="5" t="s">
        <v>1</v>
      </c>
      <c r="B4" s="5" t="s">
        <v>117</v>
      </c>
      <c r="C4" s="6" t="s">
        <v>94</v>
      </c>
      <c r="D4" s="6" t="s">
        <v>95</v>
      </c>
      <c r="E4" s="7">
        <v>1</v>
      </c>
      <c r="F4" s="6" t="s">
        <v>51</v>
      </c>
      <c r="G4" s="6" t="str">
        <f t="shared" si="0"/>
        <v>Concluído</v>
      </c>
      <c r="H4" s="13">
        <v>44838</v>
      </c>
      <c r="I4" s="6" t="str">
        <f t="shared" si="1"/>
        <v>NA</v>
      </c>
      <c r="J4" s="14"/>
      <c r="K4" s="9"/>
      <c r="L4" s="10"/>
    </row>
    <row r="5" spans="1:12" x14ac:dyDescent="0.3">
      <c r="A5" s="5" t="s">
        <v>1</v>
      </c>
      <c r="B5" s="5" t="s">
        <v>118</v>
      </c>
      <c r="C5" s="6" t="s">
        <v>11</v>
      </c>
      <c r="D5" s="6" t="s">
        <v>86</v>
      </c>
      <c r="E5" s="7">
        <v>1</v>
      </c>
      <c r="F5" s="6" t="s">
        <v>51</v>
      </c>
      <c r="G5" s="6" t="str">
        <f t="shared" si="0"/>
        <v>Concluído</v>
      </c>
      <c r="H5" s="13">
        <v>44843</v>
      </c>
      <c r="I5" s="6" t="str">
        <f t="shared" si="1"/>
        <v>NA</v>
      </c>
      <c r="J5" s="14"/>
      <c r="K5" s="9"/>
      <c r="L5" s="10"/>
    </row>
    <row r="6" spans="1:12" x14ac:dyDescent="0.3">
      <c r="A6" s="5" t="s">
        <v>1</v>
      </c>
      <c r="B6" s="5" t="s">
        <v>118</v>
      </c>
      <c r="C6" s="6" t="s">
        <v>12</v>
      </c>
      <c r="D6" s="6" t="s">
        <v>86</v>
      </c>
      <c r="E6" s="7">
        <v>2</v>
      </c>
      <c r="F6" s="6" t="s">
        <v>51</v>
      </c>
      <c r="G6" s="6" t="str">
        <f t="shared" si="0"/>
        <v>Concluído</v>
      </c>
      <c r="H6" s="13">
        <v>44843</v>
      </c>
      <c r="I6" s="6" t="str">
        <f t="shared" si="1"/>
        <v>NA</v>
      </c>
      <c r="J6" s="14"/>
      <c r="K6" s="9"/>
      <c r="L6" s="10"/>
    </row>
    <row r="7" spans="1:12" x14ac:dyDescent="0.3">
      <c r="A7" s="5" t="s">
        <v>1</v>
      </c>
      <c r="B7" s="5" t="s">
        <v>118</v>
      </c>
      <c r="C7" s="6" t="s">
        <v>13</v>
      </c>
      <c r="D7" s="6" t="s">
        <v>86</v>
      </c>
      <c r="E7" s="7">
        <v>2</v>
      </c>
      <c r="F7" s="6" t="s">
        <v>51</v>
      </c>
      <c r="G7" s="6" t="str">
        <f t="shared" si="0"/>
        <v>Concluído</v>
      </c>
      <c r="H7" s="13">
        <v>44844</v>
      </c>
      <c r="I7" s="6" t="str">
        <f t="shared" si="1"/>
        <v>NA</v>
      </c>
      <c r="J7" s="14"/>
      <c r="K7" s="9"/>
      <c r="L7" s="10"/>
    </row>
    <row r="8" spans="1:12" x14ac:dyDescent="0.3">
      <c r="A8" s="5" t="s">
        <v>1</v>
      </c>
      <c r="B8" s="5" t="s">
        <v>118</v>
      </c>
      <c r="C8" s="6" t="s">
        <v>14</v>
      </c>
      <c r="D8" s="6" t="s">
        <v>86</v>
      </c>
      <c r="E8" s="7">
        <v>2</v>
      </c>
      <c r="F8" s="6" t="s">
        <v>51</v>
      </c>
      <c r="G8" s="6" t="str">
        <f t="shared" si="0"/>
        <v>Concluído</v>
      </c>
      <c r="H8" s="13">
        <v>44844</v>
      </c>
      <c r="I8" s="6" t="str">
        <f t="shared" si="1"/>
        <v>NA</v>
      </c>
      <c r="J8" s="14"/>
      <c r="K8" s="9"/>
      <c r="L8" s="10"/>
    </row>
    <row r="9" spans="1:12" x14ac:dyDescent="0.3">
      <c r="A9" s="5" t="s">
        <v>1</v>
      </c>
      <c r="B9" s="5" t="s">
        <v>118</v>
      </c>
      <c r="C9" s="6" t="s">
        <v>15</v>
      </c>
      <c r="D9" s="6" t="s">
        <v>86</v>
      </c>
      <c r="E9" s="7">
        <v>2</v>
      </c>
      <c r="F9" s="6" t="s">
        <v>51</v>
      </c>
      <c r="G9" s="6" t="str">
        <f t="shared" si="0"/>
        <v>Concluído</v>
      </c>
      <c r="H9" s="13">
        <v>44844</v>
      </c>
      <c r="I9" s="6" t="str">
        <f t="shared" si="1"/>
        <v>NA</v>
      </c>
      <c r="J9" s="14"/>
      <c r="K9" s="9"/>
      <c r="L9" s="10"/>
    </row>
    <row r="10" spans="1:12" x14ac:dyDescent="0.3">
      <c r="A10" s="5" t="s">
        <v>1</v>
      </c>
      <c r="B10" s="5" t="s">
        <v>118</v>
      </c>
      <c r="C10" s="6" t="s">
        <v>16</v>
      </c>
      <c r="D10" s="6" t="s">
        <v>86</v>
      </c>
      <c r="E10" s="7">
        <v>2</v>
      </c>
      <c r="F10" s="6" t="s">
        <v>52</v>
      </c>
      <c r="G10" s="6" t="str">
        <f t="shared" si="0"/>
        <v>Concluído</v>
      </c>
      <c r="H10" s="13">
        <v>44845</v>
      </c>
      <c r="I10" s="6" t="str">
        <f t="shared" si="1"/>
        <v>NA</v>
      </c>
      <c r="J10" s="14"/>
      <c r="K10" s="9"/>
      <c r="L10" s="10"/>
    </row>
    <row r="11" spans="1:12" x14ac:dyDescent="0.3">
      <c r="A11" s="5" t="s">
        <v>1</v>
      </c>
      <c r="B11" s="5" t="s">
        <v>118</v>
      </c>
      <c r="C11" s="6" t="s">
        <v>17</v>
      </c>
      <c r="D11" s="6" t="s">
        <v>86</v>
      </c>
      <c r="E11" s="7">
        <v>1</v>
      </c>
      <c r="F11" s="6" t="s">
        <v>52</v>
      </c>
      <c r="G11" s="6" t="str">
        <f t="shared" si="0"/>
        <v>Concluído</v>
      </c>
      <c r="H11" s="13">
        <v>44845</v>
      </c>
      <c r="I11" s="6" t="str">
        <f t="shared" si="1"/>
        <v>NA</v>
      </c>
      <c r="J11" s="14"/>
      <c r="K11" s="9"/>
      <c r="L11" s="10"/>
    </row>
    <row r="12" spans="1:12" x14ac:dyDescent="0.3">
      <c r="A12" s="5" t="s">
        <v>1</v>
      </c>
      <c r="B12" s="5" t="s">
        <v>118</v>
      </c>
      <c r="C12" s="6" t="s">
        <v>18</v>
      </c>
      <c r="D12" s="6" t="s">
        <v>86</v>
      </c>
      <c r="E12" s="7">
        <v>1</v>
      </c>
      <c r="F12" s="6" t="s">
        <v>52</v>
      </c>
      <c r="G12" s="6" t="str">
        <f t="shared" si="0"/>
        <v>Concluído</v>
      </c>
      <c r="H12" s="13">
        <v>44845</v>
      </c>
      <c r="I12" s="6" t="str">
        <f t="shared" si="1"/>
        <v>NA</v>
      </c>
      <c r="J12" s="14"/>
      <c r="K12" s="9"/>
      <c r="L12" s="10"/>
    </row>
    <row r="13" spans="1:12" x14ac:dyDescent="0.3">
      <c r="A13" s="5" t="s">
        <v>1</v>
      </c>
      <c r="B13" s="5" t="s">
        <v>118</v>
      </c>
      <c r="C13" s="6" t="s">
        <v>19</v>
      </c>
      <c r="D13" s="6" t="s">
        <v>86</v>
      </c>
      <c r="E13" s="7">
        <v>1</v>
      </c>
      <c r="F13" s="6" t="s">
        <v>52</v>
      </c>
      <c r="G13" s="6" t="str">
        <f t="shared" si="0"/>
        <v>Concluído</v>
      </c>
      <c r="H13" s="13">
        <v>44845</v>
      </c>
      <c r="I13" s="6" t="str">
        <f t="shared" si="1"/>
        <v>NA</v>
      </c>
      <c r="J13" s="14"/>
      <c r="K13" s="9"/>
      <c r="L13" s="10"/>
    </row>
    <row r="14" spans="1:12" x14ac:dyDescent="0.3">
      <c r="A14" s="5" t="s">
        <v>1</v>
      </c>
      <c r="B14" s="5" t="s">
        <v>118</v>
      </c>
      <c r="C14" s="6" t="s">
        <v>88</v>
      </c>
      <c r="D14" s="6" t="s">
        <v>86</v>
      </c>
      <c r="E14" s="7">
        <v>1</v>
      </c>
      <c r="F14" s="6" t="s">
        <v>52</v>
      </c>
      <c r="G14" s="6" t="str">
        <f t="shared" si="0"/>
        <v>Concluído</v>
      </c>
      <c r="H14" s="13">
        <v>44845</v>
      </c>
      <c r="I14" s="6" t="str">
        <f t="shared" si="1"/>
        <v>NA</v>
      </c>
      <c r="J14" s="14"/>
      <c r="K14" s="9"/>
      <c r="L14" s="10"/>
    </row>
    <row r="15" spans="1:12" x14ac:dyDescent="0.3">
      <c r="A15" s="5" t="s">
        <v>1</v>
      </c>
      <c r="B15" s="5" t="s">
        <v>118</v>
      </c>
      <c r="C15" s="6" t="s">
        <v>20</v>
      </c>
      <c r="D15" s="6" t="s">
        <v>86</v>
      </c>
      <c r="E15" s="7">
        <v>2</v>
      </c>
      <c r="F15" s="6" t="s">
        <v>52</v>
      </c>
      <c r="G15" s="6" t="str">
        <f t="shared" si="0"/>
        <v>Concluído</v>
      </c>
      <c r="H15" s="13">
        <v>44846</v>
      </c>
      <c r="I15" s="6" t="str">
        <f t="shared" si="1"/>
        <v>NA</v>
      </c>
      <c r="J15" s="14"/>
      <c r="K15" s="9"/>
      <c r="L15" s="10"/>
    </row>
    <row r="16" spans="1:12" x14ac:dyDescent="0.3">
      <c r="A16" s="5" t="s">
        <v>1</v>
      </c>
      <c r="B16" s="5" t="s">
        <v>118</v>
      </c>
      <c r="C16" s="6" t="s">
        <v>21</v>
      </c>
      <c r="D16" s="6" t="s">
        <v>87</v>
      </c>
      <c r="E16" s="7">
        <v>1</v>
      </c>
      <c r="F16" s="6" t="s">
        <v>53</v>
      </c>
      <c r="G16" s="6" t="str">
        <f t="shared" si="0"/>
        <v>Concluído</v>
      </c>
      <c r="H16" s="13">
        <v>44845</v>
      </c>
      <c r="I16" s="6" t="str">
        <f t="shared" si="1"/>
        <v>NA</v>
      </c>
      <c r="J16" s="14"/>
      <c r="K16" s="9"/>
      <c r="L16" s="10"/>
    </row>
    <row r="17" spans="1:12" x14ac:dyDescent="0.3">
      <c r="A17" s="5" t="s">
        <v>1</v>
      </c>
      <c r="B17" s="5" t="s">
        <v>118</v>
      </c>
      <c r="C17" s="6" t="s">
        <v>22</v>
      </c>
      <c r="D17" s="6" t="s">
        <v>86</v>
      </c>
      <c r="E17" s="7">
        <v>1</v>
      </c>
      <c r="F17" s="6" t="s">
        <v>53</v>
      </c>
      <c r="G17" s="6" t="str">
        <f t="shared" si="0"/>
        <v>Concluído</v>
      </c>
      <c r="H17" s="13">
        <v>44846</v>
      </c>
      <c r="I17" s="6" t="str">
        <f t="shared" si="1"/>
        <v>NA</v>
      </c>
      <c r="J17" s="14"/>
      <c r="K17" s="9"/>
      <c r="L17" s="10"/>
    </row>
    <row r="18" spans="1:12" x14ac:dyDescent="0.3">
      <c r="A18" s="5" t="s">
        <v>1</v>
      </c>
      <c r="B18" s="5" t="s">
        <v>118</v>
      </c>
      <c r="C18" s="6" t="s">
        <v>23</v>
      </c>
      <c r="D18" s="6" t="s">
        <v>86</v>
      </c>
      <c r="E18" s="7">
        <v>1</v>
      </c>
      <c r="F18" s="6" t="s">
        <v>53</v>
      </c>
      <c r="G18" s="6" t="str">
        <f t="shared" si="0"/>
        <v>Concluído</v>
      </c>
      <c r="H18" s="13">
        <v>44845</v>
      </c>
      <c r="I18" s="6" t="str">
        <f t="shared" si="1"/>
        <v>NA</v>
      </c>
      <c r="J18" s="14"/>
      <c r="K18" s="9"/>
      <c r="L18" s="10"/>
    </row>
    <row r="19" spans="1:12" x14ac:dyDescent="0.3">
      <c r="A19" s="5" t="s">
        <v>1</v>
      </c>
      <c r="B19" s="5" t="s">
        <v>118</v>
      </c>
      <c r="C19" s="6" t="s">
        <v>24</v>
      </c>
      <c r="D19" s="6" t="s">
        <v>86</v>
      </c>
      <c r="E19" s="7">
        <v>1</v>
      </c>
      <c r="F19" s="6" t="s">
        <v>53</v>
      </c>
      <c r="G19" s="6" t="str">
        <f t="shared" si="0"/>
        <v>Concluído</v>
      </c>
      <c r="H19" s="13">
        <v>44846</v>
      </c>
      <c r="I19" s="6" t="str">
        <f t="shared" si="1"/>
        <v>NA</v>
      </c>
      <c r="J19" s="14"/>
      <c r="K19" s="9"/>
      <c r="L19" s="10"/>
    </row>
    <row r="20" spans="1:12" x14ac:dyDescent="0.3">
      <c r="A20" s="5" t="s">
        <v>1</v>
      </c>
      <c r="B20" s="5" t="s">
        <v>118</v>
      </c>
      <c r="C20" s="6" t="s">
        <v>25</v>
      </c>
      <c r="D20" s="6" t="s">
        <v>86</v>
      </c>
      <c r="E20" s="7">
        <v>1</v>
      </c>
      <c r="F20" s="6" t="s">
        <v>53</v>
      </c>
      <c r="G20" s="6" t="str">
        <f t="shared" si="0"/>
        <v>Concluído</v>
      </c>
      <c r="H20" s="13">
        <v>44846</v>
      </c>
      <c r="I20" s="6" t="str">
        <f t="shared" si="1"/>
        <v>NA</v>
      </c>
      <c r="J20" s="14"/>
      <c r="K20" s="9"/>
      <c r="L20" s="10"/>
    </row>
    <row r="21" spans="1:12" x14ac:dyDescent="0.3">
      <c r="A21" s="5" t="s">
        <v>1</v>
      </c>
      <c r="B21" s="5" t="s">
        <v>119</v>
      </c>
      <c r="C21" s="6" t="s">
        <v>29</v>
      </c>
      <c r="D21" s="6" t="s">
        <v>90</v>
      </c>
      <c r="E21" s="7">
        <v>3</v>
      </c>
      <c r="F21" s="6" t="s">
        <v>51</v>
      </c>
      <c r="G21" s="6" t="str">
        <f t="shared" si="0"/>
        <v>Concluído</v>
      </c>
      <c r="H21" s="13">
        <v>44804</v>
      </c>
      <c r="I21" s="6" t="str">
        <f t="shared" si="1"/>
        <v>NA</v>
      </c>
      <c r="J21" s="14"/>
      <c r="K21" s="9"/>
      <c r="L21" s="10"/>
    </row>
    <row r="22" spans="1:12" x14ac:dyDescent="0.3">
      <c r="A22" s="5" t="s">
        <v>1</v>
      </c>
      <c r="B22" s="5" t="s">
        <v>119</v>
      </c>
      <c r="C22" s="6" t="s">
        <v>30</v>
      </c>
      <c r="D22" s="6" t="s">
        <v>90</v>
      </c>
      <c r="E22" s="7">
        <v>2</v>
      </c>
      <c r="F22" s="6" t="s">
        <v>52</v>
      </c>
      <c r="G22" s="6" t="str">
        <f t="shared" si="0"/>
        <v>Concluído</v>
      </c>
      <c r="H22" s="13">
        <v>74029</v>
      </c>
      <c r="I22" s="6" t="str">
        <f t="shared" si="1"/>
        <v>NA</v>
      </c>
      <c r="J22" s="14"/>
      <c r="K22" s="9"/>
      <c r="L22" s="10"/>
    </row>
    <row r="23" spans="1:12" x14ac:dyDescent="0.3">
      <c r="A23" s="5" t="s">
        <v>1</v>
      </c>
      <c r="B23" s="5" t="s">
        <v>119</v>
      </c>
      <c r="C23" s="6" t="s">
        <v>31</v>
      </c>
      <c r="D23" s="6" t="s">
        <v>90</v>
      </c>
      <c r="E23" s="7">
        <v>2</v>
      </c>
      <c r="F23" s="6" t="s">
        <v>52</v>
      </c>
      <c r="G23" s="6" t="str">
        <f t="shared" si="0"/>
        <v>Concluído</v>
      </c>
      <c r="H23" s="13">
        <v>44811</v>
      </c>
      <c r="I23" s="6" t="str">
        <f t="shared" si="1"/>
        <v>NA</v>
      </c>
      <c r="J23" s="14"/>
      <c r="K23" s="9"/>
      <c r="L23" s="10"/>
    </row>
    <row r="24" spans="1:12" x14ac:dyDescent="0.3">
      <c r="A24" s="5" t="s">
        <v>1</v>
      </c>
      <c r="B24" s="5" t="s">
        <v>119</v>
      </c>
      <c r="C24" s="6" t="s">
        <v>32</v>
      </c>
      <c r="D24" s="6" t="s">
        <v>90</v>
      </c>
      <c r="E24" s="7">
        <v>2</v>
      </c>
      <c r="F24" s="6" t="s">
        <v>52</v>
      </c>
      <c r="G24" s="6" t="str">
        <f t="shared" si="0"/>
        <v>Concluído</v>
      </c>
      <c r="H24" s="13">
        <v>44816</v>
      </c>
      <c r="I24" s="6" t="str">
        <f t="shared" si="1"/>
        <v>NA</v>
      </c>
      <c r="J24" s="14"/>
      <c r="K24" s="9"/>
      <c r="L24" s="10"/>
    </row>
    <row r="25" spans="1:12" x14ac:dyDescent="0.3">
      <c r="A25" s="5" t="s">
        <v>1</v>
      </c>
      <c r="B25" s="5" t="s">
        <v>119</v>
      </c>
      <c r="C25" s="6" t="s">
        <v>33</v>
      </c>
      <c r="D25" s="6" t="s">
        <v>90</v>
      </c>
      <c r="E25" s="7">
        <v>3</v>
      </c>
      <c r="F25" s="6" t="s">
        <v>52</v>
      </c>
      <c r="G25" s="6" t="str">
        <f t="shared" si="0"/>
        <v>Concluído</v>
      </c>
      <c r="H25" s="13">
        <v>44821</v>
      </c>
      <c r="I25" s="6" t="str">
        <f t="shared" si="1"/>
        <v>NA</v>
      </c>
      <c r="J25" s="14"/>
      <c r="K25" s="9"/>
      <c r="L25" s="10"/>
    </row>
    <row r="26" spans="1:12" x14ac:dyDescent="0.3">
      <c r="A26" s="5" t="s">
        <v>1</v>
      </c>
      <c r="B26" s="5" t="s">
        <v>119</v>
      </c>
      <c r="C26" s="6" t="s">
        <v>34</v>
      </c>
      <c r="D26" s="6" t="s">
        <v>90</v>
      </c>
      <c r="E26" s="7">
        <v>2</v>
      </c>
      <c r="F26" s="6" t="s">
        <v>52</v>
      </c>
      <c r="G26" s="6" t="str">
        <f t="shared" si="0"/>
        <v>Concluído</v>
      </c>
      <c r="H26" s="13">
        <v>44822</v>
      </c>
      <c r="I26" s="6" t="str">
        <f t="shared" si="1"/>
        <v>NA</v>
      </c>
      <c r="J26" s="14"/>
      <c r="K26" s="9"/>
      <c r="L26" s="10"/>
    </row>
    <row r="27" spans="1:12" x14ac:dyDescent="0.3">
      <c r="A27" s="5" t="s">
        <v>1</v>
      </c>
      <c r="B27" s="5" t="s">
        <v>119</v>
      </c>
      <c r="C27" s="6" t="s">
        <v>35</v>
      </c>
      <c r="D27" s="6" t="s">
        <v>90</v>
      </c>
      <c r="E27" s="7">
        <v>2</v>
      </c>
      <c r="F27" s="6" t="s">
        <v>52</v>
      </c>
      <c r="G27" s="6" t="str">
        <f t="shared" si="0"/>
        <v>Concluído</v>
      </c>
      <c r="H27" s="13">
        <v>44829</v>
      </c>
      <c r="I27" s="6" t="str">
        <f t="shared" si="1"/>
        <v>NA</v>
      </c>
      <c r="J27" s="14"/>
      <c r="K27" s="9"/>
      <c r="L27" s="10"/>
    </row>
    <row r="28" spans="1:12" x14ac:dyDescent="0.3">
      <c r="A28" s="5" t="s">
        <v>1</v>
      </c>
      <c r="B28" s="5" t="s">
        <v>119</v>
      </c>
      <c r="C28" s="6" t="s">
        <v>36</v>
      </c>
      <c r="D28" s="6" t="s">
        <v>90</v>
      </c>
      <c r="E28" s="7">
        <v>3</v>
      </c>
      <c r="F28" s="6" t="s">
        <v>53</v>
      </c>
      <c r="G28" s="6" t="str">
        <f t="shared" si="0"/>
        <v>Concluído</v>
      </c>
      <c r="H28" s="13">
        <v>44829</v>
      </c>
      <c r="I28" s="6" t="str">
        <f t="shared" si="1"/>
        <v>NA</v>
      </c>
      <c r="J28" s="14"/>
      <c r="K28" s="9"/>
      <c r="L28" s="10"/>
    </row>
    <row r="29" spans="1:12" x14ac:dyDescent="0.3">
      <c r="A29" s="5" t="s">
        <v>1</v>
      </c>
      <c r="B29" s="5" t="s">
        <v>119</v>
      </c>
      <c r="C29" s="6" t="s">
        <v>37</v>
      </c>
      <c r="D29" s="6" t="s">
        <v>90</v>
      </c>
      <c r="E29" s="7">
        <v>4</v>
      </c>
      <c r="F29" s="6" t="s">
        <v>53</v>
      </c>
      <c r="G29" s="6" t="str">
        <f t="shared" si="0"/>
        <v>Concluído</v>
      </c>
      <c r="H29" s="13">
        <v>44856</v>
      </c>
      <c r="I29" s="6" t="str">
        <f t="shared" si="1"/>
        <v>NA</v>
      </c>
      <c r="J29" s="14"/>
      <c r="K29" s="9"/>
      <c r="L29" s="10"/>
    </row>
    <row r="30" spans="1:12" x14ac:dyDescent="0.3">
      <c r="A30" s="5" t="s">
        <v>1</v>
      </c>
      <c r="B30" s="5" t="s">
        <v>119</v>
      </c>
      <c r="C30" s="6" t="s">
        <v>38</v>
      </c>
      <c r="D30" s="6" t="s">
        <v>90</v>
      </c>
      <c r="E30" s="7">
        <v>3</v>
      </c>
      <c r="F30" s="6" t="s">
        <v>53</v>
      </c>
      <c r="G30" s="6" t="str">
        <f t="shared" si="0"/>
        <v>Concluído</v>
      </c>
      <c r="H30" s="13">
        <v>44856</v>
      </c>
      <c r="I30" s="6" t="str">
        <f t="shared" si="1"/>
        <v>NA</v>
      </c>
      <c r="J30" s="14"/>
      <c r="K30" s="9"/>
      <c r="L30" s="10"/>
    </row>
    <row r="31" spans="1:12" x14ac:dyDescent="0.3">
      <c r="A31" s="5" t="s">
        <v>1</v>
      </c>
      <c r="B31" s="5" t="s">
        <v>119</v>
      </c>
      <c r="C31" s="6" t="s">
        <v>39</v>
      </c>
      <c r="D31" s="6" t="s">
        <v>90</v>
      </c>
      <c r="E31" s="7">
        <v>3</v>
      </c>
      <c r="F31" s="6" t="s">
        <v>53</v>
      </c>
      <c r="G31" s="6" t="str">
        <f t="shared" si="0"/>
        <v>Concluído</v>
      </c>
      <c r="H31" s="13">
        <v>44829</v>
      </c>
      <c r="I31" s="6" t="str">
        <f t="shared" si="1"/>
        <v>NA</v>
      </c>
      <c r="J31" s="14"/>
      <c r="K31" s="9"/>
      <c r="L31" s="10"/>
    </row>
    <row r="32" spans="1:12" x14ac:dyDescent="0.3">
      <c r="A32" s="5" t="s">
        <v>1</v>
      </c>
      <c r="B32" s="5" t="s">
        <v>119</v>
      </c>
      <c r="C32" s="6" t="s">
        <v>40</v>
      </c>
      <c r="D32" s="6" t="s">
        <v>90</v>
      </c>
      <c r="E32" s="7">
        <v>3</v>
      </c>
      <c r="F32" s="6" t="s">
        <v>53</v>
      </c>
      <c r="G32" s="6" t="str">
        <f t="shared" si="0"/>
        <v>Concluído</v>
      </c>
      <c r="H32" s="13">
        <v>44829</v>
      </c>
      <c r="I32" s="6" t="str">
        <f t="shared" si="1"/>
        <v>NA</v>
      </c>
      <c r="J32" s="14"/>
      <c r="K32" s="9"/>
      <c r="L32" s="10"/>
    </row>
    <row r="33" spans="1:12" x14ac:dyDescent="0.3">
      <c r="A33" s="5" t="s">
        <v>1</v>
      </c>
      <c r="B33" s="5" t="s">
        <v>119</v>
      </c>
      <c r="C33" s="6" t="s">
        <v>41</v>
      </c>
      <c r="D33" s="6" t="s">
        <v>90</v>
      </c>
      <c r="E33" s="7">
        <v>3</v>
      </c>
      <c r="F33" s="6" t="s">
        <v>53</v>
      </c>
      <c r="G33" s="6" t="str">
        <f t="shared" si="0"/>
        <v>Concluído</v>
      </c>
      <c r="H33" s="13">
        <v>44829</v>
      </c>
      <c r="I33" s="6" t="str">
        <f t="shared" si="1"/>
        <v>NA</v>
      </c>
      <c r="J33" s="14"/>
      <c r="K33" s="9"/>
      <c r="L33" s="10"/>
    </row>
    <row r="34" spans="1:12" x14ac:dyDescent="0.3">
      <c r="A34" s="5" t="s">
        <v>1</v>
      </c>
      <c r="B34" s="5" t="s">
        <v>120</v>
      </c>
      <c r="C34" s="6" t="s">
        <v>42</v>
      </c>
      <c r="D34" s="6" t="s">
        <v>89</v>
      </c>
      <c r="E34" s="7">
        <v>2</v>
      </c>
      <c r="F34" s="6" t="s">
        <v>52</v>
      </c>
      <c r="G34" s="6" t="str">
        <f t="shared" si="0"/>
        <v>Concluído</v>
      </c>
      <c r="H34" s="13">
        <v>44848</v>
      </c>
      <c r="I34" s="6" t="str">
        <f t="shared" si="1"/>
        <v>NA</v>
      </c>
      <c r="J34" s="14"/>
      <c r="K34" s="9"/>
      <c r="L34" s="10"/>
    </row>
    <row r="35" spans="1:12" x14ac:dyDescent="0.3">
      <c r="A35" s="5" t="s">
        <v>1</v>
      </c>
      <c r="B35" s="5" t="s">
        <v>120</v>
      </c>
      <c r="C35" s="6" t="s">
        <v>43</v>
      </c>
      <c r="D35" s="6" t="s">
        <v>89</v>
      </c>
      <c r="E35" s="7">
        <v>4</v>
      </c>
      <c r="F35" s="6" t="s">
        <v>53</v>
      </c>
      <c r="G35" s="6" t="str">
        <f t="shared" si="0"/>
        <v>Concluído</v>
      </c>
      <c r="H35" s="13">
        <v>44849</v>
      </c>
      <c r="I35" s="6" t="str">
        <f t="shared" si="1"/>
        <v>NA</v>
      </c>
      <c r="J35" s="14"/>
      <c r="K35" s="9"/>
      <c r="L35" s="10"/>
    </row>
    <row r="36" spans="1:12" x14ac:dyDescent="0.3">
      <c r="A36" s="5" t="s">
        <v>1</v>
      </c>
      <c r="B36" s="5" t="s">
        <v>120</v>
      </c>
      <c r="C36" s="6" t="s">
        <v>44</v>
      </c>
      <c r="D36" s="6" t="s">
        <v>89</v>
      </c>
      <c r="E36" s="7">
        <v>2</v>
      </c>
      <c r="F36" s="6" t="s">
        <v>52</v>
      </c>
      <c r="G36" s="6" t="str">
        <f t="shared" si="0"/>
        <v>Concluído</v>
      </c>
      <c r="H36" s="13">
        <v>44851</v>
      </c>
      <c r="I36" s="6" t="str">
        <f t="shared" si="1"/>
        <v>NA</v>
      </c>
      <c r="J36" s="14"/>
      <c r="K36" s="9"/>
      <c r="L36" s="10"/>
    </row>
    <row r="37" spans="1:12" x14ac:dyDescent="0.3">
      <c r="A37" s="5" t="s">
        <v>1</v>
      </c>
      <c r="B37" s="5" t="s">
        <v>120</v>
      </c>
      <c r="C37" s="6" t="s">
        <v>45</v>
      </c>
      <c r="D37" s="6" t="s">
        <v>87</v>
      </c>
      <c r="E37" s="7">
        <v>2</v>
      </c>
      <c r="F37" s="6" t="s">
        <v>53</v>
      </c>
      <c r="G37" s="6" t="str">
        <f t="shared" si="0"/>
        <v>Concluído</v>
      </c>
      <c r="H37" s="13">
        <v>44851</v>
      </c>
      <c r="I37" s="6" t="str">
        <f t="shared" si="1"/>
        <v>NA</v>
      </c>
      <c r="J37" s="14"/>
      <c r="K37" s="9"/>
      <c r="L37" s="10"/>
    </row>
    <row r="38" spans="1:12" x14ac:dyDescent="0.3">
      <c r="A38" s="5" t="s">
        <v>1</v>
      </c>
      <c r="B38" s="5" t="s">
        <v>121</v>
      </c>
      <c r="C38" s="6" t="s">
        <v>46</v>
      </c>
      <c r="D38" s="6" t="s">
        <v>87</v>
      </c>
      <c r="E38" s="7">
        <v>1</v>
      </c>
      <c r="F38" s="6" t="s">
        <v>52</v>
      </c>
      <c r="G38" s="6" t="str">
        <f t="shared" si="0"/>
        <v>Concluído</v>
      </c>
      <c r="H38" s="13">
        <v>44851</v>
      </c>
      <c r="I38" s="6" t="str">
        <f t="shared" si="1"/>
        <v>NA</v>
      </c>
      <c r="J38" s="14"/>
      <c r="K38" s="9"/>
      <c r="L38" s="10"/>
    </row>
    <row r="39" spans="1:12" x14ac:dyDescent="0.3">
      <c r="A39" s="5" t="s">
        <v>1</v>
      </c>
      <c r="B39" s="5" t="s">
        <v>121</v>
      </c>
      <c r="C39" s="6" t="s">
        <v>47</v>
      </c>
      <c r="D39" s="6" t="s">
        <v>87</v>
      </c>
      <c r="E39" s="7">
        <v>3</v>
      </c>
      <c r="F39" s="6" t="s">
        <v>52</v>
      </c>
      <c r="G39" s="6" t="str">
        <f t="shared" si="0"/>
        <v>Concluído</v>
      </c>
      <c r="H39" s="13">
        <v>44851</v>
      </c>
      <c r="I39" s="6" t="str">
        <f t="shared" si="1"/>
        <v>NA</v>
      </c>
      <c r="J39" s="14"/>
      <c r="K39" s="9"/>
      <c r="L39" s="10"/>
    </row>
    <row r="40" spans="1:12" x14ac:dyDescent="0.3">
      <c r="A40" s="5" t="s">
        <v>1</v>
      </c>
      <c r="B40" s="5" t="s">
        <v>121</v>
      </c>
      <c r="C40" s="6" t="s">
        <v>48</v>
      </c>
      <c r="D40" s="6" t="s">
        <v>87</v>
      </c>
      <c r="E40" s="7">
        <v>2</v>
      </c>
      <c r="F40" s="6" t="s">
        <v>52</v>
      </c>
      <c r="G40" s="6" t="str">
        <f t="shared" si="0"/>
        <v>Concluído</v>
      </c>
      <c r="H40" s="13">
        <v>44851</v>
      </c>
      <c r="I40" s="6" t="str">
        <f t="shared" si="1"/>
        <v>NA</v>
      </c>
      <c r="J40" s="14"/>
      <c r="K40" s="9"/>
      <c r="L40" s="10"/>
    </row>
    <row r="41" spans="1:12" x14ac:dyDescent="0.3">
      <c r="A41" s="5" t="s">
        <v>1</v>
      </c>
      <c r="B41" s="5" t="s">
        <v>121</v>
      </c>
      <c r="C41" s="6" t="s">
        <v>49</v>
      </c>
      <c r="D41" s="6" t="s">
        <v>87</v>
      </c>
      <c r="E41" s="7">
        <v>2</v>
      </c>
      <c r="F41" s="6" t="s">
        <v>53</v>
      </c>
      <c r="G41" s="6" t="str">
        <f t="shared" si="0"/>
        <v>Concluído</v>
      </c>
      <c r="H41" s="13">
        <v>44853</v>
      </c>
      <c r="I41" s="6" t="str">
        <f t="shared" si="1"/>
        <v>NA</v>
      </c>
      <c r="J41" s="14"/>
      <c r="K41" s="9"/>
      <c r="L41" s="10"/>
    </row>
  </sheetData>
  <autoFilter ref="A1:L41" xr:uid="{1EA63256-ADE1-4C6A-84C6-C79DE0E343D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9B44-4E71-40EF-8B5F-BD700BDFAC82}">
  <sheetPr>
    <tabColor rgb="FF00995D"/>
  </sheetPr>
  <dimension ref="A1:H14"/>
  <sheetViews>
    <sheetView showGridLines="0" zoomScale="80" zoomScaleNormal="80" workbookViewId="0">
      <selection activeCell="B1" sqref="B1"/>
    </sheetView>
  </sheetViews>
  <sheetFormatPr defaultRowHeight="16.5" x14ac:dyDescent="0.3"/>
  <cols>
    <col min="1" max="1" width="11.7109375" style="4" bestFit="1" customWidth="1"/>
    <col min="2" max="2" width="38.5703125" style="4" bestFit="1" customWidth="1"/>
    <col min="3" max="3" width="98.7109375" style="4" bestFit="1" customWidth="1"/>
    <col min="4" max="4" width="22.28515625" style="4" bestFit="1" customWidth="1"/>
    <col min="5" max="5" width="14.5703125" style="4" bestFit="1" customWidth="1"/>
    <col min="6" max="6" width="15.7109375" style="4" bestFit="1" customWidth="1"/>
    <col min="7" max="7" width="23.7109375" style="15" bestFit="1" customWidth="1"/>
    <col min="8" max="8" width="25" style="4" bestFit="1" customWidth="1"/>
    <col min="9" max="16384" width="9.140625" style="4"/>
  </cols>
  <sheetData>
    <row r="1" spans="1:8" ht="18" x14ac:dyDescent="0.3">
      <c r="A1" s="1" t="s">
        <v>10</v>
      </c>
      <c r="B1" s="1" t="s">
        <v>0</v>
      </c>
      <c r="C1" s="1" t="s">
        <v>97</v>
      </c>
      <c r="D1" s="1" t="s">
        <v>50</v>
      </c>
      <c r="E1" s="1" t="s">
        <v>3</v>
      </c>
      <c r="F1" s="1" t="s">
        <v>26</v>
      </c>
      <c r="G1" s="12" t="s">
        <v>4</v>
      </c>
      <c r="H1" s="2" t="s">
        <v>7</v>
      </c>
    </row>
    <row r="2" spans="1:8" x14ac:dyDescent="0.3">
      <c r="A2" s="5" t="s">
        <v>56</v>
      </c>
      <c r="B2" s="5" t="s">
        <v>117</v>
      </c>
      <c r="C2" s="7" t="s">
        <v>55</v>
      </c>
      <c r="D2" s="7">
        <v>2</v>
      </c>
      <c r="E2" s="6" t="s">
        <v>51</v>
      </c>
      <c r="F2" s="6" t="str">
        <f>IF(G2="","Não Concluído","Concluído")</f>
        <v>Concluído</v>
      </c>
      <c r="G2" s="13">
        <v>44846</v>
      </c>
      <c r="H2" s="8"/>
    </row>
    <row r="3" spans="1:8" x14ac:dyDescent="0.3">
      <c r="A3" s="5" t="s">
        <v>54</v>
      </c>
      <c r="B3" s="5" t="s">
        <v>118</v>
      </c>
      <c r="C3" s="7" t="s">
        <v>59</v>
      </c>
      <c r="D3" s="7">
        <v>1</v>
      </c>
      <c r="E3" s="6" t="s">
        <v>51</v>
      </c>
      <c r="F3" s="6" t="str">
        <f t="shared" ref="F3:F14" si="0">IF(G3="","Não Concluído","Concluído")</f>
        <v>Concluído</v>
      </c>
      <c r="G3" s="13">
        <v>44853</v>
      </c>
      <c r="H3" s="8" t="s">
        <v>60</v>
      </c>
    </row>
    <row r="4" spans="1:8" x14ac:dyDescent="0.3">
      <c r="A4" s="5" t="s">
        <v>56</v>
      </c>
      <c r="B4" s="5" t="s">
        <v>118</v>
      </c>
      <c r="C4" s="7" t="s">
        <v>57</v>
      </c>
      <c r="D4" s="7">
        <v>4</v>
      </c>
      <c r="E4" s="6" t="s">
        <v>52</v>
      </c>
      <c r="F4" s="6" t="str">
        <f t="shared" si="0"/>
        <v>Não Concluído</v>
      </c>
      <c r="G4" s="13"/>
      <c r="H4" s="8"/>
    </row>
    <row r="5" spans="1:8" x14ac:dyDescent="0.3">
      <c r="A5" s="5" t="s">
        <v>54</v>
      </c>
      <c r="B5" s="5" t="s">
        <v>118</v>
      </c>
      <c r="C5" s="7" t="s">
        <v>61</v>
      </c>
      <c r="D5" s="7">
        <v>1</v>
      </c>
      <c r="E5" s="6" t="s">
        <v>51</v>
      </c>
      <c r="F5" s="6" t="str">
        <f t="shared" si="0"/>
        <v>Não Concluído</v>
      </c>
      <c r="G5" s="13"/>
      <c r="H5" s="8"/>
    </row>
    <row r="6" spans="1:8" x14ac:dyDescent="0.3">
      <c r="A6" s="5" t="s">
        <v>56</v>
      </c>
      <c r="B6" s="5" t="s">
        <v>118</v>
      </c>
      <c r="C6" s="7" t="s">
        <v>69</v>
      </c>
      <c r="D6" s="7">
        <v>2</v>
      </c>
      <c r="E6" s="6" t="s">
        <v>53</v>
      </c>
      <c r="F6" s="6" t="str">
        <f t="shared" si="0"/>
        <v>Não Concluído</v>
      </c>
      <c r="G6" s="13"/>
      <c r="H6" s="8"/>
    </row>
    <row r="7" spans="1:8" x14ac:dyDescent="0.3">
      <c r="A7" s="5" t="s">
        <v>56</v>
      </c>
      <c r="B7" s="5" t="s">
        <v>118</v>
      </c>
      <c r="C7" s="7" t="s">
        <v>58</v>
      </c>
      <c r="D7" s="7">
        <v>3</v>
      </c>
      <c r="E7" s="6" t="s">
        <v>53</v>
      </c>
      <c r="F7" s="6" t="str">
        <f t="shared" si="0"/>
        <v>Não Concluído</v>
      </c>
      <c r="G7" s="13"/>
      <c r="H7" s="8"/>
    </row>
    <row r="8" spans="1:8" x14ac:dyDescent="0.3">
      <c r="A8" s="5" t="s">
        <v>56</v>
      </c>
      <c r="B8" s="5" t="s">
        <v>119</v>
      </c>
      <c r="C8" s="7" t="s">
        <v>62</v>
      </c>
      <c r="D8" s="7">
        <v>2</v>
      </c>
      <c r="E8" s="6" t="s">
        <v>52</v>
      </c>
      <c r="F8" s="6" t="str">
        <f t="shared" si="0"/>
        <v>Não Concluído</v>
      </c>
      <c r="G8" s="13"/>
      <c r="H8" s="8"/>
    </row>
    <row r="9" spans="1:8" x14ac:dyDescent="0.3">
      <c r="A9" s="5" t="s">
        <v>56</v>
      </c>
      <c r="B9" s="5" t="s">
        <v>119</v>
      </c>
      <c r="C9" s="7" t="s">
        <v>63</v>
      </c>
      <c r="D9" s="7">
        <v>1</v>
      </c>
      <c r="E9" s="6" t="s">
        <v>52</v>
      </c>
      <c r="F9" s="6" t="str">
        <f t="shared" si="0"/>
        <v>Não Concluído</v>
      </c>
      <c r="G9" s="13"/>
      <c r="H9" s="8"/>
    </row>
    <row r="10" spans="1:8" x14ac:dyDescent="0.3">
      <c r="A10" s="5" t="s">
        <v>56</v>
      </c>
      <c r="B10" s="5" t="s">
        <v>119</v>
      </c>
      <c r="C10" s="7" t="s">
        <v>64</v>
      </c>
      <c r="D10" s="7">
        <v>3</v>
      </c>
      <c r="E10" s="6" t="s">
        <v>53</v>
      </c>
      <c r="F10" s="6" t="str">
        <f t="shared" si="0"/>
        <v>Não Concluído</v>
      </c>
      <c r="G10" s="13"/>
      <c r="H10" s="8"/>
    </row>
    <row r="11" spans="1:8" x14ac:dyDescent="0.3">
      <c r="A11" s="5" t="s">
        <v>56</v>
      </c>
      <c r="B11" s="5" t="s">
        <v>119</v>
      </c>
      <c r="C11" s="7" t="s">
        <v>65</v>
      </c>
      <c r="D11" s="7">
        <v>1</v>
      </c>
      <c r="E11" s="6" t="s">
        <v>53</v>
      </c>
      <c r="F11" s="6" t="str">
        <f t="shared" si="0"/>
        <v>Não Concluído</v>
      </c>
      <c r="G11" s="13"/>
      <c r="H11" s="8"/>
    </row>
    <row r="12" spans="1:8" x14ac:dyDescent="0.3">
      <c r="A12" s="5" t="s">
        <v>56</v>
      </c>
      <c r="B12" s="5" t="s">
        <v>120</v>
      </c>
      <c r="C12" s="7" t="s">
        <v>66</v>
      </c>
      <c r="D12" s="7">
        <v>1</v>
      </c>
      <c r="E12" s="6" t="s">
        <v>53</v>
      </c>
      <c r="F12" s="6" t="str">
        <f t="shared" si="0"/>
        <v>Não Concluído</v>
      </c>
      <c r="G12" s="13"/>
      <c r="H12" s="8"/>
    </row>
    <row r="13" spans="1:8" x14ac:dyDescent="0.3">
      <c r="A13" s="5" t="s">
        <v>56</v>
      </c>
      <c r="B13" s="5" t="s">
        <v>120</v>
      </c>
      <c r="C13" s="7" t="s">
        <v>67</v>
      </c>
      <c r="D13" s="7">
        <v>1</v>
      </c>
      <c r="E13" s="6" t="s">
        <v>53</v>
      </c>
      <c r="F13" s="6" t="str">
        <f t="shared" si="0"/>
        <v>Não Concluído</v>
      </c>
      <c r="G13" s="13"/>
      <c r="H13" s="8"/>
    </row>
    <row r="14" spans="1:8" x14ac:dyDescent="0.3">
      <c r="A14" s="5" t="s">
        <v>56</v>
      </c>
      <c r="B14" s="5" t="s">
        <v>121</v>
      </c>
      <c r="C14" s="7" t="s">
        <v>68</v>
      </c>
      <c r="D14" s="7">
        <v>2</v>
      </c>
      <c r="E14" s="6" t="s">
        <v>53</v>
      </c>
      <c r="F14" s="6" t="str">
        <f t="shared" si="0"/>
        <v>Não Concluído</v>
      </c>
      <c r="G14" s="13"/>
      <c r="H14" s="8"/>
    </row>
  </sheetData>
  <autoFilter ref="A1:H1" xr:uid="{28AE9B44-4E71-40EF-8B5F-BD700BDFAC82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9834-359B-41A9-97CB-B66F93930DF9}">
  <sheetPr>
    <tabColor rgb="FFFFFF00"/>
  </sheetPr>
  <dimension ref="A1:F9"/>
  <sheetViews>
    <sheetView showGridLines="0" zoomScale="80" zoomScaleNormal="80" workbookViewId="0"/>
  </sheetViews>
  <sheetFormatPr defaultRowHeight="16.5" x14ac:dyDescent="0.3"/>
  <cols>
    <col min="1" max="1" width="11.7109375" style="4" bestFit="1" customWidth="1"/>
    <col min="2" max="2" width="73.28515625" style="4" bestFit="1" customWidth="1"/>
    <col min="3" max="3" width="11.85546875" style="15" bestFit="1" customWidth="1"/>
    <col min="4" max="4" width="33" style="4" bestFit="1" customWidth="1"/>
    <col min="5" max="5" width="15.140625" style="18" bestFit="1" customWidth="1"/>
    <col min="6" max="6" width="15.85546875" style="11" bestFit="1" customWidth="1"/>
    <col min="7" max="16384" width="9.140625" style="4"/>
  </cols>
  <sheetData>
    <row r="1" spans="1:6" ht="18" x14ac:dyDescent="0.3">
      <c r="A1" s="1" t="s">
        <v>10</v>
      </c>
      <c r="B1" s="1" t="s">
        <v>98</v>
      </c>
      <c r="C1" s="12" t="s">
        <v>71</v>
      </c>
      <c r="D1" s="1" t="s">
        <v>73</v>
      </c>
      <c r="E1" s="16" t="s">
        <v>72</v>
      </c>
      <c r="F1" s="3" t="s">
        <v>2</v>
      </c>
    </row>
    <row r="2" spans="1:6" x14ac:dyDescent="0.3">
      <c r="A2" s="5" t="s">
        <v>70</v>
      </c>
      <c r="B2" s="5" t="s">
        <v>91</v>
      </c>
      <c r="C2" s="13">
        <v>44833</v>
      </c>
      <c r="D2" s="7" t="s">
        <v>92</v>
      </c>
      <c r="E2" s="17">
        <v>0.79166666666666663</v>
      </c>
      <c r="F2" s="7">
        <v>2</v>
      </c>
    </row>
    <row r="3" spans="1:6" x14ac:dyDescent="0.3">
      <c r="A3" s="5" t="s">
        <v>70</v>
      </c>
      <c r="B3" s="5" t="s">
        <v>74</v>
      </c>
      <c r="C3" s="13">
        <v>44833</v>
      </c>
      <c r="D3" s="7" t="s">
        <v>75</v>
      </c>
      <c r="E3" s="17">
        <v>0.66666666666666663</v>
      </c>
      <c r="F3" s="7">
        <v>2</v>
      </c>
    </row>
    <row r="4" spans="1:6" x14ac:dyDescent="0.3">
      <c r="A4" s="5" t="s">
        <v>70</v>
      </c>
      <c r="B4" s="5" t="s">
        <v>76</v>
      </c>
      <c r="C4" s="13">
        <v>44840</v>
      </c>
      <c r="D4" s="7" t="s">
        <v>77</v>
      </c>
      <c r="E4" s="17">
        <v>0.79166666666666663</v>
      </c>
      <c r="F4" s="7">
        <v>2</v>
      </c>
    </row>
    <row r="5" spans="1:6" x14ac:dyDescent="0.3">
      <c r="A5" s="5" t="s">
        <v>70</v>
      </c>
      <c r="B5" s="5" t="s">
        <v>78</v>
      </c>
      <c r="C5" s="13">
        <v>44847</v>
      </c>
      <c r="D5" s="7" t="s">
        <v>79</v>
      </c>
      <c r="E5" s="17">
        <v>0.66666666666666663</v>
      </c>
      <c r="F5" s="7">
        <v>2</v>
      </c>
    </row>
    <row r="6" spans="1:6" x14ac:dyDescent="0.3">
      <c r="A6" s="5" t="s">
        <v>70</v>
      </c>
      <c r="B6" s="5" t="s">
        <v>80</v>
      </c>
      <c r="C6" s="13">
        <v>44852</v>
      </c>
      <c r="D6" s="7" t="s">
        <v>77</v>
      </c>
      <c r="E6" s="17">
        <v>0.66666666666666663</v>
      </c>
      <c r="F6" s="7">
        <v>2</v>
      </c>
    </row>
    <row r="7" spans="1:6" x14ac:dyDescent="0.3">
      <c r="A7" s="5" t="s">
        <v>70</v>
      </c>
      <c r="B7" s="5" t="s">
        <v>81</v>
      </c>
      <c r="C7" s="13">
        <v>44853</v>
      </c>
      <c r="D7" s="7" t="s">
        <v>77</v>
      </c>
      <c r="E7" s="17">
        <v>0.77083333333333337</v>
      </c>
      <c r="F7" s="7">
        <v>2</v>
      </c>
    </row>
    <row r="8" spans="1:6" x14ac:dyDescent="0.3">
      <c r="A8" s="5" t="s">
        <v>70</v>
      </c>
      <c r="B8" s="5" t="s">
        <v>82</v>
      </c>
      <c r="C8" s="13">
        <v>44859</v>
      </c>
      <c r="D8" s="7" t="s">
        <v>83</v>
      </c>
      <c r="E8" s="17">
        <v>0.66666666666666663</v>
      </c>
      <c r="F8" s="7">
        <v>2</v>
      </c>
    </row>
    <row r="9" spans="1:6" x14ac:dyDescent="0.3">
      <c r="A9" s="5" t="s">
        <v>70</v>
      </c>
      <c r="B9" s="5" t="s">
        <v>84</v>
      </c>
      <c r="C9" s="13">
        <v>44861</v>
      </c>
      <c r="D9" s="7" t="s">
        <v>75</v>
      </c>
      <c r="E9" s="17">
        <v>0.66666666666666663</v>
      </c>
      <c r="F9" s="7">
        <v>2</v>
      </c>
    </row>
  </sheetData>
  <autoFilter ref="A1:F1" xr:uid="{DFEE9834-359B-41A9-97CB-B66F93930DF9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96FB-86A1-4FDC-835A-69416B794884}">
  <sheetPr>
    <tabColor theme="0"/>
  </sheetPr>
  <dimension ref="A1:S41"/>
  <sheetViews>
    <sheetView showGridLines="0" zoomScale="70" zoomScaleNormal="70" workbookViewId="0"/>
  </sheetViews>
  <sheetFormatPr defaultRowHeight="16.5" x14ac:dyDescent="0.3"/>
  <cols>
    <col min="1" max="1" width="22.7109375" style="4" bestFit="1" customWidth="1"/>
    <col min="2" max="18" width="17.7109375" style="4" customWidth="1"/>
    <col min="19" max="19" width="22.85546875" style="4" customWidth="1"/>
    <col min="20" max="20" width="13.42578125" style="4" bestFit="1" customWidth="1"/>
    <col min="21" max="21" width="22.85546875" style="4" bestFit="1" customWidth="1"/>
    <col min="22" max="22" width="13.42578125" style="4" bestFit="1" customWidth="1"/>
    <col min="23" max="23" width="22.85546875" style="4" bestFit="1" customWidth="1"/>
    <col min="24" max="16384" width="9.140625" style="4"/>
  </cols>
  <sheetData>
    <row r="1" spans="1:7" customFormat="1" ht="18" x14ac:dyDescent="0.3">
      <c r="A1" s="28" t="s">
        <v>99</v>
      </c>
      <c r="B1" s="5" t="s">
        <v>112</v>
      </c>
      <c r="C1" s="4"/>
      <c r="D1" s="4"/>
      <c r="E1" s="4"/>
      <c r="F1" s="4"/>
    </row>
    <row r="2" spans="1:7" customFormat="1" ht="18" x14ac:dyDescent="0.3">
      <c r="A2" s="19" t="s">
        <v>100</v>
      </c>
      <c r="B2" s="5" t="s">
        <v>110</v>
      </c>
      <c r="C2" s="4"/>
      <c r="D2" s="4"/>
      <c r="E2" s="4"/>
      <c r="F2" s="4"/>
    </row>
    <row r="3" spans="1:7" customFormat="1" ht="18" x14ac:dyDescent="0.3">
      <c r="A3" s="19" t="s">
        <v>101</v>
      </c>
      <c r="B3" s="5" t="s">
        <v>111</v>
      </c>
      <c r="C3" s="4"/>
      <c r="D3" s="4"/>
      <c r="E3" s="4"/>
      <c r="F3" s="4"/>
    </row>
    <row r="4" spans="1:7" customFormat="1" x14ac:dyDescent="0.3">
      <c r="A4" s="4"/>
      <c r="B4" s="4"/>
      <c r="C4" s="4"/>
      <c r="D4" s="4"/>
      <c r="E4" s="4"/>
      <c r="F4" s="4"/>
    </row>
    <row r="5" spans="1:7" customFormat="1" ht="18" x14ac:dyDescent="0.3">
      <c r="A5" s="19" t="s">
        <v>102</v>
      </c>
      <c r="B5" s="5" t="s">
        <v>106</v>
      </c>
      <c r="C5" s="4"/>
      <c r="D5" s="4"/>
      <c r="E5" s="4"/>
      <c r="F5" s="4"/>
    </row>
    <row r="6" spans="1:7" customFormat="1" ht="18" x14ac:dyDescent="0.3">
      <c r="A6" s="19" t="s">
        <v>103</v>
      </c>
      <c r="B6" s="5" t="s">
        <v>107</v>
      </c>
      <c r="C6" s="4"/>
      <c r="D6" s="4"/>
      <c r="F6" s="4"/>
    </row>
    <row r="7" spans="1:7" customFormat="1" ht="18" x14ac:dyDescent="0.3">
      <c r="A7" s="19" t="s">
        <v>104</v>
      </c>
      <c r="B7" s="5" t="s">
        <v>108</v>
      </c>
      <c r="C7" s="4"/>
      <c r="D7" s="4"/>
      <c r="F7" s="4"/>
    </row>
    <row r="8" spans="1:7" customFormat="1" ht="18" x14ac:dyDescent="0.3">
      <c r="A8" s="19" t="s">
        <v>105</v>
      </c>
      <c r="B8" s="5" t="s">
        <v>109</v>
      </c>
      <c r="C8" s="4"/>
      <c r="D8" s="4"/>
      <c r="F8" s="4"/>
    </row>
    <row r="9" spans="1:7" x14ac:dyDescent="0.3">
      <c r="E9"/>
      <c r="G9"/>
    </row>
    <row r="10" spans="1:7" x14ac:dyDescent="0.3">
      <c r="E10"/>
      <c r="G10"/>
    </row>
    <row r="11" spans="1:7" x14ac:dyDescent="0.3">
      <c r="E11"/>
      <c r="G11"/>
    </row>
    <row r="12" spans="1:7" ht="18" x14ac:dyDescent="0.3">
      <c r="A12" s="20"/>
      <c r="B12" s="21" t="s">
        <v>113</v>
      </c>
      <c r="C12" s="21"/>
      <c r="D12" s="21" t="s">
        <v>116</v>
      </c>
      <c r="E12" s="21"/>
      <c r="G12"/>
    </row>
    <row r="13" spans="1:7" ht="18" x14ac:dyDescent="0.3">
      <c r="A13" s="20"/>
      <c r="B13" s="1" t="s">
        <v>114</v>
      </c>
      <c r="C13" s="1" t="s">
        <v>115</v>
      </c>
      <c r="D13" s="1" t="s">
        <v>114</v>
      </c>
      <c r="E13" s="1" t="s">
        <v>115</v>
      </c>
      <c r="G13"/>
    </row>
    <row r="14" spans="1:7" ht="18" x14ac:dyDescent="0.3">
      <c r="A14" s="1" t="s">
        <v>51</v>
      </c>
      <c r="B14" s="22">
        <f>COUNTIFS(Atividades!$F:$F,Controle!$A14)</f>
        <v>9</v>
      </c>
      <c r="C14" s="22">
        <f>SUMIFS(Atividades!$E:$E,Atividades!$F:$F,Controle!$A14)</f>
        <v>23</v>
      </c>
      <c r="D14" s="22">
        <f>COUNTIFS(Desafios!$E:$E,Controle!$A14)</f>
        <v>3</v>
      </c>
      <c r="E14" s="22">
        <f>SUMIFS(Desafios!$D:$D,Desafios!$E:$E,Controle!$A14)</f>
        <v>4</v>
      </c>
    </row>
    <row r="15" spans="1:7" ht="18" x14ac:dyDescent="0.3">
      <c r="A15" s="1" t="s">
        <v>52</v>
      </c>
      <c r="B15" s="22">
        <f>COUNTIFS(Atividades!$F:$F,Controle!$A15)</f>
        <v>17</v>
      </c>
      <c r="C15" s="22">
        <f>SUMIFS(Atividades!$E:$E,Atividades!$F:$F,Controle!$A15)</f>
        <v>31</v>
      </c>
      <c r="D15" s="22">
        <f>COUNTIFS(Desafios!$E:$E,Controle!$A15)</f>
        <v>3</v>
      </c>
      <c r="E15" s="22">
        <f>SUMIFS(Desafios!$D:$D,Desafios!$E:$E,Controle!$A15)</f>
        <v>7</v>
      </c>
    </row>
    <row r="16" spans="1:7" ht="18" x14ac:dyDescent="0.3">
      <c r="A16" s="1" t="s">
        <v>53</v>
      </c>
      <c r="B16" s="22">
        <f>COUNTIFS(Atividades!$F:$F,Controle!$A16)</f>
        <v>14</v>
      </c>
      <c r="C16" s="22">
        <f>SUMIFS(Atividades!$E:$E,Atividades!$F:$F,Controle!$A16)</f>
        <v>32</v>
      </c>
      <c r="D16" s="22">
        <f>COUNTIFS(Desafios!$E:$E,Controle!$A16)</f>
        <v>7</v>
      </c>
      <c r="E16" s="22">
        <f>SUMIFS(Desafios!$D:$D,Desafios!$E:$E,Controle!$A16)</f>
        <v>13</v>
      </c>
    </row>
    <row r="17" spans="1:18" x14ac:dyDescent="0.3">
      <c r="E17"/>
    </row>
    <row r="18" spans="1:18" x14ac:dyDescent="0.3">
      <c r="E18"/>
    </row>
    <row r="19" spans="1:18" ht="18" x14ac:dyDescent="0.3">
      <c r="C19" s="23" t="s">
        <v>113</v>
      </c>
      <c r="D19" s="27"/>
      <c r="E19" s="27"/>
      <c r="F19" s="27"/>
      <c r="G19" s="27"/>
      <c r="H19" s="24"/>
      <c r="I19" s="23" t="s">
        <v>116</v>
      </c>
      <c r="J19" s="27"/>
      <c r="K19" s="27"/>
      <c r="L19" s="27"/>
      <c r="M19" s="27"/>
      <c r="N19" s="24"/>
      <c r="O19" s="25" t="s">
        <v>113</v>
      </c>
      <c r="P19" s="26"/>
      <c r="Q19" s="23" t="s">
        <v>116</v>
      </c>
      <c r="R19" s="24"/>
    </row>
    <row r="20" spans="1:18" ht="18" x14ac:dyDescent="0.3">
      <c r="C20" s="23" t="s">
        <v>51</v>
      </c>
      <c r="D20" s="24"/>
      <c r="E20" s="23" t="s">
        <v>52</v>
      </c>
      <c r="F20" s="24"/>
      <c r="G20" s="23" t="s">
        <v>53</v>
      </c>
      <c r="H20" s="24"/>
      <c r="I20" s="23" t="s">
        <v>51</v>
      </c>
      <c r="J20" s="24"/>
      <c r="K20" s="23" t="s">
        <v>52</v>
      </c>
      <c r="L20" s="24"/>
      <c r="M20" s="23" t="s">
        <v>53</v>
      </c>
      <c r="N20" s="24"/>
      <c r="O20" s="23" t="s">
        <v>114</v>
      </c>
      <c r="P20" s="24"/>
      <c r="Q20" s="23" t="s">
        <v>114</v>
      </c>
      <c r="R20" s="24"/>
    </row>
    <row r="21" spans="1:18" ht="18" x14ac:dyDescent="0.3">
      <c r="A21" s="21" t="s">
        <v>0</v>
      </c>
      <c r="B21" s="21"/>
      <c r="C21" s="1" t="s">
        <v>114</v>
      </c>
      <c r="D21" s="1" t="s">
        <v>115</v>
      </c>
      <c r="E21" s="1" t="s">
        <v>114</v>
      </c>
      <c r="F21" s="1" t="s">
        <v>115</v>
      </c>
      <c r="G21" s="1" t="s">
        <v>114</v>
      </c>
      <c r="H21" s="1" t="s">
        <v>115</v>
      </c>
      <c r="I21" s="1" t="s">
        <v>114</v>
      </c>
      <c r="J21" s="1" t="s">
        <v>115</v>
      </c>
      <c r="K21" s="1" t="s">
        <v>114</v>
      </c>
      <c r="L21" s="1" t="s">
        <v>115</v>
      </c>
      <c r="M21" s="1" t="s">
        <v>114</v>
      </c>
      <c r="N21" s="1" t="s">
        <v>115</v>
      </c>
      <c r="O21" s="1" t="s">
        <v>114</v>
      </c>
      <c r="P21" s="1" t="s">
        <v>115</v>
      </c>
      <c r="Q21" s="1" t="s">
        <v>114</v>
      </c>
      <c r="R21" s="1" t="s">
        <v>115</v>
      </c>
    </row>
    <row r="22" spans="1:18" ht="18" x14ac:dyDescent="0.3">
      <c r="A22" s="21" t="s">
        <v>117</v>
      </c>
      <c r="B22" s="21"/>
      <c r="C22" s="22">
        <f ca="1">COUNTIFS(Atividades!$B:$B,Controle!$H22,Atividades!$F:$F,Controle!B$2)</f>
        <v>3</v>
      </c>
      <c r="D22" s="22">
        <f ca="1">SUMIFS(Atividades!$E:$E,Atividades!$B:$B,Controle!$H22,Atividades!$F:$F,Controle!B$2)</f>
        <v>11</v>
      </c>
      <c r="E22" s="22">
        <f ca="1">COUNTIFS(Atividades!$B:$B,Controle!$H22,Atividades!$F:$F,Controle!D$2)</f>
        <v>0</v>
      </c>
      <c r="F22" s="22">
        <f ca="1">SUMIFS(Atividades!$E:$E,Atividades!$B:$B,Controle!$H22,Atividades!$F:$F,Controle!D$2)</f>
        <v>0</v>
      </c>
      <c r="G22" s="22">
        <f ca="1">COUNTIFS(Atividades!$B:$B,Controle!$H22,Atividades!$F:$F,Controle!F$2)</f>
        <v>0</v>
      </c>
      <c r="H22" s="22">
        <f ca="1">SUMIFS(Atividades!$E:$E,Atividades!$B:$B,Controle!$H22,Atividades!$F:$F,Controle!F$2)</f>
        <v>0</v>
      </c>
      <c r="I22" s="22">
        <f ca="1">COUNTIFS(Desafios!$E:$E,Controle!H$2,Desafios!$B:$B,Controle!$H22)</f>
        <v>1</v>
      </c>
      <c r="J22" s="22">
        <f ca="1">SUMIFS(Desafios!$D:$D,Desafios!$E:$E,Controle!H$2,Desafios!$B:$B,Controle!$H22)</f>
        <v>2</v>
      </c>
      <c r="K22" s="22">
        <f ca="1">COUNTIFS(Desafios!$E:$E,Controle!J$2,Desafios!$B:$B,Controle!$H22)</f>
        <v>0</v>
      </c>
      <c r="L22" s="22">
        <f ca="1">SUMIFS(Desafios!$D:$D,Desafios!$E:$E,Controle!J$2,Desafios!$B:$B,Controle!$H22)</f>
        <v>0</v>
      </c>
      <c r="M22" s="22">
        <f ca="1">COUNTIFS(Desafios!$E:$E,Controle!L$2,Desafios!$B:$B,Controle!$H22)</f>
        <v>0</v>
      </c>
      <c r="N22" s="22">
        <f ca="1">SUMIFS(Desafios!$D:$D,Desafios!$E:$E,Controle!L$2,Desafios!$B:$B,Controle!$H22)</f>
        <v>0</v>
      </c>
      <c r="O22" s="22">
        <f ca="1">COUNTIFS(Atividades!$B:$B,Controle!$H22)</f>
        <v>3</v>
      </c>
      <c r="P22" s="22">
        <f ca="1">SUMIFS(Atividades!$E:$E,Atividades!$B:$B,Controle!$H22)</f>
        <v>11</v>
      </c>
      <c r="Q22" s="22">
        <f ca="1">COUNTIFS(Desafios!$B:$B,Controle!$H22)</f>
        <v>1</v>
      </c>
      <c r="R22" s="22">
        <f ca="1">SUMIFS(Desafios!$D:$D,Desafios!$B:$B,Controle!$H22)</f>
        <v>2</v>
      </c>
    </row>
    <row r="23" spans="1:18" ht="18" x14ac:dyDescent="0.3">
      <c r="A23" s="21" t="s">
        <v>118</v>
      </c>
      <c r="B23" s="21"/>
      <c r="C23" s="22">
        <f ca="1">COUNTIFS(Atividades!$B:$B,Controle!$H23,Atividades!$F:$F,Controle!B$2)</f>
        <v>5</v>
      </c>
      <c r="D23" s="22">
        <f ca="1">SUMIFS(Atividades!$E:$E,Atividades!$B:$B,Controle!$H23,Atividades!$F:$F,Controle!B$2)</f>
        <v>9</v>
      </c>
      <c r="E23" s="22">
        <f ca="1">COUNTIFS(Atividades!$B:$B,Controle!$H23,Atividades!$F:$F,Controle!D$2)</f>
        <v>6</v>
      </c>
      <c r="F23" s="22">
        <f ca="1">SUMIFS(Atividades!$E:$E,Atividades!$B:$B,Controle!$H23,Atividades!$F:$F,Controle!D$2)</f>
        <v>8</v>
      </c>
      <c r="G23" s="22">
        <f ca="1">COUNTIFS(Atividades!$B:$B,Controle!$H23,Atividades!$F:$F,Controle!F$2)</f>
        <v>5</v>
      </c>
      <c r="H23" s="22">
        <f ca="1">SUMIFS(Atividades!$E:$E,Atividades!$B:$B,Controle!$H23,Atividades!$F:$F,Controle!F$2)</f>
        <v>5</v>
      </c>
      <c r="I23" s="22">
        <f ca="1">COUNTIFS(Desafios!$E:$E,Controle!H$2,Desafios!$B:$B,Controle!$H23)</f>
        <v>2</v>
      </c>
      <c r="J23" s="22">
        <f ca="1">SUMIFS(Desafios!$D:$D,Desafios!$E:$E,Controle!H$2,Desafios!$B:$B,Controle!$H23)</f>
        <v>2</v>
      </c>
      <c r="K23" s="22">
        <f ca="1">COUNTIFS(Desafios!$E:$E,Controle!J$2,Desafios!$B:$B,Controle!$H23)</f>
        <v>1</v>
      </c>
      <c r="L23" s="22">
        <f ca="1">SUMIFS(Desafios!$D:$D,Desafios!$E:$E,Controle!J$2,Desafios!$B:$B,Controle!$H23)</f>
        <v>4</v>
      </c>
      <c r="M23" s="22">
        <f ca="1">COUNTIFS(Desafios!$E:$E,Controle!L$2,Desafios!$B:$B,Controle!$H23)</f>
        <v>2</v>
      </c>
      <c r="N23" s="22">
        <f ca="1">SUMIFS(Desafios!$D:$D,Desafios!$E:$E,Controle!L$2,Desafios!$B:$B,Controle!$H23)</f>
        <v>5</v>
      </c>
      <c r="O23" s="22">
        <f ca="1">COUNTIFS(Atividades!$B:$B,Controle!$H23)</f>
        <v>16</v>
      </c>
      <c r="P23" s="22">
        <f ca="1">SUMIFS(Atividades!$E:$E,Atividades!$B:$B,Controle!$H23)</f>
        <v>22</v>
      </c>
      <c r="Q23" s="22">
        <f ca="1">COUNTIFS(Desafios!$B:$B,Controle!$H23)</f>
        <v>5</v>
      </c>
      <c r="R23" s="22">
        <f ca="1">SUMIFS(Desafios!$D:$D,Desafios!$B:$B,Controle!$H23)</f>
        <v>11</v>
      </c>
    </row>
    <row r="24" spans="1:18" ht="18" x14ac:dyDescent="0.3">
      <c r="A24" s="21" t="s">
        <v>119</v>
      </c>
      <c r="B24" s="21"/>
      <c r="C24" s="22">
        <f ca="1">COUNTIFS(Atividades!$B:$B,Controle!$H24,Atividades!$F:$F,Controle!B$2)</f>
        <v>1</v>
      </c>
      <c r="D24" s="22">
        <f ca="1">SUMIFS(Atividades!$E:$E,Atividades!$B:$B,Controle!$H24,Atividades!$F:$F,Controle!B$2)</f>
        <v>3</v>
      </c>
      <c r="E24" s="22">
        <f ca="1">COUNTIFS(Atividades!$B:$B,Controle!$H24,Atividades!$F:$F,Controle!D$2)</f>
        <v>6</v>
      </c>
      <c r="F24" s="22">
        <f ca="1">SUMIFS(Atividades!$E:$E,Atividades!$B:$B,Controle!$H24,Atividades!$F:$F,Controle!D$2)</f>
        <v>13</v>
      </c>
      <c r="G24" s="22">
        <f ca="1">COUNTIFS(Atividades!$B:$B,Controle!$H24,Atividades!$F:$F,Controle!F$2)</f>
        <v>6</v>
      </c>
      <c r="H24" s="22">
        <f ca="1">SUMIFS(Atividades!$E:$E,Atividades!$B:$B,Controle!$H24,Atividades!$F:$F,Controle!F$2)</f>
        <v>19</v>
      </c>
      <c r="I24" s="22">
        <f ca="1">COUNTIFS(Desafios!$E:$E,Controle!H$2,Desafios!$B:$B,Controle!$H24)</f>
        <v>0</v>
      </c>
      <c r="J24" s="22">
        <f ca="1">SUMIFS(Desafios!$D:$D,Desafios!$E:$E,Controle!H$2,Desafios!$B:$B,Controle!$H24)</f>
        <v>0</v>
      </c>
      <c r="K24" s="22">
        <f ca="1">COUNTIFS(Desafios!$E:$E,Controle!J$2,Desafios!$B:$B,Controle!$H24)</f>
        <v>2</v>
      </c>
      <c r="L24" s="22">
        <f ca="1">SUMIFS(Desafios!$D:$D,Desafios!$E:$E,Controle!J$2,Desafios!$B:$B,Controle!$H24)</f>
        <v>3</v>
      </c>
      <c r="M24" s="22">
        <f ca="1">COUNTIFS(Desafios!$E:$E,Controle!L$2,Desafios!$B:$B,Controle!$H24)</f>
        <v>2</v>
      </c>
      <c r="N24" s="22">
        <f ca="1">SUMIFS(Desafios!$D:$D,Desafios!$E:$E,Controle!L$2,Desafios!$B:$B,Controle!$H24)</f>
        <v>4</v>
      </c>
      <c r="O24" s="22">
        <f ca="1">COUNTIFS(Atividades!$B:$B,Controle!$H24)</f>
        <v>13</v>
      </c>
      <c r="P24" s="22">
        <f ca="1">SUMIFS(Atividades!$E:$E,Atividades!$B:$B,Controle!$H24)</f>
        <v>35</v>
      </c>
      <c r="Q24" s="22">
        <f ca="1">COUNTIFS(Desafios!$B:$B,Controle!$H24)</f>
        <v>4</v>
      </c>
      <c r="R24" s="22">
        <f ca="1">SUMIFS(Desafios!$D:$D,Desafios!$B:$B,Controle!$H24)</f>
        <v>7</v>
      </c>
    </row>
    <row r="25" spans="1:18" ht="18" x14ac:dyDescent="0.3">
      <c r="A25" s="21" t="s">
        <v>120</v>
      </c>
      <c r="B25" s="21"/>
      <c r="C25" s="22">
        <f ca="1">COUNTIFS(Atividades!$B:$B,Controle!$H25,Atividades!$F:$F,Controle!B$2)</f>
        <v>0</v>
      </c>
      <c r="D25" s="22">
        <f ca="1">SUMIFS(Atividades!$E:$E,Atividades!$B:$B,Controle!$H25,Atividades!$F:$F,Controle!B$2)</f>
        <v>0</v>
      </c>
      <c r="E25" s="22">
        <f ca="1">COUNTIFS(Atividades!$B:$B,Controle!$H25,Atividades!$F:$F,Controle!D$2)</f>
        <v>2</v>
      </c>
      <c r="F25" s="22">
        <f ca="1">SUMIFS(Atividades!$E:$E,Atividades!$B:$B,Controle!$H25,Atividades!$F:$F,Controle!D$2)</f>
        <v>4</v>
      </c>
      <c r="G25" s="22">
        <f ca="1">COUNTIFS(Atividades!$B:$B,Controle!$H25,Atividades!$F:$F,Controle!F$2)</f>
        <v>2</v>
      </c>
      <c r="H25" s="22">
        <f ca="1">SUMIFS(Atividades!$E:$E,Atividades!$B:$B,Controle!$H25,Atividades!$F:$F,Controle!F$2)</f>
        <v>6</v>
      </c>
      <c r="I25" s="22">
        <f ca="1">COUNTIFS(Desafios!$E:$E,Controle!H$2,Desafios!$B:$B,Controle!$H25)</f>
        <v>0</v>
      </c>
      <c r="J25" s="22">
        <f ca="1">SUMIFS(Desafios!$D:$D,Desafios!$E:$E,Controle!H$2,Desafios!$B:$B,Controle!$H25)</f>
        <v>0</v>
      </c>
      <c r="K25" s="22">
        <f ca="1">COUNTIFS(Desafios!$E:$E,Controle!J$2,Desafios!$B:$B,Controle!$H25)</f>
        <v>0</v>
      </c>
      <c r="L25" s="22">
        <f ca="1">SUMIFS(Desafios!$D:$D,Desafios!$E:$E,Controle!J$2,Desafios!$B:$B,Controle!$H25)</f>
        <v>0</v>
      </c>
      <c r="M25" s="22">
        <f ca="1">COUNTIFS(Desafios!$E:$E,Controle!L$2,Desafios!$B:$B,Controle!$H25)</f>
        <v>2</v>
      </c>
      <c r="N25" s="22">
        <f ca="1">SUMIFS(Desafios!$D:$D,Desafios!$E:$E,Controle!L$2,Desafios!$B:$B,Controle!$H25)</f>
        <v>2</v>
      </c>
      <c r="O25" s="22">
        <f ca="1">COUNTIFS(Atividades!$B:$B,Controle!$H25)</f>
        <v>4</v>
      </c>
      <c r="P25" s="22">
        <f ca="1">SUMIFS(Atividades!$E:$E,Atividades!$B:$B,Controle!$H25)</f>
        <v>10</v>
      </c>
      <c r="Q25" s="22">
        <f ca="1">COUNTIFS(Desafios!$B:$B,Controle!$H25)</f>
        <v>2</v>
      </c>
      <c r="R25" s="22">
        <f ca="1">SUMIFS(Desafios!$D:$D,Desafios!$B:$B,Controle!$H25)</f>
        <v>2</v>
      </c>
    </row>
    <row r="26" spans="1:18" ht="18" x14ac:dyDescent="0.3">
      <c r="A26" s="21" t="s">
        <v>121</v>
      </c>
      <c r="B26" s="21"/>
      <c r="C26" s="22">
        <f ca="1">COUNTIFS(Atividades!$B:$B,Controle!$H26,Atividades!$F:$F,Controle!B$2)</f>
        <v>0</v>
      </c>
      <c r="D26" s="22">
        <f ca="1">SUMIFS(Atividades!$E:$E,Atividades!$B:$B,Controle!$H26,Atividades!$F:$F,Controle!B$2)</f>
        <v>0</v>
      </c>
      <c r="E26" s="22">
        <f ca="1">COUNTIFS(Atividades!$B:$B,Controle!$H26,Atividades!$F:$F,Controle!D$2)</f>
        <v>3</v>
      </c>
      <c r="F26" s="22">
        <f ca="1">SUMIFS(Atividades!$E:$E,Atividades!$B:$B,Controle!$H26,Atividades!$F:$F,Controle!D$2)</f>
        <v>6</v>
      </c>
      <c r="G26" s="22">
        <f ca="1">COUNTIFS(Atividades!$B:$B,Controle!$H26,Atividades!$F:$F,Controle!F$2)</f>
        <v>1</v>
      </c>
      <c r="H26" s="22">
        <f ca="1">SUMIFS(Atividades!$E:$E,Atividades!$B:$B,Controle!$H26,Atividades!$F:$F,Controle!F$2)</f>
        <v>2</v>
      </c>
      <c r="I26" s="22">
        <f ca="1">COUNTIFS(Desafios!$E:$E,Controle!H$2,Desafios!$B:$B,Controle!$H26)</f>
        <v>0</v>
      </c>
      <c r="J26" s="22">
        <f ca="1">SUMIFS(Desafios!$D:$D,Desafios!$E:$E,Controle!H$2,Desafios!$B:$B,Controle!$H26)</f>
        <v>0</v>
      </c>
      <c r="K26" s="22">
        <f ca="1">COUNTIFS(Desafios!$E:$E,Controle!J$2,Desafios!$B:$B,Controle!$H26)</f>
        <v>0</v>
      </c>
      <c r="L26" s="22">
        <f ca="1">SUMIFS(Desafios!$D:$D,Desafios!$E:$E,Controle!J$2,Desafios!$B:$B,Controle!$H26)</f>
        <v>0</v>
      </c>
      <c r="M26" s="22">
        <f ca="1">COUNTIFS(Desafios!$E:$E,Controle!L$2,Desafios!$B:$B,Controle!$H26)</f>
        <v>1</v>
      </c>
      <c r="N26" s="22">
        <f ca="1">SUMIFS(Desafios!$D:$D,Desafios!$E:$E,Controle!L$2,Desafios!$B:$B,Controle!$H26)</f>
        <v>2</v>
      </c>
      <c r="O26" s="22">
        <f ca="1">COUNTIFS(Atividades!$B:$B,Controle!$H26)</f>
        <v>4</v>
      </c>
      <c r="P26" s="22">
        <f ca="1">SUMIFS(Atividades!$E:$E,Atividades!$B:$B,Controle!$H26)</f>
        <v>8</v>
      </c>
      <c r="Q26" s="22">
        <f ca="1">COUNTIFS(Desafios!$B:$B,Controle!$H26)</f>
        <v>1</v>
      </c>
      <c r="R26" s="22">
        <f ca="1">SUMIFS(Desafios!$D:$D,Desafios!$B:$B,Controle!$H26)</f>
        <v>2</v>
      </c>
    </row>
    <row r="27" spans="1:18" x14ac:dyDescent="0.3">
      <c r="E27"/>
    </row>
    <row r="28" spans="1:18" x14ac:dyDescent="0.3">
      <c r="E28"/>
    </row>
    <row r="29" spans="1:18" x14ac:dyDescent="0.3">
      <c r="E29"/>
    </row>
    <row r="30" spans="1:18" x14ac:dyDescent="0.3">
      <c r="E30"/>
    </row>
    <row r="31" spans="1:18" x14ac:dyDescent="0.3">
      <c r="E31"/>
    </row>
    <row r="32" spans="1:18" x14ac:dyDescent="0.3">
      <c r="E32"/>
    </row>
    <row r="33" spans="5:5" x14ac:dyDescent="0.3">
      <c r="E33"/>
    </row>
    <row r="34" spans="5:5" x14ac:dyDescent="0.3">
      <c r="E34"/>
    </row>
    <row r="35" spans="5:5" x14ac:dyDescent="0.3">
      <c r="E35"/>
    </row>
    <row r="36" spans="5:5" x14ac:dyDescent="0.3">
      <c r="E36"/>
    </row>
    <row r="37" spans="5:5" x14ac:dyDescent="0.3">
      <c r="E37"/>
    </row>
    <row r="38" spans="5:5" x14ac:dyDescent="0.3">
      <c r="E38"/>
    </row>
    <row r="39" spans="5:5" x14ac:dyDescent="0.3">
      <c r="E39"/>
    </row>
    <row r="40" spans="5:5" x14ac:dyDescent="0.3">
      <c r="E40"/>
    </row>
    <row r="41" spans="5:5" x14ac:dyDescent="0.3">
      <c r="E41"/>
    </row>
  </sheetData>
  <mergeCells count="19">
    <mergeCell ref="A25:B25"/>
    <mergeCell ref="A26:B26"/>
    <mergeCell ref="C19:H19"/>
    <mergeCell ref="I19:N19"/>
    <mergeCell ref="Q19:R19"/>
    <mergeCell ref="Q20:R20"/>
    <mergeCell ref="O20:P20"/>
    <mergeCell ref="M20:N20"/>
    <mergeCell ref="K20:L20"/>
    <mergeCell ref="I20:J20"/>
    <mergeCell ref="A21:B21"/>
    <mergeCell ref="A22:B22"/>
    <mergeCell ref="A23:B23"/>
    <mergeCell ref="A24:B24"/>
    <mergeCell ref="G20:H20"/>
    <mergeCell ref="C20:D20"/>
    <mergeCell ref="E20:F20"/>
    <mergeCell ref="B12:C12"/>
    <mergeCell ref="D12:E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Atividades</vt:lpstr>
      <vt:lpstr>Desafios</vt:lpstr>
      <vt:lpstr>Mentorias</vt:lpstr>
      <vt:lpstr>Controle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Otavio Gomes</dc:creator>
  <cp:lastModifiedBy>Luis Otavio Gomes</cp:lastModifiedBy>
  <dcterms:created xsi:type="dcterms:W3CDTF">2022-10-22T15:38:25Z</dcterms:created>
  <dcterms:modified xsi:type="dcterms:W3CDTF">2022-10-22T17:39:31Z</dcterms:modified>
</cp:coreProperties>
</file>