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suraperu-my.sharepoint.com/personal/marcelo_meza_sura_pe/Documents/Seguimiento AFP 2018/Proyectos/CORE/04 Estimación CORE/"/>
    </mc:Choice>
  </mc:AlternateContent>
  <bookViews>
    <workbookView xWindow="0" yWindow="0" windowWidth="21600" windowHeight="9600"/>
  </bookViews>
  <sheets>
    <sheet name="Desarrollo" sheetId="1" r:id="rId1"/>
  </sheets>
  <definedNames>
    <definedName name="_xlnm._FilterDatabase" localSheetId="0" hidden="1">Desarrollo!$A$14:$AN$26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O30" i="1" s="1"/>
  <c r="H28" i="1"/>
  <c r="N28" i="1" s="1"/>
  <c r="H26" i="1"/>
  <c r="L26" i="1" s="1"/>
  <c r="O6" i="1"/>
  <c r="O5" i="1"/>
  <c r="H24" i="1" s="1"/>
  <c r="O4" i="1"/>
  <c r="H19" i="1" s="1"/>
  <c r="O3" i="1"/>
  <c r="H20" i="1" s="1"/>
  <c r="H15" i="1" l="1"/>
  <c r="N15" i="1" s="1"/>
  <c r="H21" i="1"/>
  <c r="O21" i="1" s="1"/>
  <c r="H25" i="1"/>
  <c r="O25" i="1" s="1"/>
  <c r="H18" i="1"/>
  <c r="L18" i="1" s="1"/>
  <c r="N24" i="1"/>
  <c r="L24" i="1"/>
  <c r="H31" i="1"/>
  <c r="O31" i="1" s="1"/>
  <c r="H22" i="1"/>
  <c r="L22" i="1" s="1"/>
  <c r="L28" i="1"/>
  <c r="P28" i="1"/>
  <c r="M19" i="1"/>
  <c r="K19" i="1"/>
  <c r="O19" i="1"/>
  <c r="K15" i="1"/>
  <c r="I21" i="1"/>
  <c r="H23" i="1"/>
  <c r="L15" i="1"/>
  <c r="M21" i="1"/>
  <c r="I25" i="1"/>
  <c r="M25" i="1"/>
  <c r="N20" i="1"/>
  <c r="J20" i="1"/>
  <c r="L20" i="1"/>
  <c r="M20" i="1"/>
  <c r="I20" i="1"/>
  <c r="O20" i="1"/>
  <c r="K20" i="1"/>
  <c r="N18" i="1"/>
  <c r="H16" i="1"/>
  <c r="H17" i="1"/>
  <c r="H29" i="1"/>
  <c r="J15" i="1"/>
  <c r="M15" i="1"/>
  <c r="J19" i="1"/>
  <c r="N19" i="1"/>
  <c r="L21" i="1"/>
  <c r="M22" i="1"/>
  <c r="K24" i="1"/>
  <c r="O24" i="1"/>
  <c r="L25" i="1"/>
  <c r="I26" i="1"/>
  <c r="M26" i="1"/>
  <c r="K28" i="1"/>
  <c r="O28" i="1"/>
  <c r="L30" i="1"/>
  <c r="P30" i="1"/>
  <c r="J26" i="1"/>
  <c r="N26" i="1"/>
  <c r="M30" i="1"/>
  <c r="H27" i="1"/>
  <c r="O15" i="1"/>
  <c r="L19" i="1"/>
  <c r="J21" i="1"/>
  <c r="N21" i="1"/>
  <c r="L23" i="1"/>
  <c r="I24" i="1"/>
  <c r="M24" i="1"/>
  <c r="J25" i="1"/>
  <c r="N25" i="1"/>
  <c r="K26" i="1"/>
  <c r="O26" i="1"/>
  <c r="I28" i="1"/>
  <c r="M28" i="1"/>
  <c r="J30" i="1"/>
  <c r="N30" i="1"/>
  <c r="J31" i="1"/>
  <c r="J22" i="1"/>
  <c r="I30" i="1"/>
  <c r="I15" i="1"/>
  <c r="I19" i="1"/>
  <c r="K21" i="1"/>
  <c r="J24" i="1"/>
  <c r="J28" i="1"/>
  <c r="K30" i="1"/>
  <c r="O22" i="1" l="1"/>
  <c r="N22" i="1"/>
  <c r="I22" i="1"/>
  <c r="P22" i="1" s="1"/>
  <c r="M18" i="1"/>
  <c r="K25" i="1"/>
  <c r="P25" i="1" s="1"/>
  <c r="P15" i="1"/>
  <c r="K22" i="1"/>
  <c r="O18" i="1"/>
  <c r="J18" i="1"/>
  <c r="I18" i="1"/>
  <c r="K18" i="1"/>
  <c r="P19" i="1"/>
  <c r="N31" i="1"/>
  <c r="P21" i="1"/>
  <c r="P26" i="1"/>
  <c r="P20" i="1"/>
  <c r="K31" i="1"/>
  <c r="P24" i="1"/>
  <c r="L31" i="1"/>
  <c r="I31" i="1"/>
  <c r="M31" i="1"/>
  <c r="M23" i="1"/>
  <c r="K23" i="1"/>
  <c r="O23" i="1"/>
  <c r="N23" i="1"/>
  <c r="I23" i="1"/>
  <c r="J23" i="1"/>
  <c r="M27" i="1"/>
  <c r="I27" i="1"/>
  <c r="L27" i="1"/>
  <c r="O27" i="1"/>
  <c r="K27" i="1"/>
  <c r="N27" i="1"/>
  <c r="J27" i="1"/>
  <c r="P18" i="1"/>
  <c r="N29" i="1"/>
  <c r="J29" i="1"/>
  <c r="M29" i="1"/>
  <c r="I29" i="1"/>
  <c r="L29" i="1"/>
  <c r="O29" i="1"/>
  <c r="K29" i="1"/>
  <c r="O17" i="1"/>
  <c r="K17" i="1"/>
  <c r="N17" i="1"/>
  <c r="J17" i="1"/>
  <c r="I17" i="1"/>
  <c r="L17" i="1"/>
  <c r="M17" i="1"/>
  <c r="N16" i="1"/>
  <c r="J16" i="1"/>
  <c r="L16" i="1"/>
  <c r="M16" i="1"/>
  <c r="I16" i="1"/>
  <c r="O16" i="1"/>
  <c r="K16" i="1"/>
  <c r="P31" i="1" l="1"/>
  <c r="P23" i="1"/>
  <c r="P27" i="1"/>
  <c r="P16" i="1"/>
  <c r="P17" i="1"/>
  <c r="P29" i="1"/>
</calcChain>
</file>

<file path=xl/sharedStrings.xml><?xml version="1.0" encoding="utf-8"?>
<sst xmlns="http://schemas.openxmlformats.org/spreadsheetml/2006/main" count="86" uniqueCount="53">
  <si>
    <t>Movimientos</t>
  </si>
  <si>
    <t>Saldos</t>
  </si>
  <si>
    <t>Naturales</t>
  </si>
  <si>
    <t>Jurídicas</t>
  </si>
  <si>
    <t>Relaciones Laborales</t>
  </si>
  <si>
    <t>Core AS400</t>
  </si>
  <si>
    <t>Gestión de Cuentas Individuales</t>
  </si>
  <si>
    <t>Cuentas</t>
  </si>
  <si>
    <t>Afiliación/Traspasos/Cambio Fondo/Act. Datos</t>
  </si>
  <si>
    <t>Módulo nuevo Core</t>
  </si>
  <si>
    <t xml:space="preserve">Proceso Nuevo Core </t>
  </si>
  <si>
    <t>Tipo</t>
  </si>
  <si>
    <t>Desarrollo</t>
  </si>
  <si>
    <t>Complejidad</t>
  </si>
  <si>
    <t>Tabla de Estimación Funcionalidad</t>
  </si>
  <si>
    <t>HH Desarrollo</t>
  </si>
  <si>
    <t>HH
Pruebas</t>
  </si>
  <si>
    <t>HH
Reportes</t>
  </si>
  <si>
    <t>ACREDITACIÓN</t>
  </si>
  <si>
    <t>Recibe Planilla</t>
  </si>
  <si>
    <t>Recibe Archivo Control</t>
  </si>
  <si>
    <t>Recibe Movimientos Bancarios</t>
  </si>
  <si>
    <t>Identifica Mov Bancario</t>
  </si>
  <si>
    <t>Respuesta al Banco</t>
  </si>
  <si>
    <t>Compra de cuotas</t>
  </si>
  <si>
    <t>Conciliacion de detalle de planillas</t>
  </si>
  <si>
    <t>Individualización de aportes</t>
  </si>
  <si>
    <t>Acreditacion de RyR (gestion contable)</t>
  </si>
  <si>
    <t>Acreditacion aportes fondo</t>
  </si>
  <si>
    <t>Administracion de deuda (alta y baja)</t>
  </si>
  <si>
    <t>Gestion documentaria (comunicaciones varias)</t>
  </si>
  <si>
    <t>Analisis Tecnico</t>
  </si>
  <si>
    <t>Analisis Funcional</t>
  </si>
  <si>
    <t xml:space="preserve">HH
Analisis de Procesos </t>
  </si>
  <si>
    <t>HH 
Analisis Funcional</t>
  </si>
  <si>
    <t>HH
Modelo de datos</t>
  </si>
  <si>
    <t>HH
Analisis T</t>
  </si>
  <si>
    <t>HH
Interfases</t>
  </si>
  <si>
    <t>A</t>
  </si>
  <si>
    <t>B</t>
  </si>
  <si>
    <t>C</t>
  </si>
  <si>
    <t>D</t>
  </si>
  <si>
    <t>E</t>
  </si>
  <si>
    <t>F</t>
  </si>
  <si>
    <t>G</t>
  </si>
  <si>
    <t>H</t>
  </si>
  <si>
    <t>Capa Front</t>
  </si>
  <si>
    <t xml:space="preserve">SI </t>
  </si>
  <si>
    <t>NO</t>
  </si>
  <si>
    <t>HH
Desa</t>
  </si>
  <si>
    <t xml:space="preserve">SubProceso Nuevo Core </t>
  </si>
  <si>
    <t>Total</t>
  </si>
  <si>
    <t>Tipo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</si>
</sst>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2" borderId="0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207818</xdr:colOff>
      <xdr:row>4</xdr:row>
      <xdr:rowOff>17318</xdr:rowOff>
    </xdr:from>
    <xdr:to>
      <xdr:col>16</xdr:col>
      <xdr:colOff>233795</xdr:colOff>
      <xdr:row>6</xdr:row>
      <xdr:rowOff>112568</xdr:rowOff>
    </xdr:to>
    <xdr:sp macro="" textlink="">
      <xdr:nvSpPr>
        <xdr:cNvPr id="2" name="1 Flecha izquierda"/>
        <xdr:cNvSpPr/>
      </xdr:nvSpPr>
      <xdr:spPr>
        <a:xfrm>
          <a:off x="14183591" y="606136"/>
          <a:ext cx="623454" cy="38965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16</xdr:col>
      <xdr:colOff>268431</xdr:colOff>
      <xdr:row>0</xdr:row>
      <xdr:rowOff>121227</xdr:rowOff>
    </xdr:from>
    <xdr:to>
      <xdr:col>20</xdr:col>
      <xdr:colOff>199157</xdr:colOff>
      <xdr:row>10</xdr:row>
      <xdr:rowOff>17318</xdr:rowOff>
    </xdr:to>
    <xdr:sp macro="" textlink="">
      <xdr:nvSpPr>
        <xdr:cNvPr id="3" name="2 Rectángulo redondeado"/>
        <xdr:cNvSpPr/>
      </xdr:nvSpPr>
      <xdr:spPr>
        <a:xfrm>
          <a:off x="14841681" y="121227"/>
          <a:ext cx="1982931" cy="136813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1100"/>
            <a:t>Las</a:t>
          </a:r>
          <a:r>
            <a:rPr lang="es-PE" sz="1100" baseline="0"/>
            <a:t> horas de desarrollo dependerá del nivel de detalle de la lista de funcionalidades o subProcesos </a:t>
          </a:r>
        </a:p>
        <a:p>
          <a:pPr algn="ctr"/>
          <a:r>
            <a:rPr lang="es-PE" sz="1100" baseline="0"/>
            <a:t>que proporcione la torre de procesos </a:t>
          </a:r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1"/>
  <sheetViews>
    <sheetView tabSelected="1" zoomScale="110" zoomScaleNormal="110" workbookViewId="0">
      <pane xSplit="1" ySplit="14" topLeftCell="B15" activePane="bottomRight" state="frozen"/>
      <selection pane="topRight" activeCell="B1" sqref="B1"/>
      <selection pane="bottomLeft" activeCell="A3" sqref="A3"/>
      <selection pane="bottomRight" activeCell="C19" sqref="C19"/>
    </sheetView>
  </sheetViews>
  <sheetFormatPr baseColWidth="10" defaultRowHeight="11.25" x14ac:dyDescent="0.25"/>
  <cols>
    <col min="1" max="1" width="3.140625" style="1" customWidth="1"/>
    <col min="2" max="2" width="9.140625" style="1" bestFit="1" customWidth="1"/>
    <col min="3" max="3" width="20.5703125" style="1" bestFit="1" customWidth="1"/>
    <col min="4" max="4" width="23" style="1" bestFit="1" customWidth="1"/>
    <col min="5" max="5" width="19" style="1" bestFit="1" customWidth="1"/>
    <col min="6" max="6" width="34.85546875" style="1" bestFit="1" customWidth="1"/>
    <col min="7" max="7" width="8.42578125" style="5" customWidth="1"/>
    <col min="8" max="8" width="4.5703125" style="5" bestFit="1" customWidth="1"/>
    <col min="9" max="11" width="10.42578125" style="5" customWidth="1"/>
    <col min="12" max="12" width="13.28515625" style="5" customWidth="1"/>
    <col min="13" max="13" width="12.140625" style="5" customWidth="1"/>
    <col min="14" max="14" width="10.140625" style="5" customWidth="1"/>
    <col min="15" max="15" width="13.7109375" style="5" customWidth="1"/>
    <col min="16" max="16" width="9" style="5" customWidth="1"/>
    <col min="17" max="18" width="5.42578125" style="5" customWidth="1"/>
    <col min="19" max="19" width="9.42578125" style="5" bestFit="1" customWidth="1"/>
    <col min="20" max="20" width="10.42578125" style="5" bestFit="1" customWidth="1"/>
    <col min="21" max="21" width="7" style="5" bestFit="1" customWidth="1"/>
    <col min="22" max="22" width="9.5703125" style="5" bestFit="1" customWidth="1"/>
    <col min="23" max="23" width="8.7109375" style="5" bestFit="1" customWidth="1"/>
    <col min="24" max="24" width="3.140625" style="5" customWidth="1"/>
    <col min="25" max="26" width="8.42578125" style="5" bestFit="1" customWidth="1"/>
    <col min="27" max="27" width="15.28515625" style="5" bestFit="1" customWidth="1"/>
    <col min="28" max="28" width="9.5703125" style="5" bestFit="1" customWidth="1"/>
    <col min="29" max="29" width="8.7109375" style="5" bestFit="1" customWidth="1"/>
    <col min="30" max="30" width="5.85546875" style="5" bestFit="1" customWidth="1"/>
    <col min="31" max="31" width="9.5703125" style="5" bestFit="1" customWidth="1"/>
    <col min="32" max="32" width="11.42578125" style="5"/>
    <col min="33" max="16384" width="11.42578125" style="1"/>
  </cols>
  <sheetData>
    <row r="1" spans="2:36" x14ac:dyDescent="0.2">
      <c r="M1" s="9" t="s">
        <v>14</v>
      </c>
      <c r="N1" s="9"/>
      <c r="O1" s="8"/>
    </row>
    <row r="2" spans="2:36" x14ac:dyDescent="0.2">
      <c r="L2" s="6" t="s">
        <v>52</v>
      </c>
      <c r="M2" s="6" t="s">
        <v>13</v>
      </c>
      <c r="N2" s="6" t="s">
        <v>46</v>
      </c>
      <c r="O2" s="6" t="s">
        <v>15</v>
      </c>
    </row>
    <row r="3" spans="2:36" x14ac:dyDescent="0.2">
      <c r="L3" s="6" t="s">
        <v>38</v>
      </c>
      <c r="M3" s="6">
        <v>1</v>
      </c>
      <c r="N3" s="6" t="s">
        <v>47</v>
      </c>
      <c r="O3" s="6">
        <f>+O7*1.6</f>
        <v>400</v>
      </c>
      <c r="P3" s="8"/>
      <c r="Q3" s="8"/>
      <c r="R3" s="7"/>
    </row>
    <row r="4" spans="2:36" x14ac:dyDescent="0.2">
      <c r="L4" s="6" t="s">
        <v>39</v>
      </c>
      <c r="M4" s="6">
        <v>2</v>
      </c>
      <c r="N4" s="6" t="s">
        <v>47</v>
      </c>
      <c r="O4" s="6">
        <f>+O8*1.6</f>
        <v>288</v>
      </c>
      <c r="P4" s="7"/>
      <c r="Q4" s="7"/>
      <c r="R4" s="7"/>
    </row>
    <row r="5" spans="2:36" x14ac:dyDescent="0.2">
      <c r="L5" s="6" t="s">
        <v>40</v>
      </c>
      <c r="M5" s="6">
        <v>3</v>
      </c>
      <c r="N5" s="6" t="s">
        <v>47</v>
      </c>
      <c r="O5" s="6">
        <f>+O9*1.6</f>
        <v>176</v>
      </c>
      <c r="P5" s="7"/>
      <c r="Q5" s="7"/>
      <c r="R5" s="7"/>
    </row>
    <row r="6" spans="2:36" x14ac:dyDescent="0.2">
      <c r="L6" s="6" t="s">
        <v>41</v>
      </c>
      <c r="M6" s="6">
        <v>4</v>
      </c>
      <c r="N6" s="6" t="s">
        <v>47</v>
      </c>
      <c r="O6" s="6">
        <f>+O10*1.6</f>
        <v>80</v>
      </c>
      <c r="P6" s="7"/>
      <c r="Q6" s="7"/>
      <c r="R6" s="7"/>
    </row>
    <row r="7" spans="2:36" x14ac:dyDescent="0.2">
      <c r="L7" s="6" t="s">
        <v>42</v>
      </c>
      <c r="M7" s="6">
        <v>1</v>
      </c>
      <c r="N7" s="6" t="s">
        <v>48</v>
      </c>
      <c r="O7" s="6">
        <v>250</v>
      </c>
      <c r="P7" s="8"/>
      <c r="Q7" s="8"/>
      <c r="R7" s="7"/>
    </row>
    <row r="8" spans="2:36" x14ac:dyDescent="0.2">
      <c r="L8" s="6" t="s">
        <v>43</v>
      </c>
      <c r="M8" s="6">
        <v>2</v>
      </c>
      <c r="N8" s="6" t="s">
        <v>48</v>
      </c>
      <c r="O8" s="6">
        <v>180</v>
      </c>
      <c r="P8" s="7"/>
      <c r="Q8" s="7"/>
      <c r="R8" s="7"/>
    </row>
    <row r="9" spans="2:36" x14ac:dyDescent="0.2">
      <c r="L9" s="6" t="s">
        <v>44</v>
      </c>
      <c r="M9" s="6">
        <v>3</v>
      </c>
      <c r="N9" s="6" t="s">
        <v>48</v>
      </c>
      <c r="O9" s="6">
        <v>110</v>
      </c>
      <c r="P9" s="7"/>
      <c r="Q9" s="7"/>
      <c r="R9" s="7"/>
    </row>
    <row r="10" spans="2:36" x14ac:dyDescent="0.2">
      <c r="L10" s="6" t="s">
        <v>45</v>
      </c>
      <c r="M10" s="6">
        <v>4</v>
      </c>
      <c r="N10" s="6" t="s">
        <v>48</v>
      </c>
      <c r="O10" s="6">
        <v>50</v>
      </c>
      <c r="P10" s="7"/>
      <c r="Q10" s="7"/>
      <c r="R10" s="7"/>
    </row>
    <row r="11" spans="2:36" x14ac:dyDescent="0.2">
      <c r="M11" s="7"/>
      <c r="N11" s="7"/>
      <c r="O11" s="7"/>
      <c r="P11" s="7"/>
      <c r="Q11" s="7"/>
      <c r="R11" s="7"/>
    </row>
    <row r="12" spans="2:36" x14ac:dyDescent="0.2">
      <c r="H12" s="3"/>
      <c r="I12" s="12" t="s">
        <v>32</v>
      </c>
      <c r="J12" s="12"/>
      <c r="K12" s="12" t="s">
        <v>31</v>
      </c>
      <c r="L12" s="12"/>
      <c r="P12" s="7"/>
      <c r="Q12" s="1"/>
      <c r="R12" s="7"/>
    </row>
    <row r="13" spans="2:36" x14ac:dyDescent="0.25">
      <c r="H13" s="3"/>
      <c r="I13" s="11">
        <v>0.4</v>
      </c>
      <c r="J13" s="11">
        <v>0.6</v>
      </c>
      <c r="K13" s="11">
        <v>0.6</v>
      </c>
      <c r="L13" s="11">
        <v>0.6</v>
      </c>
      <c r="M13" s="11">
        <v>0.7</v>
      </c>
      <c r="N13" s="2">
        <v>0.3</v>
      </c>
      <c r="O13" s="2">
        <v>0.4</v>
      </c>
      <c r="Q13" s="1"/>
    </row>
    <row r="14" spans="2:36" s="5" customFormat="1" ht="69.75" customHeight="1" x14ac:dyDescent="0.2">
      <c r="B14" s="2" t="s">
        <v>11</v>
      </c>
      <c r="C14" s="2" t="s">
        <v>5</v>
      </c>
      <c r="D14" s="2" t="s">
        <v>9</v>
      </c>
      <c r="E14" s="2" t="s">
        <v>10</v>
      </c>
      <c r="F14" s="2" t="s">
        <v>50</v>
      </c>
      <c r="G14" s="6" t="s">
        <v>52</v>
      </c>
      <c r="H14" s="2" t="s">
        <v>49</v>
      </c>
      <c r="I14" s="2" t="s">
        <v>33</v>
      </c>
      <c r="J14" s="11" t="s">
        <v>34</v>
      </c>
      <c r="K14" s="11" t="s">
        <v>35</v>
      </c>
      <c r="L14" s="11" t="s">
        <v>36</v>
      </c>
      <c r="M14" s="11" t="s">
        <v>16</v>
      </c>
      <c r="N14" s="2" t="s">
        <v>17</v>
      </c>
      <c r="O14" s="2" t="s">
        <v>37</v>
      </c>
      <c r="P14" s="5" t="s">
        <v>51</v>
      </c>
    </row>
    <row r="15" spans="2:36" ht="12" customHeight="1" x14ac:dyDescent="0.2">
      <c r="B15" s="1" t="s">
        <v>12</v>
      </c>
      <c r="C15" s="4" t="s">
        <v>7</v>
      </c>
      <c r="D15" s="4" t="s">
        <v>6</v>
      </c>
      <c r="E15" s="4" t="s">
        <v>0</v>
      </c>
      <c r="F15" s="4"/>
      <c r="G15" s="5" t="s">
        <v>38</v>
      </c>
      <c r="H15" s="5">
        <f>VLOOKUP(G15,$L$3:$O$10,4,0)</f>
        <v>400</v>
      </c>
      <c r="I15" s="5">
        <f>+H15*$I$13</f>
        <v>160</v>
      </c>
      <c r="J15" s="5">
        <f>+H15*$J$13</f>
        <v>240</v>
      </c>
      <c r="K15" s="5">
        <f>+H15*$K$13</f>
        <v>240</v>
      </c>
      <c r="L15" s="5">
        <f>+H15*$L$13</f>
        <v>240</v>
      </c>
      <c r="M15" s="5">
        <f>+H15*$M$13</f>
        <v>280</v>
      </c>
      <c r="N15" s="5">
        <f>+H15*$N$13</f>
        <v>120</v>
      </c>
      <c r="O15" s="5">
        <f>+H15*$O$13</f>
        <v>160</v>
      </c>
      <c r="P15" s="7">
        <f>SUM(H15:O15)</f>
        <v>1840</v>
      </c>
      <c r="Q15" s="1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2:36" ht="12" customHeight="1" x14ac:dyDescent="0.2">
      <c r="B16" s="1" t="s">
        <v>12</v>
      </c>
      <c r="C16" s="4" t="s">
        <v>7</v>
      </c>
      <c r="D16" s="4" t="s">
        <v>6</v>
      </c>
      <c r="E16" s="4" t="s">
        <v>1</v>
      </c>
      <c r="F16" s="4"/>
      <c r="G16" s="5" t="s">
        <v>38</v>
      </c>
      <c r="H16" s="5">
        <f t="shared" ref="H16:H31" si="0">VLOOKUP(G16,$L$3:$O$10,4,0)</f>
        <v>400</v>
      </c>
      <c r="I16" s="5">
        <f t="shared" ref="I16:I31" si="1">+H16*$I$13</f>
        <v>160</v>
      </c>
      <c r="J16" s="5">
        <f t="shared" ref="J16:J31" si="2">+H16*$J$13</f>
        <v>240</v>
      </c>
      <c r="K16" s="5">
        <f t="shared" ref="K16:K31" si="3">+H16*$K$13</f>
        <v>240</v>
      </c>
      <c r="L16" s="5">
        <f t="shared" ref="L16:L31" si="4">+H16*$L$13</f>
        <v>240</v>
      </c>
      <c r="M16" s="5">
        <f t="shared" ref="M16:M31" si="5">+H16*$M$13</f>
        <v>280</v>
      </c>
      <c r="N16" s="5">
        <f t="shared" ref="N16:N31" si="6">+H16*$N$13</f>
        <v>120</v>
      </c>
      <c r="O16" s="5">
        <f t="shared" ref="O16:O31" si="7">+H16*$O$13</f>
        <v>160</v>
      </c>
      <c r="P16" s="7">
        <f t="shared" ref="P16:P31" si="8">SUM(H16:O16)</f>
        <v>1840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2:36" ht="12" customHeight="1" x14ac:dyDescent="0.2">
      <c r="B17" s="1" t="s">
        <v>12</v>
      </c>
      <c r="C17" s="4" t="s">
        <v>8</v>
      </c>
      <c r="D17" s="4" t="s">
        <v>6</v>
      </c>
      <c r="E17" s="4" t="s">
        <v>2</v>
      </c>
      <c r="F17" s="4"/>
      <c r="G17" s="5" t="s">
        <v>38</v>
      </c>
      <c r="H17" s="5">
        <f t="shared" si="0"/>
        <v>400</v>
      </c>
      <c r="I17" s="5">
        <f t="shared" si="1"/>
        <v>160</v>
      </c>
      <c r="J17" s="5">
        <f t="shared" si="2"/>
        <v>240</v>
      </c>
      <c r="K17" s="5">
        <f t="shared" si="3"/>
        <v>240</v>
      </c>
      <c r="L17" s="5">
        <f t="shared" si="4"/>
        <v>240</v>
      </c>
      <c r="M17" s="5">
        <f t="shared" si="5"/>
        <v>280</v>
      </c>
      <c r="N17" s="5">
        <f t="shared" si="6"/>
        <v>120</v>
      </c>
      <c r="O17" s="5">
        <f t="shared" si="7"/>
        <v>160</v>
      </c>
      <c r="P17" s="7">
        <f t="shared" si="8"/>
        <v>1840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2:36" ht="12" customHeight="1" x14ac:dyDescent="0.2">
      <c r="B18" s="1" t="s">
        <v>12</v>
      </c>
      <c r="C18" s="4" t="s">
        <v>8</v>
      </c>
      <c r="D18" s="4" t="s">
        <v>6</v>
      </c>
      <c r="E18" s="4" t="s">
        <v>3</v>
      </c>
      <c r="F18" s="4"/>
      <c r="G18" s="5" t="s">
        <v>38</v>
      </c>
      <c r="H18" s="5">
        <f t="shared" si="0"/>
        <v>400</v>
      </c>
      <c r="I18" s="5">
        <f t="shared" si="1"/>
        <v>160</v>
      </c>
      <c r="J18" s="5">
        <f t="shared" si="2"/>
        <v>240</v>
      </c>
      <c r="K18" s="5">
        <f t="shared" si="3"/>
        <v>240</v>
      </c>
      <c r="L18" s="5">
        <f t="shared" si="4"/>
        <v>240</v>
      </c>
      <c r="M18" s="5">
        <f t="shared" si="5"/>
        <v>280</v>
      </c>
      <c r="N18" s="5">
        <f t="shared" si="6"/>
        <v>120</v>
      </c>
      <c r="O18" s="5">
        <f t="shared" si="7"/>
        <v>160</v>
      </c>
      <c r="P18" s="7">
        <f t="shared" si="8"/>
        <v>1840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2:36" ht="12" customHeight="1" x14ac:dyDescent="0.2">
      <c r="B19" s="1" t="s">
        <v>12</v>
      </c>
      <c r="C19" s="4" t="s">
        <v>7</v>
      </c>
      <c r="D19" s="4" t="s">
        <v>6</v>
      </c>
      <c r="E19" s="4" t="s">
        <v>4</v>
      </c>
      <c r="F19" s="4"/>
      <c r="G19" s="5" t="s">
        <v>39</v>
      </c>
      <c r="H19" s="5">
        <f t="shared" si="0"/>
        <v>288</v>
      </c>
      <c r="I19" s="5">
        <f t="shared" si="1"/>
        <v>115.2</v>
      </c>
      <c r="J19" s="5">
        <f t="shared" si="2"/>
        <v>172.79999999999998</v>
      </c>
      <c r="K19" s="5">
        <f t="shared" si="3"/>
        <v>172.79999999999998</v>
      </c>
      <c r="L19" s="5">
        <f t="shared" si="4"/>
        <v>172.79999999999998</v>
      </c>
      <c r="M19" s="5">
        <f t="shared" si="5"/>
        <v>201.6</v>
      </c>
      <c r="N19" s="5">
        <f t="shared" si="6"/>
        <v>86.399999999999991</v>
      </c>
      <c r="O19" s="5">
        <f t="shared" si="7"/>
        <v>115.2</v>
      </c>
      <c r="P19" s="7">
        <f t="shared" si="8"/>
        <v>1324.8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2:36" x14ac:dyDescent="0.2">
      <c r="E20" s="10" t="s">
        <v>18</v>
      </c>
      <c r="F20" s="1" t="s">
        <v>19</v>
      </c>
      <c r="G20" s="5" t="s">
        <v>38</v>
      </c>
      <c r="H20" s="5">
        <f t="shared" si="0"/>
        <v>400</v>
      </c>
      <c r="I20" s="5">
        <f t="shared" si="1"/>
        <v>160</v>
      </c>
      <c r="J20" s="5">
        <f t="shared" si="2"/>
        <v>240</v>
      </c>
      <c r="K20" s="5">
        <f t="shared" si="3"/>
        <v>240</v>
      </c>
      <c r="L20" s="5">
        <f t="shared" si="4"/>
        <v>240</v>
      </c>
      <c r="M20" s="5">
        <f t="shared" si="5"/>
        <v>280</v>
      </c>
      <c r="N20" s="5">
        <f t="shared" si="6"/>
        <v>120</v>
      </c>
      <c r="O20" s="5">
        <f t="shared" si="7"/>
        <v>160</v>
      </c>
      <c r="P20" s="7">
        <f t="shared" si="8"/>
        <v>1840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2:36" x14ac:dyDescent="0.2">
      <c r="F21" s="1" t="s">
        <v>20</v>
      </c>
      <c r="G21" s="5" t="s">
        <v>39</v>
      </c>
      <c r="H21" s="5">
        <f t="shared" si="0"/>
        <v>288</v>
      </c>
      <c r="I21" s="5">
        <f t="shared" si="1"/>
        <v>115.2</v>
      </c>
      <c r="J21" s="5">
        <f t="shared" si="2"/>
        <v>172.79999999999998</v>
      </c>
      <c r="K21" s="5">
        <f t="shared" si="3"/>
        <v>172.79999999999998</v>
      </c>
      <c r="L21" s="5">
        <f t="shared" si="4"/>
        <v>172.79999999999998</v>
      </c>
      <c r="M21" s="5">
        <f t="shared" si="5"/>
        <v>201.6</v>
      </c>
      <c r="N21" s="5">
        <f t="shared" si="6"/>
        <v>86.399999999999991</v>
      </c>
      <c r="O21" s="5">
        <f t="shared" si="7"/>
        <v>115.2</v>
      </c>
      <c r="P21" s="7">
        <f t="shared" si="8"/>
        <v>1324.8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2:36" x14ac:dyDescent="0.2">
      <c r="F22" s="1" t="s">
        <v>21</v>
      </c>
      <c r="G22" s="5" t="s">
        <v>40</v>
      </c>
      <c r="H22" s="5">
        <f t="shared" si="0"/>
        <v>176</v>
      </c>
      <c r="I22" s="5">
        <f t="shared" si="1"/>
        <v>70.400000000000006</v>
      </c>
      <c r="J22" s="5">
        <f t="shared" si="2"/>
        <v>105.6</v>
      </c>
      <c r="K22" s="5">
        <f t="shared" si="3"/>
        <v>105.6</v>
      </c>
      <c r="L22" s="5">
        <f t="shared" si="4"/>
        <v>105.6</v>
      </c>
      <c r="M22" s="5">
        <f t="shared" si="5"/>
        <v>123.19999999999999</v>
      </c>
      <c r="N22" s="5">
        <f t="shared" si="6"/>
        <v>52.8</v>
      </c>
      <c r="O22" s="5">
        <f t="shared" si="7"/>
        <v>70.400000000000006</v>
      </c>
      <c r="P22" s="7">
        <f t="shared" si="8"/>
        <v>809.6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2:36" x14ac:dyDescent="0.2">
      <c r="F23" s="1" t="s">
        <v>22</v>
      </c>
      <c r="G23" s="5" t="s">
        <v>39</v>
      </c>
      <c r="H23" s="5">
        <f t="shared" si="0"/>
        <v>288</v>
      </c>
      <c r="I23" s="5">
        <f t="shared" si="1"/>
        <v>115.2</v>
      </c>
      <c r="J23" s="5">
        <f t="shared" si="2"/>
        <v>172.79999999999998</v>
      </c>
      <c r="K23" s="5">
        <f t="shared" si="3"/>
        <v>172.79999999999998</v>
      </c>
      <c r="L23" s="5">
        <f t="shared" si="4"/>
        <v>172.79999999999998</v>
      </c>
      <c r="M23" s="5">
        <f t="shared" si="5"/>
        <v>201.6</v>
      </c>
      <c r="N23" s="5">
        <f t="shared" si="6"/>
        <v>86.399999999999991</v>
      </c>
      <c r="O23" s="5">
        <f t="shared" si="7"/>
        <v>115.2</v>
      </c>
      <c r="P23" s="7">
        <f t="shared" si="8"/>
        <v>1324.8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2:36" x14ac:dyDescent="0.2">
      <c r="F24" s="1" t="s">
        <v>23</v>
      </c>
      <c r="G24" s="5" t="s">
        <v>40</v>
      </c>
      <c r="H24" s="5">
        <f t="shared" si="0"/>
        <v>176</v>
      </c>
      <c r="I24" s="5">
        <f t="shared" si="1"/>
        <v>70.400000000000006</v>
      </c>
      <c r="J24" s="5">
        <f t="shared" si="2"/>
        <v>105.6</v>
      </c>
      <c r="K24" s="5">
        <f t="shared" si="3"/>
        <v>105.6</v>
      </c>
      <c r="L24" s="5">
        <f t="shared" si="4"/>
        <v>105.6</v>
      </c>
      <c r="M24" s="5">
        <f t="shared" si="5"/>
        <v>123.19999999999999</v>
      </c>
      <c r="N24" s="5">
        <f t="shared" si="6"/>
        <v>52.8</v>
      </c>
      <c r="O24" s="5">
        <f t="shared" si="7"/>
        <v>70.400000000000006</v>
      </c>
      <c r="P24" s="7">
        <f t="shared" si="8"/>
        <v>809.6</v>
      </c>
    </row>
    <row r="25" spans="2:36" x14ac:dyDescent="0.2">
      <c r="F25" s="1" t="s">
        <v>24</v>
      </c>
      <c r="G25" s="5" t="s">
        <v>39</v>
      </c>
      <c r="H25" s="5">
        <f t="shared" si="0"/>
        <v>288</v>
      </c>
      <c r="I25" s="5">
        <f t="shared" si="1"/>
        <v>115.2</v>
      </c>
      <c r="J25" s="5">
        <f t="shared" si="2"/>
        <v>172.79999999999998</v>
      </c>
      <c r="K25" s="5">
        <f t="shared" si="3"/>
        <v>172.79999999999998</v>
      </c>
      <c r="L25" s="5">
        <f t="shared" si="4"/>
        <v>172.79999999999998</v>
      </c>
      <c r="M25" s="5">
        <f t="shared" si="5"/>
        <v>201.6</v>
      </c>
      <c r="N25" s="5">
        <f t="shared" si="6"/>
        <v>86.399999999999991</v>
      </c>
      <c r="O25" s="5">
        <f t="shared" si="7"/>
        <v>115.2</v>
      </c>
      <c r="P25" s="7">
        <f t="shared" si="8"/>
        <v>1324.8</v>
      </c>
    </row>
    <row r="26" spans="2:36" x14ac:dyDescent="0.2">
      <c r="F26" s="1" t="s">
        <v>25</v>
      </c>
      <c r="G26" s="5" t="s">
        <v>38</v>
      </c>
      <c r="H26" s="5">
        <f t="shared" si="0"/>
        <v>400</v>
      </c>
      <c r="I26" s="5">
        <f t="shared" si="1"/>
        <v>160</v>
      </c>
      <c r="J26" s="5">
        <f t="shared" si="2"/>
        <v>240</v>
      </c>
      <c r="K26" s="5">
        <f t="shared" si="3"/>
        <v>240</v>
      </c>
      <c r="L26" s="5">
        <f t="shared" si="4"/>
        <v>240</v>
      </c>
      <c r="M26" s="5">
        <f t="shared" si="5"/>
        <v>280</v>
      </c>
      <c r="N26" s="5">
        <f t="shared" si="6"/>
        <v>120</v>
      </c>
      <c r="O26" s="5">
        <f t="shared" si="7"/>
        <v>160</v>
      </c>
      <c r="P26" s="7">
        <f t="shared" si="8"/>
        <v>1840</v>
      </c>
    </row>
    <row r="27" spans="2:36" x14ac:dyDescent="0.2">
      <c r="F27" s="1" t="s">
        <v>26</v>
      </c>
      <c r="G27" s="5" t="s">
        <v>38</v>
      </c>
      <c r="H27" s="5">
        <f t="shared" si="0"/>
        <v>400</v>
      </c>
      <c r="I27" s="5">
        <f t="shared" si="1"/>
        <v>160</v>
      </c>
      <c r="J27" s="5">
        <f t="shared" si="2"/>
        <v>240</v>
      </c>
      <c r="K27" s="5">
        <f t="shared" si="3"/>
        <v>240</v>
      </c>
      <c r="L27" s="5">
        <f t="shared" si="4"/>
        <v>240</v>
      </c>
      <c r="M27" s="5">
        <f t="shared" si="5"/>
        <v>280</v>
      </c>
      <c r="N27" s="5">
        <f t="shared" si="6"/>
        <v>120</v>
      </c>
      <c r="O27" s="5">
        <f t="shared" si="7"/>
        <v>160</v>
      </c>
      <c r="P27" s="7">
        <f t="shared" si="8"/>
        <v>1840</v>
      </c>
    </row>
    <row r="28" spans="2:36" hidden="1" x14ac:dyDescent="0.2">
      <c r="F28" s="1" t="s">
        <v>27</v>
      </c>
      <c r="G28" s="5">
        <v>3</v>
      </c>
      <c r="H28" s="5" t="e">
        <f t="shared" si="0"/>
        <v>#N/A</v>
      </c>
      <c r="I28" s="5" t="e">
        <f t="shared" si="1"/>
        <v>#N/A</v>
      </c>
      <c r="J28" s="5" t="e">
        <f t="shared" si="2"/>
        <v>#N/A</v>
      </c>
      <c r="K28" s="5" t="e">
        <f t="shared" si="3"/>
        <v>#N/A</v>
      </c>
      <c r="L28" s="5" t="e">
        <f t="shared" si="4"/>
        <v>#N/A</v>
      </c>
      <c r="M28" s="5" t="e">
        <f t="shared" si="5"/>
        <v>#N/A</v>
      </c>
      <c r="N28" s="5" t="e">
        <f t="shared" si="6"/>
        <v>#N/A</v>
      </c>
      <c r="O28" s="5" t="e">
        <f t="shared" si="7"/>
        <v>#N/A</v>
      </c>
      <c r="P28" s="7" t="e">
        <f t="shared" si="8"/>
        <v>#N/A</v>
      </c>
    </row>
    <row r="29" spans="2:36" hidden="1" x14ac:dyDescent="0.2">
      <c r="F29" s="1" t="s">
        <v>28</v>
      </c>
      <c r="G29" s="5" t="s">
        <v>38</v>
      </c>
      <c r="H29" s="5">
        <f t="shared" si="0"/>
        <v>400</v>
      </c>
      <c r="I29" s="5">
        <f t="shared" si="1"/>
        <v>160</v>
      </c>
      <c r="J29" s="5">
        <f t="shared" si="2"/>
        <v>240</v>
      </c>
      <c r="K29" s="5">
        <f t="shared" si="3"/>
        <v>240</v>
      </c>
      <c r="L29" s="5">
        <f t="shared" si="4"/>
        <v>240</v>
      </c>
      <c r="M29" s="5">
        <f t="shared" si="5"/>
        <v>280</v>
      </c>
      <c r="N29" s="5">
        <f t="shared" si="6"/>
        <v>120</v>
      </c>
      <c r="O29" s="5">
        <f t="shared" si="7"/>
        <v>160</v>
      </c>
      <c r="P29" s="7">
        <f t="shared" si="8"/>
        <v>1840</v>
      </c>
    </row>
    <row r="30" spans="2:36" hidden="1" x14ac:dyDescent="0.2">
      <c r="F30" s="1" t="s">
        <v>29</v>
      </c>
      <c r="G30" s="5">
        <v>3</v>
      </c>
      <c r="H30" s="5" t="e">
        <f t="shared" si="0"/>
        <v>#N/A</v>
      </c>
      <c r="I30" s="5" t="e">
        <f t="shared" si="1"/>
        <v>#N/A</v>
      </c>
      <c r="J30" s="5" t="e">
        <f t="shared" si="2"/>
        <v>#N/A</v>
      </c>
      <c r="K30" s="5" t="e">
        <f t="shared" si="3"/>
        <v>#N/A</v>
      </c>
      <c r="L30" s="5" t="e">
        <f t="shared" si="4"/>
        <v>#N/A</v>
      </c>
      <c r="M30" s="5" t="e">
        <f t="shared" si="5"/>
        <v>#N/A</v>
      </c>
      <c r="N30" s="5" t="e">
        <f t="shared" si="6"/>
        <v>#N/A</v>
      </c>
      <c r="O30" s="5" t="e">
        <f t="shared" si="7"/>
        <v>#N/A</v>
      </c>
      <c r="P30" s="7" t="e">
        <f t="shared" si="8"/>
        <v>#N/A</v>
      </c>
    </row>
    <row r="31" spans="2:36" x14ac:dyDescent="0.2">
      <c r="F31" s="1" t="s">
        <v>30</v>
      </c>
      <c r="G31" s="5" t="s">
        <v>40</v>
      </c>
      <c r="H31" s="5">
        <f t="shared" si="0"/>
        <v>176</v>
      </c>
      <c r="I31" s="5">
        <f t="shared" si="1"/>
        <v>70.400000000000006</v>
      </c>
      <c r="J31" s="5">
        <f t="shared" si="2"/>
        <v>105.6</v>
      </c>
      <c r="K31" s="5">
        <f t="shared" si="3"/>
        <v>105.6</v>
      </c>
      <c r="L31" s="5">
        <f t="shared" si="4"/>
        <v>105.6</v>
      </c>
      <c r="M31" s="5">
        <f t="shared" si="5"/>
        <v>123.19999999999999</v>
      </c>
      <c r="N31" s="5">
        <f t="shared" si="6"/>
        <v>52.8</v>
      </c>
      <c r="O31" s="5">
        <f t="shared" si="7"/>
        <v>70.400000000000006</v>
      </c>
      <c r="P31" s="7">
        <f t="shared" si="8"/>
        <v>809.6</v>
      </c>
    </row>
  </sheetData>
  <mergeCells count="2">
    <mergeCell ref="I12:J12"/>
    <mergeCell ref="K12:L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Desarrollo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Meza Vargas</dc:creator>
  <cp:lastModifiedBy>Marcelo Meza Vargas</cp:lastModifiedBy>
  <dcterms:created xsi:type="dcterms:W3CDTF">2018-07-09T19:33:12Z</dcterms:created>
  <dcterms:modified xsi:type="dcterms:W3CDTF">2018-08-02T15:21:03Z</dcterms:modified>
</cp:coreProperties>
</file>