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700112\OneDrive - Sura Perú\Seguimiento AFP 2018\Proyectos\CORE\04 Estimación CORE\"/>
    </mc:Choice>
  </mc:AlternateContent>
  <bookViews>
    <workbookView xWindow="0" yWindow="0" windowWidth="21600" windowHeight="9600" activeTab="1"/>
  </bookViews>
  <sheets>
    <sheet name="Resumen Migra 1" sheetId="5" r:id="rId1"/>
    <sheet name="Migración 1" sheetId="1" r:id="rId2"/>
    <sheet name="Resumen Migra 2" sheetId="6" r:id="rId3"/>
    <sheet name="Migración 2" sheetId="4" r:id="rId4"/>
  </sheets>
  <definedNames>
    <definedName name="_xlnm._FilterDatabase" localSheetId="1" hidden="1">'Migración 1'!$B$11:$AD$62</definedName>
    <definedName name="_xlnm._FilterDatabase" localSheetId="3" hidden="1">'Migración 2'!$B$11:$AE$70</definedName>
  </definedNames>
  <calcPr calcId="162913"/>
  <pivotCaches>
    <pivotCache cacheId="70" r:id="rId5"/>
    <pivotCache cacheId="7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0" i="4" l="1"/>
  <c r="W70" i="4" s="1"/>
  <c r="V69" i="4"/>
  <c r="W69" i="4" s="1"/>
  <c r="V68" i="4"/>
  <c r="W68" i="4" s="1"/>
  <c r="V67" i="4"/>
  <c r="W67" i="4" s="1"/>
  <c r="V66" i="4"/>
  <c r="W66" i="4" s="1"/>
  <c r="V65" i="4"/>
  <c r="W65" i="4" s="1"/>
  <c r="V64" i="4"/>
  <c r="W64" i="4" s="1"/>
  <c r="V63" i="4"/>
  <c r="W63" i="4" s="1"/>
  <c r="V62" i="4"/>
  <c r="W62" i="4" s="1"/>
  <c r="U61" i="4"/>
  <c r="R61" i="4"/>
  <c r="O61" i="4"/>
  <c r="L61" i="4"/>
  <c r="I61" i="4"/>
  <c r="U60" i="4"/>
  <c r="R60" i="4"/>
  <c r="O60" i="4"/>
  <c r="L60" i="4"/>
  <c r="I60" i="4"/>
  <c r="U59" i="4"/>
  <c r="R59" i="4"/>
  <c r="O59" i="4"/>
  <c r="L59" i="4"/>
  <c r="I59" i="4"/>
  <c r="U58" i="4"/>
  <c r="R58" i="4"/>
  <c r="O58" i="4"/>
  <c r="L58" i="4"/>
  <c r="I58" i="4"/>
  <c r="U57" i="4"/>
  <c r="R57" i="4"/>
  <c r="O57" i="4"/>
  <c r="L57" i="4"/>
  <c r="I57" i="4"/>
  <c r="U56" i="4"/>
  <c r="R56" i="4"/>
  <c r="O56" i="4"/>
  <c r="L56" i="4"/>
  <c r="I56" i="4"/>
  <c r="U55" i="4"/>
  <c r="R55" i="4"/>
  <c r="O55" i="4"/>
  <c r="L55" i="4"/>
  <c r="I55" i="4"/>
  <c r="U54" i="4"/>
  <c r="R54" i="4"/>
  <c r="O54" i="4"/>
  <c r="L54" i="4"/>
  <c r="I54" i="4"/>
  <c r="U53" i="4"/>
  <c r="R53" i="4"/>
  <c r="O53" i="4"/>
  <c r="L53" i="4"/>
  <c r="I53" i="4"/>
  <c r="U52" i="4"/>
  <c r="R52" i="4"/>
  <c r="O52" i="4"/>
  <c r="L52" i="4"/>
  <c r="I52" i="4"/>
  <c r="U51" i="4"/>
  <c r="R51" i="4"/>
  <c r="O51" i="4"/>
  <c r="L51" i="4"/>
  <c r="I51" i="4"/>
  <c r="U50" i="4"/>
  <c r="R50" i="4"/>
  <c r="O50" i="4"/>
  <c r="L50" i="4"/>
  <c r="I50" i="4"/>
  <c r="U49" i="4"/>
  <c r="R49" i="4"/>
  <c r="O49" i="4"/>
  <c r="L49" i="4"/>
  <c r="I49" i="4"/>
  <c r="U48" i="4"/>
  <c r="R48" i="4"/>
  <c r="O48" i="4"/>
  <c r="L48" i="4"/>
  <c r="I48" i="4"/>
  <c r="U47" i="4"/>
  <c r="R47" i="4"/>
  <c r="O47" i="4"/>
  <c r="L47" i="4"/>
  <c r="I47" i="4"/>
  <c r="U46" i="4"/>
  <c r="R46" i="4"/>
  <c r="O46" i="4"/>
  <c r="L46" i="4"/>
  <c r="I46" i="4"/>
  <c r="U45" i="4"/>
  <c r="R45" i="4"/>
  <c r="O45" i="4"/>
  <c r="L45" i="4"/>
  <c r="I45" i="4"/>
  <c r="U44" i="4"/>
  <c r="R44" i="4"/>
  <c r="O44" i="4"/>
  <c r="L44" i="4"/>
  <c r="I44" i="4"/>
  <c r="U43" i="4"/>
  <c r="R43" i="4"/>
  <c r="O43" i="4"/>
  <c r="L43" i="4"/>
  <c r="I43" i="4"/>
  <c r="U42" i="4"/>
  <c r="R42" i="4"/>
  <c r="O42" i="4"/>
  <c r="L42" i="4"/>
  <c r="I42" i="4"/>
  <c r="U41" i="4"/>
  <c r="R41" i="4"/>
  <c r="O41" i="4"/>
  <c r="L41" i="4"/>
  <c r="I41" i="4"/>
  <c r="U40" i="4"/>
  <c r="R40" i="4"/>
  <c r="O40" i="4"/>
  <c r="L40" i="4"/>
  <c r="I40" i="4"/>
  <c r="U39" i="4"/>
  <c r="R39" i="4"/>
  <c r="O39" i="4"/>
  <c r="L39" i="4"/>
  <c r="I39" i="4"/>
  <c r="U38" i="4"/>
  <c r="R38" i="4"/>
  <c r="O38" i="4"/>
  <c r="L38" i="4"/>
  <c r="I38" i="4"/>
  <c r="U37" i="4"/>
  <c r="R37" i="4"/>
  <c r="O37" i="4"/>
  <c r="L37" i="4"/>
  <c r="I37" i="4"/>
  <c r="U36" i="4"/>
  <c r="R36" i="4"/>
  <c r="O36" i="4"/>
  <c r="L36" i="4"/>
  <c r="I36" i="4"/>
  <c r="U35" i="4"/>
  <c r="R35" i="4"/>
  <c r="O35" i="4"/>
  <c r="L35" i="4"/>
  <c r="I35" i="4"/>
  <c r="U34" i="4"/>
  <c r="R34" i="4"/>
  <c r="O34" i="4"/>
  <c r="L34" i="4"/>
  <c r="I34" i="4"/>
  <c r="U33" i="4"/>
  <c r="R33" i="4"/>
  <c r="O33" i="4"/>
  <c r="L33" i="4"/>
  <c r="I33" i="4"/>
  <c r="U32" i="4"/>
  <c r="R32" i="4"/>
  <c r="O32" i="4"/>
  <c r="L32" i="4"/>
  <c r="I32" i="4"/>
  <c r="U31" i="4"/>
  <c r="R31" i="4"/>
  <c r="O31" i="4"/>
  <c r="L31" i="4"/>
  <c r="I31" i="4"/>
  <c r="U30" i="4"/>
  <c r="R30" i="4"/>
  <c r="O30" i="4"/>
  <c r="L30" i="4"/>
  <c r="I30" i="4"/>
  <c r="U29" i="4"/>
  <c r="R29" i="4"/>
  <c r="O29" i="4"/>
  <c r="L29" i="4"/>
  <c r="I29" i="4"/>
  <c r="U28" i="4"/>
  <c r="R28" i="4"/>
  <c r="O28" i="4"/>
  <c r="L28" i="4"/>
  <c r="I28" i="4"/>
  <c r="U27" i="4"/>
  <c r="R27" i="4"/>
  <c r="O27" i="4"/>
  <c r="L27" i="4"/>
  <c r="I27" i="4"/>
  <c r="U26" i="4"/>
  <c r="R26" i="4"/>
  <c r="O26" i="4"/>
  <c r="L26" i="4"/>
  <c r="I26" i="4"/>
  <c r="U25" i="4"/>
  <c r="R25" i="4"/>
  <c r="O25" i="4"/>
  <c r="L25" i="4"/>
  <c r="I25" i="4"/>
  <c r="U24" i="4"/>
  <c r="R24" i="4"/>
  <c r="O24" i="4"/>
  <c r="L24" i="4"/>
  <c r="I24" i="4"/>
  <c r="U23" i="4"/>
  <c r="R23" i="4"/>
  <c r="O23" i="4"/>
  <c r="L23" i="4"/>
  <c r="I23" i="4"/>
  <c r="U22" i="4"/>
  <c r="R22" i="4"/>
  <c r="O22" i="4"/>
  <c r="L22" i="4"/>
  <c r="I22" i="4"/>
  <c r="U21" i="4"/>
  <c r="R21" i="4"/>
  <c r="O21" i="4"/>
  <c r="L21" i="4"/>
  <c r="I21" i="4"/>
  <c r="U20" i="4"/>
  <c r="R20" i="4"/>
  <c r="O20" i="4"/>
  <c r="L20" i="4"/>
  <c r="I20" i="4"/>
  <c r="U19" i="4"/>
  <c r="R19" i="4"/>
  <c r="O19" i="4"/>
  <c r="L19" i="4"/>
  <c r="I19" i="4"/>
  <c r="U18" i="4"/>
  <c r="R18" i="4"/>
  <c r="O18" i="4"/>
  <c r="L18" i="4"/>
  <c r="I18" i="4"/>
  <c r="U17" i="4"/>
  <c r="R17" i="4"/>
  <c r="O17" i="4"/>
  <c r="L17" i="4"/>
  <c r="I17" i="4"/>
  <c r="U16" i="4"/>
  <c r="R16" i="4"/>
  <c r="O16" i="4"/>
  <c r="L16" i="4"/>
  <c r="I16" i="4"/>
  <c r="U15" i="4"/>
  <c r="R15" i="4"/>
  <c r="O15" i="4"/>
  <c r="L15" i="4"/>
  <c r="I15" i="4"/>
  <c r="U14" i="4"/>
  <c r="R14" i="4"/>
  <c r="O14" i="4"/>
  <c r="L14" i="4"/>
  <c r="I14" i="4"/>
  <c r="U13" i="4"/>
  <c r="R13" i="4"/>
  <c r="O13" i="4"/>
  <c r="L13" i="4"/>
  <c r="I13" i="4"/>
  <c r="U12" i="4"/>
  <c r="R12" i="4"/>
  <c r="O12" i="4"/>
  <c r="L12" i="4"/>
  <c r="I12" i="4"/>
  <c r="V12" i="4" l="1"/>
  <c r="W12" i="4" s="1"/>
  <c r="Z12" i="4" s="1"/>
  <c r="V31" i="4"/>
  <c r="W31" i="4" s="1"/>
  <c r="Z31" i="4" s="1"/>
  <c r="X12" i="4"/>
  <c r="AB62" i="4"/>
  <c r="X62" i="4"/>
  <c r="Z62" i="4"/>
  <c r="Y62" i="4"/>
  <c r="AA62" i="4"/>
  <c r="AB66" i="4"/>
  <c r="X66" i="4"/>
  <c r="AA66" i="4"/>
  <c r="Z66" i="4"/>
  <c r="Y66" i="4"/>
  <c r="AB70" i="4"/>
  <c r="X70" i="4"/>
  <c r="AA70" i="4"/>
  <c r="Z70" i="4"/>
  <c r="Y70" i="4"/>
  <c r="Z64" i="4"/>
  <c r="Y64" i="4"/>
  <c r="AB64" i="4"/>
  <c r="X64" i="4"/>
  <c r="AA64" i="4"/>
  <c r="AA63" i="4"/>
  <c r="Y63" i="4"/>
  <c r="AB63" i="4"/>
  <c r="Z63" i="4"/>
  <c r="X63" i="4"/>
  <c r="AA67" i="4"/>
  <c r="Z67" i="4"/>
  <c r="Y67" i="4"/>
  <c r="X67" i="4"/>
  <c r="AB67" i="4"/>
  <c r="Z68" i="4"/>
  <c r="Y68" i="4"/>
  <c r="AB68" i="4"/>
  <c r="X68" i="4"/>
  <c r="AA68" i="4"/>
  <c r="Y65" i="4"/>
  <c r="AB65" i="4"/>
  <c r="X65" i="4"/>
  <c r="AA65" i="4"/>
  <c r="Z65" i="4"/>
  <c r="Y69" i="4"/>
  <c r="AB69" i="4"/>
  <c r="X69" i="4"/>
  <c r="AA69" i="4"/>
  <c r="Z69" i="4"/>
  <c r="V21" i="4"/>
  <c r="W21" i="4" s="1"/>
  <c r="V22" i="4"/>
  <c r="W22" i="4" s="1"/>
  <c r="V25" i="4"/>
  <c r="W25" i="4" s="1"/>
  <c r="V29" i="4"/>
  <c r="W29" i="4" s="1"/>
  <c r="V26" i="4"/>
  <c r="W26" i="4" s="1"/>
  <c r="V40" i="4"/>
  <c r="W40" i="4" s="1"/>
  <c r="V14" i="4"/>
  <c r="W14" i="4" s="1"/>
  <c r="V18" i="4"/>
  <c r="W18" i="4" s="1"/>
  <c r="V23" i="4"/>
  <c r="W23" i="4" s="1"/>
  <c r="V27" i="4"/>
  <c r="W27" i="4" s="1"/>
  <c r="V41" i="4"/>
  <c r="W41" i="4" s="1"/>
  <c r="V43" i="4"/>
  <c r="W43" i="4" s="1"/>
  <c r="V44" i="4"/>
  <c r="W44" i="4" s="1"/>
  <c r="V46" i="4"/>
  <c r="W46" i="4" s="1"/>
  <c r="V47" i="4"/>
  <c r="W47" i="4" s="1"/>
  <c r="V50" i="4"/>
  <c r="W50" i="4" s="1"/>
  <c r="V51" i="4"/>
  <c r="W51" i="4" s="1"/>
  <c r="V54" i="4"/>
  <c r="W54" i="4" s="1"/>
  <c r="V55" i="4"/>
  <c r="W55" i="4" s="1"/>
  <c r="V58" i="4"/>
  <c r="W58" i="4" s="1"/>
  <c r="V59" i="4"/>
  <c r="W59" i="4" s="1"/>
  <c r="V15" i="4"/>
  <c r="W15" i="4" s="1"/>
  <c r="V16" i="4"/>
  <c r="W16" i="4" s="1"/>
  <c r="V19" i="4"/>
  <c r="W19" i="4" s="1"/>
  <c r="V42" i="4"/>
  <c r="W42" i="4" s="1"/>
  <c r="V13" i="4"/>
  <c r="W13" i="4" s="1"/>
  <c r="V17" i="4"/>
  <c r="W17" i="4" s="1"/>
  <c r="V20" i="4"/>
  <c r="W20" i="4" s="1"/>
  <c r="V24" i="4"/>
  <c r="W24" i="4" s="1"/>
  <c r="V28" i="4"/>
  <c r="W28" i="4" s="1"/>
  <c r="V34" i="4"/>
  <c r="W34" i="4" s="1"/>
  <c r="V35" i="4"/>
  <c r="W35" i="4" s="1"/>
  <c r="V38" i="4"/>
  <c r="W38" i="4" s="1"/>
  <c r="V39" i="4"/>
  <c r="W39" i="4" s="1"/>
  <c r="V60" i="4"/>
  <c r="W60" i="4" s="1"/>
  <c r="V36" i="4"/>
  <c r="W36" i="4" s="1"/>
  <c r="V45" i="4"/>
  <c r="W45" i="4" s="1"/>
  <c r="V49" i="4"/>
  <c r="W49" i="4" s="1"/>
  <c r="V53" i="4"/>
  <c r="W53" i="4" s="1"/>
  <c r="V57" i="4"/>
  <c r="W57" i="4" s="1"/>
  <c r="V61" i="4"/>
  <c r="W61" i="4" s="1"/>
  <c r="V30" i="4"/>
  <c r="W30" i="4" s="1"/>
  <c r="V32" i="4"/>
  <c r="W32" i="4" s="1"/>
  <c r="V33" i="4"/>
  <c r="W33" i="4" s="1"/>
  <c r="V37" i="4"/>
  <c r="W37" i="4" s="1"/>
  <c r="V48" i="4"/>
  <c r="W48" i="4" s="1"/>
  <c r="V52" i="4"/>
  <c r="W52" i="4" s="1"/>
  <c r="V56" i="4"/>
  <c r="W56" i="4" s="1"/>
  <c r="Y31" i="4" l="1"/>
  <c r="AB12" i="4"/>
  <c r="AC69" i="4"/>
  <c r="AD69" i="4" s="1"/>
  <c r="AC64" i="4"/>
  <c r="AD64" i="4" s="1"/>
  <c r="AB31" i="4"/>
  <c r="AA31" i="4"/>
  <c r="AC70" i="4"/>
  <c r="AE70" i="4" s="1"/>
  <c r="Y12" i="4"/>
  <c r="AC12" i="4" s="1"/>
  <c r="X31" i="4"/>
  <c r="AA12" i="4"/>
  <c r="AB30" i="4"/>
  <c r="X30" i="4"/>
  <c r="Z30" i="4"/>
  <c r="Y30" i="4"/>
  <c r="AA30" i="4"/>
  <c r="Z28" i="4"/>
  <c r="Y28" i="4"/>
  <c r="AB28" i="4"/>
  <c r="AA28" i="4"/>
  <c r="X28" i="4"/>
  <c r="AB54" i="4"/>
  <c r="X54" i="4"/>
  <c r="AA54" i="4"/>
  <c r="Z54" i="4"/>
  <c r="Y54" i="4"/>
  <c r="Z40" i="4"/>
  <c r="X40" i="4"/>
  <c r="AA40" i="4"/>
  <c r="Y40" i="4"/>
  <c r="AB40" i="4"/>
  <c r="AE69" i="4"/>
  <c r="Y37" i="4"/>
  <c r="AB37" i="4"/>
  <c r="Z37" i="4"/>
  <c r="X37" i="4"/>
  <c r="AA37" i="4"/>
  <c r="Z56" i="4"/>
  <c r="X56" i="4"/>
  <c r="AB56" i="4"/>
  <c r="AA56" i="4"/>
  <c r="Y56" i="4"/>
  <c r="Z36" i="4"/>
  <c r="AB36" i="4"/>
  <c r="AA36" i="4"/>
  <c r="Y36" i="4"/>
  <c r="X36" i="4"/>
  <c r="AA19" i="4"/>
  <c r="AB19" i="4"/>
  <c r="Y19" i="4"/>
  <c r="Z19" i="4"/>
  <c r="X19" i="4"/>
  <c r="AB50" i="4"/>
  <c r="X50" i="4"/>
  <c r="AA50" i="4"/>
  <c r="Z50" i="4"/>
  <c r="Y50" i="4"/>
  <c r="AA43" i="4"/>
  <c r="Y43" i="4"/>
  <c r="AB43" i="4"/>
  <c r="X43" i="4"/>
  <c r="Z43" i="4"/>
  <c r="AB18" i="4"/>
  <c r="X18" i="4"/>
  <c r="AA18" i="4"/>
  <c r="Z18" i="4"/>
  <c r="Y18" i="4"/>
  <c r="Y29" i="4"/>
  <c r="Z29" i="4"/>
  <c r="X29" i="4"/>
  <c r="AB29" i="4"/>
  <c r="AA29" i="4"/>
  <c r="AC67" i="4"/>
  <c r="AC63" i="4"/>
  <c r="AC62" i="4"/>
  <c r="Y49" i="4"/>
  <c r="AA49" i="4"/>
  <c r="Z49" i="4"/>
  <c r="X49" i="4"/>
  <c r="AB49" i="4"/>
  <c r="Z13" i="4"/>
  <c r="AA13" i="4"/>
  <c r="Y13" i="4"/>
  <c r="X13" i="4"/>
  <c r="AB13" i="4"/>
  <c r="AA27" i="4"/>
  <c r="Y27" i="4"/>
  <c r="X27" i="4"/>
  <c r="AB27" i="4"/>
  <c r="Z27" i="4"/>
  <c r="Y45" i="4"/>
  <c r="Z45" i="4"/>
  <c r="X45" i="4"/>
  <c r="AB45" i="4"/>
  <c r="AA45" i="4"/>
  <c r="AB38" i="4"/>
  <c r="X38" i="4"/>
  <c r="AA38" i="4"/>
  <c r="Z38" i="4"/>
  <c r="Y38" i="4"/>
  <c r="Y33" i="4"/>
  <c r="AA33" i="4"/>
  <c r="X33" i="4"/>
  <c r="AB33" i="4"/>
  <c r="Z33" i="4"/>
  <c r="Y57" i="4"/>
  <c r="X57" i="4"/>
  <c r="AB57" i="4"/>
  <c r="AA57" i="4"/>
  <c r="Z57" i="4"/>
  <c r="AA35" i="4"/>
  <c r="AB35" i="4"/>
  <c r="Y35" i="4"/>
  <c r="Z35" i="4"/>
  <c r="X35" i="4"/>
  <c r="Z20" i="4"/>
  <c r="AB20" i="4"/>
  <c r="AA20" i="4"/>
  <c r="Y20" i="4"/>
  <c r="X20" i="4"/>
  <c r="AB58" i="4"/>
  <c r="X58" i="4"/>
  <c r="Y58" i="4"/>
  <c r="AA58" i="4"/>
  <c r="Z58" i="4"/>
  <c r="Z52" i="4"/>
  <c r="AB52" i="4"/>
  <c r="AA52" i="4"/>
  <c r="Y52" i="4"/>
  <c r="X52" i="4"/>
  <c r="Z32" i="4"/>
  <c r="AA32" i="4"/>
  <c r="Y32" i="4"/>
  <c r="X32" i="4"/>
  <c r="AB32" i="4"/>
  <c r="Y53" i="4"/>
  <c r="AB53" i="4"/>
  <c r="AA53" i="4"/>
  <c r="Z53" i="4"/>
  <c r="X53" i="4"/>
  <c r="Z60" i="4"/>
  <c r="AB60" i="4"/>
  <c r="X60" i="4"/>
  <c r="AA60" i="4"/>
  <c r="Y60" i="4"/>
  <c r="AB34" i="4"/>
  <c r="X34" i="4"/>
  <c r="AA34" i="4"/>
  <c r="Z34" i="4"/>
  <c r="Y34" i="4"/>
  <c r="Y17" i="4"/>
  <c r="AA17" i="4"/>
  <c r="X17" i="4"/>
  <c r="AB17" i="4"/>
  <c r="Z17" i="4"/>
  <c r="Z16" i="4"/>
  <c r="AA16" i="4"/>
  <c r="Y16" i="4"/>
  <c r="X16" i="4"/>
  <c r="AB16" i="4"/>
  <c r="AA55" i="4"/>
  <c r="X55" i="4"/>
  <c r="AB55" i="4"/>
  <c r="Z55" i="4"/>
  <c r="Y55" i="4"/>
  <c r="AA47" i="4"/>
  <c r="Z47" i="4"/>
  <c r="Y47" i="4"/>
  <c r="X47" i="4"/>
  <c r="AB47" i="4"/>
  <c r="Y41" i="4"/>
  <c r="X41" i="4"/>
  <c r="AB41" i="4"/>
  <c r="AA41" i="4"/>
  <c r="Z41" i="4"/>
  <c r="AB14" i="4"/>
  <c r="X14" i="4"/>
  <c r="Z14" i="4"/>
  <c r="AA14" i="4"/>
  <c r="Y14" i="4"/>
  <c r="Y25" i="4"/>
  <c r="X25" i="4"/>
  <c r="AA25" i="4"/>
  <c r="AB25" i="4"/>
  <c r="Z25" i="4"/>
  <c r="Z48" i="4"/>
  <c r="AA48" i="4"/>
  <c r="Y48" i="4"/>
  <c r="X48" i="4"/>
  <c r="AB48" i="4"/>
  <c r="AA39" i="4"/>
  <c r="X39" i="4"/>
  <c r="AB39" i="4"/>
  <c r="Z39" i="4"/>
  <c r="Y39" i="4"/>
  <c r="AA15" i="4"/>
  <c r="Z15" i="4"/>
  <c r="X15" i="4"/>
  <c r="Y15" i="4"/>
  <c r="AB15" i="4"/>
  <c r="AB46" i="4"/>
  <c r="X46" i="4"/>
  <c r="Z46" i="4"/>
  <c r="AA46" i="4"/>
  <c r="Y46" i="4"/>
  <c r="AB22" i="4"/>
  <c r="X22" i="4"/>
  <c r="AA22" i="4"/>
  <c r="Z22" i="4"/>
  <c r="Y22" i="4"/>
  <c r="AE64" i="4"/>
  <c r="Y61" i="4"/>
  <c r="AA61" i="4"/>
  <c r="AB61" i="4"/>
  <c r="Z61" i="4"/>
  <c r="X61" i="4"/>
  <c r="Z24" i="4"/>
  <c r="X24" i="4"/>
  <c r="AB24" i="4"/>
  <c r="AA24" i="4"/>
  <c r="Y24" i="4"/>
  <c r="AB42" i="4"/>
  <c r="X42" i="4"/>
  <c r="Y42" i="4"/>
  <c r="AA42" i="4"/>
  <c r="Z42" i="4"/>
  <c r="AA59" i="4"/>
  <c r="Y59" i="4"/>
  <c r="X59" i="4"/>
  <c r="AB59" i="4"/>
  <c r="Z59" i="4"/>
  <c r="AA51" i="4"/>
  <c r="AB51" i="4"/>
  <c r="Z51" i="4"/>
  <c r="Y51" i="4"/>
  <c r="X51" i="4"/>
  <c r="Z44" i="4"/>
  <c r="Y44" i="4"/>
  <c r="X44" i="4"/>
  <c r="AB44" i="4"/>
  <c r="AA44" i="4"/>
  <c r="AA23" i="4"/>
  <c r="X23" i="4"/>
  <c r="Z23" i="4"/>
  <c r="Y23" i="4"/>
  <c r="AB23" i="4"/>
  <c r="AB26" i="4"/>
  <c r="X26" i="4"/>
  <c r="Y26" i="4"/>
  <c r="AA26" i="4"/>
  <c r="Z26" i="4"/>
  <c r="Y21" i="4"/>
  <c r="AB21" i="4"/>
  <c r="Z21" i="4"/>
  <c r="AA21" i="4"/>
  <c r="X21" i="4"/>
  <c r="AC65" i="4"/>
  <c r="AC68" i="4"/>
  <c r="AC66" i="4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H44" i="1"/>
  <c r="H31" i="1"/>
  <c r="H30" i="1"/>
  <c r="AC24" i="4" l="1"/>
  <c r="AD70" i="4"/>
  <c r="AC22" i="4"/>
  <c r="AD22" i="4" s="1"/>
  <c r="AC16" i="4"/>
  <c r="AC34" i="4"/>
  <c r="AC60" i="4"/>
  <c r="AC35" i="4"/>
  <c r="AD35" i="4" s="1"/>
  <c r="AC57" i="4"/>
  <c r="AC33" i="4"/>
  <c r="AC31" i="4"/>
  <c r="AE12" i="4"/>
  <c r="AD12" i="4"/>
  <c r="AC14" i="4"/>
  <c r="AC13" i="4"/>
  <c r="AD13" i="4" s="1"/>
  <c r="AC29" i="4"/>
  <c r="AD29" i="4" s="1"/>
  <c r="AC50" i="4"/>
  <c r="AD50" i="4" s="1"/>
  <c r="AC30" i="4"/>
  <c r="AE13" i="4"/>
  <c r="AE14" i="4"/>
  <c r="AD14" i="4"/>
  <c r="AC47" i="4"/>
  <c r="AC17" i="4"/>
  <c r="AC38" i="4"/>
  <c r="AC45" i="4"/>
  <c r="AC18" i="4"/>
  <c r="AC19" i="4"/>
  <c r="AC37" i="4"/>
  <c r="AC54" i="4"/>
  <c r="AE68" i="4"/>
  <c r="AD68" i="4"/>
  <c r="AE22" i="4"/>
  <c r="AE16" i="4"/>
  <c r="AD16" i="4"/>
  <c r="AE34" i="4"/>
  <c r="AD34" i="4"/>
  <c r="AE60" i="4"/>
  <c r="AD60" i="4"/>
  <c r="AE33" i="4"/>
  <c r="AD33" i="4"/>
  <c r="AE29" i="4"/>
  <c r="AE66" i="4"/>
  <c r="AD66" i="4"/>
  <c r="AC21" i="4"/>
  <c r="AC26" i="4"/>
  <c r="AC51" i="4"/>
  <c r="AC61" i="4"/>
  <c r="AC48" i="4"/>
  <c r="AE31" i="4"/>
  <c r="AD31" i="4"/>
  <c r="AC23" i="4"/>
  <c r="AC44" i="4"/>
  <c r="AC42" i="4"/>
  <c r="AC39" i="4"/>
  <c r="AC41" i="4"/>
  <c r="AC53" i="4"/>
  <c r="AC20" i="4"/>
  <c r="AC49" i="4"/>
  <c r="AE62" i="4"/>
  <c r="AD62" i="4"/>
  <c r="AC36" i="4"/>
  <c r="AC56" i="4"/>
  <c r="AE24" i="4"/>
  <c r="AD24" i="4"/>
  <c r="AE57" i="4"/>
  <c r="AD57" i="4"/>
  <c r="AE63" i="4"/>
  <c r="AD63" i="4"/>
  <c r="AC28" i="4"/>
  <c r="AE30" i="4"/>
  <c r="AD30" i="4"/>
  <c r="AE65" i="4"/>
  <c r="AD65" i="4"/>
  <c r="AC59" i="4"/>
  <c r="AC46" i="4"/>
  <c r="AC15" i="4"/>
  <c r="AC25" i="4"/>
  <c r="AC55" i="4"/>
  <c r="AC32" i="4"/>
  <c r="AC52" i="4"/>
  <c r="AC58" i="4"/>
  <c r="AC27" i="4"/>
  <c r="AE67" i="4"/>
  <c r="AD67" i="4"/>
  <c r="AC43" i="4"/>
  <c r="AC40" i="4"/>
  <c r="T12" i="1"/>
  <c r="U12" i="1" s="1"/>
  <c r="T16" i="1"/>
  <c r="U16" i="1" s="1"/>
  <c r="T20" i="1"/>
  <c r="U20" i="1" s="1"/>
  <c r="T24" i="1"/>
  <c r="U24" i="1" s="1"/>
  <c r="T28" i="1"/>
  <c r="U28" i="1" s="1"/>
  <c r="T32" i="1"/>
  <c r="U32" i="1" s="1"/>
  <c r="T36" i="1"/>
  <c r="U36" i="1" s="1"/>
  <c r="T40" i="1"/>
  <c r="U40" i="1" s="1"/>
  <c r="T44" i="1"/>
  <c r="U44" i="1" s="1"/>
  <c r="T48" i="1"/>
  <c r="U48" i="1" s="1"/>
  <c r="T52" i="1"/>
  <c r="U52" i="1" s="1"/>
  <c r="T56" i="1"/>
  <c r="U56" i="1" s="1"/>
  <c r="T60" i="1"/>
  <c r="U60" i="1" s="1"/>
  <c r="T14" i="1"/>
  <c r="U14" i="1" s="1"/>
  <c r="T18" i="1"/>
  <c r="U18" i="1" s="1"/>
  <c r="T22" i="1"/>
  <c r="U22" i="1" s="1"/>
  <c r="T26" i="1"/>
  <c r="U26" i="1" s="1"/>
  <c r="T30" i="1"/>
  <c r="U30" i="1" s="1"/>
  <c r="T34" i="1"/>
  <c r="U34" i="1" s="1"/>
  <c r="T38" i="1"/>
  <c r="U38" i="1" s="1"/>
  <c r="T42" i="1"/>
  <c r="U42" i="1" s="1"/>
  <c r="T46" i="1"/>
  <c r="U46" i="1" s="1"/>
  <c r="T50" i="1"/>
  <c r="U50" i="1" s="1"/>
  <c r="T54" i="1"/>
  <c r="U54" i="1" s="1"/>
  <c r="T58" i="1"/>
  <c r="U58" i="1" s="1"/>
  <c r="T13" i="1"/>
  <c r="U13" i="1" s="1"/>
  <c r="T17" i="1"/>
  <c r="U17" i="1" s="1"/>
  <c r="T21" i="1"/>
  <c r="U21" i="1" s="1"/>
  <c r="T25" i="1"/>
  <c r="U25" i="1" s="1"/>
  <c r="T29" i="1"/>
  <c r="U29" i="1" s="1"/>
  <c r="T33" i="1"/>
  <c r="U33" i="1" s="1"/>
  <c r="T37" i="1"/>
  <c r="U37" i="1" s="1"/>
  <c r="T41" i="1"/>
  <c r="U41" i="1" s="1"/>
  <c r="T45" i="1"/>
  <c r="U45" i="1" s="1"/>
  <c r="T49" i="1"/>
  <c r="U49" i="1" s="1"/>
  <c r="T53" i="1"/>
  <c r="U53" i="1" s="1"/>
  <c r="T57" i="1"/>
  <c r="U57" i="1" s="1"/>
  <c r="T61" i="1"/>
  <c r="U61" i="1" s="1"/>
  <c r="T15" i="1"/>
  <c r="U15" i="1" s="1"/>
  <c r="T19" i="1"/>
  <c r="U19" i="1" s="1"/>
  <c r="T23" i="1"/>
  <c r="U23" i="1" s="1"/>
  <c r="T27" i="1"/>
  <c r="U27" i="1" s="1"/>
  <c r="T31" i="1"/>
  <c r="U31" i="1" s="1"/>
  <c r="T35" i="1"/>
  <c r="U35" i="1" s="1"/>
  <c r="T39" i="1"/>
  <c r="U39" i="1" s="1"/>
  <c r="T43" i="1"/>
  <c r="U43" i="1" s="1"/>
  <c r="T47" i="1"/>
  <c r="U47" i="1" s="1"/>
  <c r="T51" i="1"/>
  <c r="U51" i="1" s="1"/>
  <c r="T55" i="1"/>
  <c r="U55" i="1" s="1"/>
  <c r="T59" i="1"/>
  <c r="U59" i="1" s="1"/>
  <c r="AE35" i="4" l="1"/>
  <c r="AE50" i="4"/>
  <c r="AE43" i="4"/>
  <c r="AD43" i="4"/>
  <c r="AE25" i="4"/>
  <c r="AD25" i="4"/>
  <c r="AE28" i="4"/>
  <c r="AD28" i="4"/>
  <c r="AE36" i="4"/>
  <c r="AD36" i="4"/>
  <c r="AE20" i="4"/>
  <c r="AD20" i="4"/>
  <c r="AE26" i="4"/>
  <c r="AD26" i="4"/>
  <c r="AE19" i="4"/>
  <c r="AD19" i="4"/>
  <c r="AE17" i="4"/>
  <c r="AD17" i="4"/>
  <c r="AE32" i="4"/>
  <c r="AD32" i="4"/>
  <c r="AE46" i="4"/>
  <c r="AD46" i="4"/>
  <c r="AE41" i="4"/>
  <c r="AD41" i="4"/>
  <c r="AE23" i="4"/>
  <c r="AD23" i="4"/>
  <c r="AE61" i="4"/>
  <c r="AD61" i="4"/>
  <c r="AE54" i="4"/>
  <c r="AD54" i="4"/>
  <c r="AE45" i="4"/>
  <c r="AD45" i="4"/>
  <c r="AE40" i="4"/>
  <c r="AD40" i="4"/>
  <c r="AE27" i="4"/>
  <c r="AD27" i="4"/>
  <c r="AE55" i="4"/>
  <c r="AD55" i="4"/>
  <c r="AE59" i="4"/>
  <c r="AD59" i="4"/>
  <c r="AE56" i="4"/>
  <c r="AD56" i="4"/>
  <c r="AE49" i="4"/>
  <c r="AD49" i="4"/>
  <c r="AE39" i="4"/>
  <c r="AD39" i="4"/>
  <c r="AE51" i="4"/>
  <c r="AD51" i="4"/>
  <c r="AE37" i="4"/>
  <c r="AD37" i="4"/>
  <c r="AE38" i="4"/>
  <c r="AD38" i="4"/>
  <c r="AE58" i="4"/>
  <c r="AD58" i="4"/>
  <c r="AE42" i="4"/>
  <c r="AD42" i="4"/>
  <c r="AE52" i="4"/>
  <c r="AD52" i="4"/>
  <c r="AE15" i="4"/>
  <c r="AD15" i="4"/>
  <c r="AE53" i="4"/>
  <c r="AD53" i="4"/>
  <c r="AE44" i="4"/>
  <c r="AD44" i="4"/>
  <c r="AE48" i="4"/>
  <c r="AD48" i="4"/>
  <c r="AE21" i="4"/>
  <c r="AD21" i="4"/>
  <c r="AE18" i="4"/>
  <c r="AD18" i="4"/>
  <c r="AE47" i="4"/>
  <c r="AD47" i="4"/>
  <c r="X43" i="1"/>
  <c r="Z43" i="1"/>
  <c r="V43" i="1"/>
  <c r="AA43" i="1"/>
  <c r="Y43" i="1"/>
  <c r="W43" i="1"/>
  <c r="X51" i="1"/>
  <c r="Z51" i="1"/>
  <c r="V51" i="1"/>
  <c r="AA51" i="1"/>
  <c r="Y51" i="1"/>
  <c r="W51" i="1"/>
  <c r="X35" i="1"/>
  <c r="Z35" i="1"/>
  <c r="V35" i="1"/>
  <c r="AA35" i="1"/>
  <c r="Y35" i="1"/>
  <c r="W35" i="1"/>
  <c r="X19" i="1"/>
  <c r="Z19" i="1"/>
  <c r="V19" i="1"/>
  <c r="AA19" i="1"/>
  <c r="Y19" i="1"/>
  <c r="W19" i="1"/>
  <c r="X53" i="1"/>
  <c r="Z53" i="1"/>
  <c r="V53" i="1"/>
  <c r="Y53" i="1"/>
  <c r="W53" i="1"/>
  <c r="AA53" i="1"/>
  <c r="X37" i="1"/>
  <c r="Z37" i="1"/>
  <c r="V37" i="1"/>
  <c r="Y37" i="1"/>
  <c r="W37" i="1"/>
  <c r="AA37" i="1"/>
  <c r="X21" i="1"/>
  <c r="Z21" i="1"/>
  <c r="V21" i="1"/>
  <c r="Y21" i="1"/>
  <c r="W21" i="1"/>
  <c r="AA21" i="1"/>
  <c r="Z54" i="1"/>
  <c r="V54" i="1"/>
  <c r="X54" i="1"/>
  <c r="AA54" i="1"/>
  <c r="Y54" i="1"/>
  <c r="W54" i="1"/>
  <c r="Z38" i="1"/>
  <c r="V38" i="1"/>
  <c r="X38" i="1"/>
  <c r="AA38" i="1"/>
  <c r="Y38" i="1"/>
  <c r="W38" i="1"/>
  <c r="Z22" i="1"/>
  <c r="V22" i="1"/>
  <c r="X22" i="1"/>
  <c r="AA22" i="1"/>
  <c r="Y22" i="1"/>
  <c r="W22" i="1"/>
  <c r="Z56" i="1"/>
  <c r="V56" i="1"/>
  <c r="X56" i="1"/>
  <c r="AA56" i="1"/>
  <c r="W56" i="1"/>
  <c r="Y56" i="1"/>
  <c r="Z40" i="1"/>
  <c r="V40" i="1"/>
  <c r="X40" i="1"/>
  <c r="W40" i="1"/>
  <c r="AA40" i="1"/>
  <c r="Y40" i="1"/>
  <c r="Z24" i="1"/>
  <c r="V24" i="1"/>
  <c r="X24" i="1"/>
  <c r="W24" i="1"/>
  <c r="AA24" i="1"/>
  <c r="Y24" i="1"/>
  <c r="X47" i="1"/>
  <c r="Z47" i="1"/>
  <c r="V47" i="1"/>
  <c r="AA47" i="1"/>
  <c r="Y47" i="1"/>
  <c r="W47" i="1"/>
  <c r="X31" i="1"/>
  <c r="Z31" i="1"/>
  <c r="V31" i="1"/>
  <c r="AA31" i="1"/>
  <c r="Y31" i="1"/>
  <c r="W31" i="1"/>
  <c r="X15" i="1"/>
  <c r="Z15" i="1"/>
  <c r="V15" i="1"/>
  <c r="AA15" i="1"/>
  <c r="Y15" i="1"/>
  <c r="W15" i="1"/>
  <c r="X49" i="1"/>
  <c r="Z49" i="1"/>
  <c r="V49" i="1"/>
  <c r="Y49" i="1"/>
  <c r="W49" i="1"/>
  <c r="AA49" i="1"/>
  <c r="X33" i="1"/>
  <c r="Z33" i="1"/>
  <c r="V33" i="1"/>
  <c r="Y33" i="1"/>
  <c r="W33" i="1"/>
  <c r="AA33" i="1"/>
  <c r="X17" i="1"/>
  <c r="Z17" i="1"/>
  <c r="V17" i="1"/>
  <c r="Y17" i="1"/>
  <c r="W17" i="1"/>
  <c r="AA17" i="1"/>
  <c r="Z50" i="1"/>
  <c r="V50" i="1"/>
  <c r="X50" i="1"/>
  <c r="AA50" i="1"/>
  <c r="Y50" i="1"/>
  <c r="W50" i="1"/>
  <c r="Z34" i="1"/>
  <c r="V34" i="1"/>
  <c r="X34" i="1"/>
  <c r="AA34" i="1"/>
  <c r="Y34" i="1"/>
  <c r="W34" i="1"/>
  <c r="Z18" i="1"/>
  <c r="V18" i="1"/>
  <c r="X18" i="1"/>
  <c r="AA18" i="1"/>
  <c r="Y18" i="1"/>
  <c r="W18" i="1"/>
  <c r="Z52" i="1"/>
  <c r="V52" i="1"/>
  <c r="X52" i="1"/>
  <c r="W52" i="1"/>
  <c r="AA52" i="1"/>
  <c r="Y52" i="1"/>
  <c r="Z36" i="1"/>
  <c r="V36" i="1"/>
  <c r="X36" i="1"/>
  <c r="W36" i="1"/>
  <c r="AA36" i="1"/>
  <c r="Y36" i="1"/>
  <c r="Z20" i="1"/>
  <c r="V20" i="1"/>
  <c r="X20" i="1"/>
  <c r="W20" i="1"/>
  <c r="AA20" i="1"/>
  <c r="Y20" i="1"/>
  <c r="X59" i="1"/>
  <c r="Z59" i="1"/>
  <c r="V59" i="1"/>
  <c r="Y59" i="1"/>
  <c r="AA59" i="1"/>
  <c r="W59" i="1"/>
  <c r="X27" i="1"/>
  <c r="Z27" i="1"/>
  <c r="V27" i="1"/>
  <c r="AA27" i="1"/>
  <c r="Y27" i="1"/>
  <c r="W27" i="1"/>
  <c r="X61" i="1"/>
  <c r="Z61" i="1"/>
  <c r="V61" i="1"/>
  <c r="Y61" i="1"/>
  <c r="AA61" i="1"/>
  <c r="W61" i="1"/>
  <c r="X45" i="1"/>
  <c r="Z45" i="1"/>
  <c r="V45" i="1"/>
  <c r="Y45" i="1"/>
  <c r="W45" i="1"/>
  <c r="AA45" i="1"/>
  <c r="X29" i="1"/>
  <c r="Z29" i="1"/>
  <c r="V29" i="1"/>
  <c r="Y29" i="1"/>
  <c r="W29" i="1"/>
  <c r="AA29" i="1"/>
  <c r="X13" i="1"/>
  <c r="Z13" i="1"/>
  <c r="V13" i="1"/>
  <c r="Y13" i="1"/>
  <c r="W13" i="1"/>
  <c r="AA13" i="1"/>
  <c r="Z46" i="1"/>
  <c r="V46" i="1"/>
  <c r="X46" i="1"/>
  <c r="AA46" i="1"/>
  <c r="Y46" i="1"/>
  <c r="W46" i="1"/>
  <c r="Z30" i="1"/>
  <c r="V30" i="1"/>
  <c r="X30" i="1"/>
  <c r="AA30" i="1"/>
  <c r="Y30" i="1"/>
  <c r="W30" i="1"/>
  <c r="Z14" i="1"/>
  <c r="V14" i="1"/>
  <c r="X14" i="1"/>
  <c r="AA14" i="1"/>
  <c r="Y14" i="1"/>
  <c r="W14" i="1"/>
  <c r="Z48" i="1"/>
  <c r="V48" i="1"/>
  <c r="X48" i="1"/>
  <c r="W48" i="1"/>
  <c r="AA48" i="1"/>
  <c r="Y48" i="1"/>
  <c r="Z32" i="1"/>
  <c r="V32" i="1"/>
  <c r="X32" i="1"/>
  <c r="W32" i="1"/>
  <c r="AA32" i="1"/>
  <c r="Y32" i="1"/>
  <c r="Z16" i="1"/>
  <c r="V16" i="1"/>
  <c r="X16" i="1"/>
  <c r="W16" i="1"/>
  <c r="AA16" i="1"/>
  <c r="Y16" i="1"/>
  <c r="X55" i="1"/>
  <c r="Z55" i="1"/>
  <c r="V55" i="1"/>
  <c r="Y55" i="1"/>
  <c r="AA55" i="1"/>
  <c r="W55" i="1"/>
  <c r="X39" i="1"/>
  <c r="Z39" i="1"/>
  <c r="V39" i="1"/>
  <c r="AA39" i="1"/>
  <c r="Y39" i="1"/>
  <c r="W39" i="1"/>
  <c r="X23" i="1"/>
  <c r="Z23" i="1"/>
  <c r="V23" i="1"/>
  <c r="AA23" i="1"/>
  <c r="Y23" i="1"/>
  <c r="W23" i="1"/>
  <c r="X57" i="1"/>
  <c r="Z57" i="1"/>
  <c r="V57" i="1"/>
  <c r="Y57" i="1"/>
  <c r="W57" i="1"/>
  <c r="AA57" i="1"/>
  <c r="X41" i="1"/>
  <c r="Z41" i="1"/>
  <c r="V41" i="1"/>
  <c r="Y41" i="1"/>
  <c r="W41" i="1"/>
  <c r="AA41" i="1"/>
  <c r="X25" i="1"/>
  <c r="Z25" i="1"/>
  <c r="V25" i="1"/>
  <c r="Y25" i="1"/>
  <c r="W25" i="1"/>
  <c r="AA25" i="1"/>
  <c r="Z58" i="1"/>
  <c r="V58" i="1"/>
  <c r="X58" i="1"/>
  <c r="AA58" i="1"/>
  <c r="W58" i="1"/>
  <c r="Y58" i="1"/>
  <c r="Z42" i="1"/>
  <c r="V42" i="1"/>
  <c r="X42" i="1"/>
  <c r="AA42" i="1"/>
  <c r="Y42" i="1"/>
  <c r="W42" i="1"/>
  <c r="Z26" i="1"/>
  <c r="V26" i="1"/>
  <c r="X26" i="1"/>
  <c r="AA26" i="1"/>
  <c r="Y26" i="1"/>
  <c r="W26" i="1"/>
  <c r="Z60" i="1"/>
  <c r="V60" i="1"/>
  <c r="X60" i="1"/>
  <c r="AA60" i="1"/>
  <c r="W60" i="1"/>
  <c r="Y60" i="1"/>
  <c r="Z44" i="1"/>
  <c r="V44" i="1"/>
  <c r="X44" i="1"/>
  <c r="W44" i="1"/>
  <c r="AA44" i="1"/>
  <c r="Y44" i="1"/>
  <c r="Z28" i="1"/>
  <c r="V28" i="1"/>
  <c r="X28" i="1"/>
  <c r="W28" i="1"/>
  <c r="AA28" i="1"/>
  <c r="Y28" i="1"/>
  <c r="Y12" i="1"/>
  <c r="Z12" i="1"/>
  <c r="W12" i="1"/>
  <c r="V12" i="1"/>
  <c r="AA12" i="1"/>
  <c r="X12" i="1"/>
  <c r="AB19" i="1" l="1"/>
  <c r="AB51" i="1"/>
  <c r="AB55" i="1"/>
  <c r="AB12" i="1"/>
  <c r="AB27" i="1"/>
  <c r="AB42" i="1"/>
  <c r="AB16" i="1"/>
  <c r="AB29" i="1"/>
  <c r="AB32" i="1"/>
  <c r="AB45" i="1"/>
  <c r="AB48" i="1"/>
  <c r="AB61" i="1"/>
  <c r="AB15" i="1"/>
  <c r="AB44" i="1"/>
  <c r="AB35" i="1"/>
  <c r="AB13" i="1"/>
  <c r="AB18" i="1"/>
  <c r="AB43" i="1"/>
  <c r="AB23" i="1"/>
  <c r="AB17" i="1"/>
  <c r="AB20" i="1"/>
  <c r="AB33" i="1"/>
  <c r="AB36" i="1"/>
  <c r="AB49" i="1"/>
  <c r="AB52" i="1"/>
  <c r="AB50" i="1"/>
  <c r="AB54" i="1"/>
  <c r="AB14" i="1"/>
  <c r="AB22" i="1"/>
  <c r="AB30" i="1"/>
  <c r="AB38" i="1"/>
  <c r="AB26" i="1"/>
  <c r="AB21" i="1"/>
  <c r="AB24" i="1"/>
  <c r="AB37" i="1"/>
  <c r="AB40" i="1"/>
  <c r="AB53" i="1"/>
  <c r="AB56" i="1"/>
  <c r="AB31" i="1"/>
  <c r="AB59" i="1"/>
  <c r="AB46" i="1"/>
  <c r="AB34" i="1"/>
  <c r="AB47" i="1"/>
  <c r="AB58" i="1"/>
  <c r="AB39" i="1"/>
  <c r="AB25" i="1"/>
  <c r="AB28" i="1"/>
  <c r="AB41" i="1"/>
  <c r="AB57" i="1"/>
  <c r="AB60" i="1"/>
  <c r="AD34" i="1" l="1"/>
  <c r="AC34" i="1"/>
  <c r="AD30" i="1"/>
  <c r="AC30" i="1"/>
  <c r="AD33" i="1"/>
  <c r="AC33" i="1"/>
  <c r="AD44" i="1"/>
  <c r="AC44" i="1"/>
  <c r="AD51" i="1"/>
  <c r="AC51" i="1"/>
  <c r="AD41" i="1"/>
  <c r="AC41" i="1"/>
  <c r="AD58" i="1"/>
  <c r="AC58" i="1"/>
  <c r="AD59" i="1"/>
  <c r="AC59" i="1"/>
  <c r="AD40" i="1"/>
  <c r="AC40" i="1"/>
  <c r="AD26" i="1"/>
  <c r="AC26" i="1"/>
  <c r="AD14" i="1"/>
  <c r="AC14" i="1"/>
  <c r="AD49" i="1"/>
  <c r="AC49" i="1"/>
  <c r="AD17" i="1"/>
  <c r="AC17" i="1"/>
  <c r="AD13" i="1"/>
  <c r="AC13" i="1"/>
  <c r="AD61" i="1"/>
  <c r="AC61" i="1"/>
  <c r="AD29" i="1"/>
  <c r="AC29" i="1"/>
  <c r="AD60" i="1"/>
  <c r="AC60" i="1"/>
  <c r="AD56" i="1"/>
  <c r="AC56" i="1"/>
  <c r="AD28" i="1"/>
  <c r="AC28" i="1"/>
  <c r="AD47" i="1"/>
  <c r="AC47" i="1"/>
  <c r="AD31" i="1"/>
  <c r="AC31" i="1"/>
  <c r="AD37" i="1"/>
  <c r="AC37" i="1"/>
  <c r="AD38" i="1"/>
  <c r="AC38" i="1"/>
  <c r="AD54" i="1"/>
  <c r="AC54" i="1"/>
  <c r="AD36" i="1"/>
  <c r="AC36" i="1"/>
  <c r="AD23" i="1"/>
  <c r="AC23" i="1"/>
  <c r="AD35" i="1"/>
  <c r="AC35" i="1"/>
  <c r="AD48" i="1"/>
  <c r="AC48" i="1"/>
  <c r="AD16" i="1"/>
  <c r="AC16" i="1"/>
  <c r="AD55" i="1"/>
  <c r="AC55" i="1"/>
  <c r="AD25" i="1"/>
  <c r="AC25" i="1"/>
  <c r="AD24" i="1"/>
  <c r="AC24" i="1"/>
  <c r="AD50" i="1"/>
  <c r="AC50" i="1"/>
  <c r="AD43" i="1"/>
  <c r="AC43" i="1"/>
  <c r="AD45" i="1"/>
  <c r="AC45" i="1"/>
  <c r="AD42" i="1"/>
  <c r="AC42" i="1"/>
  <c r="AD57" i="1"/>
  <c r="AC57" i="1"/>
  <c r="AD39" i="1"/>
  <c r="AC39" i="1"/>
  <c r="AD46" i="1"/>
  <c r="AC46" i="1"/>
  <c r="AD53" i="1"/>
  <c r="AC53" i="1"/>
  <c r="AD21" i="1"/>
  <c r="AC21" i="1"/>
  <c r="AD22" i="1"/>
  <c r="AC22" i="1"/>
  <c r="AD52" i="1"/>
  <c r="AC52" i="1"/>
  <c r="AD20" i="1"/>
  <c r="AC20" i="1"/>
  <c r="AD18" i="1"/>
  <c r="AC18" i="1"/>
  <c r="AD15" i="1"/>
  <c r="AC15" i="1"/>
  <c r="AD32" i="1"/>
  <c r="AC32" i="1"/>
  <c r="AD27" i="1"/>
  <c r="AC27" i="1"/>
  <c r="AD19" i="1"/>
  <c r="AC19" i="1"/>
  <c r="AD12" i="1"/>
  <c r="AD62" i="1" s="1"/>
  <c r="AB62" i="1"/>
  <c r="AC12" i="1"/>
  <c r="AC62" i="1" l="1"/>
</calcChain>
</file>

<file path=xl/comments1.xml><?xml version="1.0" encoding="utf-8"?>
<comments xmlns="http://schemas.openxmlformats.org/spreadsheetml/2006/main">
  <authors>
    <author>Edhuard Misajel Huaman</author>
  </authors>
  <commentList>
    <comment ref="B56" authorId="0" shapeId="0">
      <text>
        <r>
          <rPr>
            <b/>
            <sz val="9"/>
            <color indexed="81"/>
            <rFont val="Tahoma"/>
            <family val="2"/>
          </rPr>
          <t>Edhuard Misajel Huaman:</t>
        </r>
        <r>
          <rPr>
            <sz val="9"/>
            <color indexed="81"/>
            <rFont val="Tahoma"/>
            <family val="2"/>
          </rPr>
          <t xml:space="preserve">
Sólo la recepción del Valor Cuota</t>
        </r>
      </text>
    </comment>
    <comment ref="F56" authorId="0" shapeId="0">
      <text>
        <r>
          <rPr>
            <b/>
            <sz val="9"/>
            <color indexed="81"/>
            <rFont val="Tahoma"/>
            <family val="2"/>
          </rPr>
          <t>Edhuard Misajel Huaman:</t>
        </r>
        <r>
          <rPr>
            <sz val="9"/>
            <color indexed="81"/>
            <rFont val="Tahoma"/>
            <family val="2"/>
          </rPr>
          <t xml:space="preserve">
Interfaz para carga del VC</t>
        </r>
      </text>
    </comment>
  </commentList>
</comments>
</file>

<file path=xl/sharedStrings.xml><?xml version="1.0" encoding="utf-8"?>
<sst xmlns="http://schemas.openxmlformats.org/spreadsheetml/2006/main" count="1193" uniqueCount="195">
  <si>
    <t>Movimientos</t>
  </si>
  <si>
    <t>Saldos</t>
  </si>
  <si>
    <t>Naturales</t>
  </si>
  <si>
    <t>Jurídicas</t>
  </si>
  <si>
    <t>Relaciones Laborales</t>
  </si>
  <si>
    <t>Cuentas</t>
  </si>
  <si>
    <t>Afiliación/Traspasos/Cambio Fondo/Act. Datos</t>
  </si>
  <si>
    <t>HH Desarrollo</t>
  </si>
  <si>
    <t>HH
Pruebas</t>
  </si>
  <si>
    <t>Analisis Tecnico</t>
  </si>
  <si>
    <t>Analisis Funcional</t>
  </si>
  <si>
    <t xml:space="preserve">HH
Analisis de Procesos </t>
  </si>
  <si>
    <t>HH 
Analisis Funcional</t>
  </si>
  <si>
    <t>HH
Modelo de datos</t>
  </si>
  <si>
    <t>HH
Analisis T</t>
  </si>
  <si>
    <t>Total</t>
  </si>
  <si>
    <t>Cantidad de Entidades</t>
  </si>
  <si>
    <t>Volumetría 
Migración</t>
  </si>
  <si>
    <t>Integridad
con el CORE</t>
  </si>
  <si>
    <t>Integridad
con los Legados</t>
  </si>
  <si>
    <t>Módulo AS400</t>
  </si>
  <si>
    <t xml:space="preserve">Tipo </t>
  </si>
  <si>
    <t>Funcionalidad</t>
  </si>
  <si>
    <t>Cantidad  
Entidades</t>
  </si>
  <si>
    <t>Dificultad</t>
  </si>
  <si>
    <t>Peso</t>
  </si>
  <si>
    <t>Cant. Apro
Registros</t>
  </si>
  <si>
    <t>Compejidad
Transformación
de Datos</t>
  </si>
  <si>
    <t>Integridad
Core</t>
  </si>
  <si>
    <t>Integridad
Legados</t>
  </si>
  <si>
    <t>Trámites No Previsionales</t>
  </si>
  <si>
    <t>Afiliación</t>
  </si>
  <si>
    <t>Normal 3</t>
  </si>
  <si>
    <t>Cero 0</t>
  </si>
  <si>
    <t>Muy Complejo 5</t>
  </si>
  <si>
    <t>No tiene complejidad</t>
  </si>
  <si>
    <t>Algo Simple 2</t>
  </si>
  <si>
    <t>Alta integridad</t>
  </si>
  <si>
    <t>Algo Complejo 4</t>
  </si>
  <si>
    <t>Muy Simple 1</t>
  </si>
  <si>
    <t>Traspasos IN</t>
  </si>
  <si>
    <t>Apertura de cuenta APV</t>
  </si>
  <si>
    <t>Reversiones IN</t>
  </si>
  <si>
    <t>No</t>
  </si>
  <si>
    <t>Desafiliación</t>
  </si>
  <si>
    <t>Traspasos  OUT</t>
  </si>
  <si>
    <t>Multiafiliación</t>
  </si>
  <si>
    <t>Nulidad</t>
  </si>
  <si>
    <t>Reversiones OUT</t>
  </si>
  <si>
    <t>Cambio de Fondo</t>
  </si>
  <si>
    <t xml:space="preserve">Acreditación </t>
  </si>
  <si>
    <t>Bono</t>
  </si>
  <si>
    <t>Beneficios</t>
  </si>
  <si>
    <t>Retención Judicial</t>
  </si>
  <si>
    <t>Retiros de Aportes</t>
  </si>
  <si>
    <t>Regularización de cuenta</t>
  </si>
  <si>
    <t>Gestión de AxC</t>
  </si>
  <si>
    <t>Actualización de datos</t>
  </si>
  <si>
    <t>Clave Segura</t>
  </si>
  <si>
    <t>No aplica</t>
  </si>
  <si>
    <t>Afectación de cuentas y  Gestión de Cobranzas</t>
  </si>
  <si>
    <t>Movimientos Bancarios : 
Gestión de Pago- Abonos:
*Aporte obligatorios  y Voluntarios</t>
  </si>
  <si>
    <t>Movimientos Bancarios : 
Gestión de Pago- Abonos:
*Aportes de trámites previsionales</t>
  </si>
  <si>
    <t>Movimientos Bancarios : 
Gestión de Pago- Abonos:
*Aportes de trámites NO previsionales</t>
  </si>
  <si>
    <t>Movimientos Bancarios : 
Gestión de Pago- Cargos:
*Transferencias de Primas Pagos de trámites Previsionales</t>
  </si>
  <si>
    <t>Movimientos Bancarios : 
Gestión de Pago- Cargos:
*Pagos de trámites No Previsionales</t>
  </si>
  <si>
    <t>Movimientos Bancarios : 
Gestión de Pago- Cargos:
*Cobro de Comisiones</t>
  </si>
  <si>
    <t>Acreditación</t>
  </si>
  <si>
    <t>Cobranza</t>
  </si>
  <si>
    <t>Gestión de Empresas</t>
  </si>
  <si>
    <t>tiene cierta complejidad por el volumen</t>
  </si>
  <si>
    <t>Con acreditación y benficios</t>
  </si>
  <si>
    <t xml:space="preserve">Pocos reportes la mayoria es por back </t>
  </si>
  <si>
    <t>Generación Deuda</t>
  </si>
  <si>
    <t>Gestión de Deuda</t>
  </si>
  <si>
    <t>Trámites Previsionales</t>
  </si>
  <si>
    <t>Sobrevivencia</t>
  </si>
  <si>
    <t>Por fusion y para garantizar los pagos existe mucha complejidad</t>
  </si>
  <si>
    <t xml:space="preserve">Solo en beneficios </t>
  </si>
  <si>
    <t>En consultas 360</t>
  </si>
  <si>
    <t>Invalidez</t>
  </si>
  <si>
    <t>Jubilación</t>
  </si>
  <si>
    <t>Gastos de Sepelio</t>
  </si>
  <si>
    <t>Herencia</t>
  </si>
  <si>
    <t>Pagos</t>
  </si>
  <si>
    <t>Cálculo de Pensión</t>
  </si>
  <si>
    <t xml:space="preserve">Servicios de Información </t>
  </si>
  <si>
    <t>Correspondencia</t>
  </si>
  <si>
    <t>Gestión Documental (Digital y Físico)</t>
  </si>
  <si>
    <t>Contabilidad e IDI</t>
  </si>
  <si>
    <t>Instrucción de Pagos</t>
  </si>
  <si>
    <t>Comercial</t>
  </si>
  <si>
    <t>Intercambio de Información</t>
  </si>
  <si>
    <t>Estado de Cuenta</t>
  </si>
  <si>
    <t>Servicios Compartidos</t>
  </si>
  <si>
    <t>Parametría</t>
  </si>
  <si>
    <t>Seguridad</t>
  </si>
  <si>
    <t>Trazabilidad</t>
  </si>
  <si>
    <t>Reglas de Negocio</t>
  </si>
  <si>
    <t xml:space="preserve">Gestión de Cuentas Individuales
</t>
  </si>
  <si>
    <t xml:space="preserve">Es necesario un bue mapeo </t>
  </si>
  <si>
    <t>El 90% usa los mov</t>
  </si>
  <si>
    <t>Estado de cuenta, etc</t>
  </si>
  <si>
    <t>5 afiliados, 2 beneficios</t>
  </si>
  <si>
    <t>Todo el core lo usa</t>
  </si>
  <si>
    <t xml:space="preserve">Todos lo usan </t>
  </si>
  <si>
    <t>3 jurídicas</t>
  </si>
  <si>
    <t>Core</t>
  </si>
  <si>
    <t xml:space="preserve">Responsable </t>
  </si>
  <si>
    <t>Proceso General</t>
  </si>
  <si>
    <t xml:space="preserve">Procesos </t>
  </si>
  <si>
    <t>Aplicaciones</t>
  </si>
  <si>
    <t>Si</t>
  </si>
  <si>
    <t xml:space="preserve">Ramiro Cometivos </t>
  </si>
  <si>
    <t xml:space="preserve">Gestión de Afiliados </t>
  </si>
  <si>
    <t xml:space="preserve">Ingreso de afiliados </t>
  </si>
  <si>
    <t>Traspasos in</t>
  </si>
  <si>
    <t xml:space="preserve">Apertura de aportes de voluntarios </t>
  </si>
  <si>
    <t xml:space="preserve">Gestion de afiliados </t>
  </si>
  <si>
    <t>Cambio de fondo</t>
  </si>
  <si>
    <t>Desafiliacion</t>
  </si>
  <si>
    <t>Traspasos out</t>
  </si>
  <si>
    <t>Comisiones de Asesores de Ventas</t>
  </si>
  <si>
    <t>Transferencias al exterior</t>
  </si>
  <si>
    <t>Cargos en Cuenta (DEVOLUCIONES)</t>
  </si>
  <si>
    <t>Devoluciones Rao</t>
  </si>
  <si>
    <t>Manejo de datos Sensibles</t>
  </si>
  <si>
    <t>Actualialización de datos</t>
  </si>
  <si>
    <t>Carga complementarias de Datos a la SBS</t>
  </si>
  <si>
    <t>Eddy Hernandi</t>
  </si>
  <si>
    <t>Devolución de 95.5%</t>
  </si>
  <si>
    <t>Devolución 25%</t>
  </si>
  <si>
    <t>Devolución de APV, DU</t>
  </si>
  <si>
    <t>Acreditación Manual</t>
  </si>
  <si>
    <t>Bono de Reconocimiento</t>
  </si>
  <si>
    <t>Gestión de Solicitudas</t>
  </si>
  <si>
    <t>Comunicacniones con ONP/ SBS</t>
  </si>
  <si>
    <t>Acreditación de Bono</t>
  </si>
  <si>
    <t>tramites de solicitudes</t>
  </si>
  <si>
    <t>tramites de pensiones</t>
  </si>
  <si>
    <t xml:space="preserve">Informe SBS </t>
  </si>
  <si>
    <t>Cálculo Pensiones</t>
  </si>
  <si>
    <t>Aporte Adicional</t>
  </si>
  <si>
    <t>Pago de pensiones AFP</t>
  </si>
  <si>
    <t>Conciliación de Planillas Compañias de Seguros</t>
  </si>
  <si>
    <t>Pago de pensiones Compañía de Seguros</t>
  </si>
  <si>
    <t>Retenciones Judiciales</t>
  </si>
  <si>
    <t xml:space="preserve">Devoluciones </t>
  </si>
  <si>
    <t>Transferecia de Primas</t>
  </si>
  <si>
    <t>Edgar Lopez</t>
  </si>
  <si>
    <t>Cuentas Individuales</t>
  </si>
  <si>
    <t>Informe de Paridad</t>
  </si>
  <si>
    <t>Oficio 018-019</t>
  </si>
  <si>
    <t>Admimistración de Cuentas Individuales</t>
  </si>
  <si>
    <t>Provisisón de Pagos de Operaciones al SIT</t>
  </si>
  <si>
    <t>Lavado de Dinero</t>
  </si>
  <si>
    <t>Acreditación y Recaudación</t>
  </si>
  <si>
    <t>Proceso de acreditación</t>
  </si>
  <si>
    <t>Sistema gestion de planillas</t>
  </si>
  <si>
    <t>Afpnet-planillas</t>
  </si>
  <si>
    <t>Recaudación y cotización</t>
  </si>
  <si>
    <t>Rezagos in</t>
  </si>
  <si>
    <t>Conciliación de Planillas</t>
  </si>
  <si>
    <t>Administración de cuentas individuales</t>
  </si>
  <si>
    <t>Valoración/informe diario</t>
  </si>
  <si>
    <t>Aportes por clasificar</t>
  </si>
  <si>
    <t>Pagos en exceso</t>
  </si>
  <si>
    <t>Rezagos out</t>
  </si>
  <si>
    <t>Devolución de Excesos</t>
  </si>
  <si>
    <t>William Ccucho</t>
  </si>
  <si>
    <t>Acreditación de Repro</t>
  </si>
  <si>
    <t xml:space="preserve">Cobranzas </t>
  </si>
  <si>
    <t>Proceso de Cobranzas</t>
  </si>
  <si>
    <t>Generación de Cobranzas Diaria</t>
  </si>
  <si>
    <t>Generación de Cobranzas Mensual</t>
  </si>
  <si>
    <t>Proceso masivo de novedades del afiliado (PMN - Proceso masivo de novedades)</t>
  </si>
  <si>
    <t>Modulo concursal (PCON)</t>
  </si>
  <si>
    <t>Centralización Liquidaciones previas</t>
  </si>
  <si>
    <t>Generación de Liquidaciones de Cobranzas</t>
  </si>
  <si>
    <t>Cierre Mensual</t>
  </si>
  <si>
    <t>Reporte Cri (SBS)</t>
  </si>
  <si>
    <t>Repro, Reconocimiento de Deuda</t>
  </si>
  <si>
    <t>Perfilado
Migración</t>
  </si>
  <si>
    <t>Horas</t>
  </si>
  <si>
    <t>Luis Marcilla</t>
  </si>
  <si>
    <t>Meses</t>
  </si>
  <si>
    <t>Días</t>
  </si>
  <si>
    <t>Etiquetas de fila</t>
  </si>
  <si>
    <t>Total general</t>
  </si>
  <si>
    <t>Suma de Total</t>
  </si>
  <si>
    <t>Suma de Meses</t>
  </si>
  <si>
    <t>Suma de Días</t>
  </si>
  <si>
    <t>Limpieza</t>
  </si>
  <si>
    <t>Todos</t>
  </si>
  <si>
    <t xml:space="preserve">Beneficios Trámites - pagos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</si>
</sst>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left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3" fontId="1" fillId="0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3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 vertical="center"/>
    </xf>
    <xf numFmtId="4" fontId="1" fillId="0" borderId="0" xfId="0" applyNumberFormat="1" applyFont="1" applyBorder="1" applyAlignment="1">
      <alignment vertical="center" wrapText="1"/>
    </xf>
    <xf numFmtId="4" fontId="1" fillId="2" borderId="1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0" fontId="1" fillId="0" borderId="0" xfId="0" pivotButton="1" applyFont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NumberFormat="1" applyFont="1"/>
    <xf numFmtId="0" fontId="1" fillId="0" borderId="0" xfId="0" applyFont="1" applyAlignment="1">
      <alignment horizontal="left" inden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celo Meza Vargas" refreshedDate="43318.470102777777" createdVersion="6" refreshedVersion="6" minRefreshableVersion="3" recordCount="50">
  <cacheSource type="worksheet">
    <worksheetSource ref="B11:AD61" sheet="Migración 1"/>
  </cacheSource>
  <cacheFields count="29">
    <cacheField name="Módulo AS400" numFmtId="0">
      <sharedItems count="9">
        <s v="Afiliación/Traspasos/Cambio Fondo/Act. Datos"/>
        <s v="Acreditación "/>
        <s v="Beneficios"/>
        <s v="Cobranza"/>
        <s v="Servicios de Información "/>
        <s v="Todos"/>
        <s v="Servicios Compartidos"/>
        <s v="Cuentas"/>
        <s v="Web" u="1"/>
      </sharedItems>
    </cacheField>
    <cacheField name="Tipo " numFmtId="0">
      <sharedItems count="6">
        <s v="Trámites No Previsionales"/>
        <s v="Afectación de cuentas y  Gestión de Cobranzas"/>
        <s v="Trámites Previsionales"/>
        <s v="Servicios de Información "/>
        <s v="Servicios Compartidos"/>
        <s v="Gestión de Cuentas Individuales_x000a_"/>
      </sharedItems>
    </cacheField>
    <cacheField name="Funcionalidad" numFmtId="0">
      <sharedItems count="50">
        <s v="Afiliación"/>
        <s v="Traspasos IN"/>
        <s v="Apertura de cuenta APV"/>
        <s v="Reversiones IN"/>
        <s v="Desafiliación"/>
        <s v="Traspasos  OUT"/>
        <s v="Multiafiliación"/>
        <s v="Nulidad"/>
        <s v="Reversiones OUT"/>
        <s v="Cambio de Fondo"/>
        <s v="Bono"/>
        <s v="Retención Judicial"/>
        <s v="Retiros de Aportes"/>
        <s v="Regularización de cuenta"/>
        <s v="Gestión de AxC"/>
        <s v="Actualización de datos"/>
        <s v="Clave Segura"/>
        <s v="Movimientos Bancarios : _x000a_Gestión de Pago- Abonos:_x000a_*Aporte obligatorios  y Voluntarios"/>
        <s v="Movimientos Bancarios : _x000a_Gestión de Pago- Abonos:_x000a_*Aportes de trámites previsionales"/>
        <s v="Movimientos Bancarios : _x000a_Gestión de Pago- Abonos:_x000a_*Aportes de trámites NO previsionales"/>
        <s v="Movimientos Bancarios : _x000a_Gestión de Pago- Cargos:_x000a_*Transferencias de Primas Pagos de trámites Previsionales"/>
        <s v="Movimientos Bancarios : _x000a_Gestión de Pago- Cargos:_x000a_*Pagos de trámites No Previsionales"/>
        <s v="Movimientos Bancarios : _x000a_Gestión de Pago- Cargos:_x000a_*Cobro de Comisiones"/>
        <s v="Acreditación"/>
        <s v="Gestión de Empresas"/>
        <s v="Generación Deuda"/>
        <s v="Gestión de Deuda"/>
        <s v="Sobrevivencia"/>
        <s v="Invalidez"/>
        <s v="Jubilación"/>
        <s v="Gastos de Sepelio"/>
        <s v="Herencia"/>
        <s v="Pagos"/>
        <s v="Cálculo de Pensión"/>
        <s v="Correspondencia"/>
        <s v="Gestión Documental (Digital y Físico)"/>
        <s v="Contabilidad e IDI"/>
        <s v="Instrucción de Pagos"/>
        <s v="Comercial"/>
        <s v="Intercambio de Información"/>
        <s v="Estado de Cuenta"/>
        <s v="Parametría"/>
        <s v="Seguridad"/>
        <s v="Trazabilidad"/>
        <s v="Reglas de Negocio"/>
        <s v="Movimientos"/>
        <s v="Saldos"/>
        <s v="Naturales"/>
        <s v="Jurídicas"/>
        <s v="Relaciones Laborales"/>
      </sharedItems>
    </cacheField>
    <cacheField name="Cantidad  _x000a_Entidades" numFmtId="0">
      <sharedItems containsBlank="1" containsMixedTypes="1" containsNumber="1" containsInteger="1" minValue="2" maxValue="20"/>
    </cacheField>
    <cacheField name="Dificultad" numFmtId="0">
      <sharedItems/>
    </cacheField>
    <cacheField name="Peso" numFmtId="0">
      <sharedItems containsSemiMixedTypes="0" containsString="0" containsNumber="1" containsInteger="1" minValue="0" maxValue="5"/>
    </cacheField>
    <cacheField name="Cant. Apro_x000a_Registros" numFmtId="3">
      <sharedItems containsString="0" containsBlank="1" containsNumber="1" containsInteger="1" minValue="50" maxValue="1000000000"/>
    </cacheField>
    <cacheField name="Dificultad2" numFmtId="0">
      <sharedItems/>
    </cacheField>
    <cacheField name="Peso2" numFmtId="0">
      <sharedItems containsSemiMixedTypes="0" containsString="0" containsNumber="1" containsInteger="1" minValue="0" maxValue="5"/>
    </cacheField>
    <cacheField name="Compejidad_x000a_Transformación_x000a_de Datos" numFmtId="0">
      <sharedItems containsBlank="1"/>
    </cacheField>
    <cacheField name="Dificultad3" numFmtId="0">
      <sharedItems/>
    </cacheField>
    <cacheField name="Peso3" numFmtId="0">
      <sharedItems containsSemiMixedTypes="0" containsString="0" containsNumber="1" containsInteger="1" minValue="0" maxValue="5"/>
    </cacheField>
    <cacheField name="Integridad_x000a_Core" numFmtId="0">
      <sharedItems containsBlank="1"/>
    </cacheField>
    <cacheField name="Dificultad4" numFmtId="0">
      <sharedItems/>
    </cacheField>
    <cacheField name="Peso4" numFmtId="0">
      <sharedItems containsSemiMixedTypes="0" containsString="0" containsNumber="1" containsInteger="1" minValue="0" maxValue="5"/>
    </cacheField>
    <cacheField name="Integridad_x000a_Legados" numFmtId="0">
      <sharedItems containsBlank="1"/>
    </cacheField>
    <cacheField name="Dificultad5" numFmtId="0">
      <sharedItems/>
    </cacheField>
    <cacheField name="Peso5" numFmtId="0">
      <sharedItems containsSemiMixedTypes="0" containsString="0" containsNumber="1" containsInteger="1" minValue="0" maxValue="5"/>
    </cacheField>
    <cacheField name="Peso6" numFmtId="0">
      <sharedItems containsSemiMixedTypes="0" containsString="0" containsNumber="1" containsInteger="1" minValue="0" maxValue="17"/>
    </cacheField>
    <cacheField name="Horas" numFmtId="0">
      <sharedItems containsSemiMixedTypes="0" containsString="0" containsNumber="1" containsInteger="1" minValue="0" maxValue="400"/>
    </cacheField>
    <cacheField name="HH_x000a_Analisis de Procesos " numFmtId="0">
      <sharedItems containsSemiMixedTypes="0" containsString="0" containsNumber="1" containsInteger="1" minValue="0" maxValue="80"/>
    </cacheField>
    <cacheField name="HH _x000a_Analisis Funcional" numFmtId="0">
      <sharedItems containsSemiMixedTypes="0" containsString="0" containsNumber="1" containsInteger="1" minValue="0" maxValue="40"/>
    </cacheField>
    <cacheField name="HH_x000a_Modelo de datos" numFmtId="0">
      <sharedItems containsSemiMixedTypes="0" containsString="0" containsNumber="1" containsInteger="1" minValue="0" maxValue="80"/>
    </cacheField>
    <cacheField name="HH_x000a_Analisis T" numFmtId="0">
      <sharedItems containsSemiMixedTypes="0" containsString="0" containsNumber="1" containsInteger="1" minValue="0" maxValue="160"/>
    </cacheField>
    <cacheField name="HH_x000a_Pruebas" numFmtId="0">
      <sharedItems containsSemiMixedTypes="0" containsString="0" containsNumber="1" containsInteger="1" minValue="0" maxValue="200"/>
    </cacheField>
    <cacheField name="Limpieza" numFmtId="0">
      <sharedItems containsSemiMixedTypes="0" containsString="0" containsNumber="1" containsInteger="1" minValue="0" maxValue="80"/>
    </cacheField>
    <cacheField name="Total" numFmtId="4">
      <sharedItems containsSemiMixedTypes="0" containsString="0" containsNumber="1" containsInteger="1" minValue="0" maxValue="960"/>
    </cacheField>
    <cacheField name="Meses" numFmtId="4">
      <sharedItems containsSemiMixedTypes="0" containsString="0" containsNumber="1" minValue="0" maxValue="5.4545454545454541"/>
    </cacheField>
    <cacheField name="Días" numFmtId="4">
      <sharedItems containsSemiMixedTypes="0" containsString="0" containsNumber="1" containsInteger="1" minValue="0" maxValue="1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celo Meza Vargas" refreshedDate="43318.474159953701" createdVersion="6" refreshedVersion="6" minRefreshableVersion="3" recordCount="59">
  <cacheSource type="worksheet">
    <worksheetSource ref="B11:AE70" sheet="Migración 2"/>
  </cacheSource>
  <cacheFields count="30">
    <cacheField name="Core" numFmtId="0">
      <sharedItems/>
    </cacheField>
    <cacheField name="Responsable " numFmtId="0">
      <sharedItems/>
    </cacheField>
    <cacheField name="Proceso General" numFmtId="0">
      <sharedItems containsBlank="1"/>
    </cacheField>
    <cacheField name="Procesos " numFmtId="0">
      <sharedItems containsBlank="1" count="11">
        <s v="Ingreso de afiliados "/>
        <s v="Gestion de afiliados "/>
        <s v="Proceso de acreditación"/>
        <s v="Bono de Reconocimiento"/>
        <s v="Beneficios Trámites - pagos "/>
        <s v="Cuentas Individuales"/>
        <s v="Proceso de Cobranzas"/>
        <m u="1"/>
        <s v="Beneficios - pagos " u="1"/>
        <s v="Beneficios" u="1"/>
        <s v="Beneficios Trámites" u="1"/>
      </sharedItems>
    </cacheField>
    <cacheField name="Aplicaciones" numFmtId="0">
      <sharedItems/>
    </cacheField>
    <cacheField name="Cantidad  _x000a_Entidades" numFmtId="0">
      <sharedItems containsNonDate="0" containsString="0" containsBlank="1"/>
    </cacheField>
    <cacheField name="Dificultad" numFmtId="0">
      <sharedItems/>
    </cacheField>
    <cacheField name="Peso" numFmtId="0">
      <sharedItems containsString="0" containsBlank="1" containsNumber="1" containsInteger="1" minValue="0" maxValue="0"/>
    </cacheField>
    <cacheField name="Cant. Apro_x000a_Registros" numFmtId="0">
      <sharedItems containsNonDate="0" containsString="0" containsBlank="1"/>
    </cacheField>
    <cacheField name="Dificultad2" numFmtId="0">
      <sharedItems/>
    </cacheField>
    <cacheField name="Peso2" numFmtId="0">
      <sharedItems containsString="0" containsBlank="1" containsNumber="1" containsInteger="1" minValue="0" maxValue="0"/>
    </cacheField>
    <cacheField name="Compejidad_x000a_Transformación_x000a_de Datos" numFmtId="0">
      <sharedItems containsNonDate="0" containsString="0" containsBlank="1"/>
    </cacheField>
    <cacheField name="Dificultad3" numFmtId="0">
      <sharedItems/>
    </cacheField>
    <cacheField name="Peso3" numFmtId="0">
      <sharedItems containsString="0" containsBlank="1" containsNumber="1" containsInteger="1" minValue="0" maxValue="0"/>
    </cacheField>
    <cacheField name="Integridad_x000a_Core" numFmtId="0">
      <sharedItems containsNonDate="0" containsString="0" containsBlank="1"/>
    </cacheField>
    <cacheField name="Dificultad4" numFmtId="0">
      <sharedItems/>
    </cacheField>
    <cacheField name="Peso4" numFmtId="0">
      <sharedItems containsString="0" containsBlank="1" containsNumber="1" containsInteger="1" minValue="0" maxValue="0"/>
    </cacheField>
    <cacheField name="Integridad_x000a_Legados" numFmtId="0">
      <sharedItems containsNonDate="0" containsString="0" containsBlank="1"/>
    </cacheField>
    <cacheField name="Dificultad5" numFmtId="0">
      <sharedItems/>
    </cacheField>
    <cacheField name="Peso5" numFmtId="0">
      <sharedItems containsString="0" containsBlank="1" containsNumber="1" containsInteger="1" minValue="0" maxValue="0"/>
    </cacheField>
    <cacheField name="Peso6" numFmtId="0">
      <sharedItems containsSemiMixedTypes="0" containsString="0" containsNumber="1" containsInteger="1" minValue="0" maxValue="0"/>
    </cacheField>
    <cacheField name="Horas" numFmtId="0">
      <sharedItems containsSemiMixedTypes="0" containsString="0" containsNumber="1" containsInteger="1" minValue="0" maxValue="0"/>
    </cacheField>
    <cacheField name="HH_x000a_Analisis de Procesos " numFmtId="0">
      <sharedItems containsSemiMixedTypes="0" containsString="0" containsNumber="1" containsInteger="1" minValue="0" maxValue="0"/>
    </cacheField>
    <cacheField name="HH _x000a_Analisis Funcional" numFmtId="0">
      <sharedItems containsSemiMixedTypes="0" containsString="0" containsNumber="1" containsInteger="1" minValue="0" maxValue="0"/>
    </cacheField>
    <cacheField name="HH_x000a_Modelo de datos" numFmtId="0">
      <sharedItems containsSemiMixedTypes="0" containsString="0" containsNumber="1" containsInteger="1" minValue="0" maxValue="0"/>
    </cacheField>
    <cacheField name="HH_x000a_Analisis T" numFmtId="0">
      <sharedItems containsSemiMixedTypes="0" containsString="0" containsNumber="1" containsInteger="1" minValue="0" maxValue="0"/>
    </cacheField>
    <cacheField name="HH_x000a_Pruebas" numFmtId="0">
      <sharedItems containsSemiMixedTypes="0" containsString="0" containsNumber="1" containsInteger="1" minValue="0" maxValue="0"/>
    </cacheField>
    <cacheField name="Total" numFmtId="0">
      <sharedItems containsSemiMixedTypes="0" containsString="0" containsNumber="1" containsInteger="1" minValue="0" maxValue="0"/>
    </cacheField>
    <cacheField name="Meses" numFmtId="0">
      <sharedItems containsSemiMixedTypes="0" containsString="0" containsNumber="1" containsInteger="1" minValue="0" maxValue="0"/>
    </cacheField>
    <cacheField name="Días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x v="0"/>
    <n v="6"/>
    <s v="Cero 0"/>
    <n v="0"/>
    <n v="50543077"/>
    <s v="Muy Complejo 5"/>
    <n v="5"/>
    <s v="No tiene complejidad"/>
    <s v="Algo Simple 2"/>
    <n v="2"/>
    <s v="Alta integridad"/>
    <s v="Algo Complejo 4"/>
    <n v="4"/>
    <s v="Alta integridad"/>
    <s v="Normal 3"/>
    <n v="3"/>
    <n v="14"/>
    <n v="300"/>
    <n v="60"/>
    <n v="30"/>
    <n v="60"/>
    <n v="120"/>
    <n v="150"/>
    <n v="60"/>
    <n v="720"/>
    <n v="4.0909090909090908"/>
    <n v="90"/>
  </r>
  <r>
    <x v="0"/>
    <x v="0"/>
    <x v="1"/>
    <n v="7"/>
    <s v="Normal 3"/>
    <n v="3"/>
    <n v="3805445"/>
    <s v="Normal 3"/>
    <n v="3"/>
    <s v="No tiene complejidad"/>
    <s v="Algo Simple 2"/>
    <n v="2"/>
    <s v="Alta integridad"/>
    <s v="Algo Complejo 4"/>
    <n v="4"/>
    <s v="Alta integridad"/>
    <s v="Normal 3"/>
    <n v="3"/>
    <n v="15"/>
    <n v="300"/>
    <n v="60"/>
    <n v="30"/>
    <n v="60"/>
    <n v="120"/>
    <n v="150"/>
    <n v="60"/>
    <n v="720"/>
    <n v="4.0909090909090908"/>
    <n v="90"/>
  </r>
  <r>
    <x v="0"/>
    <x v="0"/>
    <x v="2"/>
    <n v="4"/>
    <s v="Normal 3"/>
    <n v="3"/>
    <n v="74511"/>
    <s v="Normal 3"/>
    <n v="3"/>
    <s v="No tiene complejidad"/>
    <s v="Algo Simple 2"/>
    <n v="2"/>
    <s v="Alta integridad"/>
    <s v="Algo Complejo 4"/>
    <n v="4"/>
    <s v="Alta integridad"/>
    <s v="Normal 3"/>
    <n v="3"/>
    <n v="15"/>
    <n v="300"/>
    <n v="60"/>
    <n v="30"/>
    <n v="60"/>
    <n v="120"/>
    <n v="150"/>
    <n v="60"/>
    <n v="720"/>
    <n v="4.0909090909090908"/>
    <n v="90"/>
  </r>
  <r>
    <x v="0"/>
    <x v="0"/>
    <x v="3"/>
    <n v="2"/>
    <s v="Normal 3"/>
    <n v="3"/>
    <n v="50"/>
    <s v="Muy Simple 1"/>
    <n v="1"/>
    <s v="No tiene complejidad"/>
    <s v="Algo Simple 2"/>
    <n v="2"/>
    <s v="Alta integridad"/>
    <s v="Algo Complejo 4"/>
    <n v="4"/>
    <s v="No"/>
    <s v="Normal 3"/>
    <n v="3"/>
    <n v="13"/>
    <n v="300"/>
    <n v="60"/>
    <n v="30"/>
    <n v="60"/>
    <n v="120"/>
    <n v="150"/>
    <n v="60"/>
    <n v="720"/>
    <n v="4.0909090909090908"/>
    <n v="90"/>
  </r>
  <r>
    <x v="0"/>
    <x v="0"/>
    <x v="4"/>
    <n v="12"/>
    <s v="Normal 3"/>
    <n v="3"/>
    <n v="14177083"/>
    <s v="Normal 3"/>
    <n v="3"/>
    <s v="No tiene complejidad"/>
    <s v="Algo Simple 2"/>
    <n v="2"/>
    <s v="Alta integridad"/>
    <s v="Algo Complejo 4"/>
    <n v="4"/>
    <s v="Alta integridad"/>
    <s v="Normal 3"/>
    <n v="3"/>
    <n v="15"/>
    <n v="300"/>
    <n v="60"/>
    <n v="30"/>
    <n v="60"/>
    <n v="120"/>
    <n v="150"/>
    <n v="60"/>
    <n v="720"/>
    <n v="4.0909090909090908"/>
    <n v="90"/>
  </r>
  <r>
    <x v="0"/>
    <x v="0"/>
    <x v="5"/>
    <n v="8"/>
    <s v="Normal 3"/>
    <n v="3"/>
    <n v="29599133"/>
    <s v="Normal 3"/>
    <n v="3"/>
    <s v="No tiene complejidad"/>
    <s v="Algo Simple 2"/>
    <n v="2"/>
    <s v="Alta integridad"/>
    <s v="Algo Complejo 4"/>
    <n v="4"/>
    <s v="Alta integridad"/>
    <s v="Normal 3"/>
    <n v="3"/>
    <n v="15"/>
    <n v="300"/>
    <n v="60"/>
    <n v="30"/>
    <n v="60"/>
    <n v="120"/>
    <n v="150"/>
    <n v="60"/>
    <n v="720"/>
    <n v="4.0909090909090908"/>
    <n v="90"/>
  </r>
  <r>
    <x v="0"/>
    <x v="0"/>
    <x v="6"/>
    <n v="4"/>
    <s v="Normal 3"/>
    <n v="3"/>
    <n v="500"/>
    <s v="Muy Simple 1"/>
    <n v="1"/>
    <s v="No tiene complejidad"/>
    <s v="Algo Simple 2"/>
    <n v="2"/>
    <s v="Alta integridad"/>
    <s v="Algo Complejo 4"/>
    <n v="4"/>
    <s v="No"/>
    <s v="Normal 3"/>
    <n v="3"/>
    <n v="13"/>
    <n v="300"/>
    <n v="60"/>
    <n v="30"/>
    <n v="60"/>
    <n v="120"/>
    <n v="150"/>
    <n v="60"/>
    <n v="720"/>
    <n v="4.0909090909090908"/>
    <n v="90"/>
  </r>
  <r>
    <x v="0"/>
    <x v="0"/>
    <x v="7"/>
    <n v="12"/>
    <s v="Normal 3"/>
    <n v="3"/>
    <n v="1000000"/>
    <s v="Normal 3"/>
    <n v="3"/>
    <s v="No tiene complejidad"/>
    <s v="Algo Simple 2"/>
    <n v="2"/>
    <s v="Alta integridad"/>
    <s v="Algo Complejo 4"/>
    <n v="4"/>
    <s v="Alta integridad"/>
    <s v="Normal 3"/>
    <n v="3"/>
    <n v="15"/>
    <n v="300"/>
    <n v="60"/>
    <n v="30"/>
    <n v="60"/>
    <n v="120"/>
    <n v="150"/>
    <n v="60"/>
    <n v="720"/>
    <n v="4.0909090909090908"/>
    <n v="90"/>
  </r>
  <r>
    <x v="0"/>
    <x v="0"/>
    <x v="8"/>
    <n v="4"/>
    <s v="Normal 3"/>
    <n v="3"/>
    <n v="52"/>
    <s v="Muy Simple 1"/>
    <n v="1"/>
    <s v="No tiene complejidad"/>
    <s v="Algo Simple 2"/>
    <n v="2"/>
    <s v="Alta integridad"/>
    <s v="Algo Complejo 4"/>
    <n v="4"/>
    <s v="No"/>
    <s v="Normal 3"/>
    <n v="3"/>
    <n v="13"/>
    <n v="300"/>
    <n v="60"/>
    <n v="30"/>
    <n v="60"/>
    <n v="120"/>
    <n v="150"/>
    <n v="60"/>
    <n v="720"/>
    <n v="4.0909090909090908"/>
    <n v="90"/>
  </r>
  <r>
    <x v="0"/>
    <x v="0"/>
    <x v="9"/>
    <n v="14"/>
    <s v="Normal 3"/>
    <n v="3"/>
    <n v="1175499"/>
    <s v="Normal 3"/>
    <n v="3"/>
    <s v="No tiene complejidad"/>
    <s v="Algo Simple 2"/>
    <n v="2"/>
    <s v="Alta integridad"/>
    <s v="Algo Complejo 4"/>
    <n v="4"/>
    <s v="Alta integridad"/>
    <s v="Normal 3"/>
    <n v="3"/>
    <n v="15"/>
    <n v="300"/>
    <n v="60"/>
    <n v="30"/>
    <n v="60"/>
    <n v="120"/>
    <n v="150"/>
    <n v="60"/>
    <n v="720"/>
    <n v="4.0909090909090908"/>
    <n v="90"/>
  </r>
  <r>
    <x v="1"/>
    <x v="0"/>
    <x v="10"/>
    <n v="20"/>
    <s v="Normal 3"/>
    <n v="3"/>
    <n v="3881335"/>
    <s v="Normal 3"/>
    <n v="3"/>
    <s v="No tiene complejidad"/>
    <s v="Algo Simple 2"/>
    <n v="2"/>
    <s v="Alta integridad"/>
    <s v="Algo Complejo 4"/>
    <n v="4"/>
    <s v="Alta integridad"/>
    <s v="Normal 3"/>
    <n v="3"/>
    <n v="15"/>
    <n v="300"/>
    <n v="60"/>
    <n v="30"/>
    <n v="60"/>
    <n v="120"/>
    <n v="150"/>
    <n v="60"/>
    <n v="720"/>
    <n v="4.0909090909090908"/>
    <n v="90"/>
  </r>
  <r>
    <x v="2"/>
    <x v="0"/>
    <x v="11"/>
    <m/>
    <s v="Cero 0"/>
    <n v="0"/>
    <n v="500000"/>
    <s v="Normal 3"/>
    <n v="3"/>
    <m/>
    <s v="Cero 0"/>
    <n v="0"/>
    <m/>
    <s v="Cero 0"/>
    <n v="0"/>
    <m/>
    <s v="Cero 0"/>
    <n v="0"/>
    <n v="3"/>
    <n v="100"/>
    <n v="20"/>
    <n v="10"/>
    <n v="20"/>
    <n v="40"/>
    <n v="50"/>
    <n v="20"/>
    <n v="240"/>
    <n v="1.3636363636363635"/>
    <n v="30"/>
  </r>
  <r>
    <x v="0"/>
    <x v="0"/>
    <x v="12"/>
    <n v="6"/>
    <s v="Normal 3"/>
    <n v="3"/>
    <n v="6852"/>
    <s v="Muy Simple 1"/>
    <n v="1"/>
    <s v="No tiene complejidad"/>
    <s v="Algo Simple 2"/>
    <n v="2"/>
    <s v="Alta integridad"/>
    <s v="Algo Complejo 4"/>
    <n v="4"/>
    <s v="No"/>
    <s v="Normal 3"/>
    <n v="3"/>
    <n v="13"/>
    <n v="300"/>
    <n v="60"/>
    <n v="30"/>
    <n v="60"/>
    <n v="120"/>
    <n v="150"/>
    <n v="60"/>
    <n v="720"/>
    <n v="4.0909090909090908"/>
    <n v="90"/>
  </r>
  <r>
    <x v="0"/>
    <x v="0"/>
    <x v="13"/>
    <m/>
    <s v="Cero 0"/>
    <n v="0"/>
    <n v="1777013"/>
    <s v="Normal 3"/>
    <n v="3"/>
    <m/>
    <s v="Cero 0"/>
    <n v="0"/>
    <m/>
    <s v="Cero 0"/>
    <n v="0"/>
    <m/>
    <s v="Cero 0"/>
    <n v="0"/>
    <n v="3"/>
    <n v="100"/>
    <n v="20"/>
    <n v="10"/>
    <n v="20"/>
    <n v="40"/>
    <n v="50"/>
    <n v="20"/>
    <n v="240"/>
    <n v="1.3636363636363635"/>
    <n v="30"/>
  </r>
  <r>
    <x v="1"/>
    <x v="0"/>
    <x v="14"/>
    <m/>
    <s v="Cero 0"/>
    <n v="0"/>
    <n v="887"/>
    <s v="Muy Simple 1"/>
    <n v="1"/>
    <m/>
    <s v="Cero 0"/>
    <n v="0"/>
    <m/>
    <s v="Cero 0"/>
    <n v="0"/>
    <m/>
    <s v="Cero 0"/>
    <n v="0"/>
    <n v="1"/>
    <n v="100"/>
    <n v="20"/>
    <n v="10"/>
    <n v="20"/>
    <n v="40"/>
    <n v="50"/>
    <n v="20"/>
    <n v="240"/>
    <n v="1.3636363636363635"/>
    <n v="30"/>
  </r>
  <r>
    <x v="0"/>
    <x v="0"/>
    <x v="15"/>
    <n v="8"/>
    <s v="Normal 3"/>
    <n v="3"/>
    <n v="1868000"/>
    <s v="Normal 3"/>
    <n v="3"/>
    <s v="No tiene complejidad"/>
    <s v="Algo Simple 2"/>
    <n v="2"/>
    <s v="Alta integridad"/>
    <s v="Algo Complejo 4"/>
    <n v="4"/>
    <s v="Alta integridad"/>
    <s v="Normal 3"/>
    <n v="3"/>
    <n v="15"/>
    <n v="300"/>
    <n v="60"/>
    <n v="30"/>
    <n v="60"/>
    <n v="120"/>
    <n v="150"/>
    <n v="60"/>
    <n v="720"/>
    <n v="4.0909090909090908"/>
    <n v="90"/>
  </r>
  <r>
    <x v="0"/>
    <x v="0"/>
    <x v="16"/>
    <s v="No aplica"/>
    <s v="Cero 0"/>
    <n v="0"/>
    <m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  <n v="0"/>
  </r>
  <r>
    <x v="1"/>
    <x v="1"/>
    <x v="17"/>
    <m/>
    <s v="Cero 0"/>
    <n v="0"/>
    <n v="300000000"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  <n v="0"/>
  </r>
  <r>
    <x v="1"/>
    <x v="1"/>
    <x v="18"/>
    <m/>
    <s v="Cero 0"/>
    <n v="0"/>
    <n v="1500000"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  <n v="0"/>
  </r>
  <r>
    <x v="1"/>
    <x v="1"/>
    <x v="19"/>
    <m/>
    <s v="Cero 0"/>
    <n v="0"/>
    <n v="285000000"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  <n v="0"/>
  </r>
  <r>
    <x v="1"/>
    <x v="1"/>
    <x v="20"/>
    <m/>
    <s v="Cero 0"/>
    <n v="0"/>
    <n v="50000"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  <n v="0"/>
  </r>
  <r>
    <x v="1"/>
    <x v="1"/>
    <x v="21"/>
    <m/>
    <s v="Cero 0"/>
    <n v="0"/>
    <n v="30000000"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  <n v="0"/>
  </r>
  <r>
    <x v="1"/>
    <x v="1"/>
    <x v="22"/>
    <m/>
    <s v="Cero 0"/>
    <n v="0"/>
    <n v="16000000"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  <n v="0"/>
  </r>
  <r>
    <x v="1"/>
    <x v="1"/>
    <x v="23"/>
    <m/>
    <s v="Cero 0"/>
    <n v="0"/>
    <n v="500000000"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  <n v="0"/>
  </r>
  <r>
    <x v="3"/>
    <x v="1"/>
    <x v="24"/>
    <n v="2"/>
    <s v="Algo Simple 2"/>
    <n v="2"/>
    <n v="350000"/>
    <s v="Normal 3"/>
    <n v="3"/>
    <s v="tiene cierta complejidad por el volumen"/>
    <s v="Normal 3"/>
    <n v="3"/>
    <s v="Con acreditación y benficios"/>
    <s v="Normal 3"/>
    <n v="3"/>
    <s v="Pocos reportes la mayoria es por back "/>
    <s v="Muy Simple 1"/>
    <n v="1"/>
    <n v="12"/>
    <n v="300"/>
    <n v="60"/>
    <n v="30"/>
    <n v="60"/>
    <n v="120"/>
    <n v="150"/>
    <n v="60"/>
    <n v="720"/>
    <n v="4.0909090909090908"/>
    <n v="90"/>
  </r>
  <r>
    <x v="3"/>
    <x v="1"/>
    <x v="25"/>
    <n v="5"/>
    <s v="Normal 3"/>
    <n v="3"/>
    <n v="189000000"/>
    <s v="Algo Complejo 4"/>
    <n v="4"/>
    <s v="tiene cierta complejidad por el volumen"/>
    <s v="Normal 3"/>
    <n v="3"/>
    <s v="Con acreditación y benficios"/>
    <s v="Normal 3"/>
    <n v="3"/>
    <s v="Pocos reportes la mayoria es por back "/>
    <s v="Muy Simple 1"/>
    <n v="1"/>
    <n v="14"/>
    <n v="300"/>
    <n v="60"/>
    <n v="30"/>
    <n v="60"/>
    <n v="120"/>
    <n v="150"/>
    <n v="60"/>
    <n v="720"/>
    <n v="4.0909090909090908"/>
    <n v="90"/>
  </r>
  <r>
    <x v="3"/>
    <x v="1"/>
    <x v="26"/>
    <n v="5"/>
    <s v="Normal 3"/>
    <n v="3"/>
    <n v="189000000"/>
    <s v="Algo Complejo 4"/>
    <n v="4"/>
    <s v="tiene cierta complejidad por el volumen"/>
    <s v="Normal 3"/>
    <n v="3"/>
    <s v="Con acreditación y benficios"/>
    <s v="Normal 3"/>
    <n v="3"/>
    <s v="Pocos reportes la mayoria es por back "/>
    <s v="Muy Simple 1"/>
    <n v="1"/>
    <n v="14"/>
    <n v="300"/>
    <n v="60"/>
    <n v="30"/>
    <n v="60"/>
    <n v="120"/>
    <n v="150"/>
    <n v="60"/>
    <n v="720"/>
    <n v="4.0909090909090908"/>
    <n v="90"/>
  </r>
  <r>
    <x v="2"/>
    <x v="2"/>
    <x v="27"/>
    <n v="15"/>
    <s v="Muy Complejo 5"/>
    <n v="5"/>
    <n v="150000"/>
    <s v="Muy Simple 1"/>
    <n v="1"/>
    <s v="Por fusion y para garantizar los pagos existe mucha complejidad"/>
    <s v="Muy Complejo 5"/>
    <n v="5"/>
    <s v="Solo en beneficios "/>
    <s v="Muy Simple 1"/>
    <n v="1"/>
    <s v="En consultas 360"/>
    <s v="Normal 3"/>
    <n v="3"/>
    <n v="15"/>
    <n v="300"/>
    <n v="60"/>
    <n v="30"/>
    <n v="60"/>
    <n v="120"/>
    <n v="150"/>
    <n v="60"/>
    <n v="720"/>
    <n v="4.0909090909090908"/>
    <n v="90"/>
  </r>
  <r>
    <x v="2"/>
    <x v="2"/>
    <x v="28"/>
    <n v="15"/>
    <s v="Muy Complejo 5"/>
    <n v="5"/>
    <n v="150000"/>
    <s v="Muy Simple 1"/>
    <n v="1"/>
    <s v="Por fusion y para garantizar los pagos existe mucha complejidad"/>
    <s v="Muy Complejo 5"/>
    <n v="5"/>
    <s v="Solo en beneficios "/>
    <s v="Muy Simple 1"/>
    <n v="1"/>
    <s v="En consultas 360"/>
    <s v="Normal 3"/>
    <n v="3"/>
    <n v="15"/>
    <n v="300"/>
    <n v="60"/>
    <n v="30"/>
    <n v="60"/>
    <n v="120"/>
    <n v="150"/>
    <n v="60"/>
    <n v="720"/>
    <n v="4.0909090909090908"/>
    <n v="90"/>
  </r>
  <r>
    <x v="2"/>
    <x v="2"/>
    <x v="29"/>
    <n v="15"/>
    <s v="Muy Complejo 5"/>
    <n v="5"/>
    <n v="150000"/>
    <s v="Muy Simple 1"/>
    <n v="1"/>
    <s v="Por fusion y para garantizar los pagos existe mucha complejidad"/>
    <s v="Muy Complejo 5"/>
    <n v="5"/>
    <s v="Solo en beneficios "/>
    <s v="Muy Simple 1"/>
    <n v="1"/>
    <s v="En consultas 360"/>
    <s v="Normal 3"/>
    <n v="3"/>
    <n v="15"/>
    <n v="300"/>
    <n v="60"/>
    <n v="30"/>
    <n v="60"/>
    <n v="120"/>
    <n v="150"/>
    <n v="60"/>
    <n v="720"/>
    <n v="4.0909090909090908"/>
    <n v="90"/>
  </r>
  <r>
    <x v="2"/>
    <x v="2"/>
    <x v="30"/>
    <n v="15"/>
    <s v="Muy Complejo 5"/>
    <n v="5"/>
    <n v="70000"/>
    <s v="Muy Simple 1"/>
    <n v="1"/>
    <s v="Por fusion y para garantizar los pagos existe mucha complejidad"/>
    <s v="Muy Complejo 5"/>
    <n v="5"/>
    <s v="Solo en beneficios "/>
    <s v="Muy Simple 1"/>
    <n v="1"/>
    <s v="En consultas 360"/>
    <s v="Normal 3"/>
    <n v="3"/>
    <n v="15"/>
    <n v="300"/>
    <n v="60"/>
    <n v="30"/>
    <n v="60"/>
    <n v="120"/>
    <n v="150"/>
    <n v="60"/>
    <n v="720"/>
    <n v="4.0909090909090908"/>
    <n v="90"/>
  </r>
  <r>
    <x v="2"/>
    <x v="2"/>
    <x v="31"/>
    <n v="15"/>
    <s v="Muy Complejo 5"/>
    <n v="5"/>
    <n v="50000"/>
    <s v="Muy Simple 1"/>
    <n v="1"/>
    <s v="Por fusion y para garantizar los pagos existe mucha complejidad"/>
    <s v="Muy Complejo 5"/>
    <n v="5"/>
    <s v="Solo en beneficios "/>
    <s v="Muy Simple 1"/>
    <n v="1"/>
    <s v="En consultas 360"/>
    <s v="Normal 3"/>
    <n v="3"/>
    <n v="15"/>
    <n v="300"/>
    <n v="60"/>
    <n v="30"/>
    <n v="60"/>
    <n v="120"/>
    <n v="150"/>
    <n v="60"/>
    <n v="720"/>
    <n v="4.0909090909090908"/>
    <n v="90"/>
  </r>
  <r>
    <x v="2"/>
    <x v="2"/>
    <x v="32"/>
    <n v="15"/>
    <s v="Muy Complejo 5"/>
    <n v="5"/>
    <n v="15000000"/>
    <s v="Algo Complejo 4"/>
    <n v="4"/>
    <m/>
    <s v="Cero 0"/>
    <n v="0"/>
    <m/>
    <s v="Cero 0"/>
    <n v="0"/>
    <m/>
    <s v="Cero 0"/>
    <n v="0"/>
    <n v="9"/>
    <n v="200"/>
    <n v="40"/>
    <n v="20"/>
    <n v="40"/>
    <n v="80"/>
    <n v="100"/>
    <n v="40"/>
    <n v="480"/>
    <n v="2.7272727272727271"/>
    <n v="60"/>
  </r>
  <r>
    <x v="2"/>
    <x v="2"/>
    <x v="33"/>
    <n v="15"/>
    <s v="Muy Complejo 5"/>
    <n v="5"/>
    <n v="500000"/>
    <s v="Muy Simple 1"/>
    <n v="1"/>
    <s v="Por fusion y para garantizar los pagos existe mucha complejidad"/>
    <s v="Muy Complejo 5"/>
    <n v="5"/>
    <s v="Solo en beneficios "/>
    <s v="Muy Simple 1"/>
    <n v="1"/>
    <s v="En consultas 360"/>
    <s v="Normal 3"/>
    <n v="3"/>
    <n v="15"/>
    <n v="300"/>
    <n v="60"/>
    <n v="30"/>
    <n v="60"/>
    <n v="120"/>
    <n v="150"/>
    <n v="60"/>
    <n v="720"/>
    <n v="4.0909090909090908"/>
    <n v="90"/>
  </r>
  <r>
    <x v="4"/>
    <x v="3"/>
    <x v="34"/>
    <m/>
    <s v="Cero 0"/>
    <n v="0"/>
    <m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  <n v="0"/>
  </r>
  <r>
    <x v="4"/>
    <x v="3"/>
    <x v="35"/>
    <m/>
    <s v="Cero 0"/>
    <n v="0"/>
    <m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  <n v="0"/>
  </r>
  <r>
    <x v="4"/>
    <x v="3"/>
    <x v="36"/>
    <m/>
    <s v="Cero 0"/>
    <n v="0"/>
    <m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  <n v="0"/>
  </r>
  <r>
    <x v="4"/>
    <x v="3"/>
    <x v="37"/>
    <m/>
    <s v="Cero 0"/>
    <n v="0"/>
    <m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  <n v="0"/>
  </r>
  <r>
    <x v="4"/>
    <x v="3"/>
    <x v="38"/>
    <m/>
    <s v="Cero 0"/>
    <n v="0"/>
    <m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  <n v="0"/>
  </r>
  <r>
    <x v="5"/>
    <x v="3"/>
    <x v="39"/>
    <m/>
    <s v="Cero 0"/>
    <n v="0"/>
    <m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  <n v="0"/>
  </r>
  <r>
    <x v="4"/>
    <x v="3"/>
    <x v="40"/>
    <m/>
    <s v="Cero 0"/>
    <n v="0"/>
    <m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  <n v="0"/>
  </r>
  <r>
    <x v="5"/>
    <x v="4"/>
    <x v="41"/>
    <m/>
    <s v="Cero 0"/>
    <n v="0"/>
    <m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  <n v="0"/>
  </r>
  <r>
    <x v="5"/>
    <x v="4"/>
    <x v="42"/>
    <m/>
    <s v="Cero 0"/>
    <n v="0"/>
    <m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  <n v="0"/>
  </r>
  <r>
    <x v="6"/>
    <x v="4"/>
    <x v="43"/>
    <m/>
    <s v="Cero 0"/>
    <n v="0"/>
    <m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  <n v="0"/>
  </r>
  <r>
    <x v="6"/>
    <x v="4"/>
    <x v="44"/>
    <m/>
    <s v="Cero 0"/>
    <n v="0"/>
    <m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  <n v="0"/>
  </r>
  <r>
    <x v="7"/>
    <x v="5"/>
    <x v="45"/>
    <n v="5"/>
    <s v="Algo Complejo 4"/>
    <n v="4"/>
    <n v="1000000000"/>
    <s v="Muy Complejo 5"/>
    <n v="5"/>
    <s v="Es necesario un bue mapeo "/>
    <s v="Normal 3"/>
    <n v="3"/>
    <s v="El 90% usa los mov"/>
    <s v="Algo Complejo 4"/>
    <n v="4"/>
    <s v="Estado de cuenta, etc"/>
    <s v="Muy Simple 1"/>
    <n v="1"/>
    <n v="17"/>
    <n v="400"/>
    <n v="80"/>
    <n v="40"/>
    <n v="80"/>
    <n v="160"/>
    <n v="200"/>
    <n v="80"/>
    <n v="960"/>
    <n v="5.4545454545454541"/>
    <n v="120"/>
  </r>
  <r>
    <x v="7"/>
    <x v="5"/>
    <x v="46"/>
    <n v="2"/>
    <s v="Algo Complejo 4"/>
    <n v="4"/>
    <n v="6333697"/>
    <s v="Algo Complejo 4"/>
    <n v="4"/>
    <s v="Es necesario un bue mapeo "/>
    <s v="Normal 3"/>
    <n v="3"/>
    <s v="El 90% usa los mov"/>
    <s v="Algo Complejo 4"/>
    <n v="4"/>
    <s v="Estado de cuenta, etc"/>
    <s v="Muy Simple 1"/>
    <n v="1"/>
    <n v="16"/>
    <n v="400"/>
    <n v="80"/>
    <n v="40"/>
    <n v="80"/>
    <n v="160"/>
    <n v="200"/>
    <n v="80"/>
    <n v="960"/>
    <n v="5.4545454545454541"/>
    <n v="120"/>
  </r>
  <r>
    <x v="0"/>
    <x v="5"/>
    <x v="47"/>
    <s v="5 afiliados, 2 beneficios"/>
    <s v="Normal 3"/>
    <n v="3"/>
    <n v="3000341"/>
    <s v="Normal 3"/>
    <n v="3"/>
    <s v="No tiene complejidad"/>
    <s v="Muy Simple 1"/>
    <n v="1"/>
    <s v="Todo el core lo usa"/>
    <s v="Muy Complejo 5"/>
    <n v="5"/>
    <s v="Todos lo usan "/>
    <s v="Muy Complejo 5"/>
    <n v="5"/>
    <n v="17"/>
    <n v="400"/>
    <n v="80"/>
    <n v="40"/>
    <n v="80"/>
    <n v="160"/>
    <n v="200"/>
    <n v="80"/>
    <n v="960"/>
    <n v="5.4545454545454541"/>
    <n v="120"/>
  </r>
  <r>
    <x v="0"/>
    <x v="5"/>
    <x v="48"/>
    <s v="3 jurídicas"/>
    <s v="Normal 3"/>
    <n v="3"/>
    <n v="360000"/>
    <s v="Algo Simple 2"/>
    <n v="2"/>
    <s v="No tiene complejidad"/>
    <s v="Muy Simple 1"/>
    <n v="1"/>
    <s v="Todo el core lo usa"/>
    <s v="Muy Complejo 5"/>
    <n v="5"/>
    <s v="Todos lo usan "/>
    <s v="Muy Complejo 5"/>
    <n v="5"/>
    <n v="16"/>
    <n v="400"/>
    <n v="80"/>
    <n v="40"/>
    <n v="80"/>
    <n v="160"/>
    <n v="200"/>
    <n v="80"/>
    <n v="960"/>
    <n v="5.4545454545454541"/>
    <n v="120"/>
  </r>
  <r>
    <x v="7"/>
    <x v="5"/>
    <x v="49"/>
    <m/>
    <s v="Cero 0"/>
    <n v="0"/>
    <m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9">
  <r>
    <s v="Si"/>
    <s v="Ramiro Cometivos "/>
    <s v="Gestión de Afiliados "/>
    <x v="0"/>
    <s v="Afiliación"/>
    <m/>
    <s v="Cero 0"/>
    <n v="0"/>
    <m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</r>
  <r>
    <s v="Si"/>
    <s v="Ramiro Cometivos "/>
    <s v="Gestión de Afiliados "/>
    <x v="0"/>
    <s v="Traspasos in"/>
    <m/>
    <s v="Cero 0"/>
    <n v="0"/>
    <m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</r>
  <r>
    <s v="Si"/>
    <s v="Ramiro Cometivos "/>
    <s v="Gestión de Afiliados "/>
    <x v="0"/>
    <s v="Apertura de aportes de voluntarios "/>
    <m/>
    <s v="Cero 0"/>
    <n v="0"/>
    <m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</r>
  <r>
    <s v="Si"/>
    <s v="Ramiro Cometivos "/>
    <s v="Gestión de Afiliados "/>
    <x v="1"/>
    <s v="Cambio de fondo"/>
    <m/>
    <s v="Cero 0"/>
    <n v="0"/>
    <m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</r>
  <r>
    <s v="Si"/>
    <s v="Ramiro Cometivos "/>
    <s v="Gestión de Afiliados "/>
    <x v="1"/>
    <s v="Nulidad"/>
    <m/>
    <s v="Cero 0"/>
    <n v="0"/>
    <m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</r>
  <r>
    <s v="Si"/>
    <s v="Ramiro Cometivos "/>
    <s v="Gestión de Afiliados "/>
    <x v="1"/>
    <s v="Desafiliacion"/>
    <m/>
    <s v="Cero 0"/>
    <n v="0"/>
    <m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</r>
  <r>
    <s v="Si"/>
    <s v="Ramiro Cometivos "/>
    <s v="Gestión de Afiliados "/>
    <x v="1"/>
    <s v="Traspasos out"/>
    <m/>
    <s v="Cero 0"/>
    <n v="0"/>
    <m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</r>
  <r>
    <s v="Si"/>
    <s v="Ramiro Cometivos "/>
    <s v="Gestión de Afiliados "/>
    <x v="1"/>
    <s v="Comisiones de Asesores de Ventas"/>
    <m/>
    <s v="Cero 0"/>
    <n v="0"/>
    <m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</r>
  <r>
    <s v="Si"/>
    <s v="Ramiro Cometivos "/>
    <s v="Gestión de Afiliados "/>
    <x v="1"/>
    <s v="Transferencias al exterior"/>
    <m/>
    <s v="Cero 0"/>
    <n v="0"/>
    <m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</r>
  <r>
    <s v="Si"/>
    <s v="Ramiro Cometivos "/>
    <s v="Gestión de Afiliados "/>
    <x v="1"/>
    <s v="Cargos en Cuenta (DEVOLUCIONES)"/>
    <m/>
    <s v="Cero 0"/>
    <n v="0"/>
    <m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</r>
  <r>
    <s v="Si"/>
    <s v="Ramiro Cometivos "/>
    <s v="Gestión de Afiliados "/>
    <x v="1"/>
    <s v="Devoluciones Rao"/>
    <m/>
    <s v="Cero 0"/>
    <n v="0"/>
    <m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</r>
  <r>
    <s v="Si"/>
    <s v="Ramiro Cometivos "/>
    <s v="Gestión de Afiliados "/>
    <x v="1"/>
    <s v="Manejo de datos Sensibles"/>
    <m/>
    <s v="Cero 0"/>
    <n v="0"/>
    <m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</r>
  <r>
    <s v="Si"/>
    <s v="Ramiro Cometivos "/>
    <s v="Gestión de Afiliados "/>
    <x v="1"/>
    <s v="Actualialización de datos"/>
    <m/>
    <s v="Cero 0"/>
    <n v="0"/>
    <m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</r>
  <r>
    <s v="Si"/>
    <s v="Ramiro Cometivos "/>
    <s v="Gestión de Afiliados "/>
    <x v="1"/>
    <s v="Carga complementarias de Datos a la SBS"/>
    <m/>
    <s v="Cero 0"/>
    <n v="0"/>
    <m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</r>
  <r>
    <s v="Si"/>
    <s v="Eddy Hernandi"/>
    <s v="Gestión de Afiliados "/>
    <x v="1"/>
    <s v="Devolución de 95.5%"/>
    <m/>
    <s v="Cero 0"/>
    <n v="0"/>
    <m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</r>
  <r>
    <s v="Si"/>
    <s v="Ramiro Cometivos "/>
    <s v="Gestión de Afiliados "/>
    <x v="1"/>
    <s v="Devolución 25%"/>
    <m/>
    <s v="Cero 0"/>
    <n v="0"/>
    <m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</r>
  <r>
    <s v="Si"/>
    <s v="Edgar Lopez"/>
    <m/>
    <x v="2"/>
    <s v="Devolución de APV, DU"/>
    <m/>
    <s v="Cero 0"/>
    <n v="0"/>
    <m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</r>
  <r>
    <s v="Si"/>
    <s v="William Ccucho"/>
    <m/>
    <x v="2"/>
    <s v="Acreditación Manual"/>
    <m/>
    <s v="Cero 0"/>
    <n v="0"/>
    <m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</r>
  <r>
    <s v="Si"/>
    <s v="Ramiro Cometivos "/>
    <s v="Gestión de Afiliados "/>
    <x v="3"/>
    <s v="Gestión de Solicitudas"/>
    <m/>
    <s v="Cero 0"/>
    <n v="0"/>
    <m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</r>
  <r>
    <s v="Si"/>
    <s v="Ramiro Cometivos "/>
    <s v="Gestión de Afiliados "/>
    <x v="3"/>
    <s v="Comunicacniones con ONP/ SBS"/>
    <m/>
    <s v="Cero 0"/>
    <n v="0"/>
    <m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</r>
  <r>
    <s v="Si"/>
    <s v="Ramiro Cometivos "/>
    <s v="Gestión de Afiliados "/>
    <x v="3"/>
    <s v="Acreditación de Bono"/>
    <m/>
    <s v="Cero 0"/>
    <n v="0"/>
    <m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</r>
  <r>
    <s v="Si"/>
    <s v="Eddy Hernandi"/>
    <s v="Gestión de Afiliados "/>
    <x v="4"/>
    <s v="tramites de solicitudes"/>
    <m/>
    <s v="Cero 0"/>
    <n v="0"/>
    <m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</r>
  <r>
    <s v="Si"/>
    <s v="Eddy Hernandi"/>
    <s v="Gestión de Afiliados "/>
    <x v="4"/>
    <s v="tramites de pensiones"/>
    <m/>
    <s v="Cero 0"/>
    <n v="0"/>
    <m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</r>
  <r>
    <s v="Si"/>
    <s v="Eddy Hernandi"/>
    <s v="Gestión de Afiliados "/>
    <x v="4"/>
    <s v="Informe SBS "/>
    <m/>
    <s v="Cero 0"/>
    <n v="0"/>
    <m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</r>
  <r>
    <s v="Si"/>
    <s v="Eddy Hernandi"/>
    <m/>
    <x v="4"/>
    <s v="Cálculo Pensiones"/>
    <m/>
    <s v="Cero 0"/>
    <n v="0"/>
    <m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</r>
  <r>
    <s v="Si"/>
    <s v="Eddy Hernandi"/>
    <m/>
    <x v="4"/>
    <s v="Aporte Adicional"/>
    <m/>
    <s v="Cero 0"/>
    <n v="0"/>
    <m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</r>
  <r>
    <s v="Si"/>
    <s v="Eddy Hernandi"/>
    <s v="Gestión de Afiliados "/>
    <x v="4"/>
    <s v="Pago de pensiones AFP"/>
    <m/>
    <s v="Cero 0"/>
    <n v="0"/>
    <m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</r>
  <r>
    <s v="Si"/>
    <s v="Eddy Hernandi"/>
    <s v="Gestión de Afiliados "/>
    <x v="4"/>
    <s v="Conciliación de Planillas Compañias de Seguros"/>
    <m/>
    <s v="Cero 0"/>
    <n v="0"/>
    <m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</r>
  <r>
    <s v="Si"/>
    <s v="Eddy Hernandi"/>
    <s v="Gestión de Afiliados "/>
    <x v="4"/>
    <s v="Pago de pensiones Compañía de Seguros"/>
    <m/>
    <s v="Cero 0"/>
    <n v="0"/>
    <m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</r>
  <r>
    <s v="Si"/>
    <s v="Eddy Hernandi"/>
    <s v="Gestión de Afiliados "/>
    <x v="4"/>
    <s v="Retenciones Judiciales"/>
    <m/>
    <s v="Cero 0"/>
    <n v="0"/>
    <m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</r>
  <r>
    <s v="Si"/>
    <s v="Eddy Hernandi"/>
    <m/>
    <x v="4"/>
    <s v="Devoluciones "/>
    <m/>
    <s v="Cero 0"/>
    <n v="0"/>
    <m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</r>
  <r>
    <s v="Si"/>
    <s v="Eddy Hernandi"/>
    <m/>
    <x v="4"/>
    <s v="Transferecia de Primas"/>
    <m/>
    <s v="Cero 0"/>
    <n v="0"/>
    <m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</r>
  <r>
    <s v="Si"/>
    <s v="Edgar Lopez"/>
    <s v="Gestión de Afiliados "/>
    <x v="5"/>
    <s v="Informe de Paridad"/>
    <m/>
    <s v="Cero 0"/>
    <n v="0"/>
    <m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</r>
  <r>
    <s v="Si"/>
    <s v="Edgar Lopez"/>
    <s v="Gestión de Afiliados "/>
    <x v="4"/>
    <s v="Oficio 018-019"/>
    <m/>
    <s v="Cero 0"/>
    <n v="0"/>
    <m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</r>
  <r>
    <s v="Si"/>
    <s v="Edgar Lopez"/>
    <s v="Gestión de Afiliados "/>
    <x v="5"/>
    <s v="Admimistración de Cuentas Individuales"/>
    <m/>
    <s v="Cero 0"/>
    <n v="0"/>
    <m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</r>
  <r>
    <s v="Si"/>
    <s v="Edgar Lopez"/>
    <s v="Gestión de Afiliados "/>
    <x v="5"/>
    <s v="Provisisón de Pagos de Operaciones al SIT"/>
    <m/>
    <s v="Cero 0"/>
    <n v="0"/>
    <m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</r>
  <r>
    <s v="Si"/>
    <s v="Edgar Lopez"/>
    <s v="Gestión de Afiliados "/>
    <x v="5"/>
    <s v="Lavado de Dinero"/>
    <m/>
    <s v="Cero 0"/>
    <n v="0"/>
    <m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</r>
  <r>
    <s v="Si"/>
    <s v="William Ccucho"/>
    <s v="Acreditación y Recaudación"/>
    <x v="2"/>
    <s v="Sistema gestion de planillas"/>
    <m/>
    <s v="Cero 0"/>
    <n v="0"/>
    <m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</r>
  <r>
    <s v="Si"/>
    <s v="William Ccucho"/>
    <s v="Acreditación y Recaudación"/>
    <x v="2"/>
    <s v="Afpnet-planillas"/>
    <m/>
    <s v="Cero 0"/>
    <n v="0"/>
    <m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</r>
  <r>
    <s v="Si"/>
    <s v="William Ccucho"/>
    <s v="Acreditación y Recaudación"/>
    <x v="2"/>
    <s v="Recaudación y cotización"/>
    <m/>
    <s v="Cero 0"/>
    <n v="0"/>
    <m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</r>
  <r>
    <s v="Si"/>
    <s v="William Ccucho"/>
    <s v="Acreditación y Recaudación"/>
    <x v="2"/>
    <s v="Rezagos in"/>
    <m/>
    <s v="Cero 0"/>
    <n v="0"/>
    <m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</r>
  <r>
    <s v="Si"/>
    <s v="William Ccucho"/>
    <s v="Acreditación y Recaudación"/>
    <x v="2"/>
    <s v="Conciliación de Planillas"/>
    <m/>
    <s v="Cero 0"/>
    <n v="0"/>
    <m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</r>
  <r>
    <s v="Si"/>
    <s v="William Ccucho"/>
    <s v="Acreditación y Recaudación"/>
    <x v="2"/>
    <s v="Acreditación"/>
    <m/>
    <s v="Cero 0"/>
    <n v="0"/>
    <m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</r>
  <r>
    <s v="Si"/>
    <s v="William Ccucho"/>
    <s v="Acreditación y Recaudación"/>
    <x v="2"/>
    <s v="Administración de cuentas individuales"/>
    <m/>
    <s v="Cero 0"/>
    <n v="0"/>
    <m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</r>
  <r>
    <s v="Si"/>
    <s v="William Ccucho"/>
    <s v="Acreditación y Recaudación"/>
    <x v="2"/>
    <s v="Valoración/informe diario"/>
    <m/>
    <s v="Cero 0"/>
    <n v="0"/>
    <m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</r>
  <r>
    <s v="Si"/>
    <s v="William Ccucho"/>
    <s v="Acreditación y Recaudación"/>
    <x v="2"/>
    <s v="Aportes por clasificar"/>
    <m/>
    <s v="Cero 0"/>
    <n v="0"/>
    <m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</r>
  <r>
    <s v="Si"/>
    <s v="William Ccucho"/>
    <s v="Acreditación y Recaudación"/>
    <x v="2"/>
    <s v="Pagos en exceso"/>
    <m/>
    <s v="Cero 0"/>
    <n v="0"/>
    <m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</r>
  <r>
    <s v="Si"/>
    <s v="William Ccucho"/>
    <s v="Acreditación y Recaudación"/>
    <x v="2"/>
    <s v="Rezagos out"/>
    <m/>
    <s v="Cero 0"/>
    <n v="0"/>
    <m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</r>
  <r>
    <s v="Si"/>
    <s v="William Ccucho"/>
    <s v="Acreditación y Recaudación"/>
    <x v="2"/>
    <s v="Devolución de Excesos"/>
    <m/>
    <s v="Cero 0"/>
    <n v="0"/>
    <m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</r>
  <r>
    <s v="Si"/>
    <s v="William Ccucho"/>
    <s v="Acreditación y Recaudación"/>
    <x v="2"/>
    <s v="Acreditación de Repro"/>
    <m/>
    <s v="Cero 0"/>
    <n v="0"/>
    <m/>
    <s v="Cero 0"/>
    <n v="0"/>
    <m/>
    <s v="Cero 0"/>
    <n v="0"/>
    <m/>
    <s v="Cero 0"/>
    <n v="0"/>
    <m/>
    <s v="Cero 0"/>
    <n v="0"/>
    <n v="0"/>
    <n v="0"/>
    <n v="0"/>
    <n v="0"/>
    <n v="0"/>
    <n v="0"/>
    <n v="0"/>
    <n v="0"/>
    <n v="0"/>
    <n v="0"/>
  </r>
  <r>
    <s v="Si"/>
    <s v="Luis Marcilla"/>
    <s v="Cobranzas "/>
    <x v="6"/>
    <s v="Generación de Cobranzas Diaria"/>
    <m/>
    <s v="Cero 0"/>
    <m/>
    <m/>
    <s v="Cero 0"/>
    <m/>
    <m/>
    <s v="Cero 0"/>
    <m/>
    <m/>
    <s v="Cero 0"/>
    <m/>
    <m/>
    <s v="Cero 0"/>
    <m/>
    <n v="0"/>
    <n v="0"/>
    <n v="0"/>
    <n v="0"/>
    <n v="0"/>
    <n v="0"/>
    <n v="0"/>
    <n v="0"/>
    <n v="0"/>
    <n v="0"/>
  </r>
  <r>
    <s v="Si"/>
    <s v="Luis Marcilla"/>
    <s v="Cobranzas "/>
    <x v="6"/>
    <s v="Generación de Cobranzas Mensual"/>
    <m/>
    <s v="Cero 0"/>
    <m/>
    <m/>
    <s v="Cero 0"/>
    <m/>
    <m/>
    <s v="Cero 0"/>
    <m/>
    <m/>
    <s v="Cero 0"/>
    <m/>
    <m/>
    <s v="Cero 0"/>
    <m/>
    <n v="0"/>
    <n v="0"/>
    <n v="0"/>
    <n v="0"/>
    <n v="0"/>
    <n v="0"/>
    <n v="0"/>
    <n v="0"/>
    <n v="0"/>
    <n v="0"/>
  </r>
  <r>
    <s v="Si"/>
    <s v="Luis Marcilla"/>
    <s v="Cobranzas "/>
    <x v="6"/>
    <s v="Proceso masivo de novedades del afiliado (PMN - Proceso masivo de novedades)"/>
    <m/>
    <s v="Cero 0"/>
    <m/>
    <m/>
    <s v="Cero 0"/>
    <m/>
    <m/>
    <s v="Cero 0"/>
    <m/>
    <m/>
    <s v="Cero 0"/>
    <m/>
    <m/>
    <s v="Cero 0"/>
    <m/>
    <n v="0"/>
    <n v="0"/>
    <n v="0"/>
    <n v="0"/>
    <n v="0"/>
    <n v="0"/>
    <n v="0"/>
    <n v="0"/>
    <n v="0"/>
    <n v="0"/>
  </r>
  <r>
    <s v="Si"/>
    <s v="Luis Marcilla"/>
    <s v="Cobranzas "/>
    <x v="6"/>
    <s v="Modulo concursal (PCON)"/>
    <m/>
    <s v="Cero 0"/>
    <m/>
    <m/>
    <s v="Cero 0"/>
    <m/>
    <m/>
    <s v="Cero 0"/>
    <m/>
    <m/>
    <s v="Cero 0"/>
    <m/>
    <m/>
    <s v="Cero 0"/>
    <m/>
    <n v="0"/>
    <n v="0"/>
    <n v="0"/>
    <n v="0"/>
    <n v="0"/>
    <n v="0"/>
    <n v="0"/>
    <n v="0"/>
    <n v="0"/>
    <n v="0"/>
  </r>
  <r>
    <s v="Si"/>
    <s v="Luis Marcilla"/>
    <s v="Cobranzas "/>
    <x v="6"/>
    <s v="Centralización Liquidaciones previas"/>
    <m/>
    <s v="Cero 0"/>
    <m/>
    <m/>
    <s v="Cero 0"/>
    <m/>
    <m/>
    <s v="Cero 0"/>
    <m/>
    <m/>
    <s v="Cero 0"/>
    <m/>
    <m/>
    <s v="Cero 0"/>
    <m/>
    <n v="0"/>
    <n v="0"/>
    <n v="0"/>
    <n v="0"/>
    <n v="0"/>
    <n v="0"/>
    <n v="0"/>
    <n v="0"/>
    <n v="0"/>
    <n v="0"/>
  </r>
  <r>
    <s v="Si"/>
    <s v="Luis Marcilla"/>
    <s v="Cobranzas "/>
    <x v="6"/>
    <s v="Generación de Liquidaciones de Cobranzas"/>
    <m/>
    <s v="Cero 0"/>
    <m/>
    <m/>
    <s v="Cero 0"/>
    <m/>
    <m/>
    <s v="Cero 0"/>
    <m/>
    <m/>
    <s v="Cero 0"/>
    <m/>
    <m/>
    <s v="Cero 0"/>
    <m/>
    <n v="0"/>
    <n v="0"/>
    <n v="0"/>
    <n v="0"/>
    <n v="0"/>
    <n v="0"/>
    <n v="0"/>
    <n v="0"/>
    <n v="0"/>
    <n v="0"/>
  </r>
  <r>
    <s v="Si"/>
    <s v="Luis Marcilla"/>
    <s v="Cobranzas "/>
    <x v="6"/>
    <s v="Cierre Mensual"/>
    <m/>
    <s v="Cero 0"/>
    <m/>
    <m/>
    <s v="Cero 0"/>
    <m/>
    <m/>
    <s v="Cero 0"/>
    <m/>
    <m/>
    <s v="Cero 0"/>
    <m/>
    <m/>
    <s v="Cero 0"/>
    <m/>
    <n v="0"/>
    <n v="0"/>
    <n v="0"/>
    <n v="0"/>
    <n v="0"/>
    <n v="0"/>
    <n v="0"/>
    <n v="0"/>
    <n v="0"/>
    <n v="0"/>
  </r>
  <r>
    <s v="Si"/>
    <s v="Luis Marcilla"/>
    <s v="Cobranzas "/>
    <x v="6"/>
    <s v="Reporte Cri (SBS)"/>
    <m/>
    <s v="Cero 0"/>
    <m/>
    <m/>
    <s v="Cero 0"/>
    <m/>
    <m/>
    <s v="Cero 0"/>
    <m/>
    <m/>
    <s v="Cero 0"/>
    <m/>
    <m/>
    <s v="Cero 0"/>
    <m/>
    <n v="0"/>
    <n v="0"/>
    <n v="0"/>
    <n v="0"/>
    <n v="0"/>
    <n v="0"/>
    <n v="0"/>
    <n v="0"/>
    <n v="0"/>
    <n v="0"/>
  </r>
  <r>
    <s v="Si"/>
    <s v="Luis Marcilla"/>
    <s v="Cobranzas "/>
    <x v="6"/>
    <s v="Repro, Reconocimiento de Deuda"/>
    <m/>
    <s v="Cero 0"/>
    <m/>
    <m/>
    <s v="Cero 0"/>
    <m/>
    <m/>
    <s v="Cero 0"/>
    <m/>
    <m/>
    <s v="Cero 0"/>
    <m/>
    <m/>
    <s v="Cero 0"/>
    <m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1" cacheId="7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24" firstHeaderRow="0" firstDataRow="1" firstDataCol="1"/>
  <pivotFields count="29">
    <pivotField axis="axisRow" showAll="0" sortType="descending">
      <items count="10">
        <item x="1"/>
        <item x="0"/>
        <item x="2"/>
        <item x="3"/>
        <item x="7"/>
        <item x="6"/>
        <item x="4"/>
        <item m="1" x="8"/>
        <item x="5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Row" showAll="0" sortType="descending">
      <items count="7">
        <item sd="0" x="1"/>
        <item sd="0" x="5"/>
        <item sd="0" x="4"/>
        <item sd="0" x="3"/>
        <item sd="0" x="0"/>
        <item sd="0" x="2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Row" showAll="0">
      <items count="51">
        <item x="23"/>
        <item x="15"/>
        <item x="0"/>
        <item x="2"/>
        <item x="10"/>
        <item x="33"/>
        <item x="9"/>
        <item x="16"/>
        <item x="38"/>
        <item x="36"/>
        <item x="34"/>
        <item x="4"/>
        <item x="40"/>
        <item x="30"/>
        <item x="25"/>
        <item x="14"/>
        <item x="26"/>
        <item x="24"/>
        <item x="35"/>
        <item x="31"/>
        <item x="37"/>
        <item x="39"/>
        <item x="28"/>
        <item x="29"/>
        <item x="48"/>
        <item x="45"/>
        <item x="17"/>
        <item x="19"/>
        <item x="18"/>
        <item x="22"/>
        <item x="21"/>
        <item x="20"/>
        <item x="6"/>
        <item x="47"/>
        <item x="7"/>
        <item x="32"/>
        <item x="41"/>
        <item x="44"/>
        <item x="13"/>
        <item x="49"/>
        <item x="11"/>
        <item x="12"/>
        <item x="3"/>
        <item x="8"/>
        <item x="46"/>
        <item x="42"/>
        <item x="27"/>
        <item x="5"/>
        <item x="1"/>
        <item x="4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ataField="1" numFmtId="4" showAll="0"/>
    <pivotField dataField="1" numFmtId="4" showAll="0"/>
    <pivotField dataField="1" numFmtId="4" showAll="0"/>
  </pivotFields>
  <rowFields count="3">
    <field x="0"/>
    <field x="1"/>
    <field x="2"/>
  </rowFields>
  <rowItems count="21">
    <i>
      <x v="1"/>
    </i>
    <i r="1">
      <x v="4"/>
    </i>
    <i r="1">
      <x v="1"/>
    </i>
    <i>
      <x v="2"/>
    </i>
    <i r="1">
      <x v="5"/>
    </i>
    <i r="1">
      <x v="4"/>
    </i>
    <i>
      <x v="3"/>
    </i>
    <i r="1">
      <x/>
    </i>
    <i>
      <x v="4"/>
    </i>
    <i r="1">
      <x v="1"/>
    </i>
    <i>
      <x/>
    </i>
    <i r="1">
      <x v="4"/>
    </i>
    <i r="1">
      <x/>
    </i>
    <i>
      <x v="6"/>
    </i>
    <i r="1">
      <x v="3"/>
    </i>
    <i>
      <x v="8"/>
    </i>
    <i r="1">
      <x v="3"/>
    </i>
    <i r="1">
      <x v="2"/>
    </i>
    <i>
      <x v="5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Total" fld="26" baseField="0" baseItem="0"/>
    <dataField name="Suma de Meses" fld="27" baseField="0" baseItem="0"/>
    <dataField name="Suma de Días" fld="28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1" type="button" dataOnly="0" labelOnly="1" outline="0" axis="axisRow" fieldPosition="1"/>
    </format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7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11" firstHeaderRow="0" firstDataRow="1" firstDataCol="1"/>
  <pivotFields count="30">
    <pivotField showAll="0"/>
    <pivotField showAll="0"/>
    <pivotField showAll="0"/>
    <pivotField axis="axisRow" showAll="0">
      <items count="12">
        <item m="1" x="9"/>
        <item m="1" x="8"/>
        <item m="1" x="10"/>
        <item x="3"/>
        <item x="5"/>
        <item x="1"/>
        <item x="0"/>
        <item x="2"/>
        <item x="6"/>
        <item m="1" x="7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3"/>
  </rowFields>
  <rowItems count="8">
    <i>
      <x v="3"/>
    </i>
    <i>
      <x v="4"/>
    </i>
    <i>
      <x v="5"/>
    </i>
    <i>
      <x v="6"/>
    </i>
    <i>
      <x v="7"/>
    </i>
    <i>
      <x v="8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Total" fld="27" baseField="0" baseItem="0"/>
    <dataField name="Suma de Meses" fld="28" baseField="0" baseItem="0"/>
    <dataField name="Suma de Días" fld="29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3" type="button" dataOnly="0" labelOnly="1" outline="0" axis="axisRow" fieldPosition="0"/>
    </format>
    <format dxfId="2">
      <pivotArea dataOnly="0" labelOnly="1" fieldPosition="0">
        <references count="1">
          <reference field="3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4"/>
  <sheetViews>
    <sheetView workbookViewId="0">
      <selection activeCell="H13" sqref="H13"/>
    </sheetView>
  </sheetViews>
  <sheetFormatPr baseColWidth="10" defaultRowHeight="11.25" x14ac:dyDescent="0.2"/>
  <cols>
    <col min="1" max="1" width="35.42578125" style="38" customWidth="1"/>
    <col min="2" max="2" width="10.140625" style="38" bestFit="1" customWidth="1"/>
    <col min="3" max="3" width="11.140625" style="38" bestFit="1" customWidth="1"/>
    <col min="4" max="4" width="9.5703125" style="38" bestFit="1" customWidth="1"/>
    <col min="5" max="6" width="6.5703125" style="38" customWidth="1"/>
    <col min="7" max="7" width="12.5703125" style="38" bestFit="1" customWidth="1"/>
    <col min="8" max="16384" width="11.42578125" style="38"/>
  </cols>
  <sheetData>
    <row r="3" spans="1:4" x14ac:dyDescent="0.2">
      <c r="A3" s="37" t="s">
        <v>187</v>
      </c>
      <c r="B3" s="38" t="s">
        <v>189</v>
      </c>
      <c r="C3" s="38" t="s">
        <v>190</v>
      </c>
      <c r="D3" s="38" t="s">
        <v>191</v>
      </c>
    </row>
    <row r="4" spans="1:4" x14ac:dyDescent="0.2">
      <c r="A4" s="39" t="s">
        <v>6</v>
      </c>
      <c r="B4" s="40">
        <v>10800</v>
      </c>
      <c r="C4" s="40">
        <v>61.363636363636374</v>
      </c>
      <c r="D4" s="40">
        <v>1350</v>
      </c>
    </row>
    <row r="5" spans="1:4" x14ac:dyDescent="0.2">
      <c r="A5" s="41" t="s">
        <v>30</v>
      </c>
      <c r="B5" s="40">
        <v>8880</v>
      </c>
      <c r="C5" s="40">
        <v>50.454545454545467</v>
      </c>
      <c r="D5" s="40">
        <v>1110</v>
      </c>
    </row>
    <row r="6" spans="1:4" x14ac:dyDescent="0.2">
      <c r="A6" s="41" t="s">
        <v>99</v>
      </c>
      <c r="B6" s="40">
        <v>1920</v>
      </c>
      <c r="C6" s="40">
        <v>10.909090909090908</v>
      </c>
      <c r="D6" s="40">
        <v>240</v>
      </c>
    </row>
    <row r="7" spans="1:4" x14ac:dyDescent="0.2">
      <c r="A7" s="39" t="s">
        <v>52</v>
      </c>
      <c r="B7" s="40">
        <v>5040</v>
      </c>
      <c r="C7" s="40">
        <v>28.636363636363633</v>
      </c>
      <c r="D7" s="40">
        <v>630</v>
      </c>
    </row>
    <row r="8" spans="1:4" x14ac:dyDescent="0.2">
      <c r="A8" s="41" t="s">
        <v>75</v>
      </c>
      <c r="B8" s="40">
        <v>4800</v>
      </c>
      <c r="C8" s="40">
        <v>27.27272727272727</v>
      </c>
      <c r="D8" s="40">
        <v>600</v>
      </c>
    </row>
    <row r="9" spans="1:4" x14ac:dyDescent="0.2">
      <c r="A9" s="41" t="s">
        <v>30</v>
      </c>
      <c r="B9" s="40">
        <v>240</v>
      </c>
      <c r="C9" s="40">
        <v>1.3636363636363635</v>
      </c>
      <c r="D9" s="40">
        <v>30</v>
      </c>
    </row>
    <row r="10" spans="1:4" x14ac:dyDescent="0.2">
      <c r="A10" s="39" t="s">
        <v>68</v>
      </c>
      <c r="B10" s="40">
        <v>2160</v>
      </c>
      <c r="C10" s="40">
        <v>12.272727272727273</v>
      </c>
      <c r="D10" s="40">
        <v>270</v>
      </c>
    </row>
    <row r="11" spans="1:4" x14ac:dyDescent="0.2">
      <c r="A11" s="41" t="s">
        <v>60</v>
      </c>
      <c r="B11" s="40">
        <v>2160</v>
      </c>
      <c r="C11" s="40">
        <v>12.272727272727273</v>
      </c>
      <c r="D11" s="40">
        <v>270</v>
      </c>
    </row>
    <row r="12" spans="1:4" x14ac:dyDescent="0.2">
      <c r="A12" s="39" t="s">
        <v>5</v>
      </c>
      <c r="B12" s="40">
        <v>1920</v>
      </c>
      <c r="C12" s="40">
        <v>10.909090909090908</v>
      </c>
      <c r="D12" s="40">
        <v>240</v>
      </c>
    </row>
    <row r="13" spans="1:4" x14ac:dyDescent="0.2">
      <c r="A13" s="41" t="s">
        <v>99</v>
      </c>
      <c r="B13" s="40">
        <v>1920</v>
      </c>
      <c r="C13" s="40">
        <v>10.909090909090908</v>
      </c>
      <c r="D13" s="40">
        <v>240</v>
      </c>
    </row>
    <row r="14" spans="1:4" x14ac:dyDescent="0.2">
      <c r="A14" s="39" t="s">
        <v>50</v>
      </c>
      <c r="B14" s="40">
        <v>960</v>
      </c>
      <c r="C14" s="40">
        <v>5.4545454545454541</v>
      </c>
      <c r="D14" s="40">
        <v>120</v>
      </c>
    </row>
    <row r="15" spans="1:4" x14ac:dyDescent="0.2">
      <c r="A15" s="41" t="s">
        <v>30</v>
      </c>
      <c r="B15" s="40">
        <v>960</v>
      </c>
      <c r="C15" s="40">
        <v>5.4545454545454541</v>
      </c>
      <c r="D15" s="40">
        <v>120</v>
      </c>
    </row>
    <row r="16" spans="1:4" x14ac:dyDescent="0.2">
      <c r="A16" s="41" t="s">
        <v>60</v>
      </c>
      <c r="B16" s="40">
        <v>0</v>
      </c>
      <c r="C16" s="40">
        <v>0</v>
      </c>
      <c r="D16" s="40">
        <v>0</v>
      </c>
    </row>
    <row r="17" spans="1:4" x14ac:dyDescent="0.2">
      <c r="A17" s="39" t="s">
        <v>86</v>
      </c>
      <c r="B17" s="40">
        <v>0</v>
      </c>
      <c r="C17" s="40">
        <v>0</v>
      </c>
      <c r="D17" s="40">
        <v>0</v>
      </c>
    </row>
    <row r="18" spans="1:4" x14ac:dyDescent="0.2">
      <c r="A18" s="41" t="s">
        <v>86</v>
      </c>
      <c r="B18" s="40">
        <v>0</v>
      </c>
      <c r="C18" s="40">
        <v>0</v>
      </c>
      <c r="D18" s="40">
        <v>0</v>
      </c>
    </row>
    <row r="19" spans="1:4" x14ac:dyDescent="0.2">
      <c r="A19" s="39" t="s">
        <v>193</v>
      </c>
      <c r="B19" s="40">
        <v>0</v>
      </c>
      <c r="C19" s="40">
        <v>0</v>
      </c>
      <c r="D19" s="40">
        <v>0</v>
      </c>
    </row>
    <row r="20" spans="1:4" x14ac:dyDescent="0.2">
      <c r="A20" s="41" t="s">
        <v>86</v>
      </c>
      <c r="B20" s="40">
        <v>0</v>
      </c>
      <c r="C20" s="40">
        <v>0</v>
      </c>
      <c r="D20" s="40">
        <v>0</v>
      </c>
    </row>
    <row r="21" spans="1:4" x14ac:dyDescent="0.2">
      <c r="A21" s="41" t="s">
        <v>94</v>
      </c>
      <c r="B21" s="40">
        <v>0</v>
      </c>
      <c r="C21" s="40">
        <v>0</v>
      </c>
      <c r="D21" s="40">
        <v>0</v>
      </c>
    </row>
    <row r="22" spans="1:4" x14ac:dyDescent="0.2">
      <c r="A22" s="39" t="s">
        <v>94</v>
      </c>
      <c r="B22" s="40">
        <v>0</v>
      </c>
      <c r="C22" s="40">
        <v>0</v>
      </c>
      <c r="D22" s="40">
        <v>0</v>
      </c>
    </row>
    <row r="23" spans="1:4" x14ac:dyDescent="0.2">
      <c r="A23" s="41" t="s">
        <v>94</v>
      </c>
      <c r="B23" s="40">
        <v>0</v>
      </c>
      <c r="C23" s="40">
        <v>0</v>
      </c>
      <c r="D23" s="40">
        <v>0</v>
      </c>
    </row>
    <row r="24" spans="1:4" x14ac:dyDescent="0.2">
      <c r="A24" s="39" t="s">
        <v>188</v>
      </c>
      <c r="B24" s="40">
        <v>20880</v>
      </c>
      <c r="C24" s="40">
        <v>118.63636363636363</v>
      </c>
      <c r="D24" s="40">
        <v>2610</v>
      </c>
    </row>
    <row r="25" spans="1:4" ht="15" x14ac:dyDescent="0.25">
      <c r="A25"/>
      <c r="B25"/>
      <c r="C25"/>
      <c r="D25"/>
    </row>
    <row r="26" spans="1:4" ht="15" x14ac:dyDescent="0.25">
      <c r="A26"/>
      <c r="B26"/>
      <c r="C26"/>
      <c r="D26"/>
    </row>
    <row r="27" spans="1:4" ht="15" x14ac:dyDescent="0.25">
      <c r="A27"/>
      <c r="B27"/>
      <c r="C27"/>
      <c r="D27"/>
    </row>
    <row r="28" spans="1:4" ht="15" x14ac:dyDescent="0.25">
      <c r="A28"/>
      <c r="B28"/>
      <c r="C28"/>
      <c r="D28"/>
    </row>
    <row r="29" spans="1:4" ht="15" x14ac:dyDescent="0.25">
      <c r="A29"/>
      <c r="B29"/>
      <c r="C29"/>
      <c r="D29"/>
    </row>
    <row r="30" spans="1:4" ht="15" x14ac:dyDescent="0.25">
      <c r="A30"/>
      <c r="B30"/>
      <c r="C30"/>
      <c r="D30"/>
    </row>
    <row r="31" spans="1:4" ht="15" x14ac:dyDescent="0.25">
      <c r="A31"/>
      <c r="B31"/>
      <c r="C31"/>
      <c r="D31"/>
    </row>
    <row r="32" spans="1:4" ht="15" x14ac:dyDescent="0.25">
      <c r="A32"/>
      <c r="B32"/>
      <c r="C32"/>
      <c r="D32"/>
    </row>
    <row r="33" spans="1:4" ht="15" x14ac:dyDescent="0.25">
      <c r="A33"/>
      <c r="B33"/>
      <c r="C33"/>
      <c r="D33"/>
    </row>
    <row r="34" spans="1:4" ht="15" x14ac:dyDescent="0.25">
      <c r="A34"/>
      <c r="B34"/>
      <c r="C34"/>
      <c r="D34"/>
    </row>
    <row r="35" spans="1:4" ht="15" x14ac:dyDescent="0.25">
      <c r="A35"/>
      <c r="B35"/>
      <c r="C35"/>
      <c r="D35"/>
    </row>
    <row r="36" spans="1:4" ht="15" x14ac:dyDescent="0.25">
      <c r="A36"/>
      <c r="B36"/>
      <c r="C36"/>
      <c r="D36"/>
    </row>
    <row r="37" spans="1:4" ht="15" x14ac:dyDescent="0.25">
      <c r="A37"/>
      <c r="B37"/>
      <c r="C37"/>
      <c r="D37"/>
    </row>
    <row r="38" spans="1:4" ht="15" x14ac:dyDescent="0.25">
      <c r="A38"/>
      <c r="B38"/>
      <c r="C38"/>
      <c r="D38"/>
    </row>
    <row r="39" spans="1:4" ht="15" x14ac:dyDescent="0.25">
      <c r="A39"/>
      <c r="B39"/>
      <c r="C39"/>
      <c r="D39"/>
    </row>
    <row r="40" spans="1:4" ht="15" x14ac:dyDescent="0.25">
      <c r="A40"/>
      <c r="B40"/>
      <c r="C40"/>
      <c r="D40"/>
    </row>
    <row r="41" spans="1:4" ht="15" x14ac:dyDescent="0.25">
      <c r="A41"/>
      <c r="B41"/>
      <c r="C41"/>
      <c r="D41"/>
    </row>
    <row r="42" spans="1:4" ht="15" x14ac:dyDescent="0.25">
      <c r="A42"/>
      <c r="B42"/>
      <c r="C42"/>
      <c r="D42"/>
    </row>
    <row r="43" spans="1:4" ht="15" x14ac:dyDescent="0.25">
      <c r="A43"/>
      <c r="B43"/>
      <c r="C43"/>
      <c r="D43"/>
    </row>
    <row r="44" spans="1:4" ht="15" x14ac:dyDescent="0.25">
      <c r="A44"/>
      <c r="B44"/>
      <c r="C44"/>
      <c r="D44"/>
    </row>
    <row r="45" spans="1:4" ht="15" x14ac:dyDescent="0.25">
      <c r="A45"/>
      <c r="B45"/>
      <c r="C45"/>
      <c r="D45"/>
    </row>
    <row r="46" spans="1:4" ht="15" x14ac:dyDescent="0.25">
      <c r="A46"/>
      <c r="B46"/>
      <c r="C46"/>
      <c r="D46"/>
    </row>
    <row r="47" spans="1:4" ht="15" x14ac:dyDescent="0.25">
      <c r="A47"/>
      <c r="B47"/>
      <c r="C47"/>
      <c r="D47"/>
    </row>
    <row r="48" spans="1:4" ht="15" x14ac:dyDescent="0.25">
      <c r="A48"/>
      <c r="B48"/>
      <c r="C48"/>
      <c r="D48"/>
    </row>
    <row r="49" spans="1:4" ht="15" x14ac:dyDescent="0.25">
      <c r="A49"/>
      <c r="B49"/>
      <c r="C49"/>
      <c r="D49"/>
    </row>
    <row r="50" spans="1:4" ht="15" x14ac:dyDescent="0.25">
      <c r="A50"/>
      <c r="B50"/>
      <c r="C50"/>
      <c r="D50"/>
    </row>
    <row r="51" spans="1:4" ht="15" x14ac:dyDescent="0.25">
      <c r="A51"/>
      <c r="B51"/>
      <c r="C51"/>
      <c r="D51"/>
    </row>
    <row r="52" spans="1:4" ht="15" x14ac:dyDescent="0.25">
      <c r="A52"/>
      <c r="B52"/>
      <c r="C52"/>
      <c r="D52"/>
    </row>
    <row r="53" spans="1:4" ht="15" x14ac:dyDescent="0.25">
      <c r="A53"/>
      <c r="B53"/>
      <c r="C53"/>
      <c r="D53"/>
    </row>
    <row r="54" spans="1:4" ht="15" x14ac:dyDescent="0.25">
      <c r="A54"/>
      <c r="B54"/>
      <c r="C54"/>
      <c r="D54"/>
    </row>
    <row r="55" spans="1:4" ht="15" x14ac:dyDescent="0.25">
      <c r="A55"/>
      <c r="B55"/>
      <c r="C55"/>
      <c r="D55"/>
    </row>
    <row r="56" spans="1:4" ht="15" x14ac:dyDescent="0.25">
      <c r="A56"/>
      <c r="B56"/>
      <c r="C56"/>
      <c r="D56"/>
    </row>
    <row r="57" spans="1:4" ht="15" x14ac:dyDescent="0.25">
      <c r="A57"/>
      <c r="B57"/>
      <c r="C57"/>
      <c r="D57"/>
    </row>
    <row r="58" spans="1:4" ht="15" x14ac:dyDescent="0.25">
      <c r="A58"/>
      <c r="B58"/>
      <c r="C58"/>
      <c r="D58"/>
    </row>
    <row r="59" spans="1:4" ht="15" x14ac:dyDescent="0.25">
      <c r="A59"/>
      <c r="B59"/>
      <c r="C59"/>
      <c r="D59"/>
    </row>
    <row r="60" spans="1:4" ht="15" x14ac:dyDescent="0.25">
      <c r="A60"/>
      <c r="B60"/>
      <c r="C60"/>
      <c r="D60"/>
    </row>
    <row r="61" spans="1:4" ht="15" x14ac:dyDescent="0.25">
      <c r="A61"/>
      <c r="B61"/>
      <c r="C61"/>
      <c r="D61"/>
    </row>
    <row r="62" spans="1:4" ht="15" x14ac:dyDescent="0.25">
      <c r="A62"/>
      <c r="B62"/>
      <c r="C62"/>
      <c r="D62"/>
    </row>
    <row r="63" spans="1:4" ht="15" x14ac:dyDescent="0.25">
      <c r="A63"/>
      <c r="B63"/>
      <c r="C63"/>
      <c r="D63"/>
    </row>
    <row r="64" spans="1:4" ht="15" x14ac:dyDescent="0.25">
      <c r="A64"/>
      <c r="B64"/>
      <c r="C64"/>
      <c r="D64"/>
    </row>
    <row r="65" spans="1:4" ht="15" x14ac:dyDescent="0.25">
      <c r="A65"/>
      <c r="B65"/>
      <c r="C65"/>
      <c r="D65"/>
    </row>
    <row r="66" spans="1:4" ht="15" x14ac:dyDescent="0.25">
      <c r="A66"/>
      <c r="B66"/>
      <c r="C66"/>
      <c r="D66"/>
    </row>
    <row r="67" spans="1:4" ht="15" x14ac:dyDescent="0.25">
      <c r="A67"/>
      <c r="B67"/>
      <c r="C67"/>
      <c r="D67"/>
    </row>
    <row r="68" spans="1:4" ht="15" x14ac:dyDescent="0.25">
      <c r="A68"/>
      <c r="B68"/>
      <c r="C68"/>
      <c r="D68"/>
    </row>
    <row r="69" spans="1:4" ht="15" x14ac:dyDescent="0.25">
      <c r="A69"/>
      <c r="B69"/>
      <c r="C69"/>
      <c r="D69"/>
    </row>
    <row r="70" spans="1:4" ht="15" x14ac:dyDescent="0.25">
      <c r="A70"/>
      <c r="B70"/>
      <c r="C70"/>
      <c r="D70"/>
    </row>
    <row r="71" spans="1:4" ht="15" x14ac:dyDescent="0.25">
      <c r="A71"/>
      <c r="B71"/>
      <c r="C71"/>
      <c r="D71"/>
    </row>
    <row r="72" spans="1:4" ht="15" x14ac:dyDescent="0.25">
      <c r="A72"/>
      <c r="B72"/>
      <c r="C72"/>
      <c r="D72"/>
    </row>
    <row r="73" spans="1:4" ht="15" x14ac:dyDescent="0.25">
      <c r="A73"/>
      <c r="B73"/>
      <c r="C73"/>
      <c r="D73"/>
    </row>
    <row r="74" spans="1:4" ht="15" x14ac:dyDescent="0.25">
      <c r="A74"/>
      <c r="B74"/>
      <c r="C74"/>
      <c r="D7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62"/>
  <sheetViews>
    <sheetView tabSelected="1" topLeftCell="Q1" zoomScale="110" zoomScaleNormal="110" workbookViewId="0">
      <selection activeCell="AG26" sqref="AG26"/>
    </sheetView>
  </sheetViews>
  <sheetFormatPr baseColWidth="10" defaultRowHeight="11.25" x14ac:dyDescent="0.25"/>
  <cols>
    <col min="1" max="1" width="1.7109375" style="1" customWidth="1"/>
    <col min="2" max="2" width="34.7109375" style="1" bestFit="1" customWidth="1"/>
    <col min="3" max="3" width="34.28515625" style="1" bestFit="1" customWidth="1"/>
    <col min="4" max="4" width="43.5703125" style="1" bestFit="1" customWidth="1"/>
    <col min="5" max="5" width="9.5703125" style="3" bestFit="1" customWidth="1"/>
    <col min="6" max="6" width="12.28515625" style="3" bestFit="1" customWidth="1"/>
    <col min="7" max="7" width="4.28515625" style="3" bestFit="1" customWidth="1"/>
    <col min="8" max="8" width="10.85546875" style="3" bestFit="1" customWidth="1"/>
    <col min="9" max="9" width="12.28515625" style="3" bestFit="1" customWidth="1"/>
    <col min="10" max="10" width="4.28515625" style="3" bestFit="1" customWidth="1"/>
    <col min="11" max="11" width="20.7109375" style="3" customWidth="1"/>
    <col min="12" max="12" width="12.7109375" style="3" customWidth="1"/>
    <col min="13" max="13" width="4.28515625" style="3" bestFit="1" customWidth="1"/>
    <col min="14" max="14" width="14.42578125" style="3" bestFit="1" customWidth="1"/>
    <col min="15" max="15" width="12.28515625" style="3" bestFit="1" customWidth="1"/>
    <col min="16" max="16" width="4.28515625" style="3" bestFit="1" customWidth="1"/>
    <col min="17" max="17" width="16" style="3" bestFit="1" customWidth="1"/>
    <col min="18" max="18" width="8.7109375" style="3" bestFit="1" customWidth="1"/>
    <col min="19" max="19" width="4.28515625" style="3" bestFit="1" customWidth="1"/>
    <col min="20" max="20" width="4.28515625" style="1" bestFit="1" customWidth="1"/>
    <col min="21" max="21" width="5" style="1" bestFit="1" customWidth="1"/>
    <col min="22" max="22" width="9" style="1" bestFit="1" customWidth="1"/>
    <col min="23" max="23" width="8" style="1" bestFit="1" customWidth="1"/>
    <col min="24" max="24" width="8.140625" style="1" bestFit="1" customWidth="1"/>
    <col min="25" max="25" width="8" style="1" bestFit="1" customWidth="1"/>
    <col min="26" max="26" width="6.5703125" style="1" bestFit="1" customWidth="1"/>
    <col min="27" max="27" width="8.28515625" style="1" customWidth="1"/>
    <col min="28" max="28" width="7.85546875" style="34" bestFit="1" customWidth="1"/>
    <col min="29" max="29" width="5.85546875" style="34" bestFit="1" customWidth="1"/>
    <col min="30" max="30" width="7" style="34" bestFit="1" customWidth="1"/>
    <col min="31" max="31" width="5" style="1" customWidth="1"/>
    <col min="32" max="32" width="4.28515625" style="1" bestFit="1" customWidth="1"/>
    <col min="33" max="33" width="10.85546875" style="1" bestFit="1" customWidth="1"/>
    <col min="34" max="16384" width="11.42578125" style="1"/>
  </cols>
  <sheetData>
    <row r="1" spans="2:33" ht="1.5" customHeight="1" x14ac:dyDescent="0.25"/>
    <row r="2" spans="2:33" x14ac:dyDescent="0.25">
      <c r="F2" s="42" t="s">
        <v>24</v>
      </c>
      <c r="G2" s="42"/>
      <c r="H2" s="2"/>
      <c r="I2" s="2"/>
    </row>
    <row r="3" spans="2:33" x14ac:dyDescent="0.2">
      <c r="F3" s="12" t="s">
        <v>33</v>
      </c>
      <c r="G3" s="7">
        <v>0</v>
      </c>
      <c r="H3" s="2"/>
      <c r="I3" s="2"/>
      <c r="K3" s="6"/>
      <c r="L3" s="6"/>
      <c r="M3" s="5"/>
    </row>
    <row r="4" spans="2:33" x14ac:dyDescent="0.2">
      <c r="F4" s="12" t="s">
        <v>39</v>
      </c>
      <c r="G4" s="7">
        <v>1</v>
      </c>
      <c r="H4" s="2"/>
      <c r="I4" s="2"/>
      <c r="K4" s="5"/>
      <c r="L4" s="5"/>
      <c r="M4" s="5"/>
    </row>
    <row r="5" spans="2:33" x14ac:dyDescent="0.2">
      <c r="F5" s="12" t="s">
        <v>36</v>
      </c>
      <c r="G5" s="7">
        <v>2</v>
      </c>
      <c r="H5" s="2"/>
      <c r="I5" s="2"/>
      <c r="K5" s="5"/>
      <c r="L5" s="5"/>
      <c r="M5" s="5"/>
    </row>
    <row r="6" spans="2:33" x14ac:dyDescent="0.2">
      <c r="F6" s="12" t="s">
        <v>32</v>
      </c>
      <c r="G6" s="7">
        <v>3</v>
      </c>
      <c r="H6" s="2"/>
      <c r="I6" s="2"/>
      <c r="K6" s="5"/>
      <c r="L6" s="5"/>
      <c r="M6" s="5"/>
    </row>
    <row r="7" spans="2:33" x14ac:dyDescent="0.2">
      <c r="F7" s="12" t="s">
        <v>38</v>
      </c>
      <c r="G7" s="7">
        <v>4</v>
      </c>
      <c r="H7" s="2"/>
      <c r="I7" s="2"/>
      <c r="K7" s="6"/>
      <c r="L7" s="6"/>
      <c r="M7" s="5"/>
    </row>
    <row r="8" spans="2:33" x14ac:dyDescent="0.2">
      <c r="F8" s="12" t="s">
        <v>34</v>
      </c>
      <c r="G8" s="7">
        <v>5</v>
      </c>
      <c r="K8" s="5"/>
      <c r="L8" s="5"/>
      <c r="M8" s="5"/>
    </row>
    <row r="9" spans="2:33" ht="3.75" customHeight="1" x14ac:dyDescent="0.2">
      <c r="K9" s="5"/>
      <c r="L9" s="5"/>
      <c r="M9" s="5"/>
      <c r="V9" s="43" t="s">
        <v>10</v>
      </c>
      <c r="W9" s="43"/>
      <c r="X9" s="43" t="s">
        <v>9</v>
      </c>
      <c r="Y9" s="43"/>
    </row>
    <row r="10" spans="2:33" x14ac:dyDescent="0.25">
      <c r="B10" s="9"/>
      <c r="C10" s="9"/>
      <c r="D10" s="9"/>
      <c r="E10" s="47" t="s">
        <v>16</v>
      </c>
      <c r="F10" s="47"/>
      <c r="G10" s="47"/>
      <c r="H10" s="48" t="s">
        <v>17</v>
      </c>
      <c r="I10" s="48"/>
      <c r="J10" s="48"/>
      <c r="K10" s="44" t="s">
        <v>182</v>
      </c>
      <c r="L10" s="44"/>
      <c r="M10" s="44"/>
      <c r="N10" s="45" t="s">
        <v>18</v>
      </c>
      <c r="O10" s="45"/>
      <c r="P10" s="45"/>
      <c r="Q10" s="46" t="s">
        <v>19</v>
      </c>
      <c r="R10" s="46"/>
      <c r="S10" s="46"/>
      <c r="T10" s="9"/>
      <c r="V10" s="18">
        <v>0.2</v>
      </c>
      <c r="W10" s="18">
        <v>0.1</v>
      </c>
      <c r="X10" s="18">
        <v>0.2</v>
      </c>
      <c r="Y10" s="18">
        <v>0.4</v>
      </c>
      <c r="Z10" s="18">
        <v>0.5</v>
      </c>
      <c r="AA10" s="18">
        <v>0.2</v>
      </c>
      <c r="AC10" s="34">
        <v>176</v>
      </c>
      <c r="AD10" s="34">
        <v>8</v>
      </c>
    </row>
    <row r="11" spans="2:33" ht="33.75" x14ac:dyDescent="0.2">
      <c r="B11" s="10" t="s">
        <v>20</v>
      </c>
      <c r="C11" s="11" t="s">
        <v>21</v>
      </c>
      <c r="D11" s="20" t="s">
        <v>22</v>
      </c>
      <c r="E11" s="22" t="s">
        <v>23</v>
      </c>
      <c r="F11" s="22" t="s">
        <v>24</v>
      </c>
      <c r="G11" s="22" t="s">
        <v>25</v>
      </c>
      <c r="H11" s="23" t="s">
        <v>26</v>
      </c>
      <c r="I11" s="24" t="s">
        <v>24</v>
      </c>
      <c r="J11" s="24" t="s">
        <v>25</v>
      </c>
      <c r="K11" s="25" t="s">
        <v>27</v>
      </c>
      <c r="L11" s="25" t="s">
        <v>24</v>
      </c>
      <c r="M11" s="25" t="s">
        <v>25</v>
      </c>
      <c r="N11" s="26" t="s">
        <v>28</v>
      </c>
      <c r="O11" s="26" t="s">
        <v>24</v>
      </c>
      <c r="P11" s="26" t="s">
        <v>25</v>
      </c>
      <c r="Q11" s="27" t="s">
        <v>29</v>
      </c>
      <c r="R11" s="27" t="s">
        <v>24</v>
      </c>
      <c r="S11" s="27" t="s">
        <v>25</v>
      </c>
      <c r="T11" s="19" t="s">
        <v>25</v>
      </c>
      <c r="U11" s="19" t="s">
        <v>183</v>
      </c>
      <c r="V11" s="28" t="s">
        <v>11</v>
      </c>
      <c r="W11" s="18" t="s">
        <v>12</v>
      </c>
      <c r="X11" s="18" t="s">
        <v>13</v>
      </c>
      <c r="Y11" s="18" t="s">
        <v>14</v>
      </c>
      <c r="Z11" s="18" t="s">
        <v>8</v>
      </c>
      <c r="AA11" s="18" t="s">
        <v>192</v>
      </c>
      <c r="AB11" s="35" t="s">
        <v>15</v>
      </c>
      <c r="AC11" s="35" t="s">
        <v>185</v>
      </c>
      <c r="AD11" s="35" t="s">
        <v>186</v>
      </c>
      <c r="AF11" s="4" t="s">
        <v>25</v>
      </c>
      <c r="AG11" s="4" t="s">
        <v>7</v>
      </c>
    </row>
    <row r="12" spans="2:33" x14ac:dyDescent="0.25">
      <c r="B12" s="12" t="s">
        <v>6</v>
      </c>
      <c r="C12" s="13" t="s">
        <v>30</v>
      </c>
      <c r="D12" s="13" t="s">
        <v>31</v>
      </c>
      <c r="E12" s="16">
        <v>6</v>
      </c>
      <c r="F12" s="21" t="s">
        <v>33</v>
      </c>
      <c r="G12" s="16">
        <f>VLOOKUP(F12,$F$3:$G$8,2,FALSE)</f>
        <v>0</v>
      </c>
      <c r="H12" s="15">
        <v>50543077</v>
      </c>
      <c r="I12" s="21" t="s">
        <v>34</v>
      </c>
      <c r="J12" s="16">
        <f>VLOOKUP(I12,$F$3:$G$8,2,FALSE)</f>
        <v>5</v>
      </c>
      <c r="K12" s="16" t="s">
        <v>35</v>
      </c>
      <c r="L12" s="21" t="s">
        <v>36</v>
      </c>
      <c r="M12" s="16">
        <f>VLOOKUP(L12,$F$3:$G$8,2,FALSE)</f>
        <v>2</v>
      </c>
      <c r="N12" s="16" t="s">
        <v>37</v>
      </c>
      <c r="O12" s="21" t="s">
        <v>38</v>
      </c>
      <c r="P12" s="16">
        <f>VLOOKUP(O12,$F$3:$G$8,2,FALSE)</f>
        <v>4</v>
      </c>
      <c r="Q12" s="16" t="s">
        <v>37</v>
      </c>
      <c r="R12" s="21" t="s">
        <v>32</v>
      </c>
      <c r="S12" s="16">
        <f>VLOOKUP(R12,$F$3:$G$8,2,FALSE)</f>
        <v>3</v>
      </c>
      <c r="T12" s="16">
        <f>+G12+J12+M12+P12+S12</f>
        <v>14</v>
      </c>
      <c r="U12" s="29">
        <f>VLOOKUP(T12,$AF$12:$AG$37,2,FALSE)</f>
        <v>300</v>
      </c>
      <c r="V12" s="29">
        <f>+U12*$V$10</f>
        <v>60</v>
      </c>
      <c r="W12" s="29">
        <f>+U12*$W$10</f>
        <v>30</v>
      </c>
      <c r="X12" s="29">
        <f>+U12*$X$10</f>
        <v>60</v>
      </c>
      <c r="Y12" s="29">
        <f>+U12*$Y$10</f>
        <v>120</v>
      </c>
      <c r="Z12" s="29">
        <f>+U12*$Z$10</f>
        <v>150</v>
      </c>
      <c r="AA12" s="29">
        <f>+U12*$AA$10</f>
        <v>60</v>
      </c>
      <c r="AB12" s="36">
        <f>SUM(U12:Z12)</f>
        <v>720</v>
      </c>
      <c r="AC12" s="36">
        <f t="shared" ref="AC12:AC43" si="0">+AB12/$AC$10</f>
        <v>4.0909090909090908</v>
      </c>
      <c r="AD12" s="36">
        <f t="shared" ref="AD12:AD43" si="1">+AB12/$AD$10</f>
        <v>90</v>
      </c>
      <c r="AF12" s="8">
        <v>0</v>
      </c>
      <c r="AG12" s="7">
        <v>0</v>
      </c>
    </row>
    <row r="13" spans="2:33" x14ac:dyDescent="0.2">
      <c r="B13" s="12" t="s">
        <v>6</v>
      </c>
      <c r="C13" s="13" t="s">
        <v>30</v>
      </c>
      <c r="D13" s="13" t="s">
        <v>40</v>
      </c>
      <c r="E13" s="14">
        <v>7</v>
      </c>
      <c r="F13" s="12" t="s">
        <v>32</v>
      </c>
      <c r="G13" s="14">
        <f t="shared" ref="G13:G61" si="2">VLOOKUP(F13,$F$3:$G$8,2,FALSE)</f>
        <v>3</v>
      </c>
      <c r="H13" s="17">
        <v>3805445</v>
      </c>
      <c r="I13" s="12" t="s">
        <v>32</v>
      </c>
      <c r="J13" s="16">
        <f t="shared" ref="J13:J61" si="3">VLOOKUP(I13,$F$3:$G$8,2,FALSE)</f>
        <v>3</v>
      </c>
      <c r="K13" s="16" t="s">
        <v>35</v>
      </c>
      <c r="L13" s="12" t="s">
        <v>36</v>
      </c>
      <c r="M13" s="16">
        <f t="shared" ref="M13:M61" si="4">VLOOKUP(L13,$F$3:$G$8,2,FALSE)</f>
        <v>2</v>
      </c>
      <c r="N13" s="14" t="s">
        <v>37</v>
      </c>
      <c r="O13" s="12" t="s">
        <v>38</v>
      </c>
      <c r="P13" s="16">
        <f t="shared" ref="P13:P61" si="5">VLOOKUP(O13,$F$3:$G$8,2,FALSE)</f>
        <v>4</v>
      </c>
      <c r="Q13" s="14" t="s">
        <v>37</v>
      </c>
      <c r="R13" s="12" t="s">
        <v>32</v>
      </c>
      <c r="S13" s="16">
        <f t="shared" ref="S13:S61" si="6">VLOOKUP(R13,$F$3:$G$8,2,FALSE)</f>
        <v>3</v>
      </c>
      <c r="T13" s="16">
        <f t="shared" ref="T13:T61" si="7">+G13+J13+M13+P13+S13</f>
        <v>15</v>
      </c>
      <c r="U13" s="29">
        <f t="shared" ref="U13:U61" si="8">VLOOKUP(T13,$AF$12:$AG$37,2,FALSE)</f>
        <v>300</v>
      </c>
      <c r="V13" s="29">
        <f t="shared" ref="V13:V61" si="9">+U13*$V$10</f>
        <v>60</v>
      </c>
      <c r="W13" s="29">
        <f t="shared" ref="W13:W61" si="10">+U13*$W$10</f>
        <v>30</v>
      </c>
      <c r="X13" s="29">
        <f t="shared" ref="X13:X61" si="11">+U13*$X$10</f>
        <v>60</v>
      </c>
      <c r="Y13" s="29">
        <f t="shared" ref="Y13:Y61" si="12">+U13*$Y$10</f>
        <v>120</v>
      </c>
      <c r="Z13" s="29">
        <f t="shared" ref="Z13:Z61" si="13">+U13*$Z$10</f>
        <v>150</v>
      </c>
      <c r="AA13" s="29">
        <f t="shared" ref="AA13:AA61" si="14">+U13*$AA$10</f>
        <v>60</v>
      </c>
      <c r="AB13" s="36">
        <f t="shared" ref="AB13:AB61" si="15">SUM(U13:Z13)</f>
        <v>720</v>
      </c>
      <c r="AC13" s="36">
        <f t="shared" si="0"/>
        <v>4.0909090909090908</v>
      </c>
      <c r="AD13" s="36">
        <f t="shared" si="1"/>
        <v>90</v>
      </c>
      <c r="AF13" s="4">
        <v>1</v>
      </c>
      <c r="AG13" s="4">
        <v>100</v>
      </c>
    </row>
    <row r="14" spans="2:33" x14ac:dyDescent="0.2">
      <c r="B14" s="12" t="s">
        <v>6</v>
      </c>
      <c r="C14" s="13" t="s">
        <v>30</v>
      </c>
      <c r="D14" s="13" t="s">
        <v>41</v>
      </c>
      <c r="E14" s="14">
        <v>4</v>
      </c>
      <c r="F14" s="12" t="s">
        <v>32</v>
      </c>
      <c r="G14" s="14">
        <f t="shared" si="2"/>
        <v>3</v>
      </c>
      <c r="H14" s="17">
        <v>74511</v>
      </c>
      <c r="I14" s="12" t="s">
        <v>32</v>
      </c>
      <c r="J14" s="16">
        <f t="shared" si="3"/>
        <v>3</v>
      </c>
      <c r="K14" s="16" t="s">
        <v>35</v>
      </c>
      <c r="L14" s="12" t="s">
        <v>36</v>
      </c>
      <c r="M14" s="16">
        <f t="shared" si="4"/>
        <v>2</v>
      </c>
      <c r="N14" s="14" t="s">
        <v>37</v>
      </c>
      <c r="O14" s="12" t="s">
        <v>38</v>
      </c>
      <c r="P14" s="16">
        <f t="shared" si="5"/>
        <v>4</v>
      </c>
      <c r="Q14" s="14" t="s">
        <v>37</v>
      </c>
      <c r="R14" s="12" t="s">
        <v>32</v>
      </c>
      <c r="S14" s="16">
        <f t="shared" si="6"/>
        <v>3</v>
      </c>
      <c r="T14" s="16">
        <f t="shared" si="7"/>
        <v>15</v>
      </c>
      <c r="U14" s="29">
        <f t="shared" si="8"/>
        <v>300</v>
      </c>
      <c r="V14" s="29">
        <f t="shared" si="9"/>
        <v>60</v>
      </c>
      <c r="W14" s="29">
        <f t="shared" si="10"/>
        <v>30</v>
      </c>
      <c r="X14" s="29">
        <f t="shared" si="11"/>
        <v>60</v>
      </c>
      <c r="Y14" s="29">
        <f t="shared" si="12"/>
        <v>120</v>
      </c>
      <c r="Z14" s="29">
        <f t="shared" si="13"/>
        <v>150</v>
      </c>
      <c r="AA14" s="29">
        <f t="shared" si="14"/>
        <v>60</v>
      </c>
      <c r="AB14" s="36">
        <f t="shared" si="15"/>
        <v>720</v>
      </c>
      <c r="AC14" s="36">
        <f t="shared" si="0"/>
        <v>4.0909090909090908</v>
      </c>
      <c r="AD14" s="36">
        <f t="shared" si="1"/>
        <v>90</v>
      </c>
      <c r="AF14" s="4">
        <v>2</v>
      </c>
      <c r="AG14" s="4">
        <v>100</v>
      </c>
    </row>
    <row r="15" spans="2:33" x14ac:dyDescent="0.2">
      <c r="B15" s="12" t="s">
        <v>6</v>
      </c>
      <c r="C15" s="13" t="s">
        <v>30</v>
      </c>
      <c r="D15" s="13" t="s">
        <v>42</v>
      </c>
      <c r="E15" s="14">
        <v>2</v>
      </c>
      <c r="F15" s="12" t="s">
        <v>32</v>
      </c>
      <c r="G15" s="14">
        <f t="shared" si="2"/>
        <v>3</v>
      </c>
      <c r="H15" s="17">
        <v>50</v>
      </c>
      <c r="I15" s="12" t="s">
        <v>39</v>
      </c>
      <c r="J15" s="16">
        <f t="shared" si="3"/>
        <v>1</v>
      </c>
      <c r="K15" s="16" t="s">
        <v>35</v>
      </c>
      <c r="L15" s="12" t="s">
        <v>36</v>
      </c>
      <c r="M15" s="16">
        <f t="shared" si="4"/>
        <v>2</v>
      </c>
      <c r="N15" s="14" t="s">
        <v>37</v>
      </c>
      <c r="O15" s="12" t="s">
        <v>38</v>
      </c>
      <c r="P15" s="16">
        <f t="shared" si="5"/>
        <v>4</v>
      </c>
      <c r="Q15" s="14" t="s">
        <v>43</v>
      </c>
      <c r="R15" s="12" t="s">
        <v>32</v>
      </c>
      <c r="S15" s="16">
        <f t="shared" si="6"/>
        <v>3</v>
      </c>
      <c r="T15" s="16">
        <f t="shared" si="7"/>
        <v>13</v>
      </c>
      <c r="U15" s="29">
        <f t="shared" si="8"/>
        <v>300</v>
      </c>
      <c r="V15" s="29">
        <f t="shared" si="9"/>
        <v>60</v>
      </c>
      <c r="W15" s="29">
        <f t="shared" si="10"/>
        <v>30</v>
      </c>
      <c r="X15" s="29">
        <f t="shared" si="11"/>
        <v>60</v>
      </c>
      <c r="Y15" s="29">
        <f t="shared" si="12"/>
        <v>120</v>
      </c>
      <c r="Z15" s="29">
        <f t="shared" si="13"/>
        <v>150</v>
      </c>
      <c r="AA15" s="29">
        <f t="shared" si="14"/>
        <v>60</v>
      </c>
      <c r="AB15" s="36">
        <f t="shared" si="15"/>
        <v>720</v>
      </c>
      <c r="AC15" s="36">
        <f t="shared" si="0"/>
        <v>4.0909090909090908</v>
      </c>
      <c r="AD15" s="36">
        <f t="shared" si="1"/>
        <v>90</v>
      </c>
      <c r="AF15" s="4">
        <v>3</v>
      </c>
      <c r="AG15" s="4">
        <v>100</v>
      </c>
    </row>
    <row r="16" spans="2:33" x14ac:dyDescent="0.2">
      <c r="B16" s="12" t="s">
        <v>6</v>
      </c>
      <c r="C16" s="13" t="s">
        <v>30</v>
      </c>
      <c r="D16" s="12" t="s">
        <v>44</v>
      </c>
      <c r="E16" s="14">
        <v>12</v>
      </c>
      <c r="F16" s="12" t="s">
        <v>32</v>
      </c>
      <c r="G16" s="14">
        <f t="shared" si="2"/>
        <v>3</v>
      </c>
      <c r="H16" s="17">
        <v>14177083</v>
      </c>
      <c r="I16" s="12" t="s">
        <v>32</v>
      </c>
      <c r="J16" s="16">
        <f t="shared" si="3"/>
        <v>3</v>
      </c>
      <c r="K16" s="16" t="s">
        <v>35</v>
      </c>
      <c r="L16" s="12" t="s">
        <v>36</v>
      </c>
      <c r="M16" s="16">
        <f t="shared" si="4"/>
        <v>2</v>
      </c>
      <c r="N16" s="14" t="s">
        <v>37</v>
      </c>
      <c r="O16" s="12" t="s">
        <v>38</v>
      </c>
      <c r="P16" s="16">
        <f t="shared" si="5"/>
        <v>4</v>
      </c>
      <c r="Q16" s="14" t="s">
        <v>37</v>
      </c>
      <c r="R16" s="12" t="s">
        <v>32</v>
      </c>
      <c r="S16" s="16">
        <f t="shared" si="6"/>
        <v>3</v>
      </c>
      <c r="T16" s="16">
        <f t="shared" si="7"/>
        <v>15</v>
      </c>
      <c r="U16" s="29">
        <f t="shared" si="8"/>
        <v>300</v>
      </c>
      <c r="V16" s="29">
        <f t="shared" si="9"/>
        <v>60</v>
      </c>
      <c r="W16" s="29">
        <f t="shared" si="10"/>
        <v>30</v>
      </c>
      <c r="X16" s="29">
        <f t="shared" si="11"/>
        <v>60</v>
      </c>
      <c r="Y16" s="29">
        <f t="shared" si="12"/>
        <v>120</v>
      </c>
      <c r="Z16" s="29">
        <f t="shared" si="13"/>
        <v>150</v>
      </c>
      <c r="AA16" s="29">
        <f t="shared" si="14"/>
        <v>60</v>
      </c>
      <c r="AB16" s="36">
        <f t="shared" si="15"/>
        <v>720</v>
      </c>
      <c r="AC16" s="36">
        <f t="shared" si="0"/>
        <v>4.0909090909090908</v>
      </c>
      <c r="AD16" s="36">
        <f t="shared" si="1"/>
        <v>90</v>
      </c>
      <c r="AF16" s="4">
        <v>4</v>
      </c>
      <c r="AG16" s="4">
        <v>100</v>
      </c>
    </row>
    <row r="17" spans="2:33" x14ac:dyDescent="0.2">
      <c r="B17" s="12" t="s">
        <v>6</v>
      </c>
      <c r="C17" s="13" t="s">
        <v>30</v>
      </c>
      <c r="D17" s="12" t="s">
        <v>45</v>
      </c>
      <c r="E17" s="14">
        <v>8</v>
      </c>
      <c r="F17" s="12" t="s">
        <v>32</v>
      </c>
      <c r="G17" s="14">
        <f t="shared" si="2"/>
        <v>3</v>
      </c>
      <c r="H17" s="17">
        <v>29599133</v>
      </c>
      <c r="I17" s="12" t="s">
        <v>32</v>
      </c>
      <c r="J17" s="16">
        <f t="shared" si="3"/>
        <v>3</v>
      </c>
      <c r="K17" s="16" t="s">
        <v>35</v>
      </c>
      <c r="L17" s="12" t="s">
        <v>36</v>
      </c>
      <c r="M17" s="16">
        <f t="shared" si="4"/>
        <v>2</v>
      </c>
      <c r="N17" s="14" t="s">
        <v>37</v>
      </c>
      <c r="O17" s="12" t="s">
        <v>38</v>
      </c>
      <c r="P17" s="16">
        <f t="shared" si="5"/>
        <v>4</v>
      </c>
      <c r="Q17" s="14" t="s">
        <v>37</v>
      </c>
      <c r="R17" s="12" t="s">
        <v>32</v>
      </c>
      <c r="S17" s="16">
        <f t="shared" si="6"/>
        <v>3</v>
      </c>
      <c r="T17" s="16">
        <f t="shared" si="7"/>
        <v>15</v>
      </c>
      <c r="U17" s="29">
        <f t="shared" si="8"/>
        <v>300</v>
      </c>
      <c r="V17" s="29">
        <f t="shared" si="9"/>
        <v>60</v>
      </c>
      <c r="W17" s="29">
        <f t="shared" si="10"/>
        <v>30</v>
      </c>
      <c r="X17" s="29">
        <f t="shared" si="11"/>
        <v>60</v>
      </c>
      <c r="Y17" s="29">
        <f t="shared" si="12"/>
        <v>120</v>
      </c>
      <c r="Z17" s="29">
        <f t="shared" si="13"/>
        <v>150</v>
      </c>
      <c r="AA17" s="29">
        <f t="shared" si="14"/>
        <v>60</v>
      </c>
      <c r="AB17" s="36">
        <f t="shared" si="15"/>
        <v>720</v>
      </c>
      <c r="AC17" s="36">
        <f t="shared" si="0"/>
        <v>4.0909090909090908</v>
      </c>
      <c r="AD17" s="36">
        <f t="shared" si="1"/>
        <v>90</v>
      </c>
      <c r="AF17" s="4">
        <v>5</v>
      </c>
      <c r="AG17" s="4">
        <v>100</v>
      </c>
    </row>
    <row r="18" spans="2:33" x14ac:dyDescent="0.2">
      <c r="B18" s="12" t="s">
        <v>6</v>
      </c>
      <c r="C18" s="13" t="s">
        <v>30</v>
      </c>
      <c r="D18" s="12" t="s">
        <v>46</v>
      </c>
      <c r="E18" s="14">
        <v>4</v>
      </c>
      <c r="F18" s="12" t="s">
        <v>32</v>
      </c>
      <c r="G18" s="14">
        <f t="shared" si="2"/>
        <v>3</v>
      </c>
      <c r="H18" s="17">
        <v>500</v>
      </c>
      <c r="I18" s="12" t="s">
        <v>39</v>
      </c>
      <c r="J18" s="16">
        <f t="shared" si="3"/>
        <v>1</v>
      </c>
      <c r="K18" s="16" t="s">
        <v>35</v>
      </c>
      <c r="L18" s="12" t="s">
        <v>36</v>
      </c>
      <c r="M18" s="16">
        <f t="shared" si="4"/>
        <v>2</v>
      </c>
      <c r="N18" s="14" t="s">
        <v>37</v>
      </c>
      <c r="O18" s="12" t="s">
        <v>38</v>
      </c>
      <c r="P18" s="16">
        <f t="shared" si="5"/>
        <v>4</v>
      </c>
      <c r="Q18" s="14" t="s">
        <v>43</v>
      </c>
      <c r="R18" s="12" t="s">
        <v>32</v>
      </c>
      <c r="S18" s="16">
        <f t="shared" si="6"/>
        <v>3</v>
      </c>
      <c r="T18" s="16">
        <f t="shared" si="7"/>
        <v>13</v>
      </c>
      <c r="U18" s="29">
        <f t="shared" si="8"/>
        <v>300</v>
      </c>
      <c r="V18" s="29">
        <f t="shared" si="9"/>
        <v>60</v>
      </c>
      <c r="W18" s="29">
        <f t="shared" si="10"/>
        <v>30</v>
      </c>
      <c r="X18" s="29">
        <f t="shared" si="11"/>
        <v>60</v>
      </c>
      <c r="Y18" s="29">
        <f t="shared" si="12"/>
        <v>120</v>
      </c>
      <c r="Z18" s="29">
        <f t="shared" si="13"/>
        <v>150</v>
      </c>
      <c r="AA18" s="29">
        <f t="shared" si="14"/>
        <v>60</v>
      </c>
      <c r="AB18" s="36">
        <f t="shared" si="15"/>
        <v>720</v>
      </c>
      <c r="AC18" s="36">
        <f t="shared" si="0"/>
        <v>4.0909090909090908</v>
      </c>
      <c r="AD18" s="36">
        <f t="shared" si="1"/>
        <v>90</v>
      </c>
      <c r="AF18" s="4">
        <v>6</v>
      </c>
      <c r="AG18" s="4">
        <v>200</v>
      </c>
    </row>
    <row r="19" spans="2:33" x14ac:dyDescent="0.2">
      <c r="B19" s="12" t="s">
        <v>6</v>
      </c>
      <c r="C19" s="13" t="s">
        <v>30</v>
      </c>
      <c r="D19" s="12" t="s">
        <v>47</v>
      </c>
      <c r="E19" s="14">
        <v>12</v>
      </c>
      <c r="F19" s="12" t="s">
        <v>32</v>
      </c>
      <c r="G19" s="14">
        <f t="shared" si="2"/>
        <v>3</v>
      </c>
      <c r="H19" s="17">
        <v>1000000</v>
      </c>
      <c r="I19" s="12" t="s">
        <v>32</v>
      </c>
      <c r="J19" s="16">
        <f t="shared" si="3"/>
        <v>3</v>
      </c>
      <c r="K19" s="16" t="s">
        <v>35</v>
      </c>
      <c r="L19" s="12" t="s">
        <v>36</v>
      </c>
      <c r="M19" s="16">
        <f t="shared" si="4"/>
        <v>2</v>
      </c>
      <c r="N19" s="14" t="s">
        <v>37</v>
      </c>
      <c r="O19" s="12" t="s">
        <v>38</v>
      </c>
      <c r="P19" s="16">
        <f t="shared" si="5"/>
        <v>4</v>
      </c>
      <c r="Q19" s="14" t="s">
        <v>37</v>
      </c>
      <c r="R19" s="12" t="s">
        <v>32</v>
      </c>
      <c r="S19" s="16">
        <f t="shared" si="6"/>
        <v>3</v>
      </c>
      <c r="T19" s="16">
        <f t="shared" si="7"/>
        <v>15</v>
      </c>
      <c r="U19" s="29">
        <f t="shared" si="8"/>
        <v>300</v>
      </c>
      <c r="V19" s="29">
        <f t="shared" si="9"/>
        <v>60</v>
      </c>
      <c r="W19" s="29">
        <f t="shared" si="10"/>
        <v>30</v>
      </c>
      <c r="X19" s="29">
        <f t="shared" si="11"/>
        <v>60</v>
      </c>
      <c r="Y19" s="29">
        <f t="shared" si="12"/>
        <v>120</v>
      </c>
      <c r="Z19" s="29">
        <f t="shared" si="13"/>
        <v>150</v>
      </c>
      <c r="AA19" s="29">
        <f t="shared" si="14"/>
        <v>60</v>
      </c>
      <c r="AB19" s="36">
        <f t="shared" si="15"/>
        <v>720</v>
      </c>
      <c r="AC19" s="36">
        <f t="shared" si="0"/>
        <v>4.0909090909090908</v>
      </c>
      <c r="AD19" s="36">
        <f t="shared" si="1"/>
        <v>90</v>
      </c>
      <c r="AF19" s="4">
        <v>7</v>
      </c>
      <c r="AG19" s="4">
        <v>200</v>
      </c>
    </row>
    <row r="20" spans="2:33" x14ac:dyDescent="0.2">
      <c r="B20" s="12" t="s">
        <v>6</v>
      </c>
      <c r="C20" s="13" t="s">
        <v>30</v>
      </c>
      <c r="D20" s="12" t="s">
        <v>48</v>
      </c>
      <c r="E20" s="14">
        <v>4</v>
      </c>
      <c r="F20" s="12" t="s">
        <v>32</v>
      </c>
      <c r="G20" s="14">
        <f t="shared" si="2"/>
        <v>3</v>
      </c>
      <c r="H20" s="17">
        <v>52</v>
      </c>
      <c r="I20" s="12" t="s">
        <v>39</v>
      </c>
      <c r="J20" s="16">
        <f t="shared" si="3"/>
        <v>1</v>
      </c>
      <c r="K20" s="16" t="s">
        <v>35</v>
      </c>
      <c r="L20" s="12" t="s">
        <v>36</v>
      </c>
      <c r="M20" s="16">
        <f t="shared" si="4"/>
        <v>2</v>
      </c>
      <c r="N20" s="14" t="s">
        <v>37</v>
      </c>
      <c r="O20" s="12" t="s">
        <v>38</v>
      </c>
      <c r="P20" s="16">
        <f t="shared" si="5"/>
        <v>4</v>
      </c>
      <c r="Q20" s="14" t="s">
        <v>43</v>
      </c>
      <c r="R20" s="12" t="s">
        <v>32</v>
      </c>
      <c r="S20" s="16">
        <f t="shared" si="6"/>
        <v>3</v>
      </c>
      <c r="T20" s="16">
        <f t="shared" si="7"/>
        <v>13</v>
      </c>
      <c r="U20" s="29">
        <f t="shared" si="8"/>
        <v>300</v>
      </c>
      <c r="V20" s="29">
        <f t="shared" si="9"/>
        <v>60</v>
      </c>
      <c r="W20" s="29">
        <f t="shared" si="10"/>
        <v>30</v>
      </c>
      <c r="X20" s="29">
        <f t="shared" si="11"/>
        <v>60</v>
      </c>
      <c r="Y20" s="29">
        <f t="shared" si="12"/>
        <v>120</v>
      </c>
      <c r="Z20" s="29">
        <f t="shared" si="13"/>
        <v>150</v>
      </c>
      <c r="AA20" s="29">
        <f t="shared" si="14"/>
        <v>60</v>
      </c>
      <c r="AB20" s="36">
        <f t="shared" si="15"/>
        <v>720</v>
      </c>
      <c r="AC20" s="36">
        <f t="shared" si="0"/>
        <v>4.0909090909090908</v>
      </c>
      <c r="AD20" s="36">
        <f t="shared" si="1"/>
        <v>90</v>
      </c>
      <c r="AF20" s="4">
        <v>8</v>
      </c>
      <c r="AG20" s="4">
        <v>200</v>
      </c>
    </row>
    <row r="21" spans="2:33" x14ac:dyDescent="0.2">
      <c r="B21" s="12" t="s">
        <v>6</v>
      </c>
      <c r="C21" s="13" t="s">
        <v>30</v>
      </c>
      <c r="D21" s="12" t="s">
        <v>49</v>
      </c>
      <c r="E21" s="14">
        <v>14</v>
      </c>
      <c r="F21" s="12" t="s">
        <v>32</v>
      </c>
      <c r="G21" s="14">
        <f t="shared" si="2"/>
        <v>3</v>
      </c>
      <c r="H21" s="17">
        <v>1175499</v>
      </c>
      <c r="I21" s="12" t="s">
        <v>32</v>
      </c>
      <c r="J21" s="16">
        <f t="shared" si="3"/>
        <v>3</v>
      </c>
      <c r="K21" s="16" t="s">
        <v>35</v>
      </c>
      <c r="L21" s="12" t="s">
        <v>36</v>
      </c>
      <c r="M21" s="16">
        <f t="shared" si="4"/>
        <v>2</v>
      </c>
      <c r="N21" s="14" t="s">
        <v>37</v>
      </c>
      <c r="O21" s="12" t="s">
        <v>38</v>
      </c>
      <c r="P21" s="16">
        <f t="shared" si="5"/>
        <v>4</v>
      </c>
      <c r="Q21" s="14" t="s">
        <v>37</v>
      </c>
      <c r="R21" s="12" t="s">
        <v>32</v>
      </c>
      <c r="S21" s="16">
        <f t="shared" si="6"/>
        <v>3</v>
      </c>
      <c r="T21" s="16">
        <f t="shared" si="7"/>
        <v>15</v>
      </c>
      <c r="U21" s="29">
        <f t="shared" si="8"/>
        <v>300</v>
      </c>
      <c r="V21" s="29">
        <f t="shared" si="9"/>
        <v>60</v>
      </c>
      <c r="W21" s="29">
        <f t="shared" si="10"/>
        <v>30</v>
      </c>
      <c r="X21" s="29">
        <f t="shared" si="11"/>
        <v>60</v>
      </c>
      <c r="Y21" s="29">
        <f t="shared" si="12"/>
        <v>120</v>
      </c>
      <c r="Z21" s="29">
        <f t="shared" si="13"/>
        <v>150</v>
      </c>
      <c r="AA21" s="29">
        <f t="shared" si="14"/>
        <v>60</v>
      </c>
      <c r="AB21" s="36">
        <f t="shared" si="15"/>
        <v>720</v>
      </c>
      <c r="AC21" s="36">
        <f t="shared" si="0"/>
        <v>4.0909090909090908</v>
      </c>
      <c r="AD21" s="36">
        <f t="shared" si="1"/>
        <v>90</v>
      </c>
      <c r="AF21" s="4">
        <v>9</v>
      </c>
      <c r="AG21" s="4">
        <v>200</v>
      </c>
    </row>
    <row r="22" spans="2:33" x14ac:dyDescent="0.2">
      <c r="B22" s="12" t="s">
        <v>50</v>
      </c>
      <c r="C22" s="13" t="s">
        <v>30</v>
      </c>
      <c r="D22" s="12" t="s">
        <v>51</v>
      </c>
      <c r="E22" s="14">
        <v>20</v>
      </c>
      <c r="F22" s="12" t="s">
        <v>32</v>
      </c>
      <c r="G22" s="14">
        <f t="shared" si="2"/>
        <v>3</v>
      </c>
      <c r="H22" s="17">
        <v>3881335</v>
      </c>
      <c r="I22" s="12" t="s">
        <v>32</v>
      </c>
      <c r="J22" s="16">
        <f t="shared" si="3"/>
        <v>3</v>
      </c>
      <c r="K22" s="16" t="s">
        <v>35</v>
      </c>
      <c r="L22" s="12" t="s">
        <v>36</v>
      </c>
      <c r="M22" s="16">
        <f t="shared" si="4"/>
        <v>2</v>
      </c>
      <c r="N22" s="14" t="s">
        <v>37</v>
      </c>
      <c r="O22" s="12" t="s">
        <v>38</v>
      </c>
      <c r="P22" s="16">
        <f t="shared" si="5"/>
        <v>4</v>
      </c>
      <c r="Q22" s="14" t="s">
        <v>37</v>
      </c>
      <c r="R22" s="12" t="s">
        <v>32</v>
      </c>
      <c r="S22" s="16">
        <f t="shared" si="6"/>
        <v>3</v>
      </c>
      <c r="T22" s="16">
        <f t="shared" si="7"/>
        <v>15</v>
      </c>
      <c r="U22" s="29">
        <f t="shared" si="8"/>
        <v>300</v>
      </c>
      <c r="V22" s="29">
        <f t="shared" si="9"/>
        <v>60</v>
      </c>
      <c r="W22" s="29">
        <f t="shared" si="10"/>
        <v>30</v>
      </c>
      <c r="X22" s="29">
        <f t="shared" si="11"/>
        <v>60</v>
      </c>
      <c r="Y22" s="29">
        <f t="shared" si="12"/>
        <v>120</v>
      </c>
      <c r="Z22" s="29">
        <f t="shared" si="13"/>
        <v>150</v>
      </c>
      <c r="AA22" s="29">
        <f t="shared" si="14"/>
        <v>60</v>
      </c>
      <c r="AB22" s="36">
        <f t="shared" si="15"/>
        <v>720</v>
      </c>
      <c r="AC22" s="36">
        <f t="shared" si="0"/>
        <v>4.0909090909090908</v>
      </c>
      <c r="AD22" s="36">
        <f t="shared" si="1"/>
        <v>90</v>
      </c>
      <c r="AF22" s="4">
        <v>10</v>
      </c>
      <c r="AG22" s="4">
        <v>200</v>
      </c>
    </row>
    <row r="23" spans="2:33" x14ac:dyDescent="0.2">
      <c r="B23" s="12" t="s">
        <v>52</v>
      </c>
      <c r="C23" s="13" t="s">
        <v>30</v>
      </c>
      <c r="D23" s="12" t="s">
        <v>53</v>
      </c>
      <c r="E23" s="14"/>
      <c r="F23" s="12" t="s">
        <v>33</v>
      </c>
      <c r="G23" s="14">
        <f t="shared" si="2"/>
        <v>0</v>
      </c>
      <c r="H23" s="17">
        <v>500000</v>
      </c>
      <c r="I23" s="12" t="s">
        <v>32</v>
      </c>
      <c r="J23" s="16">
        <f t="shared" si="3"/>
        <v>3</v>
      </c>
      <c r="K23" s="14"/>
      <c r="L23" s="12" t="s">
        <v>33</v>
      </c>
      <c r="M23" s="16">
        <f t="shared" si="4"/>
        <v>0</v>
      </c>
      <c r="N23" s="14"/>
      <c r="O23" s="12" t="s">
        <v>33</v>
      </c>
      <c r="P23" s="16">
        <f t="shared" si="5"/>
        <v>0</v>
      </c>
      <c r="Q23" s="14"/>
      <c r="R23" s="12" t="s">
        <v>33</v>
      </c>
      <c r="S23" s="16">
        <f t="shared" si="6"/>
        <v>0</v>
      </c>
      <c r="T23" s="16">
        <f t="shared" si="7"/>
        <v>3</v>
      </c>
      <c r="U23" s="29">
        <f t="shared" si="8"/>
        <v>100</v>
      </c>
      <c r="V23" s="29">
        <f t="shared" si="9"/>
        <v>20</v>
      </c>
      <c r="W23" s="29">
        <f t="shared" si="10"/>
        <v>10</v>
      </c>
      <c r="X23" s="29">
        <f t="shared" si="11"/>
        <v>20</v>
      </c>
      <c r="Y23" s="29">
        <f t="shared" si="12"/>
        <v>40</v>
      </c>
      <c r="Z23" s="29">
        <f t="shared" si="13"/>
        <v>50</v>
      </c>
      <c r="AA23" s="29">
        <f t="shared" si="14"/>
        <v>20</v>
      </c>
      <c r="AB23" s="36">
        <f t="shared" si="15"/>
        <v>240</v>
      </c>
      <c r="AC23" s="36">
        <f t="shared" si="0"/>
        <v>1.3636363636363635</v>
      </c>
      <c r="AD23" s="36">
        <f t="shared" si="1"/>
        <v>30</v>
      </c>
      <c r="AF23" s="4">
        <v>11</v>
      </c>
      <c r="AG23" s="4">
        <v>300</v>
      </c>
    </row>
    <row r="24" spans="2:33" x14ac:dyDescent="0.2">
      <c r="B24" s="12" t="s">
        <v>6</v>
      </c>
      <c r="C24" s="13" t="s">
        <v>30</v>
      </c>
      <c r="D24" s="12" t="s">
        <v>54</v>
      </c>
      <c r="E24" s="14">
        <v>6</v>
      </c>
      <c r="F24" s="12" t="s">
        <v>32</v>
      </c>
      <c r="G24" s="14">
        <f t="shared" si="2"/>
        <v>3</v>
      </c>
      <c r="H24" s="17">
        <v>6852</v>
      </c>
      <c r="I24" s="12" t="s">
        <v>39</v>
      </c>
      <c r="J24" s="16">
        <f t="shared" si="3"/>
        <v>1</v>
      </c>
      <c r="K24" s="16" t="s">
        <v>35</v>
      </c>
      <c r="L24" s="12" t="s">
        <v>36</v>
      </c>
      <c r="M24" s="16">
        <f t="shared" si="4"/>
        <v>2</v>
      </c>
      <c r="N24" s="14" t="s">
        <v>37</v>
      </c>
      <c r="O24" s="12" t="s">
        <v>38</v>
      </c>
      <c r="P24" s="16">
        <f t="shared" si="5"/>
        <v>4</v>
      </c>
      <c r="Q24" s="14" t="s">
        <v>43</v>
      </c>
      <c r="R24" s="12" t="s">
        <v>32</v>
      </c>
      <c r="S24" s="16">
        <f t="shared" si="6"/>
        <v>3</v>
      </c>
      <c r="T24" s="16">
        <f t="shared" si="7"/>
        <v>13</v>
      </c>
      <c r="U24" s="29">
        <f t="shared" si="8"/>
        <v>300</v>
      </c>
      <c r="V24" s="29">
        <f t="shared" si="9"/>
        <v>60</v>
      </c>
      <c r="W24" s="29">
        <f t="shared" si="10"/>
        <v>30</v>
      </c>
      <c r="X24" s="29">
        <f t="shared" si="11"/>
        <v>60</v>
      </c>
      <c r="Y24" s="29">
        <f t="shared" si="12"/>
        <v>120</v>
      </c>
      <c r="Z24" s="29">
        <f t="shared" si="13"/>
        <v>150</v>
      </c>
      <c r="AA24" s="29">
        <f t="shared" si="14"/>
        <v>60</v>
      </c>
      <c r="AB24" s="36">
        <f t="shared" si="15"/>
        <v>720</v>
      </c>
      <c r="AC24" s="36">
        <f t="shared" si="0"/>
        <v>4.0909090909090908</v>
      </c>
      <c r="AD24" s="36">
        <f t="shared" si="1"/>
        <v>90</v>
      </c>
      <c r="AF24" s="4">
        <v>12</v>
      </c>
      <c r="AG24" s="4">
        <v>300</v>
      </c>
    </row>
    <row r="25" spans="2:33" x14ac:dyDescent="0.2">
      <c r="B25" s="12" t="s">
        <v>6</v>
      </c>
      <c r="C25" s="13" t="s">
        <v>30</v>
      </c>
      <c r="D25" s="12" t="s">
        <v>55</v>
      </c>
      <c r="E25" s="14"/>
      <c r="F25" s="12" t="s">
        <v>33</v>
      </c>
      <c r="G25" s="14">
        <f t="shared" si="2"/>
        <v>0</v>
      </c>
      <c r="H25" s="17">
        <v>1777013</v>
      </c>
      <c r="I25" s="12" t="s">
        <v>32</v>
      </c>
      <c r="J25" s="16">
        <f t="shared" si="3"/>
        <v>3</v>
      </c>
      <c r="K25" s="14"/>
      <c r="L25" s="12" t="s">
        <v>33</v>
      </c>
      <c r="M25" s="16">
        <f t="shared" si="4"/>
        <v>0</v>
      </c>
      <c r="N25" s="14"/>
      <c r="O25" s="12" t="s">
        <v>33</v>
      </c>
      <c r="P25" s="16">
        <f t="shared" si="5"/>
        <v>0</v>
      </c>
      <c r="Q25" s="14"/>
      <c r="R25" s="12" t="s">
        <v>33</v>
      </c>
      <c r="S25" s="16">
        <f t="shared" si="6"/>
        <v>0</v>
      </c>
      <c r="T25" s="16">
        <f t="shared" si="7"/>
        <v>3</v>
      </c>
      <c r="U25" s="29">
        <f t="shared" si="8"/>
        <v>100</v>
      </c>
      <c r="V25" s="29">
        <f t="shared" si="9"/>
        <v>20</v>
      </c>
      <c r="W25" s="29">
        <f t="shared" si="10"/>
        <v>10</v>
      </c>
      <c r="X25" s="29">
        <f t="shared" si="11"/>
        <v>20</v>
      </c>
      <c r="Y25" s="29">
        <f t="shared" si="12"/>
        <v>40</v>
      </c>
      <c r="Z25" s="29">
        <f t="shared" si="13"/>
        <v>50</v>
      </c>
      <c r="AA25" s="29">
        <f t="shared" si="14"/>
        <v>20</v>
      </c>
      <c r="AB25" s="36">
        <f t="shared" si="15"/>
        <v>240</v>
      </c>
      <c r="AC25" s="36">
        <f t="shared" si="0"/>
        <v>1.3636363636363635</v>
      </c>
      <c r="AD25" s="36">
        <f t="shared" si="1"/>
        <v>30</v>
      </c>
      <c r="AF25" s="4">
        <v>13</v>
      </c>
      <c r="AG25" s="4">
        <v>300</v>
      </c>
    </row>
    <row r="26" spans="2:33" x14ac:dyDescent="0.2">
      <c r="B26" s="12" t="s">
        <v>50</v>
      </c>
      <c r="C26" s="13" t="s">
        <v>30</v>
      </c>
      <c r="D26" s="12" t="s">
        <v>56</v>
      </c>
      <c r="E26" s="14"/>
      <c r="F26" s="12" t="s">
        <v>33</v>
      </c>
      <c r="G26" s="14">
        <f t="shared" si="2"/>
        <v>0</v>
      </c>
      <c r="H26" s="17">
        <v>887</v>
      </c>
      <c r="I26" s="12" t="s">
        <v>39</v>
      </c>
      <c r="J26" s="16">
        <f t="shared" si="3"/>
        <v>1</v>
      </c>
      <c r="K26" s="14"/>
      <c r="L26" s="12" t="s">
        <v>33</v>
      </c>
      <c r="M26" s="16">
        <f t="shared" si="4"/>
        <v>0</v>
      </c>
      <c r="N26" s="14"/>
      <c r="O26" s="12" t="s">
        <v>33</v>
      </c>
      <c r="P26" s="16">
        <f t="shared" si="5"/>
        <v>0</v>
      </c>
      <c r="Q26" s="14"/>
      <c r="R26" s="12" t="s">
        <v>33</v>
      </c>
      <c r="S26" s="16">
        <f t="shared" si="6"/>
        <v>0</v>
      </c>
      <c r="T26" s="16">
        <f t="shared" si="7"/>
        <v>1</v>
      </c>
      <c r="U26" s="29">
        <f t="shared" si="8"/>
        <v>100</v>
      </c>
      <c r="V26" s="29">
        <f t="shared" si="9"/>
        <v>20</v>
      </c>
      <c r="W26" s="29">
        <f t="shared" si="10"/>
        <v>10</v>
      </c>
      <c r="X26" s="29">
        <f t="shared" si="11"/>
        <v>20</v>
      </c>
      <c r="Y26" s="29">
        <f t="shared" si="12"/>
        <v>40</v>
      </c>
      <c r="Z26" s="29">
        <f t="shared" si="13"/>
        <v>50</v>
      </c>
      <c r="AA26" s="29">
        <f t="shared" si="14"/>
        <v>20</v>
      </c>
      <c r="AB26" s="36">
        <f t="shared" si="15"/>
        <v>240</v>
      </c>
      <c r="AC26" s="36">
        <f t="shared" si="0"/>
        <v>1.3636363636363635</v>
      </c>
      <c r="AD26" s="36">
        <f t="shared" si="1"/>
        <v>30</v>
      </c>
      <c r="AF26" s="4">
        <v>14</v>
      </c>
      <c r="AG26" s="4">
        <v>300</v>
      </c>
    </row>
    <row r="27" spans="2:33" x14ac:dyDescent="0.2">
      <c r="B27" s="12" t="s">
        <v>6</v>
      </c>
      <c r="C27" s="13" t="s">
        <v>30</v>
      </c>
      <c r="D27" s="12" t="s">
        <v>57</v>
      </c>
      <c r="E27" s="14">
        <v>8</v>
      </c>
      <c r="F27" s="12" t="s">
        <v>32</v>
      </c>
      <c r="G27" s="14">
        <f t="shared" si="2"/>
        <v>3</v>
      </c>
      <c r="H27" s="17">
        <v>1868000</v>
      </c>
      <c r="I27" s="12" t="s">
        <v>32</v>
      </c>
      <c r="J27" s="16">
        <f t="shared" si="3"/>
        <v>3</v>
      </c>
      <c r="K27" s="16" t="s">
        <v>35</v>
      </c>
      <c r="L27" s="12" t="s">
        <v>36</v>
      </c>
      <c r="M27" s="16">
        <f t="shared" si="4"/>
        <v>2</v>
      </c>
      <c r="N27" s="14" t="s">
        <v>37</v>
      </c>
      <c r="O27" s="12" t="s">
        <v>38</v>
      </c>
      <c r="P27" s="16">
        <f t="shared" si="5"/>
        <v>4</v>
      </c>
      <c r="Q27" s="14" t="s">
        <v>37</v>
      </c>
      <c r="R27" s="12" t="s">
        <v>32</v>
      </c>
      <c r="S27" s="16">
        <f t="shared" si="6"/>
        <v>3</v>
      </c>
      <c r="T27" s="16">
        <f t="shared" si="7"/>
        <v>15</v>
      </c>
      <c r="U27" s="29">
        <f t="shared" si="8"/>
        <v>300</v>
      </c>
      <c r="V27" s="29">
        <f t="shared" si="9"/>
        <v>60</v>
      </c>
      <c r="W27" s="29">
        <f t="shared" si="10"/>
        <v>30</v>
      </c>
      <c r="X27" s="29">
        <f t="shared" si="11"/>
        <v>60</v>
      </c>
      <c r="Y27" s="29">
        <f t="shared" si="12"/>
        <v>120</v>
      </c>
      <c r="Z27" s="29">
        <f t="shared" si="13"/>
        <v>150</v>
      </c>
      <c r="AA27" s="29">
        <f t="shared" si="14"/>
        <v>60</v>
      </c>
      <c r="AB27" s="36">
        <f t="shared" si="15"/>
        <v>720</v>
      </c>
      <c r="AC27" s="36">
        <f t="shared" si="0"/>
        <v>4.0909090909090908</v>
      </c>
      <c r="AD27" s="36">
        <f t="shared" si="1"/>
        <v>90</v>
      </c>
      <c r="AF27" s="4">
        <v>15</v>
      </c>
      <c r="AG27" s="4">
        <v>300</v>
      </c>
    </row>
    <row r="28" spans="2:33" x14ac:dyDescent="0.2">
      <c r="B28" s="12" t="s">
        <v>6</v>
      </c>
      <c r="C28" s="13" t="s">
        <v>30</v>
      </c>
      <c r="D28" s="12" t="s">
        <v>58</v>
      </c>
      <c r="E28" s="14" t="s">
        <v>59</v>
      </c>
      <c r="F28" s="12" t="s">
        <v>33</v>
      </c>
      <c r="G28" s="14">
        <f t="shared" si="2"/>
        <v>0</v>
      </c>
      <c r="H28" s="17"/>
      <c r="I28" s="12" t="s">
        <v>33</v>
      </c>
      <c r="J28" s="16">
        <f t="shared" si="3"/>
        <v>0</v>
      </c>
      <c r="K28" s="14"/>
      <c r="L28" s="12" t="s">
        <v>33</v>
      </c>
      <c r="M28" s="16">
        <f t="shared" si="4"/>
        <v>0</v>
      </c>
      <c r="N28" s="14"/>
      <c r="O28" s="12" t="s">
        <v>33</v>
      </c>
      <c r="P28" s="16">
        <f t="shared" si="5"/>
        <v>0</v>
      </c>
      <c r="Q28" s="14"/>
      <c r="R28" s="12" t="s">
        <v>33</v>
      </c>
      <c r="S28" s="16">
        <f t="shared" si="6"/>
        <v>0</v>
      </c>
      <c r="T28" s="16">
        <f t="shared" si="7"/>
        <v>0</v>
      </c>
      <c r="U28" s="29">
        <f t="shared" si="8"/>
        <v>0</v>
      </c>
      <c r="V28" s="29">
        <f t="shared" si="9"/>
        <v>0</v>
      </c>
      <c r="W28" s="29">
        <f t="shared" si="10"/>
        <v>0</v>
      </c>
      <c r="X28" s="29">
        <f t="shared" si="11"/>
        <v>0</v>
      </c>
      <c r="Y28" s="29">
        <f t="shared" si="12"/>
        <v>0</v>
      </c>
      <c r="Z28" s="29">
        <f t="shared" si="13"/>
        <v>0</v>
      </c>
      <c r="AA28" s="29">
        <f t="shared" si="14"/>
        <v>0</v>
      </c>
      <c r="AB28" s="36">
        <f t="shared" si="15"/>
        <v>0</v>
      </c>
      <c r="AC28" s="36">
        <f t="shared" si="0"/>
        <v>0</v>
      </c>
      <c r="AD28" s="36">
        <f t="shared" si="1"/>
        <v>0</v>
      </c>
      <c r="AF28" s="4">
        <v>16</v>
      </c>
      <c r="AG28" s="4">
        <v>400</v>
      </c>
    </row>
    <row r="29" spans="2:33" ht="33.75" x14ac:dyDescent="0.2">
      <c r="B29" s="12" t="s">
        <v>50</v>
      </c>
      <c r="C29" s="12" t="s">
        <v>60</v>
      </c>
      <c r="D29" s="12" t="s">
        <v>61</v>
      </c>
      <c r="E29" s="14"/>
      <c r="F29" s="12" t="s">
        <v>33</v>
      </c>
      <c r="G29" s="14">
        <f t="shared" si="2"/>
        <v>0</v>
      </c>
      <c r="H29" s="17">
        <v>300000000</v>
      </c>
      <c r="I29" s="12" t="s">
        <v>33</v>
      </c>
      <c r="J29" s="16">
        <f t="shared" si="3"/>
        <v>0</v>
      </c>
      <c r="K29" s="14"/>
      <c r="L29" s="12" t="s">
        <v>33</v>
      </c>
      <c r="M29" s="16">
        <f t="shared" si="4"/>
        <v>0</v>
      </c>
      <c r="N29" s="14"/>
      <c r="O29" s="12" t="s">
        <v>33</v>
      </c>
      <c r="P29" s="16">
        <f t="shared" si="5"/>
        <v>0</v>
      </c>
      <c r="Q29" s="14"/>
      <c r="R29" s="12" t="s">
        <v>33</v>
      </c>
      <c r="S29" s="16">
        <f t="shared" si="6"/>
        <v>0</v>
      </c>
      <c r="T29" s="16">
        <f t="shared" si="7"/>
        <v>0</v>
      </c>
      <c r="U29" s="29">
        <f t="shared" si="8"/>
        <v>0</v>
      </c>
      <c r="V29" s="29">
        <f t="shared" si="9"/>
        <v>0</v>
      </c>
      <c r="W29" s="29">
        <f t="shared" si="10"/>
        <v>0</v>
      </c>
      <c r="X29" s="29">
        <f t="shared" si="11"/>
        <v>0</v>
      </c>
      <c r="Y29" s="29">
        <f t="shared" si="12"/>
        <v>0</v>
      </c>
      <c r="Z29" s="29">
        <f t="shared" si="13"/>
        <v>0</v>
      </c>
      <c r="AA29" s="29">
        <f t="shared" si="14"/>
        <v>0</v>
      </c>
      <c r="AB29" s="36">
        <f t="shared" si="15"/>
        <v>0</v>
      </c>
      <c r="AC29" s="36">
        <f t="shared" si="0"/>
        <v>0</v>
      </c>
      <c r="AD29" s="36">
        <f t="shared" si="1"/>
        <v>0</v>
      </c>
      <c r="AF29" s="4">
        <v>17</v>
      </c>
      <c r="AG29" s="4">
        <v>400</v>
      </c>
    </row>
    <row r="30" spans="2:33" ht="33.75" x14ac:dyDescent="0.2">
      <c r="B30" s="12" t="s">
        <v>50</v>
      </c>
      <c r="C30" s="12" t="s">
        <v>60</v>
      </c>
      <c r="D30" s="12" t="s">
        <v>62</v>
      </c>
      <c r="E30" s="14"/>
      <c r="F30" s="12" t="s">
        <v>33</v>
      </c>
      <c r="G30" s="14">
        <f t="shared" si="2"/>
        <v>0</v>
      </c>
      <c r="H30" s="17">
        <f>+H29*0.005</f>
        <v>1500000</v>
      </c>
      <c r="I30" s="12" t="s">
        <v>33</v>
      </c>
      <c r="J30" s="16">
        <f t="shared" si="3"/>
        <v>0</v>
      </c>
      <c r="K30" s="14"/>
      <c r="L30" s="12" t="s">
        <v>33</v>
      </c>
      <c r="M30" s="16">
        <f t="shared" si="4"/>
        <v>0</v>
      </c>
      <c r="N30" s="14"/>
      <c r="O30" s="12" t="s">
        <v>33</v>
      </c>
      <c r="P30" s="16">
        <f t="shared" si="5"/>
        <v>0</v>
      </c>
      <c r="Q30" s="14"/>
      <c r="R30" s="12" t="s">
        <v>33</v>
      </c>
      <c r="S30" s="16">
        <f t="shared" si="6"/>
        <v>0</v>
      </c>
      <c r="T30" s="16">
        <f t="shared" si="7"/>
        <v>0</v>
      </c>
      <c r="U30" s="29">
        <f t="shared" si="8"/>
        <v>0</v>
      </c>
      <c r="V30" s="29">
        <f t="shared" si="9"/>
        <v>0</v>
      </c>
      <c r="W30" s="29">
        <f t="shared" si="10"/>
        <v>0</v>
      </c>
      <c r="X30" s="29">
        <f t="shared" si="11"/>
        <v>0</v>
      </c>
      <c r="Y30" s="29">
        <f t="shared" si="12"/>
        <v>0</v>
      </c>
      <c r="Z30" s="29">
        <f t="shared" si="13"/>
        <v>0</v>
      </c>
      <c r="AA30" s="29">
        <f t="shared" si="14"/>
        <v>0</v>
      </c>
      <c r="AB30" s="36">
        <f t="shared" si="15"/>
        <v>0</v>
      </c>
      <c r="AC30" s="36">
        <f t="shared" si="0"/>
        <v>0</v>
      </c>
      <c r="AD30" s="36">
        <f t="shared" si="1"/>
        <v>0</v>
      </c>
      <c r="AF30" s="4">
        <v>18</v>
      </c>
      <c r="AG30" s="4">
        <v>400</v>
      </c>
    </row>
    <row r="31" spans="2:33" ht="33.75" x14ac:dyDescent="0.2">
      <c r="B31" s="12" t="s">
        <v>50</v>
      </c>
      <c r="C31" s="12" t="s">
        <v>60</v>
      </c>
      <c r="D31" s="12" t="s">
        <v>63</v>
      </c>
      <c r="E31" s="14"/>
      <c r="F31" s="12" t="s">
        <v>33</v>
      </c>
      <c r="G31" s="14">
        <f t="shared" si="2"/>
        <v>0</v>
      </c>
      <c r="H31" s="17">
        <f>+H29*0.95</f>
        <v>285000000</v>
      </c>
      <c r="I31" s="12" t="s">
        <v>33</v>
      </c>
      <c r="J31" s="16">
        <f t="shared" si="3"/>
        <v>0</v>
      </c>
      <c r="K31" s="14"/>
      <c r="L31" s="12" t="s">
        <v>33</v>
      </c>
      <c r="M31" s="16">
        <f t="shared" si="4"/>
        <v>0</v>
      </c>
      <c r="N31" s="14"/>
      <c r="O31" s="12" t="s">
        <v>33</v>
      </c>
      <c r="P31" s="16">
        <f t="shared" si="5"/>
        <v>0</v>
      </c>
      <c r="Q31" s="14"/>
      <c r="R31" s="12" t="s">
        <v>33</v>
      </c>
      <c r="S31" s="16">
        <f t="shared" si="6"/>
        <v>0</v>
      </c>
      <c r="T31" s="16">
        <f t="shared" si="7"/>
        <v>0</v>
      </c>
      <c r="U31" s="29">
        <f t="shared" si="8"/>
        <v>0</v>
      </c>
      <c r="V31" s="29">
        <f t="shared" si="9"/>
        <v>0</v>
      </c>
      <c r="W31" s="29">
        <f t="shared" si="10"/>
        <v>0</v>
      </c>
      <c r="X31" s="29">
        <f t="shared" si="11"/>
        <v>0</v>
      </c>
      <c r="Y31" s="29">
        <f t="shared" si="12"/>
        <v>0</v>
      </c>
      <c r="Z31" s="29">
        <f t="shared" si="13"/>
        <v>0</v>
      </c>
      <c r="AA31" s="29">
        <f t="shared" si="14"/>
        <v>0</v>
      </c>
      <c r="AB31" s="36">
        <f t="shared" si="15"/>
        <v>0</v>
      </c>
      <c r="AC31" s="36">
        <f t="shared" si="0"/>
        <v>0</v>
      </c>
      <c r="AD31" s="36">
        <f t="shared" si="1"/>
        <v>0</v>
      </c>
      <c r="AF31" s="4">
        <v>19</v>
      </c>
      <c r="AG31" s="4">
        <v>400</v>
      </c>
    </row>
    <row r="32" spans="2:33" ht="33.75" x14ac:dyDescent="0.2">
      <c r="B32" s="12" t="s">
        <v>50</v>
      </c>
      <c r="C32" s="12" t="s">
        <v>60</v>
      </c>
      <c r="D32" s="12" t="s">
        <v>64</v>
      </c>
      <c r="E32" s="14"/>
      <c r="F32" s="12" t="s">
        <v>33</v>
      </c>
      <c r="G32" s="14">
        <f t="shared" si="2"/>
        <v>0</v>
      </c>
      <c r="H32" s="17">
        <v>50000</v>
      </c>
      <c r="I32" s="12" t="s">
        <v>33</v>
      </c>
      <c r="J32" s="16">
        <f t="shared" si="3"/>
        <v>0</v>
      </c>
      <c r="K32" s="14"/>
      <c r="L32" s="12" t="s">
        <v>33</v>
      </c>
      <c r="M32" s="16">
        <f t="shared" si="4"/>
        <v>0</v>
      </c>
      <c r="N32" s="14"/>
      <c r="O32" s="12" t="s">
        <v>33</v>
      </c>
      <c r="P32" s="16">
        <f t="shared" si="5"/>
        <v>0</v>
      </c>
      <c r="Q32" s="14"/>
      <c r="R32" s="12" t="s">
        <v>33</v>
      </c>
      <c r="S32" s="16">
        <f t="shared" si="6"/>
        <v>0</v>
      </c>
      <c r="T32" s="16">
        <f t="shared" si="7"/>
        <v>0</v>
      </c>
      <c r="U32" s="29">
        <f t="shared" si="8"/>
        <v>0</v>
      </c>
      <c r="V32" s="29">
        <f t="shared" si="9"/>
        <v>0</v>
      </c>
      <c r="W32" s="29">
        <f t="shared" si="10"/>
        <v>0</v>
      </c>
      <c r="X32" s="29">
        <f t="shared" si="11"/>
        <v>0</v>
      </c>
      <c r="Y32" s="29">
        <f t="shared" si="12"/>
        <v>0</v>
      </c>
      <c r="Z32" s="29">
        <f t="shared" si="13"/>
        <v>0</v>
      </c>
      <c r="AA32" s="29">
        <f t="shared" si="14"/>
        <v>0</v>
      </c>
      <c r="AB32" s="36">
        <f t="shared" si="15"/>
        <v>0</v>
      </c>
      <c r="AC32" s="36">
        <f t="shared" si="0"/>
        <v>0</v>
      </c>
      <c r="AD32" s="36">
        <f t="shared" si="1"/>
        <v>0</v>
      </c>
      <c r="AF32" s="4">
        <v>20</v>
      </c>
      <c r="AG32" s="4">
        <v>400</v>
      </c>
    </row>
    <row r="33" spans="2:33" ht="33.75" x14ac:dyDescent="0.2">
      <c r="B33" s="12" t="s">
        <v>50</v>
      </c>
      <c r="C33" s="12" t="s">
        <v>60</v>
      </c>
      <c r="D33" s="12" t="s">
        <v>65</v>
      </c>
      <c r="E33" s="14"/>
      <c r="F33" s="12" t="s">
        <v>33</v>
      </c>
      <c r="G33" s="14">
        <f t="shared" si="2"/>
        <v>0</v>
      </c>
      <c r="H33" s="17">
        <v>30000000</v>
      </c>
      <c r="I33" s="12" t="s">
        <v>33</v>
      </c>
      <c r="J33" s="16">
        <f t="shared" si="3"/>
        <v>0</v>
      </c>
      <c r="K33" s="14"/>
      <c r="L33" s="12" t="s">
        <v>33</v>
      </c>
      <c r="M33" s="16">
        <f t="shared" si="4"/>
        <v>0</v>
      </c>
      <c r="N33" s="14"/>
      <c r="O33" s="12" t="s">
        <v>33</v>
      </c>
      <c r="P33" s="16">
        <f t="shared" si="5"/>
        <v>0</v>
      </c>
      <c r="Q33" s="14"/>
      <c r="R33" s="12" t="s">
        <v>33</v>
      </c>
      <c r="S33" s="16">
        <f t="shared" si="6"/>
        <v>0</v>
      </c>
      <c r="T33" s="16">
        <f t="shared" si="7"/>
        <v>0</v>
      </c>
      <c r="U33" s="29">
        <f t="shared" si="8"/>
        <v>0</v>
      </c>
      <c r="V33" s="29">
        <f t="shared" si="9"/>
        <v>0</v>
      </c>
      <c r="W33" s="29">
        <f t="shared" si="10"/>
        <v>0</v>
      </c>
      <c r="X33" s="29">
        <f t="shared" si="11"/>
        <v>0</v>
      </c>
      <c r="Y33" s="29">
        <f t="shared" si="12"/>
        <v>0</v>
      </c>
      <c r="Z33" s="29">
        <f t="shared" si="13"/>
        <v>0</v>
      </c>
      <c r="AA33" s="29">
        <f t="shared" si="14"/>
        <v>0</v>
      </c>
      <c r="AB33" s="36">
        <f t="shared" si="15"/>
        <v>0</v>
      </c>
      <c r="AC33" s="36">
        <f t="shared" si="0"/>
        <v>0</v>
      </c>
      <c r="AD33" s="36">
        <f t="shared" si="1"/>
        <v>0</v>
      </c>
      <c r="AF33" s="4">
        <v>21</v>
      </c>
      <c r="AG33" s="4">
        <v>500</v>
      </c>
    </row>
    <row r="34" spans="2:33" ht="33.75" x14ac:dyDescent="0.2">
      <c r="B34" s="12" t="s">
        <v>50</v>
      </c>
      <c r="C34" s="12" t="s">
        <v>60</v>
      </c>
      <c r="D34" s="12" t="s">
        <v>66</v>
      </c>
      <c r="E34" s="14"/>
      <c r="F34" s="12" t="s">
        <v>33</v>
      </c>
      <c r="G34" s="14">
        <f t="shared" si="2"/>
        <v>0</v>
      </c>
      <c r="H34" s="17">
        <v>16000000</v>
      </c>
      <c r="I34" s="12" t="s">
        <v>33</v>
      </c>
      <c r="J34" s="16">
        <f t="shared" si="3"/>
        <v>0</v>
      </c>
      <c r="K34" s="14"/>
      <c r="L34" s="12" t="s">
        <v>33</v>
      </c>
      <c r="M34" s="16">
        <f t="shared" si="4"/>
        <v>0</v>
      </c>
      <c r="N34" s="14"/>
      <c r="O34" s="12" t="s">
        <v>33</v>
      </c>
      <c r="P34" s="16">
        <f t="shared" si="5"/>
        <v>0</v>
      </c>
      <c r="Q34" s="14"/>
      <c r="R34" s="12" t="s">
        <v>33</v>
      </c>
      <c r="S34" s="16">
        <f t="shared" si="6"/>
        <v>0</v>
      </c>
      <c r="T34" s="16">
        <f t="shared" si="7"/>
        <v>0</v>
      </c>
      <c r="U34" s="29">
        <f t="shared" si="8"/>
        <v>0</v>
      </c>
      <c r="V34" s="29">
        <f t="shared" si="9"/>
        <v>0</v>
      </c>
      <c r="W34" s="29">
        <f t="shared" si="10"/>
        <v>0</v>
      </c>
      <c r="X34" s="29">
        <f t="shared" si="11"/>
        <v>0</v>
      </c>
      <c r="Y34" s="29">
        <f t="shared" si="12"/>
        <v>0</v>
      </c>
      <c r="Z34" s="29">
        <f t="shared" si="13"/>
        <v>0</v>
      </c>
      <c r="AA34" s="29">
        <f t="shared" si="14"/>
        <v>0</v>
      </c>
      <c r="AB34" s="36">
        <f t="shared" si="15"/>
        <v>0</v>
      </c>
      <c r="AC34" s="36">
        <f t="shared" si="0"/>
        <v>0</v>
      </c>
      <c r="AD34" s="36">
        <f t="shared" si="1"/>
        <v>0</v>
      </c>
      <c r="AF34" s="4">
        <v>22</v>
      </c>
      <c r="AG34" s="4">
        <v>500</v>
      </c>
    </row>
    <row r="35" spans="2:33" x14ac:dyDescent="0.2">
      <c r="B35" s="12" t="s">
        <v>50</v>
      </c>
      <c r="C35" s="12" t="s">
        <v>60</v>
      </c>
      <c r="D35" s="12" t="s">
        <v>67</v>
      </c>
      <c r="E35" s="14"/>
      <c r="F35" s="12" t="s">
        <v>33</v>
      </c>
      <c r="G35" s="14">
        <f t="shared" si="2"/>
        <v>0</v>
      </c>
      <c r="H35" s="17">
        <v>500000000</v>
      </c>
      <c r="I35" s="12" t="s">
        <v>33</v>
      </c>
      <c r="J35" s="16">
        <f t="shared" si="3"/>
        <v>0</v>
      </c>
      <c r="K35" s="14"/>
      <c r="L35" s="12" t="s">
        <v>33</v>
      </c>
      <c r="M35" s="16">
        <f t="shared" si="4"/>
        <v>0</v>
      </c>
      <c r="N35" s="14"/>
      <c r="O35" s="12" t="s">
        <v>33</v>
      </c>
      <c r="P35" s="16">
        <f t="shared" si="5"/>
        <v>0</v>
      </c>
      <c r="Q35" s="14"/>
      <c r="R35" s="12" t="s">
        <v>33</v>
      </c>
      <c r="S35" s="16">
        <f t="shared" si="6"/>
        <v>0</v>
      </c>
      <c r="T35" s="16">
        <f t="shared" si="7"/>
        <v>0</v>
      </c>
      <c r="U35" s="29">
        <f t="shared" si="8"/>
        <v>0</v>
      </c>
      <c r="V35" s="29">
        <f t="shared" si="9"/>
        <v>0</v>
      </c>
      <c r="W35" s="29">
        <f t="shared" si="10"/>
        <v>0</v>
      </c>
      <c r="X35" s="29">
        <f t="shared" si="11"/>
        <v>0</v>
      </c>
      <c r="Y35" s="29">
        <f t="shared" si="12"/>
        <v>0</v>
      </c>
      <c r="Z35" s="29">
        <f t="shared" si="13"/>
        <v>0</v>
      </c>
      <c r="AA35" s="29">
        <f t="shared" si="14"/>
        <v>0</v>
      </c>
      <c r="AB35" s="36">
        <f t="shared" si="15"/>
        <v>0</v>
      </c>
      <c r="AC35" s="36">
        <f t="shared" si="0"/>
        <v>0</v>
      </c>
      <c r="AD35" s="36">
        <f t="shared" si="1"/>
        <v>0</v>
      </c>
      <c r="AF35" s="4">
        <v>23</v>
      </c>
      <c r="AG35" s="4">
        <v>500</v>
      </c>
    </row>
    <row r="36" spans="2:33" ht="22.5" x14ac:dyDescent="0.2">
      <c r="B36" s="12" t="s">
        <v>68</v>
      </c>
      <c r="C36" s="12" t="s">
        <v>60</v>
      </c>
      <c r="D36" s="12" t="s">
        <v>69</v>
      </c>
      <c r="E36" s="14">
        <v>2</v>
      </c>
      <c r="F36" s="12" t="s">
        <v>36</v>
      </c>
      <c r="G36" s="14">
        <f t="shared" si="2"/>
        <v>2</v>
      </c>
      <c r="H36" s="17">
        <v>350000</v>
      </c>
      <c r="I36" s="12" t="s">
        <v>32</v>
      </c>
      <c r="J36" s="16">
        <f t="shared" si="3"/>
        <v>3</v>
      </c>
      <c r="K36" s="14" t="s">
        <v>70</v>
      </c>
      <c r="L36" s="12" t="s">
        <v>32</v>
      </c>
      <c r="M36" s="16">
        <f t="shared" si="4"/>
        <v>3</v>
      </c>
      <c r="N36" s="14" t="s">
        <v>71</v>
      </c>
      <c r="O36" s="12" t="s">
        <v>32</v>
      </c>
      <c r="P36" s="16">
        <f t="shared" si="5"/>
        <v>3</v>
      </c>
      <c r="Q36" s="14" t="s">
        <v>72</v>
      </c>
      <c r="R36" s="12" t="s">
        <v>39</v>
      </c>
      <c r="S36" s="16">
        <f t="shared" si="6"/>
        <v>1</v>
      </c>
      <c r="T36" s="16">
        <f t="shared" si="7"/>
        <v>12</v>
      </c>
      <c r="U36" s="29">
        <f t="shared" si="8"/>
        <v>300</v>
      </c>
      <c r="V36" s="29">
        <f t="shared" si="9"/>
        <v>60</v>
      </c>
      <c r="W36" s="29">
        <f t="shared" si="10"/>
        <v>30</v>
      </c>
      <c r="X36" s="29">
        <f t="shared" si="11"/>
        <v>60</v>
      </c>
      <c r="Y36" s="29">
        <f t="shared" si="12"/>
        <v>120</v>
      </c>
      <c r="Z36" s="29">
        <f t="shared" si="13"/>
        <v>150</v>
      </c>
      <c r="AA36" s="29">
        <f t="shared" si="14"/>
        <v>60</v>
      </c>
      <c r="AB36" s="36">
        <f t="shared" si="15"/>
        <v>720</v>
      </c>
      <c r="AC36" s="36">
        <f t="shared" si="0"/>
        <v>4.0909090909090908</v>
      </c>
      <c r="AD36" s="36">
        <f t="shared" si="1"/>
        <v>90</v>
      </c>
      <c r="AF36" s="4">
        <v>24</v>
      </c>
      <c r="AG36" s="4">
        <v>500</v>
      </c>
    </row>
    <row r="37" spans="2:33" ht="22.5" x14ac:dyDescent="0.2">
      <c r="B37" s="12" t="s">
        <v>68</v>
      </c>
      <c r="C37" s="12" t="s">
        <v>60</v>
      </c>
      <c r="D37" s="12" t="s">
        <v>73</v>
      </c>
      <c r="E37" s="14">
        <v>5</v>
      </c>
      <c r="F37" s="12" t="s">
        <v>32</v>
      </c>
      <c r="G37" s="14">
        <f t="shared" si="2"/>
        <v>3</v>
      </c>
      <c r="H37" s="17">
        <v>189000000</v>
      </c>
      <c r="I37" s="12" t="s">
        <v>38</v>
      </c>
      <c r="J37" s="16">
        <f t="shared" si="3"/>
        <v>4</v>
      </c>
      <c r="K37" s="14" t="s">
        <v>70</v>
      </c>
      <c r="L37" s="12" t="s">
        <v>32</v>
      </c>
      <c r="M37" s="16">
        <f t="shared" si="4"/>
        <v>3</v>
      </c>
      <c r="N37" s="14" t="s">
        <v>71</v>
      </c>
      <c r="O37" s="12" t="s">
        <v>32</v>
      </c>
      <c r="P37" s="16">
        <f t="shared" si="5"/>
        <v>3</v>
      </c>
      <c r="Q37" s="14" t="s">
        <v>72</v>
      </c>
      <c r="R37" s="12" t="s">
        <v>39</v>
      </c>
      <c r="S37" s="16">
        <f t="shared" si="6"/>
        <v>1</v>
      </c>
      <c r="T37" s="16">
        <f t="shared" si="7"/>
        <v>14</v>
      </c>
      <c r="U37" s="29">
        <f t="shared" si="8"/>
        <v>300</v>
      </c>
      <c r="V37" s="29">
        <f t="shared" si="9"/>
        <v>60</v>
      </c>
      <c r="W37" s="29">
        <f t="shared" si="10"/>
        <v>30</v>
      </c>
      <c r="X37" s="29">
        <f t="shared" si="11"/>
        <v>60</v>
      </c>
      <c r="Y37" s="29">
        <f t="shared" si="12"/>
        <v>120</v>
      </c>
      <c r="Z37" s="29">
        <f t="shared" si="13"/>
        <v>150</v>
      </c>
      <c r="AA37" s="29">
        <f t="shared" si="14"/>
        <v>60</v>
      </c>
      <c r="AB37" s="36">
        <f t="shared" si="15"/>
        <v>720</v>
      </c>
      <c r="AC37" s="36">
        <f t="shared" si="0"/>
        <v>4.0909090909090908</v>
      </c>
      <c r="AD37" s="36">
        <f t="shared" si="1"/>
        <v>90</v>
      </c>
      <c r="AF37" s="4">
        <v>25</v>
      </c>
      <c r="AG37" s="4">
        <v>500</v>
      </c>
    </row>
    <row r="38" spans="2:33" ht="22.5" x14ac:dyDescent="0.25">
      <c r="B38" s="12" t="s">
        <v>68</v>
      </c>
      <c r="C38" s="12" t="s">
        <v>60</v>
      </c>
      <c r="D38" s="12" t="s">
        <v>74</v>
      </c>
      <c r="E38" s="14">
        <v>5</v>
      </c>
      <c r="F38" s="12" t="s">
        <v>32</v>
      </c>
      <c r="G38" s="14">
        <f t="shared" si="2"/>
        <v>3</v>
      </c>
      <c r="H38" s="17">
        <v>189000000</v>
      </c>
      <c r="I38" s="12" t="s">
        <v>38</v>
      </c>
      <c r="J38" s="16">
        <f t="shared" si="3"/>
        <v>4</v>
      </c>
      <c r="K38" s="14" t="s">
        <v>70</v>
      </c>
      <c r="L38" s="12" t="s">
        <v>32</v>
      </c>
      <c r="M38" s="16">
        <f t="shared" si="4"/>
        <v>3</v>
      </c>
      <c r="N38" s="14" t="s">
        <v>71</v>
      </c>
      <c r="O38" s="12" t="s">
        <v>32</v>
      </c>
      <c r="P38" s="16">
        <f t="shared" si="5"/>
        <v>3</v>
      </c>
      <c r="Q38" s="14" t="s">
        <v>72</v>
      </c>
      <c r="R38" s="12" t="s">
        <v>39</v>
      </c>
      <c r="S38" s="16">
        <f t="shared" si="6"/>
        <v>1</v>
      </c>
      <c r="T38" s="16">
        <f t="shared" si="7"/>
        <v>14</v>
      </c>
      <c r="U38" s="29">
        <f t="shared" si="8"/>
        <v>300</v>
      </c>
      <c r="V38" s="29">
        <f t="shared" si="9"/>
        <v>60</v>
      </c>
      <c r="W38" s="29">
        <f t="shared" si="10"/>
        <v>30</v>
      </c>
      <c r="X38" s="29">
        <f t="shared" si="11"/>
        <v>60</v>
      </c>
      <c r="Y38" s="29">
        <f t="shared" si="12"/>
        <v>120</v>
      </c>
      <c r="Z38" s="29">
        <f t="shared" si="13"/>
        <v>150</v>
      </c>
      <c r="AA38" s="29">
        <f t="shared" si="14"/>
        <v>60</v>
      </c>
      <c r="AB38" s="36">
        <f t="shared" si="15"/>
        <v>720</v>
      </c>
      <c r="AC38" s="36">
        <f t="shared" si="0"/>
        <v>4.0909090909090908</v>
      </c>
      <c r="AD38" s="36">
        <f t="shared" si="1"/>
        <v>90</v>
      </c>
    </row>
    <row r="39" spans="2:33" ht="33.75" x14ac:dyDescent="0.25">
      <c r="B39" s="12" t="s">
        <v>52</v>
      </c>
      <c r="C39" s="12" t="s">
        <v>75</v>
      </c>
      <c r="D39" s="12" t="s">
        <v>76</v>
      </c>
      <c r="E39" s="14">
        <v>15</v>
      </c>
      <c r="F39" s="12" t="s">
        <v>34</v>
      </c>
      <c r="G39" s="14">
        <f t="shared" si="2"/>
        <v>5</v>
      </c>
      <c r="H39" s="17">
        <v>150000</v>
      </c>
      <c r="I39" s="12" t="s">
        <v>39</v>
      </c>
      <c r="J39" s="16">
        <f t="shared" si="3"/>
        <v>1</v>
      </c>
      <c r="K39" s="14" t="s">
        <v>77</v>
      </c>
      <c r="L39" s="12" t="s">
        <v>34</v>
      </c>
      <c r="M39" s="16">
        <f t="shared" si="4"/>
        <v>5</v>
      </c>
      <c r="N39" s="14" t="s">
        <v>78</v>
      </c>
      <c r="O39" s="12" t="s">
        <v>39</v>
      </c>
      <c r="P39" s="16">
        <f t="shared" si="5"/>
        <v>1</v>
      </c>
      <c r="Q39" s="14" t="s">
        <v>79</v>
      </c>
      <c r="R39" s="12" t="s">
        <v>32</v>
      </c>
      <c r="S39" s="16">
        <f t="shared" si="6"/>
        <v>3</v>
      </c>
      <c r="T39" s="16">
        <f t="shared" si="7"/>
        <v>15</v>
      </c>
      <c r="U39" s="29">
        <f t="shared" si="8"/>
        <v>300</v>
      </c>
      <c r="V39" s="29">
        <f t="shared" si="9"/>
        <v>60</v>
      </c>
      <c r="W39" s="29">
        <f t="shared" si="10"/>
        <v>30</v>
      </c>
      <c r="X39" s="29">
        <f t="shared" si="11"/>
        <v>60</v>
      </c>
      <c r="Y39" s="29">
        <f t="shared" si="12"/>
        <v>120</v>
      </c>
      <c r="Z39" s="29">
        <f t="shared" si="13"/>
        <v>150</v>
      </c>
      <c r="AA39" s="29">
        <f t="shared" si="14"/>
        <v>60</v>
      </c>
      <c r="AB39" s="36">
        <f t="shared" si="15"/>
        <v>720</v>
      </c>
      <c r="AC39" s="36">
        <f t="shared" si="0"/>
        <v>4.0909090909090908</v>
      </c>
      <c r="AD39" s="36">
        <f t="shared" si="1"/>
        <v>90</v>
      </c>
    </row>
    <row r="40" spans="2:33" ht="33.75" x14ac:dyDescent="0.25">
      <c r="B40" s="12" t="s">
        <v>52</v>
      </c>
      <c r="C40" s="12" t="s">
        <v>75</v>
      </c>
      <c r="D40" s="12" t="s">
        <v>80</v>
      </c>
      <c r="E40" s="14">
        <v>15</v>
      </c>
      <c r="F40" s="12" t="s">
        <v>34</v>
      </c>
      <c r="G40" s="14">
        <f t="shared" si="2"/>
        <v>5</v>
      </c>
      <c r="H40" s="17">
        <v>150000</v>
      </c>
      <c r="I40" s="12" t="s">
        <v>39</v>
      </c>
      <c r="J40" s="16">
        <f t="shared" si="3"/>
        <v>1</v>
      </c>
      <c r="K40" s="14" t="s">
        <v>77</v>
      </c>
      <c r="L40" s="12" t="s">
        <v>34</v>
      </c>
      <c r="M40" s="16">
        <f t="shared" si="4"/>
        <v>5</v>
      </c>
      <c r="N40" s="14" t="s">
        <v>78</v>
      </c>
      <c r="O40" s="12" t="s">
        <v>39</v>
      </c>
      <c r="P40" s="16">
        <f t="shared" si="5"/>
        <v>1</v>
      </c>
      <c r="Q40" s="14" t="s">
        <v>79</v>
      </c>
      <c r="R40" s="12" t="s">
        <v>32</v>
      </c>
      <c r="S40" s="16">
        <f t="shared" si="6"/>
        <v>3</v>
      </c>
      <c r="T40" s="16">
        <f t="shared" si="7"/>
        <v>15</v>
      </c>
      <c r="U40" s="29">
        <f t="shared" si="8"/>
        <v>300</v>
      </c>
      <c r="V40" s="29">
        <f t="shared" si="9"/>
        <v>60</v>
      </c>
      <c r="W40" s="29">
        <f t="shared" si="10"/>
        <v>30</v>
      </c>
      <c r="X40" s="29">
        <f t="shared" si="11"/>
        <v>60</v>
      </c>
      <c r="Y40" s="29">
        <f t="shared" si="12"/>
        <v>120</v>
      </c>
      <c r="Z40" s="29">
        <f t="shared" si="13"/>
        <v>150</v>
      </c>
      <c r="AA40" s="29">
        <f t="shared" si="14"/>
        <v>60</v>
      </c>
      <c r="AB40" s="36">
        <f t="shared" si="15"/>
        <v>720</v>
      </c>
      <c r="AC40" s="36">
        <f t="shared" si="0"/>
        <v>4.0909090909090908</v>
      </c>
      <c r="AD40" s="36">
        <f t="shared" si="1"/>
        <v>90</v>
      </c>
    </row>
    <row r="41" spans="2:33" ht="33.75" x14ac:dyDescent="0.25">
      <c r="B41" s="12" t="s">
        <v>52</v>
      </c>
      <c r="C41" s="12" t="s">
        <v>75</v>
      </c>
      <c r="D41" s="12" t="s">
        <v>81</v>
      </c>
      <c r="E41" s="14">
        <v>15</v>
      </c>
      <c r="F41" s="12" t="s">
        <v>34</v>
      </c>
      <c r="G41" s="14">
        <f t="shared" si="2"/>
        <v>5</v>
      </c>
      <c r="H41" s="17">
        <v>150000</v>
      </c>
      <c r="I41" s="12" t="s">
        <v>39</v>
      </c>
      <c r="J41" s="16">
        <f t="shared" si="3"/>
        <v>1</v>
      </c>
      <c r="K41" s="14" t="s">
        <v>77</v>
      </c>
      <c r="L41" s="12" t="s">
        <v>34</v>
      </c>
      <c r="M41" s="16">
        <f t="shared" si="4"/>
        <v>5</v>
      </c>
      <c r="N41" s="14" t="s">
        <v>78</v>
      </c>
      <c r="O41" s="12" t="s">
        <v>39</v>
      </c>
      <c r="P41" s="16">
        <f t="shared" si="5"/>
        <v>1</v>
      </c>
      <c r="Q41" s="14" t="s">
        <v>79</v>
      </c>
      <c r="R41" s="12" t="s">
        <v>32</v>
      </c>
      <c r="S41" s="16">
        <f t="shared" si="6"/>
        <v>3</v>
      </c>
      <c r="T41" s="16">
        <f t="shared" si="7"/>
        <v>15</v>
      </c>
      <c r="U41" s="29">
        <f t="shared" si="8"/>
        <v>300</v>
      </c>
      <c r="V41" s="29">
        <f t="shared" si="9"/>
        <v>60</v>
      </c>
      <c r="W41" s="29">
        <f t="shared" si="10"/>
        <v>30</v>
      </c>
      <c r="X41" s="29">
        <f t="shared" si="11"/>
        <v>60</v>
      </c>
      <c r="Y41" s="29">
        <f t="shared" si="12"/>
        <v>120</v>
      </c>
      <c r="Z41" s="29">
        <f t="shared" si="13"/>
        <v>150</v>
      </c>
      <c r="AA41" s="29">
        <f t="shared" si="14"/>
        <v>60</v>
      </c>
      <c r="AB41" s="36">
        <f t="shared" si="15"/>
        <v>720</v>
      </c>
      <c r="AC41" s="36">
        <f t="shared" si="0"/>
        <v>4.0909090909090908</v>
      </c>
      <c r="AD41" s="36">
        <f t="shared" si="1"/>
        <v>90</v>
      </c>
    </row>
    <row r="42" spans="2:33" ht="33.75" x14ac:dyDescent="0.25">
      <c r="B42" s="12" t="s">
        <v>52</v>
      </c>
      <c r="C42" s="12" t="s">
        <v>75</v>
      </c>
      <c r="D42" s="12" t="s">
        <v>82</v>
      </c>
      <c r="E42" s="14">
        <v>15</v>
      </c>
      <c r="F42" s="12" t="s">
        <v>34</v>
      </c>
      <c r="G42" s="14">
        <f t="shared" si="2"/>
        <v>5</v>
      </c>
      <c r="H42" s="17">
        <v>70000</v>
      </c>
      <c r="I42" s="12" t="s">
        <v>39</v>
      </c>
      <c r="J42" s="16">
        <f t="shared" si="3"/>
        <v>1</v>
      </c>
      <c r="K42" s="14" t="s">
        <v>77</v>
      </c>
      <c r="L42" s="12" t="s">
        <v>34</v>
      </c>
      <c r="M42" s="16">
        <f t="shared" si="4"/>
        <v>5</v>
      </c>
      <c r="N42" s="14" t="s">
        <v>78</v>
      </c>
      <c r="O42" s="12" t="s">
        <v>39</v>
      </c>
      <c r="P42" s="16">
        <f t="shared" si="5"/>
        <v>1</v>
      </c>
      <c r="Q42" s="14" t="s">
        <v>79</v>
      </c>
      <c r="R42" s="12" t="s">
        <v>32</v>
      </c>
      <c r="S42" s="16">
        <f t="shared" si="6"/>
        <v>3</v>
      </c>
      <c r="T42" s="16">
        <f t="shared" si="7"/>
        <v>15</v>
      </c>
      <c r="U42" s="29">
        <f t="shared" si="8"/>
        <v>300</v>
      </c>
      <c r="V42" s="29">
        <f t="shared" si="9"/>
        <v>60</v>
      </c>
      <c r="W42" s="29">
        <f t="shared" si="10"/>
        <v>30</v>
      </c>
      <c r="X42" s="29">
        <f t="shared" si="11"/>
        <v>60</v>
      </c>
      <c r="Y42" s="29">
        <f t="shared" si="12"/>
        <v>120</v>
      </c>
      <c r="Z42" s="29">
        <f t="shared" si="13"/>
        <v>150</v>
      </c>
      <c r="AA42" s="29">
        <f t="shared" si="14"/>
        <v>60</v>
      </c>
      <c r="AB42" s="36">
        <f t="shared" si="15"/>
        <v>720</v>
      </c>
      <c r="AC42" s="36">
        <f t="shared" si="0"/>
        <v>4.0909090909090908</v>
      </c>
      <c r="AD42" s="36">
        <f t="shared" si="1"/>
        <v>90</v>
      </c>
    </row>
    <row r="43" spans="2:33" ht="33.75" x14ac:dyDescent="0.25">
      <c r="B43" s="12" t="s">
        <v>52</v>
      </c>
      <c r="C43" s="12" t="s">
        <v>75</v>
      </c>
      <c r="D43" s="12" t="s">
        <v>83</v>
      </c>
      <c r="E43" s="14">
        <v>15</v>
      </c>
      <c r="F43" s="12" t="s">
        <v>34</v>
      </c>
      <c r="G43" s="14">
        <f t="shared" si="2"/>
        <v>5</v>
      </c>
      <c r="H43" s="17">
        <v>50000</v>
      </c>
      <c r="I43" s="12" t="s">
        <v>39</v>
      </c>
      <c r="J43" s="16">
        <f t="shared" si="3"/>
        <v>1</v>
      </c>
      <c r="K43" s="14" t="s">
        <v>77</v>
      </c>
      <c r="L43" s="12" t="s">
        <v>34</v>
      </c>
      <c r="M43" s="16">
        <f t="shared" si="4"/>
        <v>5</v>
      </c>
      <c r="N43" s="14" t="s">
        <v>78</v>
      </c>
      <c r="O43" s="12" t="s">
        <v>39</v>
      </c>
      <c r="P43" s="16">
        <f t="shared" si="5"/>
        <v>1</v>
      </c>
      <c r="Q43" s="14" t="s">
        <v>79</v>
      </c>
      <c r="R43" s="12" t="s">
        <v>32</v>
      </c>
      <c r="S43" s="16">
        <f t="shared" si="6"/>
        <v>3</v>
      </c>
      <c r="T43" s="16">
        <f t="shared" si="7"/>
        <v>15</v>
      </c>
      <c r="U43" s="29">
        <f t="shared" si="8"/>
        <v>300</v>
      </c>
      <c r="V43" s="29">
        <f t="shared" si="9"/>
        <v>60</v>
      </c>
      <c r="W43" s="29">
        <f t="shared" si="10"/>
        <v>30</v>
      </c>
      <c r="X43" s="29">
        <f t="shared" si="11"/>
        <v>60</v>
      </c>
      <c r="Y43" s="29">
        <f t="shared" si="12"/>
        <v>120</v>
      </c>
      <c r="Z43" s="29">
        <f t="shared" si="13"/>
        <v>150</v>
      </c>
      <c r="AA43" s="29">
        <f t="shared" si="14"/>
        <v>60</v>
      </c>
      <c r="AB43" s="36">
        <f t="shared" si="15"/>
        <v>720</v>
      </c>
      <c r="AC43" s="36">
        <f t="shared" si="0"/>
        <v>4.0909090909090908</v>
      </c>
      <c r="AD43" s="36">
        <f t="shared" si="1"/>
        <v>90</v>
      </c>
    </row>
    <row r="44" spans="2:33" x14ac:dyDescent="0.25">
      <c r="B44" s="12" t="s">
        <v>52</v>
      </c>
      <c r="C44" s="12" t="s">
        <v>75</v>
      </c>
      <c r="D44" s="12" t="s">
        <v>84</v>
      </c>
      <c r="E44" s="14">
        <v>15</v>
      </c>
      <c r="F44" s="12" t="s">
        <v>34</v>
      </c>
      <c r="G44" s="14">
        <f t="shared" si="2"/>
        <v>5</v>
      </c>
      <c r="H44" s="17">
        <f>50000*12*25</f>
        <v>15000000</v>
      </c>
      <c r="I44" s="12" t="s">
        <v>38</v>
      </c>
      <c r="J44" s="16">
        <f t="shared" si="3"/>
        <v>4</v>
      </c>
      <c r="K44" s="14"/>
      <c r="L44" s="12" t="s">
        <v>33</v>
      </c>
      <c r="M44" s="16">
        <f t="shared" si="4"/>
        <v>0</v>
      </c>
      <c r="N44" s="14"/>
      <c r="O44" s="12" t="s">
        <v>33</v>
      </c>
      <c r="P44" s="16">
        <f t="shared" si="5"/>
        <v>0</v>
      </c>
      <c r="Q44" s="14"/>
      <c r="R44" s="12" t="s">
        <v>33</v>
      </c>
      <c r="S44" s="16">
        <f t="shared" si="6"/>
        <v>0</v>
      </c>
      <c r="T44" s="16">
        <f t="shared" si="7"/>
        <v>9</v>
      </c>
      <c r="U44" s="29">
        <f t="shared" si="8"/>
        <v>200</v>
      </c>
      <c r="V44" s="29">
        <f t="shared" si="9"/>
        <v>40</v>
      </c>
      <c r="W44" s="29">
        <f t="shared" si="10"/>
        <v>20</v>
      </c>
      <c r="X44" s="29">
        <f t="shared" si="11"/>
        <v>40</v>
      </c>
      <c r="Y44" s="29">
        <f t="shared" si="12"/>
        <v>80</v>
      </c>
      <c r="Z44" s="29">
        <f t="shared" si="13"/>
        <v>100</v>
      </c>
      <c r="AA44" s="29">
        <f t="shared" si="14"/>
        <v>40</v>
      </c>
      <c r="AB44" s="36">
        <f t="shared" si="15"/>
        <v>480</v>
      </c>
      <c r="AC44" s="36">
        <f t="shared" ref="AC44:AC75" si="16">+AB44/$AC$10</f>
        <v>2.7272727272727271</v>
      </c>
      <c r="AD44" s="36">
        <f t="shared" ref="AD44:AD61" si="17">+AB44/$AD$10</f>
        <v>60</v>
      </c>
    </row>
    <row r="45" spans="2:33" ht="33.75" x14ac:dyDescent="0.25">
      <c r="B45" s="12" t="s">
        <v>52</v>
      </c>
      <c r="C45" s="12" t="s">
        <v>75</v>
      </c>
      <c r="D45" s="12" t="s">
        <v>85</v>
      </c>
      <c r="E45" s="14">
        <v>15</v>
      </c>
      <c r="F45" s="12" t="s">
        <v>34</v>
      </c>
      <c r="G45" s="14">
        <f t="shared" si="2"/>
        <v>5</v>
      </c>
      <c r="H45" s="17">
        <v>500000</v>
      </c>
      <c r="I45" s="12" t="s">
        <v>39</v>
      </c>
      <c r="J45" s="16">
        <f t="shared" si="3"/>
        <v>1</v>
      </c>
      <c r="K45" s="14" t="s">
        <v>77</v>
      </c>
      <c r="L45" s="12" t="s">
        <v>34</v>
      </c>
      <c r="M45" s="16">
        <f t="shared" si="4"/>
        <v>5</v>
      </c>
      <c r="N45" s="14" t="s">
        <v>78</v>
      </c>
      <c r="O45" s="12" t="s">
        <v>39</v>
      </c>
      <c r="P45" s="16">
        <f t="shared" si="5"/>
        <v>1</v>
      </c>
      <c r="Q45" s="14" t="s">
        <v>79</v>
      </c>
      <c r="R45" s="12" t="s">
        <v>32</v>
      </c>
      <c r="S45" s="16">
        <f t="shared" si="6"/>
        <v>3</v>
      </c>
      <c r="T45" s="16">
        <f t="shared" si="7"/>
        <v>15</v>
      </c>
      <c r="U45" s="29">
        <f t="shared" si="8"/>
        <v>300</v>
      </c>
      <c r="V45" s="29">
        <f t="shared" si="9"/>
        <v>60</v>
      </c>
      <c r="W45" s="29">
        <f t="shared" si="10"/>
        <v>30</v>
      </c>
      <c r="X45" s="29">
        <f t="shared" si="11"/>
        <v>60</v>
      </c>
      <c r="Y45" s="29">
        <f t="shared" si="12"/>
        <v>120</v>
      </c>
      <c r="Z45" s="29">
        <f t="shared" si="13"/>
        <v>150</v>
      </c>
      <c r="AA45" s="29">
        <f t="shared" si="14"/>
        <v>60</v>
      </c>
      <c r="AB45" s="36">
        <f t="shared" si="15"/>
        <v>720</v>
      </c>
      <c r="AC45" s="36">
        <f t="shared" si="16"/>
        <v>4.0909090909090908</v>
      </c>
      <c r="AD45" s="36">
        <f t="shared" si="17"/>
        <v>90</v>
      </c>
    </row>
    <row r="46" spans="2:33" x14ac:dyDescent="0.25">
      <c r="B46" s="12" t="s">
        <v>86</v>
      </c>
      <c r="C46" s="12" t="s">
        <v>86</v>
      </c>
      <c r="D46" s="12" t="s">
        <v>87</v>
      </c>
      <c r="E46" s="14"/>
      <c r="F46" s="12" t="s">
        <v>33</v>
      </c>
      <c r="G46" s="14">
        <f t="shared" si="2"/>
        <v>0</v>
      </c>
      <c r="H46" s="17"/>
      <c r="I46" s="12" t="s">
        <v>33</v>
      </c>
      <c r="J46" s="16">
        <f t="shared" si="3"/>
        <v>0</v>
      </c>
      <c r="K46" s="14"/>
      <c r="L46" s="12" t="s">
        <v>33</v>
      </c>
      <c r="M46" s="16">
        <f t="shared" si="4"/>
        <v>0</v>
      </c>
      <c r="N46" s="14"/>
      <c r="O46" s="12" t="s">
        <v>33</v>
      </c>
      <c r="P46" s="16">
        <f t="shared" si="5"/>
        <v>0</v>
      </c>
      <c r="Q46" s="14"/>
      <c r="R46" s="12" t="s">
        <v>33</v>
      </c>
      <c r="S46" s="16">
        <f t="shared" si="6"/>
        <v>0</v>
      </c>
      <c r="T46" s="16">
        <f t="shared" si="7"/>
        <v>0</v>
      </c>
      <c r="U46" s="29">
        <f t="shared" si="8"/>
        <v>0</v>
      </c>
      <c r="V46" s="29">
        <f t="shared" si="9"/>
        <v>0</v>
      </c>
      <c r="W46" s="29">
        <f t="shared" si="10"/>
        <v>0</v>
      </c>
      <c r="X46" s="29">
        <f t="shared" si="11"/>
        <v>0</v>
      </c>
      <c r="Y46" s="29">
        <f t="shared" si="12"/>
        <v>0</v>
      </c>
      <c r="Z46" s="29">
        <f t="shared" si="13"/>
        <v>0</v>
      </c>
      <c r="AA46" s="29">
        <f t="shared" si="14"/>
        <v>0</v>
      </c>
      <c r="AB46" s="36">
        <f t="shared" si="15"/>
        <v>0</v>
      </c>
      <c r="AC46" s="36">
        <f t="shared" si="16"/>
        <v>0</v>
      </c>
      <c r="AD46" s="36">
        <f t="shared" si="17"/>
        <v>0</v>
      </c>
    </row>
    <row r="47" spans="2:33" x14ac:dyDescent="0.25">
      <c r="B47" s="12" t="s">
        <v>86</v>
      </c>
      <c r="C47" s="12" t="s">
        <v>86</v>
      </c>
      <c r="D47" s="12" t="s">
        <v>88</v>
      </c>
      <c r="E47" s="14"/>
      <c r="F47" s="12" t="s">
        <v>33</v>
      </c>
      <c r="G47" s="14">
        <f t="shared" si="2"/>
        <v>0</v>
      </c>
      <c r="H47" s="17"/>
      <c r="I47" s="12" t="s">
        <v>33</v>
      </c>
      <c r="J47" s="16">
        <f t="shared" si="3"/>
        <v>0</v>
      </c>
      <c r="K47" s="14"/>
      <c r="L47" s="12" t="s">
        <v>33</v>
      </c>
      <c r="M47" s="16">
        <f t="shared" si="4"/>
        <v>0</v>
      </c>
      <c r="N47" s="14"/>
      <c r="O47" s="12" t="s">
        <v>33</v>
      </c>
      <c r="P47" s="16">
        <f t="shared" si="5"/>
        <v>0</v>
      </c>
      <c r="Q47" s="14"/>
      <c r="R47" s="12" t="s">
        <v>33</v>
      </c>
      <c r="S47" s="16">
        <f t="shared" si="6"/>
        <v>0</v>
      </c>
      <c r="T47" s="16">
        <f t="shared" si="7"/>
        <v>0</v>
      </c>
      <c r="U47" s="29">
        <f t="shared" si="8"/>
        <v>0</v>
      </c>
      <c r="V47" s="29">
        <f t="shared" si="9"/>
        <v>0</v>
      </c>
      <c r="W47" s="29">
        <f t="shared" si="10"/>
        <v>0</v>
      </c>
      <c r="X47" s="29">
        <f t="shared" si="11"/>
        <v>0</v>
      </c>
      <c r="Y47" s="29">
        <f t="shared" si="12"/>
        <v>0</v>
      </c>
      <c r="Z47" s="29">
        <f t="shared" si="13"/>
        <v>0</v>
      </c>
      <c r="AA47" s="29">
        <f t="shared" si="14"/>
        <v>0</v>
      </c>
      <c r="AB47" s="36">
        <f t="shared" si="15"/>
        <v>0</v>
      </c>
      <c r="AC47" s="36">
        <f t="shared" si="16"/>
        <v>0</v>
      </c>
      <c r="AD47" s="36">
        <f t="shared" si="17"/>
        <v>0</v>
      </c>
    </row>
    <row r="48" spans="2:33" x14ac:dyDescent="0.25">
      <c r="B48" s="12" t="s">
        <v>86</v>
      </c>
      <c r="C48" s="12" t="s">
        <v>86</v>
      </c>
      <c r="D48" s="12" t="s">
        <v>89</v>
      </c>
      <c r="E48" s="14"/>
      <c r="F48" s="12" t="s">
        <v>33</v>
      </c>
      <c r="G48" s="14">
        <f t="shared" si="2"/>
        <v>0</v>
      </c>
      <c r="H48" s="17"/>
      <c r="I48" s="12" t="s">
        <v>33</v>
      </c>
      <c r="J48" s="16">
        <f t="shared" si="3"/>
        <v>0</v>
      </c>
      <c r="K48" s="14"/>
      <c r="L48" s="12" t="s">
        <v>33</v>
      </c>
      <c r="M48" s="16">
        <f t="shared" si="4"/>
        <v>0</v>
      </c>
      <c r="N48" s="14"/>
      <c r="O48" s="12" t="s">
        <v>33</v>
      </c>
      <c r="P48" s="16">
        <f t="shared" si="5"/>
        <v>0</v>
      </c>
      <c r="Q48" s="14"/>
      <c r="R48" s="12" t="s">
        <v>33</v>
      </c>
      <c r="S48" s="16">
        <f t="shared" si="6"/>
        <v>0</v>
      </c>
      <c r="T48" s="16">
        <f t="shared" si="7"/>
        <v>0</v>
      </c>
      <c r="U48" s="29">
        <f t="shared" si="8"/>
        <v>0</v>
      </c>
      <c r="V48" s="29">
        <f t="shared" si="9"/>
        <v>0</v>
      </c>
      <c r="W48" s="29">
        <f t="shared" si="10"/>
        <v>0</v>
      </c>
      <c r="X48" s="29">
        <f t="shared" si="11"/>
        <v>0</v>
      </c>
      <c r="Y48" s="29">
        <f t="shared" si="12"/>
        <v>0</v>
      </c>
      <c r="Z48" s="29">
        <f t="shared" si="13"/>
        <v>0</v>
      </c>
      <c r="AA48" s="29">
        <f t="shared" si="14"/>
        <v>0</v>
      </c>
      <c r="AB48" s="36">
        <f t="shared" si="15"/>
        <v>0</v>
      </c>
      <c r="AC48" s="36">
        <f t="shared" si="16"/>
        <v>0</v>
      </c>
      <c r="AD48" s="36">
        <f t="shared" si="17"/>
        <v>0</v>
      </c>
    </row>
    <row r="49" spans="2:30" x14ac:dyDescent="0.25">
      <c r="B49" s="12" t="s">
        <v>86</v>
      </c>
      <c r="C49" s="12" t="s">
        <v>86</v>
      </c>
      <c r="D49" s="12" t="s">
        <v>90</v>
      </c>
      <c r="E49" s="14"/>
      <c r="F49" s="12" t="s">
        <v>33</v>
      </c>
      <c r="G49" s="14">
        <f t="shared" si="2"/>
        <v>0</v>
      </c>
      <c r="H49" s="17"/>
      <c r="I49" s="12" t="s">
        <v>33</v>
      </c>
      <c r="J49" s="16">
        <f t="shared" si="3"/>
        <v>0</v>
      </c>
      <c r="K49" s="14"/>
      <c r="L49" s="12" t="s">
        <v>33</v>
      </c>
      <c r="M49" s="16">
        <f t="shared" si="4"/>
        <v>0</v>
      </c>
      <c r="N49" s="14"/>
      <c r="O49" s="12" t="s">
        <v>33</v>
      </c>
      <c r="P49" s="16">
        <f t="shared" si="5"/>
        <v>0</v>
      </c>
      <c r="Q49" s="14"/>
      <c r="R49" s="12" t="s">
        <v>33</v>
      </c>
      <c r="S49" s="16">
        <f t="shared" si="6"/>
        <v>0</v>
      </c>
      <c r="T49" s="16">
        <f t="shared" si="7"/>
        <v>0</v>
      </c>
      <c r="U49" s="29">
        <f t="shared" si="8"/>
        <v>0</v>
      </c>
      <c r="V49" s="29">
        <f t="shared" si="9"/>
        <v>0</v>
      </c>
      <c r="W49" s="29">
        <f t="shared" si="10"/>
        <v>0</v>
      </c>
      <c r="X49" s="29">
        <f t="shared" si="11"/>
        <v>0</v>
      </c>
      <c r="Y49" s="29">
        <f t="shared" si="12"/>
        <v>0</v>
      </c>
      <c r="Z49" s="29">
        <f t="shared" si="13"/>
        <v>0</v>
      </c>
      <c r="AA49" s="29">
        <f t="shared" si="14"/>
        <v>0</v>
      </c>
      <c r="AB49" s="36">
        <f t="shared" si="15"/>
        <v>0</v>
      </c>
      <c r="AC49" s="36">
        <f t="shared" si="16"/>
        <v>0</v>
      </c>
      <c r="AD49" s="36">
        <f t="shared" si="17"/>
        <v>0</v>
      </c>
    </row>
    <row r="50" spans="2:30" x14ac:dyDescent="0.25">
      <c r="B50" s="12" t="s">
        <v>86</v>
      </c>
      <c r="C50" s="12" t="s">
        <v>86</v>
      </c>
      <c r="D50" s="12" t="s">
        <v>91</v>
      </c>
      <c r="E50" s="14"/>
      <c r="F50" s="12" t="s">
        <v>33</v>
      </c>
      <c r="G50" s="14">
        <f t="shared" si="2"/>
        <v>0</v>
      </c>
      <c r="H50" s="17"/>
      <c r="I50" s="12" t="s">
        <v>33</v>
      </c>
      <c r="J50" s="16">
        <f t="shared" si="3"/>
        <v>0</v>
      </c>
      <c r="K50" s="14"/>
      <c r="L50" s="12" t="s">
        <v>33</v>
      </c>
      <c r="M50" s="16">
        <f t="shared" si="4"/>
        <v>0</v>
      </c>
      <c r="N50" s="14"/>
      <c r="O50" s="12" t="s">
        <v>33</v>
      </c>
      <c r="P50" s="16">
        <f t="shared" si="5"/>
        <v>0</v>
      </c>
      <c r="Q50" s="14"/>
      <c r="R50" s="12" t="s">
        <v>33</v>
      </c>
      <c r="S50" s="16">
        <f t="shared" si="6"/>
        <v>0</v>
      </c>
      <c r="T50" s="16">
        <f t="shared" si="7"/>
        <v>0</v>
      </c>
      <c r="U50" s="29">
        <f t="shared" si="8"/>
        <v>0</v>
      </c>
      <c r="V50" s="29">
        <f t="shared" si="9"/>
        <v>0</v>
      </c>
      <c r="W50" s="29">
        <f t="shared" si="10"/>
        <v>0</v>
      </c>
      <c r="X50" s="29">
        <f t="shared" si="11"/>
        <v>0</v>
      </c>
      <c r="Y50" s="29">
        <f t="shared" si="12"/>
        <v>0</v>
      </c>
      <c r="Z50" s="29">
        <f t="shared" si="13"/>
        <v>0</v>
      </c>
      <c r="AA50" s="29">
        <f t="shared" si="14"/>
        <v>0</v>
      </c>
      <c r="AB50" s="36">
        <f t="shared" si="15"/>
        <v>0</v>
      </c>
      <c r="AC50" s="36">
        <f t="shared" si="16"/>
        <v>0</v>
      </c>
      <c r="AD50" s="36">
        <f t="shared" si="17"/>
        <v>0</v>
      </c>
    </row>
    <row r="51" spans="2:30" x14ac:dyDescent="0.25">
      <c r="B51" s="12" t="s">
        <v>193</v>
      </c>
      <c r="C51" s="12" t="s">
        <v>86</v>
      </c>
      <c r="D51" s="12" t="s">
        <v>92</v>
      </c>
      <c r="E51" s="14"/>
      <c r="F51" s="12" t="s">
        <v>33</v>
      </c>
      <c r="G51" s="14">
        <f t="shared" si="2"/>
        <v>0</v>
      </c>
      <c r="H51" s="17"/>
      <c r="I51" s="12" t="s">
        <v>33</v>
      </c>
      <c r="J51" s="16">
        <f t="shared" si="3"/>
        <v>0</v>
      </c>
      <c r="K51" s="14"/>
      <c r="L51" s="12" t="s">
        <v>33</v>
      </c>
      <c r="M51" s="16">
        <f t="shared" si="4"/>
        <v>0</v>
      </c>
      <c r="N51" s="14"/>
      <c r="O51" s="12" t="s">
        <v>33</v>
      </c>
      <c r="P51" s="16">
        <f t="shared" si="5"/>
        <v>0</v>
      </c>
      <c r="Q51" s="14"/>
      <c r="R51" s="12" t="s">
        <v>33</v>
      </c>
      <c r="S51" s="16">
        <f t="shared" si="6"/>
        <v>0</v>
      </c>
      <c r="T51" s="16">
        <f t="shared" si="7"/>
        <v>0</v>
      </c>
      <c r="U51" s="29">
        <f t="shared" si="8"/>
        <v>0</v>
      </c>
      <c r="V51" s="29">
        <f t="shared" si="9"/>
        <v>0</v>
      </c>
      <c r="W51" s="29">
        <f t="shared" si="10"/>
        <v>0</v>
      </c>
      <c r="X51" s="29">
        <f t="shared" si="11"/>
        <v>0</v>
      </c>
      <c r="Y51" s="29">
        <f t="shared" si="12"/>
        <v>0</v>
      </c>
      <c r="Z51" s="29">
        <f t="shared" si="13"/>
        <v>0</v>
      </c>
      <c r="AA51" s="29">
        <f t="shared" si="14"/>
        <v>0</v>
      </c>
      <c r="AB51" s="36">
        <f t="shared" si="15"/>
        <v>0</v>
      </c>
      <c r="AC51" s="36">
        <f t="shared" si="16"/>
        <v>0</v>
      </c>
      <c r="AD51" s="36">
        <f t="shared" si="17"/>
        <v>0</v>
      </c>
    </row>
    <row r="52" spans="2:30" x14ac:dyDescent="0.25">
      <c r="B52" s="12" t="s">
        <v>86</v>
      </c>
      <c r="C52" s="12" t="s">
        <v>86</v>
      </c>
      <c r="D52" s="12" t="s">
        <v>93</v>
      </c>
      <c r="E52" s="14"/>
      <c r="F52" s="12" t="s">
        <v>33</v>
      </c>
      <c r="G52" s="14">
        <f t="shared" si="2"/>
        <v>0</v>
      </c>
      <c r="H52" s="17"/>
      <c r="I52" s="12" t="s">
        <v>33</v>
      </c>
      <c r="J52" s="16">
        <f t="shared" si="3"/>
        <v>0</v>
      </c>
      <c r="K52" s="14"/>
      <c r="L52" s="12" t="s">
        <v>33</v>
      </c>
      <c r="M52" s="16">
        <f t="shared" si="4"/>
        <v>0</v>
      </c>
      <c r="N52" s="14"/>
      <c r="O52" s="12" t="s">
        <v>33</v>
      </c>
      <c r="P52" s="16">
        <f t="shared" si="5"/>
        <v>0</v>
      </c>
      <c r="Q52" s="14"/>
      <c r="R52" s="12" t="s">
        <v>33</v>
      </c>
      <c r="S52" s="16">
        <f t="shared" si="6"/>
        <v>0</v>
      </c>
      <c r="T52" s="16">
        <f t="shared" si="7"/>
        <v>0</v>
      </c>
      <c r="U52" s="29">
        <f t="shared" si="8"/>
        <v>0</v>
      </c>
      <c r="V52" s="29">
        <f t="shared" si="9"/>
        <v>0</v>
      </c>
      <c r="W52" s="29">
        <f t="shared" si="10"/>
        <v>0</v>
      </c>
      <c r="X52" s="29">
        <f t="shared" si="11"/>
        <v>0</v>
      </c>
      <c r="Y52" s="29">
        <f t="shared" si="12"/>
        <v>0</v>
      </c>
      <c r="Z52" s="29">
        <f t="shared" si="13"/>
        <v>0</v>
      </c>
      <c r="AA52" s="29">
        <f t="shared" si="14"/>
        <v>0</v>
      </c>
      <c r="AB52" s="36">
        <f t="shared" si="15"/>
        <v>0</v>
      </c>
      <c r="AC52" s="36">
        <f t="shared" si="16"/>
        <v>0</v>
      </c>
      <c r="AD52" s="36">
        <f t="shared" si="17"/>
        <v>0</v>
      </c>
    </row>
    <row r="53" spans="2:30" x14ac:dyDescent="0.25">
      <c r="B53" s="12" t="s">
        <v>193</v>
      </c>
      <c r="C53" s="12" t="s">
        <v>94</v>
      </c>
      <c r="D53" s="12" t="s">
        <v>95</v>
      </c>
      <c r="E53" s="14"/>
      <c r="F53" s="12" t="s">
        <v>33</v>
      </c>
      <c r="G53" s="14">
        <f t="shared" si="2"/>
        <v>0</v>
      </c>
      <c r="H53" s="17"/>
      <c r="I53" s="12" t="s">
        <v>33</v>
      </c>
      <c r="J53" s="16">
        <f t="shared" si="3"/>
        <v>0</v>
      </c>
      <c r="K53" s="14"/>
      <c r="L53" s="12" t="s">
        <v>33</v>
      </c>
      <c r="M53" s="16">
        <f t="shared" si="4"/>
        <v>0</v>
      </c>
      <c r="N53" s="14"/>
      <c r="O53" s="12" t="s">
        <v>33</v>
      </c>
      <c r="P53" s="16">
        <f t="shared" si="5"/>
        <v>0</v>
      </c>
      <c r="Q53" s="14"/>
      <c r="R53" s="12" t="s">
        <v>33</v>
      </c>
      <c r="S53" s="16">
        <f t="shared" si="6"/>
        <v>0</v>
      </c>
      <c r="T53" s="16">
        <f t="shared" si="7"/>
        <v>0</v>
      </c>
      <c r="U53" s="29">
        <f t="shared" si="8"/>
        <v>0</v>
      </c>
      <c r="V53" s="29">
        <f t="shared" si="9"/>
        <v>0</v>
      </c>
      <c r="W53" s="29">
        <f t="shared" si="10"/>
        <v>0</v>
      </c>
      <c r="X53" s="29">
        <f t="shared" si="11"/>
        <v>0</v>
      </c>
      <c r="Y53" s="29">
        <f t="shared" si="12"/>
        <v>0</v>
      </c>
      <c r="Z53" s="29">
        <f t="shared" si="13"/>
        <v>0</v>
      </c>
      <c r="AA53" s="29">
        <f t="shared" si="14"/>
        <v>0</v>
      </c>
      <c r="AB53" s="36">
        <f t="shared" si="15"/>
        <v>0</v>
      </c>
      <c r="AC53" s="36">
        <f t="shared" si="16"/>
        <v>0</v>
      </c>
      <c r="AD53" s="36">
        <f t="shared" si="17"/>
        <v>0</v>
      </c>
    </row>
    <row r="54" spans="2:30" x14ac:dyDescent="0.25">
      <c r="B54" s="12" t="s">
        <v>193</v>
      </c>
      <c r="C54" s="12" t="s">
        <v>94</v>
      </c>
      <c r="D54" s="12" t="s">
        <v>96</v>
      </c>
      <c r="E54" s="14"/>
      <c r="F54" s="12" t="s">
        <v>33</v>
      </c>
      <c r="G54" s="14">
        <f t="shared" si="2"/>
        <v>0</v>
      </c>
      <c r="H54" s="17"/>
      <c r="I54" s="12" t="s">
        <v>33</v>
      </c>
      <c r="J54" s="16">
        <f t="shared" si="3"/>
        <v>0</v>
      </c>
      <c r="K54" s="14"/>
      <c r="L54" s="12" t="s">
        <v>33</v>
      </c>
      <c r="M54" s="16">
        <f t="shared" si="4"/>
        <v>0</v>
      </c>
      <c r="N54" s="14"/>
      <c r="O54" s="12" t="s">
        <v>33</v>
      </c>
      <c r="P54" s="16">
        <f t="shared" si="5"/>
        <v>0</v>
      </c>
      <c r="Q54" s="14"/>
      <c r="R54" s="12" t="s">
        <v>33</v>
      </c>
      <c r="S54" s="16">
        <f t="shared" si="6"/>
        <v>0</v>
      </c>
      <c r="T54" s="16">
        <f t="shared" si="7"/>
        <v>0</v>
      </c>
      <c r="U54" s="29">
        <f t="shared" si="8"/>
        <v>0</v>
      </c>
      <c r="V54" s="29">
        <f t="shared" si="9"/>
        <v>0</v>
      </c>
      <c r="W54" s="29">
        <f t="shared" si="10"/>
        <v>0</v>
      </c>
      <c r="X54" s="29">
        <f t="shared" si="11"/>
        <v>0</v>
      </c>
      <c r="Y54" s="29">
        <f t="shared" si="12"/>
        <v>0</v>
      </c>
      <c r="Z54" s="29">
        <f t="shared" si="13"/>
        <v>0</v>
      </c>
      <c r="AA54" s="29">
        <f t="shared" si="14"/>
        <v>0</v>
      </c>
      <c r="AB54" s="36">
        <f t="shared" si="15"/>
        <v>0</v>
      </c>
      <c r="AC54" s="36">
        <f t="shared" si="16"/>
        <v>0</v>
      </c>
      <c r="AD54" s="36">
        <f t="shared" si="17"/>
        <v>0</v>
      </c>
    </row>
    <row r="55" spans="2:30" x14ac:dyDescent="0.25">
      <c r="B55" s="12" t="s">
        <v>94</v>
      </c>
      <c r="C55" s="12" t="s">
        <v>94</v>
      </c>
      <c r="D55" s="12" t="s">
        <v>97</v>
      </c>
      <c r="E55" s="14"/>
      <c r="F55" s="12" t="s">
        <v>33</v>
      </c>
      <c r="G55" s="14">
        <f t="shared" si="2"/>
        <v>0</v>
      </c>
      <c r="H55" s="17"/>
      <c r="I55" s="12" t="s">
        <v>33</v>
      </c>
      <c r="J55" s="16">
        <f t="shared" si="3"/>
        <v>0</v>
      </c>
      <c r="K55" s="14"/>
      <c r="L55" s="12" t="s">
        <v>33</v>
      </c>
      <c r="M55" s="16">
        <f t="shared" si="4"/>
        <v>0</v>
      </c>
      <c r="N55" s="14"/>
      <c r="O55" s="12" t="s">
        <v>33</v>
      </c>
      <c r="P55" s="16">
        <f t="shared" si="5"/>
        <v>0</v>
      </c>
      <c r="Q55" s="14"/>
      <c r="R55" s="12" t="s">
        <v>33</v>
      </c>
      <c r="S55" s="16">
        <f t="shared" si="6"/>
        <v>0</v>
      </c>
      <c r="T55" s="16">
        <f t="shared" si="7"/>
        <v>0</v>
      </c>
      <c r="U55" s="29">
        <f t="shared" si="8"/>
        <v>0</v>
      </c>
      <c r="V55" s="29">
        <f t="shared" si="9"/>
        <v>0</v>
      </c>
      <c r="W55" s="29">
        <f t="shared" si="10"/>
        <v>0</v>
      </c>
      <c r="X55" s="29">
        <f t="shared" si="11"/>
        <v>0</v>
      </c>
      <c r="Y55" s="29">
        <f t="shared" si="12"/>
        <v>0</v>
      </c>
      <c r="Z55" s="29">
        <f t="shared" si="13"/>
        <v>0</v>
      </c>
      <c r="AA55" s="29">
        <f t="shared" si="14"/>
        <v>0</v>
      </c>
      <c r="AB55" s="36">
        <f t="shared" si="15"/>
        <v>0</v>
      </c>
      <c r="AC55" s="36">
        <f t="shared" si="16"/>
        <v>0</v>
      </c>
      <c r="AD55" s="36">
        <f t="shared" si="17"/>
        <v>0</v>
      </c>
    </row>
    <row r="56" spans="2:30" x14ac:dyDescent="0.25">
      <c r="B56" s="12" t="s">
        <v>94</v>
      </c>
      <c r="C56" s="12" t="s">
        <v>94</v>
      </c>
      <c r="D56" s="12" t="s">
        <v>98</v>
      </c>
      <c r="E56" s="14"/>
      <c r="F56" s="12" t="s">
        <v>33</v>
      </c>
      <c r="G56" s="14">
        <f t="shared" si="2"/>
        <v>0</v>
      </c>
      <c r="H56" s="17"/>
      <c r="I56" s="12" t="s">
        <v>33</v>
      </c>
      <c r="J56" s="16">
        <f t="shared" si="3"/>
        <v>0</v>
      </c>
      <c r="K56" s="14"/>
      <c r="L56" s="12" t="s">
        <v>33</v>
      </c>
      <c r="M56" s="16">
        <f t="shared" si="4"/>
        <v>0</v>
      </c>
      <c r="N56" s="14"/>
      <c r="O56" s="12" t="s">
        <v>33</v>
      </c>
      <c r="P56" s="16">
        <f t="shared" si="5"/>
        <v>0</v>
      </c>
      <c r="Q56" s="14"/>
      <c r="R56" s="12" t="s">
        <v>33</v>
      </c>
      <c r="S56" s="16">
        <f t="shared" si="6"/>
        <v>0</v>
      </c>
      <c r="T56" s="16">
        <f t="shared" si="7"/>
        <v>0</v>
      </c>
      <c r="U56" s="29">
        <f t="shared" si="8"/>
        <v>0</v>
      </c>
      <c r="V56" s="29">
        <f t="shared" si="9"/>
        <v>0</v>
      </c>
      <c r="W56" s="29">
        <f t="shared" si="10"/>
        <v>0</v>
      </c>
      <c r="X56" s="29">
        <f t="shared" si="11"/>
        <v>0</v>
      </c>
      <c r="Y56" s="29">
        <f t="shared" si="12"/>
        <v>0</v>
      </c>
      <c r="Z56" s="29">
        <f t="shared" si="13"/>
        <v>0</v>
      </c>
      <c r="AA56" s="29">
        <f t="shared" si="14"/>
        <v>0</v>
      </c>
      <c r="AB56" s="36">
        <f t="shared" si="15"/>
        <v>0</v>
      </c>
      <c r="AC56" s="36">
        <f t="shared" si="16"/>
        <v>0</v>
      </c>
      <c r="AD56" s="36">
        <f t="shared" si="17"/>
        <v>0</v>
      </c>
    </row>
    <row r="57" spans="2:30" ht="22.5" x14ac:dyDescent="0.25">
      <c r="B57" s="12" t="s">
        <v>5</v>
      </c>
      <c r="C57" s="12" t="s">
        <v>99</v>
      </c>
      <c r="D57" s="12" t="s">
        <v>0</v>
      </c>
      <c r="E57" s="14">
        <v>5</v>
      </c>
      <c r="F57" s="12" t="s">
        <v>38</v>
      </c>
      <c r="G57" s="14">
        <f t="shared" si="2"/>
        <v>4</v>
      </c>
      <c r="H57" s="17">
        <v>1000000000</v>
      </c>
      <c r="I57" s="12" t="s">
        <v>34</v>
      </c>
      <c r="J57" s="16">
        <f t="shared" si="3"/>
        <v>5</v>
      </c>
      <c r="K57" s="14" t="s">
        <v>100</v>
      </c>
      <c r="L57" s="12" t="s">
        <v>32</v>
      </c>
      <c r="M57" s="16">
        <f t="shared" si="4"/>
        <v>3</v>
      </c>
      <c r="N57" s="14" t="s">
        <v>101</v>
      </c>
      <c r="O57" s="12" t="s">
        <v>38</v>
      </c>
      <c r="P57" s="16">
        <f t="shared" si="5"/>
        <v>4</v>
      </c>
      <c r="Q57" s="14" t="s">
        <v>102</v>
      </c>
      <c r="R57" s="12" t="s">
        <v>39</v>
      </c>
      <c r="S57" s="16">
        <f t="shared" si="6"/>
        <v>1</v>
      </c>
      <c r="T57" s="16">
        <f t="shared" si="7"/>
        <v>17</v>
      </c>
      <c r="U57" s="29">
        <f t="shared" si="8"/>
        <v>400</v>
      </c>
      <c r="V57" s="29">
        <f t="shared" si="9"/>
        <v>80</v>
      </c>
      <c r="W57" s="29">
        <f t="shared" si="10"/>
        <v>40</v>
      </c>
      <c r="X57" s="29">
        <f t="shared" si="11"/>
        <v>80</v>
      </c>
      <c r="Y57" s="29">
        <f t="shared" si="12"/>
        <v>160</v>
      </c>
      <c r="Z57" s="29">
        <f t="shared" si="13"/>
        <v>200</v>
      </c>
      <c r="AA57" s="29">
        <f t="shared" si="14"/>
        <v>80</v>
      </c>
      <c r="AB57" s="36">
        <f t="shared" si="15"/>
        <v>960</v>
      </c>
      <c r="AC57" s="36">
        <f t="shared" si="16"/>
        <v>5.4545454545454541</v>
      </c>
      <c r="AD57" s="36">
        <f t="shared" si="17"/>
        <v>120</v>
      </c>
    </row>
    <row r="58" spans="2:30" ht="22.5" x14ac:dyDescent="0.25">
      <c r="B58" s="12" t="s">
        <v>5</v>
      </c>
      <c r="C58" s="12" t="s">
        <v>99</v>
      </c>
      <c r="D58" s="12" t="s">
        <v>1</v>
      </c>
      <c r="E58" s="14">
        <v>2</v>
      </c>
      <c r="F58" s="12" t="s">
        <v>38</v>
      </c>
      <c r="G58" s="14">
        <f t="shared" si="2"/>
        <v>4</v>
      </c>
      <c r="H58" s="17">
        <v>6333697</v>
      </c>
      <c r="I58" s="12" t="s">
        <v>38</v>
      </c>
      <c r="J58" s="16">
        <f t="shared" si="3"/>
        <v>4</v>
      </c>
      <c r="K58" s="14" t="s">
        <v>100</v>
      </c>
      <c r="L58" s="12" t="s">
        <v>32</v>
      </c>
      <c r="M58" s="16">
        <f t="shared" si="4"/>
        <v>3</v>
      </c>
      <c r="N58" s="14" t="s">
        <v>101</v>
      </c>
      <c r="O58" s="12" t="s">
        <v>38</v>
      </c>
      <c r="P58" s="16">
        <f t="shared" si="5"/>
        <v>4</v>
      </c>
      <c r="Q58" s="14" t="s">
        <v>102</v>
      </c>
      <c r="R58" s="12" t="s">
        <v>39</v>
      </c>
      <c r="S58" s="16">
        <f t="shared" si="6"/>
        <v>1</v>
      </c>
      <c r="T58" s="16">
        <f t="shared" si="7"/>
        <v>16</v>
      </c>
      <c r="U58" s="29">
        <f t="shared" si="8"/>
        <v>400</v>
      </c>
      <c r="V58" s="29">
        <f t="shared" si="9"/>
        <v>80</v>
      </c>
      <c r="W58" s="29">
        <f t="shared" si="10"/>
        <v>40</v>
      </c>
      <c r="X58" s="29">
        <f t="shared" si="11"/>
        <v>80</v>
      </c>
      <c r="Y58" s="29">
        <f t="shared" si="12"/>
        <v>160</v>
      </c>
      <c r="Z58" s="29">
        <f t="shared" si="13"/>
        <v>200</v>
      </c>
      <c r="AA58" s="29">
        <f t="shared" si="14"/>
        <v>80</v>
      </c>
      <c r="AB58" s="36">
        <f t="shared" si="15"/>
        <v>960</v>
      </c>
      <c r="AC58" s="36">
        <f t="shared" si="16"/>
        <v>5.4545454545454541</v>
      </c>
      <c r="AD58" s="36">
        <f t="shared" si="17"/>
        <v>120</v>
      </c>
    </row>
    <row r="59" spans="2:30" ht="22.5" x14ac:dyDescent="0.25">
      <c r="B59" s="12" t="s">
        <v>6</v>
      </c>
      <c r="C59" s="12" t="s">
        <v>99</v>
      </c>
      <c r="D59" s="12" t="s">
        <v>2</v>
      </c>
      <c r="E59" s="14" t="s">
        <v>103</v>
      </c>
      <c r="F59" s="12" t="s">
        <v>32</v>
      </c>
      <c r="G59" s="14">
        <f t="shared" si="2"/>
        <v>3</v>
      </c>
      <c r="H59" s="17">
        <v>3000341</v>
      </c>
      <c r="I59" s="12" t="s">
        <v>32</v>
      </c>
      <c r="J59" s="16">
        <f t="shared" si="3"/>
        <v>3</v>
      </c>
      <c r="K59" s="14" t="s">
        <v>35</v>
      </c>
      <c r="L59" s="12" t="s">
        <v>39</v>
      </c>
      <c r="M59" s="16">
        <f t="shared" si="4"/>
        <v>1</v>
      </c>
      <c r="N59" s="14" t="s">
        <v>104</v>
      </c>
      <c r="O59" s="12" t="s">
        <v>34</v>
      </c>
      <c r="P59" s="16">
        <f t="shared" si="5"/>
        <v>5</v>
      </c>
      <c r="Q59" s="14" t="s">
        <v>105</v>
      </c>
      <c r="R59" s="12" t="s">
        <v>34</v>
      </c>
      <c r="S59" s="16">
        <f t="shared" si="6"/>
        <v>5</v>
      </c>
      <c r="T59" s="16">
        <f t="shared" si="7"/>
        <v>17</v>
      </c>
      <c r="U59" s="29">
        <f t="shared" si="8"/>
        <v>400</v>
      </c>
      <c r="V59" s="29">
        <f t="shared" si="9"/>
        <v>80</v>
      </c>
      <c r="W59" s="29">
        <f t="shared" si="10"/>
        <v>40</v>
      </c>
      <c r="X59" s="29">
        <f t="shared" si="11"/>
        <v>80</v>
      </c>
      <c r="Y59" s="29">
        <f t="shared" si="12"/>
        <v>160</v>
      </c>
      <c r="Z59" s="29">
        <f t="shared" si="13"/>
        <v>200</v>
      </c>
      <c r="AA59" s="29">
        <f t="shared" si="14"/>
        <v>80</v>
      </c>
      <c r="AB59" s="36">
        <f t="shared" si="15"/>
        <v>960</v>
      </c>
      <c r="AC59" s="36">
        <f t="shared" si="16"/>
        <v>5.4545454545454541</v>
      </c>
      <c r="AD59" s="36">
        <f t="shared" si="17"/>
        <v>120</v>
      </c>
    </row>
    <row r="60" spans="2:30" ht="22.5" x14ac:dyDescent="0.25">
      <c r="B60" s="12" t="s">
        <v>6</v>
      </c>
      <c r="C60" s="12" t="s">
        <v>99</v>
      </c>
      <c r="D60" s="12" t="s">
        <v>3</v>
      </c>
      <c r="E60" s="14" t="s">
        <v>106</v>
      </c>
      <c r="F60" s="12" t="s">
        <v>32</v>
      </c>
      <c r="G60" s="14">
        <f t="shared" si="2"/>
        <v>3</v>
      </c>
      <c r="H60" s="17">
        <v>360000</v>
      </c>
      <c r="I60" s="12" t="s">
        <v>36</v>
      </c>
      <c r="J60" s="16">
        <f t="shared" si="3"/>
        <v>2</v>
      </c>
      <c r="K60" s="14" t="s">
        <v>35</v>
      </c>
      <c r="L60" s="12" t="s">
        <v>39</v>
      </c>
      <c r="M60" s="16">
        <f t="shared" si="4"/>
        <v>1</v>
      </c>
      <c r="N60" s="14" t="s">
        <v>104</v>
      </c>
      <c r="O60" s="12" t="s">
        <v>34</v>
      </c>
      <c r="P60" s="16">
        <f t="shared" si="5"/>
        <v>5</v>
      </c>
      <c r="Q60" s="14" t="s">
        <v>105</v>
      </c>
      <c r="R60" s="12" t="s">
        <v>34</v>
      </c>
      <c r="S60" s="16">
        <f t="shared" si="6"/>
        <v>5</v>
      </c>
      <c r="T60" s="16">
        <f t="shared" si="7"/>
        <v>16</v>
      </c>
      <c r="U60" s="29">
        <f t="shared" si="8"/>
        <v>400</v>
      </c>
      <c r="V60" s="29">
        <f t="shared" si="9"/>
        <v>80</v>
      </c>
      <c r="W60" s="29">
        <f t="shared" si="10"/>
        <v>40</v>
      </c>
      <c r="X60" s="29">
        <f t="shared" si="11"/>
        <v>80</v>
      </c>
      <c r="Y60" s="29">
        <f t="shared" si="12"/>
        <v>160</v>
      </c>
      <c r="Z60" s="29">
        <f t="shared" si="13"/>
        <v>200</v>
      </c>
      <c r="AA60" s="29">
        <f t="shared" si="14"/>
        <v>80</v>
      </c>
      <c r="AB60" s="36">
        <f t="shared" si="15"/>
        <v>960</v>
      </c>
      <c r="AC60" s="36">
        <f t="shared" si="16"/>
        <v>5.4545454545454541</v>
      </c>
      <c r="AD60" s="36">
        <f t="shared" si="17"/>
        <v>120</v>
      </c>
    </row>
    <row r="61" spans="2:30" ht="22.5" x14ac:dyDescent="0.25">
      <c r="B61" s="12" t="s">
        <v>5</v>
      </c>
      <c r="C61" s="12" t="s">
        <v>99</v>
      </c>
      <c r="D61" s="12" t="s">
        <v>4</v>
      </c>
      <c r="E61" s="14"/>
      <c r="F61" s="12" t="s">
        <v>33</v>
      </c>
      <c r="G61" s="14">
        <f t="shared" si="2"/>
        <v>0</v>
      </c>
      <c r="H61" s="17"/>
      <c r="I61" s="12" t="s">
        <v>33</v>
      </c>
      <c r="J61" s="16">
        <f t="shared" si="3"/>
        <v>0</v>
      </c>
      <c r="K61" s="14"/>
      <c r="L61" s="12" t="s">
        <v>33</v>
      </c>
      <c r="M61" s="16">
        <f t="shared" si="4"/>
        <v>0</v>
      </c>
      <c r="N61" s="14"/>
      <c r="O61" s="12" t="s">
        <v>33</v>
      </c>
      <c r="P61" s="16">
        <f t="shared" si="5"/>
        <v>0</v>
      </c>
      <c r="Q61" s="14"/>
      <c r="R61" s="12" t="s">
        <v>33</v>
      </c>
      <c r="S61" s="16">
        <f t="shared" si="6"/>
        <v>0</v>
      </c>
      <c r="T61" s="16">
        <f t="shared" si="7"/>
        <v>0</v>
      </c>
      <c r="U61" s="29">
        <f t="shared" si="8"/>
        <v>0</v>
      </c>
      <c r="V61" s="29">
        <f t="shared" si="9"/>
        <v>0</v>
      </c>
      <c r="W61" s="29">
        <f t="shared" si="10"/>
        <v>0</v>
      </c>
      <c r="X61" s="29">
        <f t="shared" si="11"/>
        <v>0</v>
      </c>
      <c r="Y61" s="29">
        <f t="shared" si="12"/>
        <v>0</v>
      </c>
      <c r="Z61" s="29">
        <f t="shared" si="13"/>
        <v>0</v>
      </c>
      <c r="AA61" s="29">
        <f t="shared" si="14"/>
        <v>0</v>
      </c>
      <c r="AB61" s="36">
        <f t="shared" si="15"/>
        <v>0</v>
      </c>
      <c r="AC61" s="36">
        <f t="shared" si="16"/>
        <v>0</v>
      </c>
      <c r="AD61" s="36">
        <f t="shared" si="17"/>
        <v>0</v>
      </c>
    </row>
    <row r="62" spans="2:30" x14ac:dyDescent="0.25">
      <c r="AB62" s="34">
        <f>SUM(AB12:AB61)</f>
        <v>20880</v>
      </c>
      <c r="AC62" s="34">
        <f>SUM(AC12:AC61)</f>
        <v>118.63636363636368</v>
      </c>
      <c r="AD62" s="34">
        <f>SUM(AD12:AD61)</f>
        <v>2610</v>
      </c>
    </row>
  </sheetData>
  <autoFilter ref="B11:AD62"/>
  <mergeCells count="8">
    <mergeCell ref="F2:G2"/>
    <mergeCell ref="V9:W9"/>
    <mergeCell ref="X9:Y9"/>
    <mergeCell ref="K10:M10"/>
    <mergeCell ref="N10:P10"/>
    <mergeCell ref="Q10:S10"/>
    <mergeCell ref="E10:G10"/>
    <mergeCell ref="H10:J10"/>
  </mergeCells>
  <dataValidations count="2">
    <dataValidation type="list" allowBlank="1" showInputMessage="1" showErrorMessage="1" sqref="F10">
      <formula1>"Cero,Muy Simple,Algo Simple,Normal,Algo Complejo,Muy Complejo"</formula1>
    </dataValidation>
    <dataValidation type="list" allowBlank="1" showInputMessage="1" showErrorMessage="1" sqref="F12:F61 I12:I61 L12:L61 O12:O61 R12:R61">
      <formula1>"Cero 0,Muy Simple 1,Algo Simple 2,Normal 3,Algo Complejo 4,Muy Complejo 5"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workbookViewId="0">
      <selection activeCell="C16" sqref="C16"/>
    </sheetView>
  </sheetViews>
  <sheetFormatPr baseColWidth="10" defaultRowHeight="11.25" x14ac:dyDescent="0.2"/>
  <cols>
    <col min="1" max="1" width="19.7109375" style="38" bestFit="1" customWidth="1"/>
    <col min="2" max="2" width="10.140625" style="38" bestFit="1" customWidth="1"/>
    <col min="3" max="3" width="11.140625" style="38" bestFit="1" customWidth="1"/>
    <col min="4" max="4" width="9.5703125" style="38" bestFit="1" customWidth="1"/>
    <col min="5" max="16384" width="11.42578125" style="38"/>
  </cols>
  <sheetData>
    <row r="3" spans="1:4" x14ac:dyDescent="0.2">
      <c r="A3" s="37" t="s">
        <v>187</v>
      </c>
      <c r="B3" s="38" t="s">
        <v>189</v>
      </c>
      <c r="C3" s="38" t="s">
        <v>190</v>
      </c>
      <c r="D3" s="38" t="s">
        <v>191</v>
      </c>
    </row>
    <row r="4" spans="1:4" x14ac:dyDescent="0.2">
      <c r="A4" s="39" t="s">
        <v>134</v>
      </c>
      <c r="B4" s="40">
        <v>0</v>
      </c>
      <c r="C4" s="40">
        <v>0</v>
      </c>
      <c r="D4" s="40">
        <v>0</v>
      </c>
    </row>
    <row r="5" spans="1:4" x14ac:dyDescent="0.2">
      <c r="A5" s="39" t="s">
        <v>150</v>
      </c>
      <c r="B5" s="40">
        <v>0</v>
      </c>
      <c r="C5" s="40">
        <v>0</v>
      </c>
      <c r="D5" s="40">
        <v>0</v>
      </c>
    </row>
    <row r="6" spans="1:4" x14ac:dyDescent="0.2">
      <c r="A6" s="39" t="s">
        <v>118</v>
      </c>
      <c r="B6" s="40">
        <v>0</v>
      </c>
      <c r="C6" s="40">
        <v>0</v>
      </c>
      <c r="D6" s="40">
        <v>0</v>
      </c>
    </row>
    <row r="7" spans="1:4" x14ac:dyDescent="0.2">
      <c r="A7" s="39" t="s">
        <v>115</v>
      </c>
      <c r="B7" s="40">
        <v>0</v>
      </c>
      <c r="C7" s="40">
        <v>0</v>
      </c>
      <c r="D7" s="40">
        <v>0</v>
      </c>
    </row>
    <row r="8" spans="1:4" x14ac:dyDescent="0.2">
      <c r="A8" s="39" t="s">
        <v>157</v>
      </c>
      <c r="B8" s="40">
        <v>0</v>
      </c>
      <c r="C8" s="40">
        <v>0</v>
      </c>
      <c r="D8" s="40">
        <v>0</v>
      </c>
    </row>
    <row r="9" spans="1:4" x14ac:dyDescent="0.2">
      <c r="A9" s="39" t="s">
        <v>172</v>
      </c>
      <c r="B9" s="40">
        <v>0</v>
      </c>
      <c r="C9" s="40">
        <v>0</v>
      </c>
      <c r="D9" s="40">
        <v>0</v>
      </c>
    </row>
    <row r="10" spans="1:4" x14ac:dyDescent="0.2">
      <c r="A10" s="39" t="s">
        <v>194</v>
      </c>
      <c r="B10" s="40">
        <v>0</v>
      </c>
      <c r="C10" s="40">
        <v>0</v>
      </c>
      <c r="D10" s="40">
        <v>0</v>
      </c>
    </row>
    <row r="11" spans="1:4" x14ac:dyDescent="0.2">
      <c r="A11" s="39" t="s">
        <v>188</v>
      </c>
      <c r="B11" s="40">
        <v>0</v>
      </c>
      <c r="C11" s="40">
        <v>0</v>
      </c>
      <c r="D11" s="40">
        <v>0</v>
      </c>
    </row>
    <row r="12" spans="1:4" ht="15" x14ac:dyDescent="0.25">
      <c r="A12"/>
      <c r="B12"/>
      <c r="C12"/>
      <c r="D12"/>
    </row>
    <row r="13" spans="1:4" ht="15" x14ac:dyDescent="0.25">
      <c r="A13"/>
      <c r="B13"/>
      <c r="C13"/>
      <c r="D13"/>
    </row>
    <row r="14" spans="1:4" ht="15" x14ac:dyDescent="0.25">
      <c r="A14"/>
      <c r="B14"/>
      <c r="C14"/>
      <c r="D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H70"/>
  <sheetViews>
    <sheetView topLeftCell="B1" workbookViewId="0">
      <selection activeCell="F7" sqref="F7"/>
    </sheetView>
  </sheetViews>
  <sheetFormatPr baseColWidth="10" defaultRowHeight="11.25" x14ac:dyDescent="0.25"/>
  <cols>
    <col min="1" max="1" width="1.7109375" style="1" customWidth="1"/>
    <col min="2" max="2" width="4.140625" style="1" bestFit="1" customWidth="1"/>
    <col min="3" max="3" width="13.28515625" style="1" bestFit="1" customWidth="1"/>
    <col min="4" max="4" width="19.7109375" style="1" bestFit="1" customWidth="1"/>
    <col min="5" max="5" width="13.28515625" style="1" bestFit="1" customWidth="1"/>
    <col min="6" max="6" width="55.85546875" style="1" bestFit="1" customWidth="1"/>
    <col min="7" max="7" width="7.7109375" style="3" bestFit="1" customWidth="1"/>
    <col min="8" max="8" width="11.7109375" style="3" bestFit="1" customWidth="1"/>
    <col min="9" max="9" width="4.28515625" style="3" bestFit="1" customWidth="1"/>
    <col min="10" max="10" width="8" style="3" bestFit="1" customWidth="1"/>
    <col min="11" max="11" width="7.5703125" style="3" bestFit="1" customWidth="1"/>
    <col min="12" max="12" width="4.28515625" style="3" bestFit="1" customWidth="1"/>
    <col min="13" max="13" width="11.5703125" style="3" bestFit="1" customWidth="1"/>
    <col min="14" max="14" width="7.5703125" style="3" bestFit="1" customWidth="1"/>
    <col min="15" max="15" width="4.28515625" style="3" bestFit="1" customWidth="1"/>
    <col min="16" max="16" width="8" style="3" bestFit="1" customWidth="1"/>
    <col min="17" max="17" width="7.5703125" style="3" bestFit="1" customWidth="1"/>
    <col min="18" max="18" width="4.28515625" style="3" bestFit="1" customWidth="1"/>
    <col min="19" max="19" width="8" style="3" bestFit="1" customWidth="1"/>
    <col min="20" max="20" width="7.5703125" style="3" bestFit="1" customWidth="1"/>
    <col min="21" max="21" width="4.28515625" style="3" bestFit="1" customWidth="1"/>
    <col min="22" max="22" width="4.28515625" style="1" bestFit="1" customWidth="1"/>
    <col min="23" max="23" width="5" style="1" bestFit="1" customWidth="1"/>
    <col min="24" max="24" width="8.28515625" style="1" bestFit="1" customWidth="1"/>
    <col min="25" max="25" width="7.5703125" style="1" bestFit="1" customWidth="1"/>
    <col min="26" max="26" width="8.140625" style="1" bestFit="1" customWidth="1"/>
    <col min="27" max="27" width="7.28515625" style="1" bestFit="1" customWidth="1"/>
    <col min="28" max="28" width="6.5703125" style="1" bestFit="1" customWidth="1"/>
    <col min="29" max="29" width="4.42578125" style="1" bestFit="1" customWidth="1"/>
    <col min="30" max="30" width="5.7109375" style="1" bestFit="1" customWidth="1"/>
    <col min="31" max="31" width="4" style="1" bestFit="1" customWidth="1"/>
    <col min="32" max="32" width="11.42578125" style="1"/>
    <col min="33" max="33" width="4.28515625" style="1" bestFit="1" customWidth="1"/>
    <col min="34" max="34" width="10.42578125" style="1" bestFit="1" customWidth="1"/>
    <col min="35" max="16384" width="11.42578125" style="1"/>
  </cols>
  <sheetData>
    <row r="1" spans="2:34" ht="1.5" customHeight="1" x14ac:dyDescent="0.25"/>
    <row r="2" spans="2:34" x14ac:dyDescent="0.25">
      <c r="H2" s="42" t="s">
        <v>24</v>
      </c>
      <c r="I2" s="42"/>
      <c r="J2" s="2"/>
      <c r="K2" s="2"/>
    </row>
    <row r="3" spans="2:34" x14ac:dyDescent="0.2">
      <c r="H3" s="12" t="s">
        <v>33</v>
      </c>
      <c r="I3" s="7">
        <v>0</v>
      </c>
      <c r="J3" s="2"/>
      <c r="K3" s="2"/>
      <c r="M3" s="6"/>
      <c r="N3" s="6"/>
      <c r="O3" s="5"/>
    </row>
    <row r="4" spans="2:34" x14ac:dyDescent="0.2">
      <c r="H4" s="12" t="s">
        <v>39</v>
      </c>
      <c r="I4" s="7">
        <v>1</v>
      </c>
      <c r="J4" s="2"/>
      <c r="K4" s="2"/>
      <c r="M4" s="5"/>
      <c r="N4" s="5"/>
      <c r="O4" s="5"/>
    </row>
    <row r="5" spans="2:34" x14ac:dyDescent="0.2">
      <c r="H5" s="12" t="s">
        <v>36</v>
      </c>
      <c r="I5" s="7">
        <v>2</v>
      </c>
      <c r="J5" s="2"/>
      <c r="K5" s="2"/>
      <c r="M5" s="5"/>
      <c r="N5" s="5"/>
      <c r="O5" s="5"/>
    </row>
    <row r="6" spans="2:34" x14ac:dyDescent="0.2">
      <c r="H6" s="12" t="s">
        <v>32</v>
      </c>
      <c r="I6" s="7">
        <v>3</v>
      </c>
      <c r="J6" s="2"/>
      <c r="K6" s="2"/>
      <c r="M6" s="5"/>
      <c r="N6" s="5"/>
      <c r="O6" s="5"/>
    </row>
    <row r="7" spans="2:34" x14ac:dyDescent="0.2">
      <c r="H7" s="12" t="s">
        <v>38</v>
      </c>
      <c r="I7" s="7">
        <v>4</v>
      </c>
      <c r="J7" s="2"/>
      <c r="K7" s="2"/>
      <c r="M7" s="6"/>
      <c r="N7" s="6"/>
      <c r="O7" s="5"/>
    </row>
    <row r="8" spans="2:34" x14ac:dyDescent="0.2">
      <c r="H8" s="12" t="s">
        <v>34</v>
      </c>
      <c r="I8" s="7">
        <v>5</v>
      </c>
      <c r="M8" s="5"/>
      <c r="N8" s="5"/>
      <c r="O8" s="5"/>
    </row>
    <row r="9" spans="2:34" x14ac:dyDescent="0.2">
      <c r="M9" s="5"/>
      <c r="N9" s="5"/>
      <c r="O9" s="5"/>
      <c r="X9" s="43" t="s">
        <v>10</v>
      </c>
      <c r="Y9" s="43"/>
      <c r="Z9" s="43" t="s">
        <v>9</v>
      </c>
      <c r="AA9" s="43"/>
    </row>
    <row r="10" spans="2:34" x14ac:dyDescent="0.25">
      <c r="G10" s="47" t="s">
        <v>16</v>
      </c>
      <c r="H10" s="47"/>
      <c r="I10" s="47"/>
      <c r="J10" s="48" t="s">
        <v>17</v>
      </c>
      <c r="K10" s="48"/>
      <c r="L10" s="48"/>
      <c r="M10" s="44" t="s">
        <v>182</v>
      </c>
      <c r="N10" s="44"/>
      <c r="O10" s="44"/>
      <c r="P10" s="45" t="s">
        <v>18</v>
      </c>
      <c r="Q10" s="45"/>
      <c r="R10" s="45"/>
      <c r="S10" s="46" t="s">
        <v>19</v>
      </c>
      <c r="T10" s="46"/>
      <c r="U10" s="46"/>
      <c r="V10" s="9"/>
      <c r="X10" s="18">
        <v>0.4</v>
      </c>
      <c r="Y10" s="18">
        <v>0.6</v>
      </c>
      <c r="Z10" s="18">
        <v>0.6</v>
      </c>
      <c r="AA10" s="18">
        <v>0.6</v>
      </c>
      <c r="AB10" s="18">
        <v>0.7</v>
      </c>
      <c r="AD10" s="34">
        <v>176</v>
      </c>
      <c r="AE10" s="34">
        <v>8</v>
      </c>
    </row>
    <row r="11" spans="2:34" ht="33.75" x14ac:dyDescent="0.2">
      <c r="B11" s="10" t="s">
        <v>107</v>
      </c>
      <c r="C11" s="10" t="s">
        <v>108</v>
      </c>
      <c r="D11" s="10" t="s">
        <v>109</v>
      </c>
      <c r="E11" s="10" t="s">
        <v>110</v>
      </c>
      <c r="F11" s="10" t="s">
        <v>111</v>
      </c>
      <c r="G11" s="22" t="s">
        <v>23</v>
      </c>
      <c r="H11" s="22" t="s">
        <v>24</v>
      </c>
      <c r="I11" s="22" t="s">
        <v>25</v>
      </c>
      <c r="J11" s="23" t="s">
        <v>26</v>
      </c>
      <c r="K11" s="24" t="s">
        <v>24</v>
      </c>
      <c r="L11" s="24" t="s">
        <v>25</v>
      </c>
      <c r="M11" s="25" t="s">
        <v>27</v>
      </c>
      <c r="N11" s="25" t="s">
        <v>24</v>
      </c>
      <c r="O11" s="25" t="s">
        <v>25</v>
      </c>
      <c r="P11" s="26" t="s">
        <v>28</v>
      </c>
      <c r="Q11" s="26" t="s">
        <v>24</v>
      </c>
      <c r="R11" s="26" t="s">
        <v>25</v>
      </c>
      <c r="S11" s="27" t="s">
        <v>29</v>
      </c>
      <c r="T11" s="27" t="s">
        <v>24</v>
      </c>
      <c r="U11" s="27" t="s">
        <v>25</v>
      </c>
      <c r="V11" s="19" t="s">
        <v>25</v>
      </c>
      <c r="W11" s="19" t="s">
        <v>183</v>
      </c>
      <c r="X11" s="19" t="s">
        <v>11</v>
      </c>
      <c r="Y11" s="18" t="s">
        <v>12</v>
      </c>
      <c r="Z11" s="18" t="s">
        <v>13</v>
      </c>
      <c r="AA11" s="18" t="s">
        <v>14</v>
      </c>
      <c r="AB11" s="18" t="s">
        <v>8</v>
      </c>
      <c r="AC11" s="19" t="s">
        <v>15</v>
      </c>
      <c r="AD11" s="35" t="s">
        <v>185</v>
      </c>
      <c r="AE11" s="35" t="s">
        <v>186</v>
      </c>
      <c r="AG11" s="4" t="s">
        <v>25</v>
      </c>
      <c r="AH11" s="4" t="s">
        <v>7</v>
      </c>
    </row>
    <row r="12" spans="2:34" ht="22.5" x14ac:dyDescent="0.2">
      <c r="B12" s="31" t="s">
        <v>112</v>
      </c>
      <c r="C12" s="31" t="s">
        <v>113</v>
      </c>
      <c r="D12" s="30" t="s">
        <v>114</v>
      </c>
      <c r="E12" s="31" t="s">
        <v>115</v>
      </c>
      <c r="F12" s="32" t="s">
        <v>31</v>
      </c>
      <c r="G12" s="14"/>
      <c r="H12" s="12" t="s">
        <v>33</v>
      </c>
      <c r="I12" s="14">
        <f>VLOOKUP(H12,$H$3:$I$8,2,FALSE)</f>
        <v>0</v>
      </c>
      <c r="J12" s="17"/>
      <c r="K12" s="12" t="s">
        <v>33</v>
      </c>
      <c r="L12" s="14">
        <f>VLOOKUP(K12,$H$3:$I$8,2,FALSE)</f>
        <v>0</v>
      </c>
      <c r="M12" s="14"/>
      <c r="N12" s="12" t="s">
        <v>33</v>
      </c>
      <c r="O12" s="14">
        <f>VLOOKUP(N12,$H$3:$I$8,2,FALSE)</f>
        <v>0</v>
      </c>
      <c r="P12" s="14"/>
      <c r="Q12" s="12" t="s">
        <v>33</v>
      </c>
      <c r="R12" s="14">
        <f>VLOOKUP(Q12,$H$3:$I$8,2,FALSE)</f>
        <v>0</v>
      </c>
      <c r="S12" s="14"/>
      <c r="T12" s="12" t="s">
        <v>33</v>
      </c>
      <c r="U12" s="14">
        <f>VLOOKUP(T12,$H$3:$I$8,2,FALSE)</f>
        <v>0</v>
      </c>
      <c r="V12" s="14">
        <f>+I12+L12+O12+R12+U12</f>
        <v>0</v>
      </c>
      <c r="W12" s="29">
        <f>VLOOKUP(V12,$AG$12:$AH$37,2,FALSE)</f>
        <v>0</v>
      </c>
      <c r="X12" s="29">
        <f>+W12*$X$10</f>
        <v>0</v>
      </c>
      <c r="Y12" s="29">
        <f>+W12*$Y$10</f>
        <v>0</v>
      </c>
      <c r="Z12" s="29">
        <f>+W12*$Z$10</f>
        <v>0</v>
      </c>
      <c r="AA12" s="29">
        <f>+W12*$AA$10</f>
        <v>0</v>
      </c>
      <c r="AB12" s="29">
        <f>+W12*$AB$10</f>
        <v>0</v>
      </c>
      <c r="AC12" s="29">
        <f>SUM(W12:AB12)</f>
        <v>0</v>
      </c>
      <c r="AD12" s="29">
        <f>+AC12/$AD$10</f>
        <v>0</v>
      </c>
      <c r="AE12" s="29">
        <f>+AC12/$AE$10</f>
        <v>0</v>
      </c>
      <c r="AG12" s="8">
        <v>0</v>
      </c>
      <c r="AH12" s="8">
        <v>0</v>
      </c>
    </row>
    <row r="13" spans="2:34" ht="22.5" x14ac:dyDescent="0.2">
      <c r="B13" s="31" t="s">
        <v>112</v>
      </c>
      <c r="C13" s="31" t="s">
        <v>113</v>
      </c>
      <c r="D13" s="30" t="s">
        <v>114</v>
      </c>
      <c r="E13" s="31" t="s">
        <v>115</v>
      </c>
      <c r="F13" s="32" t="s">
        <v>116</v>
      </c>
      <c r="G13" s="14"/>
      <c r="H13" s="12" t="s">
        <v>33</v>
      </c>
      <c r="I13" s="14">
        <f t="shared" ref="I13:I61" si="0">VLOOKUP(H13,$H$3:$I$8,2,FALSE)</f>
        <v>0</v>
      </c>
      <c r="J13" s="17"/>
      <c r="K13" s="12" t="s">
        <v>33</v>
      </c>
      <c r="L13" s="14">
        <f t="shared" ref="L13:L61" si="1">VLOOKUP(K13,$H$3:$I$8,2,FALSE)</f>
        <v>0</v>
      </c>
      <c r="M13" s="14"/>
      <c r="N13" s="12" t="s">
        <v>33</v>
      </c>
      <c r="O13" s="14">
        <f t="shared" ref="O13:O61" si="2">VLOOKUP(N13,$H$3:$I$8,2,FALSE)</f>
        <v>0</v>
      </c>
      <c r="P13" s="14"/>
      <c r="Q13" s="12" t="s">
        <v>33</v>
      </c>
      <c r="R13" s="14">
        <f t="shared" ref="R13:R61" si="3">VLOOKUP(Q13,$H$3:$I$8,2,FALSE)</f>
        <v>0</v>
      </c>
      <c r="S13" s="14"/>
      <c r="T13" s="12" t="s">
        <v>33</v>
      </c>
      <c r="U13" s="14">
        <f t="shared" ref="U13:U61" si="4">VLOOKUP(T13,$H$3:$I$8,2,FALSE)</f>
        <v>0</v>
      </c>
      <c r="V13" s="14">
        <f t="shared" ref="V13:V61" si="5">+I13+L13+O13+R13+U13</f>
        <v>0</v>
      </c>
      <c r="W13" s="29">
        <f t="shared" ref="W13:W70" si="6">VLOOKUP(V13,$AG$12:$AH$37,2,FALSE)</f>
        <v>0</v>
      </c>
      <c r="X13" s="29">
        <f t="shared" ref="X13:X70" si="7">+W13*$X$10</f>
        <v>0</v>
      </c>
      <c r="Y13" s="29">
        <f t="shared" ref="Y13:Y70" si="8">+W13*$Y$10</f>
        <v>0</v>
      </c>
      <c r="Z13" s="29">
        <f t="shared" ref="Z13:Z70" si="9">+W13*$Z$10</f>
        <v>0</v>
      </c>
      <c r="AA13" s="29">
        <f t="shared" ref="AA13:AA70" si="10">+W13*$AA$10</f>
        <v>0</v>
      </c>
      <c r="AB13" s="29">
        <f t="shared" ref="AB13:AB70" si="11">+W13*$AB$10</f>
        <v>0</v>
      </c>
      <c r="AC13" s="29">
        <f t="shared" ref="AC13:AC70" si="12">SUM(W13:AB13)</f>
        <v>0</v>
      </c>
      <c r="AD13" s="29">
        <f t="shared" ref="AD13:AD70" si="13">+AC13/$AD$10</f>
        <v>0</v>
      </c>
      <c r="AE13" s="29">
        <f t="shared" ref="AE13:AE70" si="14">+AC13/$AE$10</f>
        <v>0</v>
      </c>
      <c r="AG13" s="4">
        <v>1</v>
      </c>
      <c r="AH13" s="4">
        <v>100</v>
      </c>
    </row>
    <row r="14" spans="2:34" ht="22.5" x14ac:dyDescent="0.2">
      <c r="B14" s="31" t="s">
        <v>112</v>
      </c>
      <c r="C14" s="31" t="s">
        <v>113</v>
      </c>
      <c r="D14" s="30" t="s">
        <v>114</v>
      </c>
      <c r="E14" s="31" t="s">
        <v>115</v>
      </c>
      <c r="F14" s="32" t="s">
        <v>117</v>
      </c>
      <c r="G14" s="14"/>
      <c r="H14" s="12" t="s">
        <v>33</v>
      </c>
      <c r="I14" s="14">
        <f t="shared" si="0"/>
        <v>0</v>
      </c>
      <c r="J14" s="17"/>
      <c r="K14" s="12" t="s">
        <v>33</v>
      </c>
      <c r="L14" s="14">
        <f t="shared" si="1"/>
        <v>0</v>
      </c>
      <c r="M14" s="14"/>
      <c r="N14" s="12" t="s">
        <v>33</v>
      </c>
      <c r="O14" s="14">
        <f t="shared" si="2"/>
        <v>0</v>
      </c>
      <c r="P14" s="14"/>
      <c r="Q14" s="12" t="s">
        <v>33</v>
      </c>
      <c r="R14" s="14">
        <f t="shared" si="3"/>
        <v>0</v>
      </c>
      <c r="S14" s="14"/>
      <c r="T14" s="12" t="s">
        <v>33</v>
      </c>
      <c r="U14" s="14">
        <f t="shared" si="4"/>
        <v>0</v>
      </c>
      <c r="V14" s="14">
        <f t="shared" si="5"/>
        <v>0</v>
      </c>
      <c r="W14" s="29">
        <f t="shared" si="6"/>
        <v>0</v>
      </c>
      <c r="X14" s="29">
        <f t="shared" si="7"/>
        <v>0</v>
      </c>
      <c r="Y14" s="29">
        <f t="shared" si="8"/>
        <v>0</v>
      </c>
      <c r="Z14" s="29">
        <f t="shared" si="9"/>
        <v>0</v>
      </c>
      <c r="AA14" s="29">
        <f t="shared" si="10"/>
        <v>0</v>
      </c>
      <c r="AB14" s="29">
        <f t="shared" si="11"/>
        <v>0</v>
      </c>
      <c r="AC14" s="29">
        <f t="shared" si="12"/>
        <v>0</v>
      </c>
      <c r="AD14" s="29">
        <f t="shared" si="13"/>
        <v>0</v>
      </c>
      <c r="AE14" s="29">
        <f t="shared" si="14"/>
        <v>0</v>
      </c>
      <c r="AG14" s="4">
        <v>2</v>
      </c>
      <c r="AH14" s="4">
        <v>100</v>
      </c>
    </row>
    <row r="15" spans="2:34" ht="22.5" x14ac:dyDescent="0.2">
      <c r="B15" s="31" t="s">
        <v>112</v>
      </c>
      <c r="C15" s="31" t="s">
        <v>113</v>
      </c>
      <c r="D15" s="30" t="s">
        <v>114</v>
      </c>
      <c r="E15" s="31" t="s">
        <v>118</v>
      </c>
      <c r="F15" s="32" t="s">
        <v>119</v>
      </c>
      <c r="G15" s="14"/>
      <c r="H15" s="12" t="s">
        <v>33</v>
      </c>
      <c r="I15" s="14">
        <f t="shared" si="0"/>
        <v>0</v>
      </c>
      <c r="J15" s="17"/>
      <c r="K15" s="12" t="s">
        <v>33</v>
      </c>
      <c r="L15" s="14">
        <f t="shared" si="1"/>
        <v>0</v>
      </c>
      <c r="M15" s="14"/>
      <c r="N15" s="12" t="s">
        <v>33</v>
      </c>
      <c r="O15" s="14">
        <f t="shared" si="2"/>
        <v>0</v>
      </c>
      <c r="P15" s="14"/>
      <c r="Q15" s="12" t="s">
        <v>33</v>
      </c>
      <c r="R15" s="14">
        <f t="shared" si="3"/>
        <v>0</v>
      </c>
      <c r="S15" s="14"/>
      <c r="T15" s="12" t="s">
        <v>33</v>
      </c>
      <c r="U15" s="14">
        <f t="shared" si="4"/>
        <v>0</v>
      </c>
      <c r="V15" s="14">
        <f t="shared" si="5"/>
        <v>0</v>
      </c>
      <c r="W15" s="29">
        <f t="shared" si="6"/>
        <v>0</v>
      </c>
      <c r="X15" s="29">
        <f t="shared" si="7"/>
        <v>0</v>
      </c>
      <c r="Y15" s="29">
        <f t="shared" si="8"/>
        <v>0</v>
      </c>
      <c r="Z15" s="29">
        <f t="shared" si="9"/>
        <v>0</v>
      </c>
      <c r="AA15" s="29">
        <f t="shared" si="10"/>
        <v>0</v>
      </c>
      <c r="AB15" s="29">
        <f t="shared" si="11"/>
        <v>0</v>
      </c>
      <c r="AC15" s="29">
        <f t="shared" si="12"/>
        <v>0</v>
      </c>
      <c r="AD15" s="29">
        <f t="shared" si="13"/>
        <v>0</v>
      </c>
      <c r="AE15" s="29">
        <f t="shared" si="14"/>
        <v>0</v>
      </c>
      <c r="AG15" s="4">
        <v>3</v>
      </c>
      <c r="AH15" s="4">
        <v>100</v>
      </c>
    </row>
    <row r="16" spans="2:34" ht="22.5" x14ac:dyDescent="0.2">
      <c r="B16" s="31" t="s">
        <v>112</v>
      </c>
      <c r="C16" s="31" t="s">
        <v>113</v>
      </c>
      <c r="D16" s="30" t="s">
        <v>114</v>
      </c>
      <c r="E16" s="31" t="s">
        <v>118</v>
      </c>
      <c r="F16" s="32" t="s">
        <v>47</v>
      </c>
      <c r="G16" s="14"/>
      <c r="H16" s="12" t="s">
        <v>33</v>
      </c>
      <c r="I16" s="14">
        <f t="shared" si="0"/>
        <v>0</v>
      </c>
      <c r="J16" s="17"/>
      <c r="K16" s="12" t="s">
        <v>33</v>
      </c>
      <c r="L16" s="14">
        <f t="shared" si="1"/>
        <v>0</v>
      </c>
      <c r="M16" s="14"/>
      <c r="N16" s="12" t="s">
        <v>33</v>
      </c>
      <c r="O16" s="14">
        <f t="shared" si="2"/>
        <v>0</v>
      </c>
      <c r="P16" s="14"/>
      <c r="Q16" s="12" t="s">
        <v>33</v>
      </c>
      <c r="R16" s="14">
        <f t="shared" si="3"/>
        <v>0</v>
      </c>
      <c r="S16" s="14"/>
      <c r="T16" s="12" t="s">
        <v>33</v>
      </c>
      <c r="U16" s="14">
        <f t="shared" si="4"/>
        <v>0</v>
      </c>
      <c r="V16" s="14">
        <f t="shared" si="5"/>
        <v>0</v>
      </c>
      <c r="W16" s="29">
        <f t="shared" si="6"/>
        <v>0</v>
      </c>
      <c r="X16" s="29">
        <f t="shared" si="7"/>
        <v>0</v>
      </c>
      <c r="Y16" s="29">
        <f t="shared" si="8"/>
        <v>0</v>
      </c>
      <c r="Z16" s="29">
        <f t="shared" si="9"/>
        <v>0</v>
      </c>
      <c r="AA16" s="29">
        <f t="shared" si="10"/>
        <v>0</v>
      </c>
      <c r="AB16" s="29">
        <f t="shared" si="11"/>
        <v>0</v>
      </c>
      <c r="AC16" s="29">
        <f t="shared" si="12"/>
        <v>0</v>
      </c>
      <c r="AD16" s="29">
        <f t="shared" si="13"/>
        <v>0</v>
      </c>
      <c r="AE16" s="29">
        <f t="shared" si="14"/>
        <v>0</v>
      </c>
      <c r="AG16" s="4">
        <v>4</v>
      </c>
      <c r="AH16" s="4">
        <v>100</v>
      </c>
    </row>
    <row r="17" spans="2:34" ht="22.5" x14ac:dyDescent="0.2">
      <c r="B17" s="31" t="s">
        <v>112</v>
      </c>
      <c r="C17" s="31" t="s">
        <v>113</v>
      </c>
      <c r="D17" s="30" t="s">
        <v>114</v>
      </c>
      <c r="E17" s="31" t="s">
        <v>118</v>
      </c>
      <c r="F17" s="32" t="s">
        <v>120</v>
      </c>
      <c r="G17" s="14"/>
      <c r="H17" s="12" t="s">
        <v>33</v>
      </c>
      <c r="I17" s="14">
        <f t="shared" si="0"/>
        <v>0</v>
      </c>
      <c r="J17" s="17"/>
      <c r="K17" s="12" t="s">
        <v>33</v>
      </c>
      <c r="L17" s="14">
        <f t="shared" si="1"/>
        <v>0</v>
      </c>
      <c r="M17" s="14"/>
      <c r="N17" s="12" t="s">
        <v>33</v>
      </c>
      <c r="O17" s="14">
        <f t="shared" si="2"/>
        <v>0</v>
      </c>
      <c r="P17" s="14"/>
      <c r="Q17" s="12" t="s">
        <v>33</v>
      </c>
      <c r="R17" s="14">
        <f t="shared" si="3"/>
        <v>0</v>
      </c>
      <c r="S17" s="14"/>
      <c r="T17" s="12" t="s">
        <v>33</v>
      </c>
      <c r="U17" s="14">
        <f t="shared" si="4"/>
        <v>0</v>
      </c>
      <c r="V17" s="14">
        <f t="shared" si="5"/>
        <v>0</v>
      </c>
      <c r="W17" s="29">
        <f t="shared" si="6"/>
        <v>0</v>
      </c>
      <c r="X17" s="29">
        <f t="shared" si="7"/>
        <v>0</v>
      </c>
      <c r="Y17" s="29">
        <f t="shared" si="8"/>
        <v>0</v>
      </c>
      <c r="Z17" s="29">
        <f t="shared" si="9"/>
        <v>0</v>
      </c>
      <c r="AA17" s="29">
        <f t="shared" si="10"/>
        <v>0</v>
      </c>
      <c r="AB17" s="29">
        <f t="shared" si="11"/>
        <v>0</v>
      </c>
      <c r="AC17" s="29">
        <f t="shared" si="12"/>
        <v>0</v>
      </c>
      <c r="AD17" s="29">
        <f t="shared" si="13"/>
        <v>0</v>
      </c>
      <c r="AE17" s="29">
        <f t="shared" si="14"/>
        <v>0</v>
      </c>
      <c r="AG17" s="4">
        <v>5</v>
      </c>
      <c r="AH17" s="4">
        <v>100</v>
      </c>
    </row>
    <row r="18" spans="2:34" ht="22.5" x14ac:dyDescent="0.2">
      <c r="B18" s="31" t="s">
        <v>112</v>
      </c>
      <c r="C18" s="31" t="s">
        <v>113</v>
      </c>
      <c r="D18" s="30" t="s">
        <v>114</v>
      </c>
      <c r="E18" s="31" t="s">
        <v>118</v>
      </c>
      <c r="F18" s="32" t="s">
        <v>121</v>
      </c>
      <c r="G18" s="14"/>
      <c r="H18" s="12" t="s">
        <v>33</v>
      </c>
      <c r="I18" s="14">
        <f t="shared" si="0"/>
        <v>0</v>
      </c>
      <c r="J18" s="17"/>
      <c r="K18" s="12" t="s">
        <v>33</v>
      </c>
      <c r="L18" s="14">
        <f t="shared" si="1"/>
        <v>0</v>
      </c>
      <c r="M18" s="14"/>
      <c r="N18" s="12" t="s">
        <v>33</v>
      </c>
      <c r="O18" s="14">
        <f t="shared" si="2"/>
        <v>0</v>
      </c>
      <c r="P18" s="14"/>
      <c r="Q18" s="12" t="s">
        <v>33</v>
      </c>
      <c r="R18" s="14">
        <f t="shared" si="3"/>
        <v>0</v>
      </c>
      <c r="S18" s="14"/>
      <c r="T18" s="12" t="s">
        <v>33</v>
      </c>
      <c r="U18" s="14">
        <f t="shared" si="4"/>
        <v>0</v>
      </c>
      <c r="V18" s="14">
        <f t="shared" si="5"/>
        <v>0</v>
      </c>
      <c r="W18" s="29">
        <f t="shared" si="6"/>
        <v>0</v>
      </c>
      <c r="X18" s="29">
        <f t="shared" si="7"/>
        <v>0</v>
      </c>
      <c r="Y18" s="29">
        <f t="shared" si="8"/>
        <v>0</v>
      </c>
      <c r="Z18" s="29">
        <f t="shared" si="9"/>
        <v>0</v>
      </c>
      <c r="AA18" s="29">
        <f t="shared" si="10"/>
        <v>0</v>
      </c>
      <c r="AB18" s="29">
        <f t="shared" si="11"/>
        <v>0</v>
      </c>
      <c r="AC18" s="29">
        <f t="shared" si="12"/>
        <v>0</v>
      </c>
      <c r="AD18" s="29">
        <f t="shared" si="13"/>
        <v>0</v>
      </c>
      <c r="AE18" s="29">
        <f t="shared" si="14"/>
        <v>0</v>
      </c>
      <c r="AG18" s="4">
        <v>6</v>
      </c>
      <c r="AH18" s="4">
        <v>200</v>
      </c>
    </row>
    <row r="19" spans="2:34" ht="22.5" x14ac:dyDescent="0.2">
      <c r="B19" s="31" t="s">
        <v>112</v>
      </c>
      <c r="C19" s="31" t="s">
        <v>113</v>
      </c>
      <c r="D19" s="30" t="s">
        <v>114</v>
      </c>
      <c r="E19" s="31" t="s">
        <v>118</v>
      </c>
      <c r="F19" s="32" t="s">
        <v>122</v>
      </c>
      <c r="G19" s="14"/>
      <c r="H19" s="12" t="s">
        <v>33</v>
      </c>
      <c r="I19" s="14">
        <f t="shared" si="0"/>
        <v>0</v>
      </c>
      <c r="J19" s="17"/>
      <c r="K19" s="12" t="s">
        <v>33</v>
      </c>
      <c r="L19" s="14">
        <f t="shared" si="1"/>
        <v>0</v>
      </c>
      <c r="M19" s="14"/>
      <c r="N19" s="12" t="s">
        <v>33</v>
      </c>
      <c r="O19" s="14">
        <f t="shared" si="2"/>
        <v>0</v>
      </c>
      <c r="P19" s="14"/>
      <c r="Q19" s="12" t="s">
        <v>33</v>
      </c>
      <c r="R19" s="14">
        <f t="shared" si="3"/>
        <v>0</v>
      </c>
      <c r="S19" s="14"/>
      <c r="T19" s="12" t="s">
        <v>33</v>
      </c>
      <c r="U19" s="14">
        <f t="shared" si="4"/>
        <v>0</v>
      </c>
      <c r="V19" s="14">
        <f t="shared" si="5"/>
        <v>0</v>
      </c>
      <c r="W19" s="29">
        <f t="shared" si="6"/>
        <v>0</v>
      </c>
      <c r="X19" s="29">
        <f t="shared" si="7"/>
        <v>0</v>
      </c>
      <c r="Y19" s="29">
        <f t="shared" si="8"/>
        <v>0</v>
      </c>
      <c r="Z19" s="29">
        <f t="shared" si="9"/>
        <v>0</v>
      </c>
      <c r="AA19" s="29">
        <f t="shared" si="10"/>
        <v>0</v>
      </c>
      <c r="AB19" s="29">
        <f t="shared" si="11"/>
        <v>0</v>
      </c>
      <c r="AC19" s="29">
        <f t="shared" si="12"/>
        <v>0</v>
      </c>
      <c r="AD19" s="29">
        <f t="shared" si="13"/>
        <v>0</v>
      </c>
      <c r="AE19" s="29">
        <f t="shared" si="14"/>
        <v>0</v>
      </c>
      <c r="AG19" s="4">
        <v>7</v>
      </c>
      <c r="AH19" s="4">
        <v>200</v>
      </c>
    </row>
    <row r="20" spans="2:34" ht="22.5" x14ac:dyDescent="0.2">
      <c r="B20" s="31" t="s">
        <v>112</v>
      </c>
      <c r="C20" s="31" t="s">
        <v>113</v>
      </c>
      <c r="D20" s="30" t="s">
        <v>114</v>
      </c>
      <c r="E20" s="31" t="s">
        <v>118</v>
      </c>
      <c r="F20" s="32" t="s">
        <v>123</v>
      </c>
      <c r="G20" s="14"/>
      <c r="H20" s="12" t="s">
        <v>33</v>
      </c>
      <c r="I20" s="14">
        <f t="shared" si="0"/>
        <v>0</v>
      </c>
      <c r="J20" s="17"/>
      <c r="K20" s="12" t="s">
        <v>33</v>
      </c>
      <c r="L20" s="14">
        <f t="shared" si="1"/>
        <v>0</v>
      </c>
      <c r="M20" s="14"/>
      <c r="N20" s="12" t="s">
        <v>33</v>
      </c>
      <c r="O20" s="14">
        <f t="shared" si="2"/>
        <v>0</v>
      </c>
      <c r="P20" s="14"/>
      <c r="Q20" s="12" t="s">
        <v>33</v>
      </c>
      <c r="R20" s="14">
        <f t="shared" si="3"/>
        <v>0</v>
      </c>
      <c r="S20" s="14"/>
      <c r="T20" s="12" t="s">
        <v>33</v>
      </c>
      <c r="U20" s="14">
        <f t="shared" si="4"/>
        <v>0</v>
      </c>
      <c r="V20" s="14">
        <f t="shared" si="5"/>
        <v>0</v>
      </c>
      <c r="W20" s="29">
        <f t="shared" si="6"/>
        <v>0</v>
      </c>
      <c r="X20" s="29">
        <f t="shared" si="7"/>
        <v>0</v>
      </c>
      <c r="Y20" s="29">
        <f t="shared" si="8"/>
        <v>0</v>
      </c>
      <c r="Z20" s="29">
        <f t="shared" si="9"/>
        <v>0</v>
      </c>
      <c r="AA20" s="29">
        <f t="shared" si="10"/>
        <v>0</v>
      </c>
      <c r="AB20" s="29">
        <f t="shared" si="11"/>
        <v>0</v>
      </c>
      <c r="AC20" s="29">
        <f t="shared" si="12"/>
        <v>0</v>
      </c>
      <c r="AD20" s="29">
        <f t="shared" si="13"/>
        <v>0</v>
      </c>
      <c r="AE20" s="29">
        <f t="shared" si="14"/>
        <v>0</v>
      </c>
      <c r="AG20" s="4">
        <v>8</v>
      </c>
      <c r="AH20" s="4">
        <v>200</v>
      </c>
    </row>
    <row r="21" spans="2:34" ht="22.5" x14ac:dyDescent="0.2">
      <c r="B21" s="31" t="s">
        <v>112</v>
      </c>
      <c r="C21" s="31" t="s">
        <v>113</v>
      </c>
      <c r="D21" s="30" t="s">
        <v>114</v>
      </c>
      <c r="E21" s="31" t="s">
        <v>118</v>
      </c>
      <c r="F21" s="32" t="s">
        <v>124</v>
      </c>
      <c r="G21" s="14"/>
      <c r="H21" s="12" t="s">
        <v>33</v>
      </c>
      <c r="I21" s="14">
        <f t="shared" si="0"/>
        <v>0</v>
      </c>
      <c r="J21" s="17"/>
      <c r="K21" s="12" t="s">
        <v>33</v>
      </c>
      <c r="L21" s="14">
        <f t="shared" si="1"/>
        <v>0</v>
      </c>
      <c r="M21" s="14"/>
      <c r="N21" s="12" t="s">
        <v>33</v>
      </c>
      <c r="O21" s="14">
        <f t="shared" si="2"/>
        <v>0</v>
      </c>
      <c r="P21" s="14"/>
      <c r="Q21" s="12" t="s">
        <v>33</v>
      </c>
      <c r="R21" s="14">
        <f t="shared" si="3"/>
        <v>0</v>
      </c>
      <c r="S21" s="14"/>
      <c r="T21" s="12" t="s">
        <v>33</v>
      </c>
      <c r="U21" s="14">
        <f t="shared" si="4"/>
        <v>0</v>
      </c>
      <c r="V21" s="14">
        <f t="shared" si="5"/>
        <v>0</v>
      </c>
      <c r="W21" s="29">
        <f t="shared" si="6"/>
        <v>0</v>
      </c>
      <c r="X21" s="29">
        <f t="shared" si="7"/>
        <v>0</v>
      </c>
      <c r="Y21" s="29">
        <f t="shared" si="8"/>
        <v>0</v>
      </c>
      <c r="Z21" s="29">
        <f t="shared" si="9"/>
        <v>0</v>
      </c>
      <c r="AA21" s="29">
        <f t="shared" si="10"/>
        <v>0</v>
      </c>
      <c r="AB21" s="29">
        <f t="shared" si="11"/>
        <v>0</v>
      </c>
      <c r="AC21" s="29">
        <f t="shared" si="12"/>
        <v>0</v>
      </c>
      <c r="AD21" s="29">
        <f t="shared" si="13"/>
        <v>0</v>
      </c>
      <c r="AE21" s="29">
        <f t="shared" si="14"/>
        <v>0</v>
      </c>
      <c r="AG21" s="4">
        <v>9</v>
      </c>
      <c r="AH21" s="4">
        <v>200</v>
      </c>
    </row>
    <row r="22" spans="2:34" ht="22.5" x14ac:dyDescent="0.2">
      <c r="B22" s="31" t="s">
        <v>112</v>
      </c>
      <c r="C22" s="31" t="s">
        <v>113</v>
      </c>
      <c r="D22" s="30" t="s">
        <v>114</v>
      </c>
      <c r="E22" s="31" t="s">
        <v>118</v>
      </c>
      <c r="F22" s="32" t="s">
        <v>125</v>
      </c>
      <c r="G22" s="14"/>
      <c r="H22" s="12" t="s">
        <v>33</v>
      </c>
      <c r="I22" s="14">
        <f t="shared" si="0"/>
        <v>0</v>
      </c>
      <c r="J22" s="17"/>
      <c r="K22" s="12" t="s">
        <v>33</v>
      </c>
      <c r="L22" s="14">
        <f t="shared" si="1"/>
        <v>0</v>
      </c>
      <c r="M22" s="14"/>
      <c r="N22" s="12" t="s">
        <v>33</v>
      </c>
      <c r="O22" s="14">
        <f t="shared" si="2"/>
        <v>0</v>
      </c>
      <c r="P22" s="14"/>
      <c r="Q22" s="12" t="s">
        <v>33</v>
      </c>
      <c r="R22" s="14">
        <f t="shared" si="3"/>
        <v>0</v>
      </c>
      <c r="S22" s="14"/>
      <c r="T22" s="12" t="s">
        <v>33</v>
      </c>
      <c r="U22" s="14">
        <f t="shared" si="4"/>
        <v>0</v>
      </c>
      <c r="V22" s="14">
        <f t="shared" si="5"/>
        <v>0</v>
      </c>
      <c r="W22" s="29">
        <f t="shared" si="6"/>
        <v>0</v>
      </c>
      <c r="X22" s="29">
        <f t="shared" si="7"/>
        <v>0</v>
      </c>
      <c r="Y22" s="29">
        <f t="shared" si="8"/>
        <v>0</v>
      </c>
      <c r="Z22" s="29">
        <f t="shared" si="9"/>
        <v>0</v>
      </c>
      <c r="AA22" s="29">
        <f t="shared" si="10"/>
        <v>0</v>
      </c>
      <c r="AB22" s="29">
        <f t="shared" si="11"/>
        <v>0</v>
      </c>
      <c r="AC22" s="29">
        <f t="shared" si="12"/>
        <v>0</v>
      </c>
      <c r="AD22" s="29">
        <f t="shared" si="13"/>
        <v>0</v>
      </c>
      <c r="AE22" s="29">
        <f t="shared" si="14"/>
        <v>0</v>
      </c>
      <c r="AG22" s="4">
        <v>10</v>
      </c>
      <c r="AH22" s="4">
        <v>200</v>
      </c>
    </row>
    <row r="23" spans="2:34" ht="22.5" x14ac:dyDescent="0.2">
      <c r="B23" s="31" t="s">
        <v>112</v>
      </c>
      <c r="C23" s="31" t="s">
        <v>113</v>
      </c>
      <c r="D23" s="30" t="s">
        <v>114</v>
      </c>
      <c r="E23" s="31" t="s">
        <v>118</v>
      </c>
      <c r="F23" s="32" t="s">
        <v>126</v>
      </c>
      <c r="G23" s="14"/>
      <c r="H23" s="12" t="s">
        <v>33</v>
      </c>
      <c r="I23" s="14">
        <f t="shared" si="0"/>
        <v>0</v>
      </c>
      <c r="J23" s="17"/>
      <c r="K23" s="12" t="s">
        <v>33</v>
      </c>
      <c r="L23" s="14">
        <f t="shared" si="1"/>
        <v>0</v>
      </c>
      <c r="M23" s="14"/>
      <c r="N23" s="12" t="s">
        <v>33</v>
      </c>
      <c r="O23" s="14">
        <f t="shared" si="2"/>
        <v>0</v>
      </c>
      <c r="P23" s="14"/>
      <c r="Q23" s="12" t="s">
        <v>33</v>
      </c>
      <c r="R23" s="14">
        <f t="shared" si="3"/>
        <v>0</v>
      </c>
      <c r="S23" s="14"/>
      <c r="T23" s="12" t="s">
        <v>33</v>
      </c>
      <c r="U23" s="14">
        <f t="shared" si="4"/>
        <v>0</v>
      </c>
      <c r="V23" s="14">
        <f t="shared" si="5"/>
        <v>0</v>
      </c>
      <c r="W23" s="29">
        <f t="shared" si="6"/>
        <v>0</v>
      </c>
      <c r="X23" s="29">
        <f t="shared" si="7"/>
        <v>0</v>
      </c>
      <c r="Y23" s="29">
        <f t="shared" si="8"/>
        <v>0</v>
      </c>
      <c r="Z23" s="29">
        <f t="shared" si="9"/>
        <v>0</v>
      </c>
      <c r="AA23" s="29">
        <f t="shared" si="10"/>
        <v>0</v>
      </c>
      <c r="AB23" s="29">
        <f t="shared" si="11"/>
        <v>0</v>
      </c>
      <c r="AC23" s="29">
        <f t="shared" si="12"/>
        <v>0</v>
      </c>
      <c r="AD23" s="29">
        <f t="shared" si="13"/>
        <v>0</v>
      </c>
      <c r="AE23" s="29">
        <f t="shared" si="14"/>
        <v>0</v>
      </c>
      <c r="AG23" s="4">
        <v>11</v>
      </c>
      <c r="AH23" s="4">
        <v>300</v>
      </c>
    </row>
    <row r="24" spans="2:34" ht="22.5" x14ac:dyDescent="0.2">
      <c r="B24" s="31" t="s">
        <v>112</v>
      </c>
      <c r="C24" s="31" t="s">
        <v>113</v>
      </c>
      <c r="D24" s="30" t="s">
        <v>114</v>
      </c>
      <c r="E24" s="31" t="s">
        <v>118</v>
      </c>
      <c r="F24" s="32" t="s">
        <v>127</v>
      </c>
      <c r="G24" s="14"/>
      <c r="H24" s="12" t="s">
        <v>33</v>
      </c>
      <c r="I24" s="14">
        <f t="shared" si="0"/>
        <v>0</v>
      </c>
      <c r="J24" s="17"/>
      <c r="K24" s="12" t="s">
        <v>33</v>
      </c>
      <c r="L24" s="14">
        <f t="shared" si="1"/>
        <v>0</v>
      </c>
      <c r="M24" s="14"/>
      <c r="N24" s="12" t="s">
        <v>33</v>
      </c>
      <c r="O24" s="14">
        <f t="shared" si="2"/>
        <v>0</v>
      </c>
      <c r="P24" s="14"/>
      <c r="Q24" s="12" t="s">
        <v>33</v>
      </c>
      <c r="R24" s="14">
        <f t="shared" si="3"/>
        <v>0</v>
      </c>
      <c r="S24" s="14"/>
      <c r="T24" s="12" t="s">
        <v>33</v>
      </c>
      <c r="U24" s="14">
        <f t="shared" si="4"/>
        <v>0</v>
      </c>
      <c r="V24" s="14">
        <f t="shared" si="5"/>
        <v>0</v>
      </c>
      <c r="W24" s="29">
        <f t="shared" si="6"/>
        <v>0</v>
      </c>
      <c r="X24" s="29">
        <f t="shared" si="7"/>
        <v>0</v>
      </c>
      <c r="Y24" s="29">
        <f t="shared" si="8"/>
        <v>0</v>
      </c>
      <c r="Z24" s="29">
        <f t="shared" si="9"/>
        <v>0</v>
      </c>
      <c r="AA24" s="29">
        <f t="shared" si="10"/>
        <v>0</v>
      </c>
      <c r="AB24" s="29">
        <f t="shared" si="11"/>
        <v>0</v>
      </c>
      <c r="AC24" s="29">
        <f t="shared" si="12"/>
        <v>0</v>
      </c>
      <c r="AD24" s="29">
        <f t="shared" si="13"/>
        <v>0</v>
      </c>
      <c r="AE24" s="29">
        <f t="shared" si="14"/>
        <v>0</v>
      </c>
      <c r="AG24" s="4">
        <v>12</v>
      </c>
      <c r="AH24" s="4">
        <v>300</v>
      </c>
    </row>
    <row r="25" spans="2:34" ht="22.5" x14ac:dyDescent="0.2">
      <c r="B25" s="31" t="s">
        <v>112</v>
      </c>
      <c r="C25" s="31" t="s">
        <v>113</v>
      </c>
      <c r="D25" s="30" t="s">
        <v>114</v>
      </c>
      <c r="E25" s="31" t="s">
        <v>118</v>
      </c>
      <c r="F25" s="32" t="s">
        <v>128</v>
      </c>
      <c r="G25" s="14"/>
      <c r="H25" s="12" t="s">
        <v>33</v>
      </c>
      <c r="I25" s="14">
        <f t="shared" si="0"/>
        <v>0</v>
      </c>
      <c r="J25" s="17"/>
      <c r="K25" s="12" t="s">
        <v>33</v>
      </c>
      <c r="L25" s="14">
        <f t="shared" si="1"/>
        <v>0</v>
      </c>
      <c r="M25" s="14"/>
      <c r="N25" s="12" t="s">
        <v>33</v>
      </c>
      <c r="O25" s="14">
        <f t="shared" si="2"/>
        <v>0</v>
      </c>
      <c r="P25" s="14"/>
      <c r="Q25" s="12" t="s">
        <v>33</v>
      </c>
      <c r="R25" s="14">
        <f t="shared" si="3"/>
        <v>0</v>
      </c>
      <c r="S25" s="14"/>
      <c r="T25" s="12" t="s">
        <v>33</v>
      </c>
      <c r="U25" s="14">
        <f t="shared" si="4"/>
        <v>0</v>
      </c>
      <c r="V25" s="14">
        <f t="shared" si="5"/>
        <v>0</v>
      </c>
      <c r="W25" s="29">
        <f t="shared" si="6"/>
        <v>0</v>
      </c>
      <c r="X25" s="29">
        <f t="shared" si="7"/>
        <v>0</v>
      </c>
      <c r="Y25" s="29">
        <f t="shared" si="8"/>
        <v>0</v>
      </c>
      <c r="Z25" s="29">
        <f t="shared" si="9"/>
        <v>0</v>
      </c>
      <c r="AA25" s="29">
        <f t="shared" si="10"/>
        <v>0</v>
      </c>
      <c r="AB25" s="29">
        <f t="shared" si="11"/>
        <v>0</v>
      </c>
      <c r="AC25" s="29">
        <f t="shared" si="12"/>
        <v>0</v>
      </c>
      <c r="AD25" s="29">
        <f t="shared" si="13"/>
        <v>0</v>
      </c>
      <c r="AE25" s="29">
        <f t="shared" si="14"/>
        <v>0</v>
      </c>
      <c r="AG25" s="4">
        <v>13</v>
      </c>
      <c r="AH25" s="4">
        <v>300</v>
      </c>
    </row>
    <row r="26" spans="2:34" ht="22.5" x14ac:dyDescent="0.2">
      <c r="B26" s="31" t="s">
        <v>112</v>
      </c>
      <c r="C26" s="31" t="s">
        <v>129</v>
      </c>
      <c r="D26" s="30" t="s">
        <v>114</v>
      </c>
      <c r="E26" s="31" t="s">
        <v>118</v>
      </c>
      <c r="F26" s="32" t="s">
        <v>130</v>
      </c>
      <c r="G26" s="14"/>
      <c r="H26" s="12" t="s">
        <v>33</v>
      </c>
      <c r="I26" s="14">
        <f t="shared" si="0"/>
        <v>0</v>
      </c>
      <c r="J26" s="17"/>
      <c r="K26" s="12" t="s">
        <v>33</v>
      </c>
      <c r="L26" s="14">
        <f t="shared" si="1"/>
        <v>0</v>
      </c>
      <c r="M26" s="14"/>
      <c r="N26" s="12" t="s">
        <v>33</v>
      </c>
      <c r="O26" s="14">
        <f t="shared" si="2"/>
        <v>0</v>
      </c>
      <c r="P26" s="14"/>
      <c r="Q26" s="12" t="s">
        <v>33</v>
      </c>
      <c r="R26" s="14">
        <f t="shared" si="3"/>
        <v>0</v>
      </c>
      <c r="S26" s="14"/>
      <c r="T26" s="12" t="s">
        <v>33</v>
      </c>
      <c r="U26" s="14">
        <f t="shared" si="4"/>
        <v>0</v>
      </c>
      <c r="V26" s="14">
        <f t="shared" si="5"/>
        <v>0</v>
      </c>
      <c r="W26" s="29">
        <f t="shared" si="6"/>
        <v>0</v>
      </c>
      <c r="X26" s="29">
        <f t="shared" si="7"/>
        <v>0</v>
      </c>
      <c r="Y26" s="29">
        <f t="shared" si="8"/>
        <v>0</v>
      </c>
      <c r="Z26" s="29">
        <f t="shared" si="9"/>
        <v>0</v>
      </c>
      <c r="AA26" s="29">
        <f t="shared" si="10"/>
        <v>0</v>
      </c>
      <c r="AB26" s="29">
        <f t="shared" si="11"/>
        <v>0</v>
      </c>
      <c r="AC26" s="29">
        <f t="shared" si="12"/>
        <v>0</v>
      </c>
      <c r="AD26" s="29">
        <f t="shared" si="13"/>
        <v>0</v>
      </c>
      <c r="AE26" s="29">
        <f t="shared" si="14"/>
        <v>0</v>
      </c>
      <c r="AG26" s="4">
        <v>14</v>
      </c>
      <c r="AH26" s="4">
        <v>300</v>
      </c>
    </row>
    <row r="27" spans="2:34" ht="22.5" x14ac:dyDescent="0.2">
      <c r="B27" s="31" t="s">
        <v>112</v>
      </c>
      <c r="C27" s="31" t="s">
        <v>113</v>
      </c>
      <c r="D27" s="30" t="s">
        <v>114</v>
      </c>
      <c r="E27" s="31" t="s">
        <v>118</v>
      </c>
      <c r="F27" s="32" t="s">
        <v>131</v>
      </c>
      <c r="G27" s="14"/>
      <c r="H27" s="12" t="s">
        <v>33</v>
      </c>
      <c r="I27" s="14">
        <f t="shared" si="0"/>
        <v>0</v>
      </c>
      <c r="J27" s="17"/>
      <c r="K27" s="12" t="s">
        <v>33</v>
      </c>
      <c r="L27" s="14">
        <f t="shared" si="1"/>
        <v>0</v>
      </c>
      <c r="M27" s="14"/>
      <c r="N27" s="12" t="s">
        <v>33</v>
      </c>
      <c r="O27" s="14">
        <f t="shared" si="2"/>
        <v>0</v>
      </c>
      <c r="P27" s="14"/>
      <c r="Q27" s="12" t="s">
        <v>33</v>
      </c>
      <c r="R27" s="14">
        <f t="shared" si="3"/>
        <v>0</v>
      </c>
      <c r="S27" s="14"/>
      <c r="T27" s="12" t="s">
        <v>33</v>
      </c>
      <c r="U27" s="14">
        <f t="shared" si="4"/>
        <v>0</v>
      </c>
      <c r="V27" s="14">
        <f t="shared" si="5"/>
        <v>0</v>
      </c>
      <c r="W27" s="29">
        <f t="shared" si="6"/>
        <v>0</v>
      </c>
      <c r="X27" s="29">
        <f t="shared" si="7"/>
        <v>0</v>
      </c>
      <c r="Y27" s="29">
        <f t="shared" si="8"/>
        <v>0</v>
      </c>
      <c r="Z27" s="29">
        <f t="shared" si="9"/>
        <v>0</v>
      </c>
      <c r="AA27" s="29">
        <f t="shared" si="10"/>
        <v>0</v>
      </c>
      <c r="AB27" s="29">
        <f t="shared" si="11"/>
        <v>0</v>
      </c>
      <c r="AC27" s="29">
        <f t="shared" si="12"/>
        <v>0</v>
      </c>
      <c r="AD27" s="29">
        <f t="shared" si="13"/>
        <v>0</v>
      </c>
      <c r="AE27" s="29">
        <f t="shared" si="14"/>
        <v>0</v>
      </c>
      <c r="AG27" s="4">
        <v>15</v>
      </c>
      <c r="AH27" s="4">
        <v>300</v>
      </c>
    </row>
    <row r="28" spans="2:34" ht="22.5" x14ac:dyDescent="0.2">
      <c r="B28" s="31" t="s">
        <v>112</v>
      </c>
      <c r="C28" s="31" t="s">
        <v>149</v>
      </c>
      <c r="D28" s="30"/>
      <c r="E28" s="31" t="s">
        <v>157</v>
      </c>
      <c r="F28" s="32" t="s">
        <v>132</v>
      </c>
      <c r="G28" s="14"/>
      <c r="H28" s="12" t="s">
        <v>33</v>
      </c>
      <c r="I28" s="14">
        <f t="shared" si="0"/>
        <v>0</v>
      </c>
      <c r="J28" s="17"/>
      <c r="K28" s="12" t="s">
        <v>33</v>
      </c>
      <c r="L28" s="14">
        <f t="shared" si="1"/>
        <v>0</v>
      </c>
      <c r="M28" s="14"/>
      <c r="N28" s="12" t="s">
        <v>33</v>
      </c>
      <c r="O28" s="14">
        <f t="shared" si="2"/>
        <v>0</v>
      </c>
      <c r="P28" s="14"/>
      <c r="Q28" s="12" t="s">
        <v>33</v>
      </c>
      <c r="R28" s="14">
        <f t="shared" si="3"/>
        <v>0</v>
      </c>
      <c r="S28" s="14"/>
      <c r="T28" s="12" t="s">
        <v>33</v>
      </c>
      <c r="U28" s="14">
        <f t="shared" si="4"/>
        <v>0</v>
      </c>
      <c r="V28" s="14">
        <f t="shared" si="5"/>
        <v>0</v>
      </c>
      <c r="W28" s="29">
        <f t="shared" si="6"/>
        <v>0</v>
      </c>
      <c r="X28" s="29">
        <f t="shared" si="7"/>
        <v>0</v>
      </c>
      <c r="Y28" s="29">
        <f t="shared" si="8"/>
        <v>0</v>
      </c>
      <c r="Z28" s="29">
        <f t="shared" si="9"/>
        <v>0</v>
      </c>
      <c r="AA28" s="29">
        <f t="shared" si="10"/>
        <v>0</v>
      </c>
      <c r="AB28" s="29">
        <f t="shared" si="11"/>
        <v>0</v>
      </c>
      <c r="AC28" s="29">
        <f t="shared" si="12"/>
        <v>0</v>
      </c>
      <c r="AD28" s="29">
        <f t="shared" si="13"/>
        <v>0</v>
      </c>
      <c r="AE28" s="29">
        <f t="shared" si="14"/>
        <v>0</v>
      </c>
      <c r="AG28" s="4">
        <v>16</v>
      </c>
      <c r="AH28" s="4">
        <v>400</v>
      </c>
    </row>
    <row r="29" spans="2:34" ht="22.5" x14ac:dyDescent="0.2">
      <c r="B29" s="31" t="s">
        <v>112</v>
      </c>
      <c r="C29" s="31" t="s">
        <v>169</v>
      </c>
      <c r="D29" s="30"/>
      <c r="E29" s="31" t="s">
        <v>157</v>
      </c>
      <c r="F29" s="32" t="s">
        <v>133</v>
      </c>
      <c r="G29" s="14"/>
      <c r="H29" s="12" t="s">
        <v>33</v>
      </c>
      <c r="I29" s="14">
        <f t="shared" si="0"/>
        <v>0</v>
      </c>
      <c r="J29" s="17"/>
      <c r="K29" s="12" t="s">
        <v>33</v>
      </c>
      <c r="L29" s="14">
        <f t="shared" si="1"/>
        <v>0</v>
      </c>
      <c r="M29" s="14"/>
      <c r="N29" s="12" t="s">
        <v>33</v>
      </c>
      <c r="O29" s="14">
        <f t="shared" si="2"/>
        <v>0</v>
      </c>
      <c r="P29" s="14"/>
      <c r="Q29" s="12" t="s">
        <v>33</v>
      </c>
      <c r="R29" s="14">
        <f t="shared" si="3"/>
        <v>0</v>
      </c>
      <c r="S29" s="14"/>
      <c r="T29" s="12" t="s">
        <v>33</v>
      </c>
      <c r="U29" s="14">
        <f t="shared" si="4"/>
        <v>0</v>
      </c>
      <c r="V29" s="14">
        <f t="shared" si="5"/>
        <v>0</v>
      </c>
      <c r="W29" s="29">
        <f t="shared" si="6"/>
        <v>0</v>
      </c>
      <c r="X29" s="29">
        <f t="shared" si="7"/>
        <v>0</v>
      </c>
      <c r="Y29" s="29">
        <f t="shared" si="8"/>
        <v>0</v>
      </c>
      <c r="Z29" s="29">
        <f t="shared" si="9"/>
        <v>0</v>
      </c>
      <c r="AA29" s="29">
        <f t="shared" si="10"/>
        <v>0</v>
      </c>
      <c r="AB29" s="29">
        <f t="shared" si="11"/>
        <v>0</v>
      </c>
      <c r="AC29" s="29">
        <f t="shared" si="12"/>
        <v>0</v>
      </c>
      <c r="AD29" s="29">
        <f t="shared" si="13"/>
        <v>0</v>
      </c>
      <c r="AE29" s="29">
        <f t="shared" si="14"/>
        <v>0</v>
      </c>
      <c r="AG29" s="4">
        <v>17</v>
      </c>
      <c r="AH29" s="4">
        <v>400</v>
      </c>
    </row>
    <row r="30" spans="2:34" ht="22.5" x14ac:dyDescent="0.2">
      <c r="B30" s="31" t="s">
        <v>112</v>
      </c>
      <c r="C30" s="31" t="s">
        <v>113</v>
      </c>
      <c r="D30" s="30" t="s">
        <v>114</v>
      </c>
      <c r="E30" s="31" t="s">
        <v>134</v>
      </c>
      <c r="F30" s="32" t="s">
        <v>135</v>
      </c>
      <c r="G30" s="14"/>
      <c r="H30" s="12" t="s">
        <v>33</v>
      </c>
      <c r="I30" s="14">
        <f t="shared" si="0"/>
        <v>0</v>
      </c>
      <c r="J30" s="17"/>
      <c r="K30" s="12" t="s">
        <v>33</v>
      </c>
      <c r="L30" s="14">
        <f t="shared" si="1"/>
        <v>0</v>
      </c>
      <c r="M30" s="14"/>
      <c r="N30" s="12" t="s">
        <v>33</v>
      </c>
      <c r="O30" s="14">
        <f t="shared" si="2"/>
        <v>0</v>
      </c>
      <c r="P30" s="14"/>
      <c r="Q30" s="12" t="s">
        <v>33</v>
      </c>
      <c r="R30" s="14">
        <f t="shared" si="3"/>
        <v>0</v>
      </c>
      <c r="S30" s="14"/>
      <c r="T30" s="12" t="s">
        <v>33</v>
      </c>
      <c r="U30" s="14">
        <f t="shared" si="4"/>
        <v>0</v>
      </c>
      <c r="V30" s="14">
        <f t="shared" si="5"/>
        <v>0</v>
      </c>
      <c r="W30" s="29">
        <f t="shared" si="6"/>
        <v>0</v>
      </c>
      <c r="X30" s="29">
        <f t="shared" si="7"/>
        <v>0</v>
      </c>
      <c r="Y30" s="29">
        <f t="shared" si="8"/>
        <v>0</v>
      </c>
      <c r="Z30" s="29">
        <f t="shared" si="9"/>
        <v>0</v>
      </c>
      <c r="AA30" s="29">
        <f t="shared" si="10"/>
        <v>0</v>
      </c>
      <c r="AB30" s="29">
        <f t="shared" si="11"/>
        <v>0</v>
      </c>
      <c r="AC30" s="29">
        <f t="shared" si="12"/>
        <v>0</v>
      </c>
      <c r="AD30" s="29">
        <f t="shared" si="13"/>
        <v>0</v>
      </c>
      <c r="AE30" s="29">
        <f t="shared" si="14"/>
        <v>0</v>
      </c>
      <c r="AG30" s="4">
        <v>18</v>
      </c>
      <c r="AH30" s="4">
        <v>400</v>
      </c>
    </row>
    <row r="31" spans="2:34" ht="22.5" x14ac:dyDescent="0.2">
      <c r="B31" s="31" t="s">
        <v>112</v>
      </c>
      <c r="C31" s="31" t="s">
        <v>113</v>
      </c>
      <c r="D31" s="30" t="s">
        <v>114</v>
      </c>
      <c r="E31" s="31" t="s">
        <v>134</v>
      </c>
      <c r="F31" s="32" t="s">
        <v>136</v>
      </c>
      <c r="G31" s="14"/>
      <c r="H31" s="12" t="s">
        <v>33</v>
      </c>
      <c r="I31" s="14">
        <f t="shared" si="0"/>
        <v>0</v>
      </c>
      <c r="J31" s="17"/>
      <c r="K31" s="12" t="s">
        <v>33</v>
      </c>
      <c r="L31" s="14">
        <f t="shared" si="1"/>
        <v>0</v>
      </c>
      <c r="M31" s="14"/>
      <c r="N31" s="12" t="s">
        <v>33</v>
      </c>
      <c r="O31" s="14">
        <f t="shared" si="2"/>
        <v>0</v>
      </c>
      <c r="P31" s="14"/>
      <c r="Q31" s="12" t="s">
        <v>33</v>
      </c>
      <c r="R31" s="14">
        <f t="shared" si="3"/>
        <v>0</v>
      </c>
      <c r="S31" s="14"/>
      <c r="T31" s="12" t="s">
        <v>33</v>
      </c>
      <c r="U31" s="14">
        <f t="shared" si="4"/>
        <v>0</v>
      </c>
      <c r="V31" s="14">
        <f t="shared" si="5"/>
        <v>0</v>
      </c>
      <c r="W31" s="29">
        <f t="shared" si="6"/>
        <v>0</v>
      </c>
      <c r="X31" s="29">
        <f t="shared" si="7"/>
        <v>0</v>
      </c>
      <c r="Y31" s="29">
        <f t="shared" si="8"/>
        <v>0</v>
      </c>
      <c r="Z31" s="29">
        <f t="shared" si="9"/>
        <v>0</v>
      </c>
      <c r="AA31" s="29">
        <f t="shared" si="10"/>
        <v>0</v>
      </c>
      <c r="AB31" s="29">
        <f t="shared" si="11"/>
        <v>0</v>
      </c>
      <c r="AC31" s="29">
        <f t="shared" si="12"/>
        <v>0</v>
      </c>
      <c r="AD31" s="29">
        <f t="shared" si="13"/>
        <v>0</v>
      </c>
      <c r="AE31" s="29">
        <f t="shared" si="14"/>
        <v>0</v>
      </c>
      <c r="AG31" s="4">
        <v>19</v>
      </c>
      <c r="AH31" s="4">
        <v>400</v>
      </c>
    </row>
    <row r="32" spans="2:34" ht="22.5" x14ac:dyDescent="0.2">
      <c r="B32" s="31" t="s">
        <v>112</v>
      </c>
      <c r="C32" s="31" t="s">
        <v>113</v>
      </c>
      <c r="D32" s="30" t="s">
        <v>114</v>
      </c>
      <c r="E32" s="31" t="s">
        <v>134</v>
      </c>
      <c r="F32" s="32" t="s">
        <v>137</v>
      </c>
      <c r="G32" s="14"/>
      <c r="H32" s="12" t="s">
        <v>33</v>
      </c>
      <c r="I32" s="14">
        <f t="shared" si="0"/>
        <v>0</v>
      </c>
      <c r="J32" s="17"/>
      <c r="K32" s="12" t="s">
        <v>33</v>
      </c>
      <c r="L32" s="14">
        <f t="shared" si="1"/>
        <v>0</v>
      </c>
      <c r="M32" s="14"/>
      <c r="N32" s="12" t="s">
        <v>33</v>
      </c>
      <c r="O32" s="14">
        <f t="shared" si="2"/>
        <v>0</v>
      </c>
      <c r="P32" s="14"/>
      <c r="Q32" s="12" t="s">
        <v>33</v>
      </c>
      <c r="R32" s="14">
        <f t="shared" si="3"/>
        <v>0</v>
      </c>
      <c r="S32" s="14"/>
      <c r="T32" s="12" t="s">
        <v>33</v>
      </c>
      <c r="U32" s="14">
        <f t="shared" si="4"/>
        <v>0</v>
      </c>
      <c r="V32" s="14">
        <f t="shared" si="5"/>
        <v>0</v>
      </c>
      <c r="W32" s="29">
        <f t="shared" si="6"/>
        <v>0</v>
      </c>
      <c r="X32" s="29">
        <f t="shared" si="7"/>
        <v>0</v>
      </c>
      <c r="Y32" s="29">
        <f t="shared" si="8"/>
        <v>0</v>
      </c>
      <c r="Z32" s="29">
        <f t="shared" si="9"/>
        <v>0</v>
      </c>
      <c r="AA32" s="29">
        <f t="shared" si="10"/>
        <v>0</v>
      </c>
      <c r="AB32" s="29">
        <f t="shared" si="11"/>
        <v>0</v>
      </c>
      <c r="AC32" s="29">
        <f t="shared" si="12"/>
        <v>0</v>
      </c>
      <c r="AD32" s="29">
        <f t="shared" si="13"/>
        <v>0</v>
      </c>
      <c r="AE32" s="29">
        <f t="shared" si="14"/>
        <v>0</v>
      </c>
      <c r="AG32" s="4">
        <v>20</v>
      </c>
      <c r="AH32" s="4">
        <v>400</v>
      </c>
    </row>
    <row r="33" spans="2:34" ht="22.5" x14ac:dyDescent="0.2">
      <c r="B33" s="31" t="s">
        <v>112</v>
      </c>
      <c r="C33" s="31" t="s">
        <v>129</v>
      </c>
      <c r="D33" s="30" t="s">
        <v>114</v>
      </c>
      <c r="E33" s="31" t="s">
        <v>194</v>
      </c>
      <c r="F33" s="32" t="s">
        <v>138</v>
      </c>
      <c r="G33" s="14"/>
      <c r="H33" s="12" t="s">
        <v>33</v>
      </c>
      <c r="I33" s="14">
        <f t="shared" si="0"/>
        <v>0</v>
      </c>
      <c r="J33" s="17"/>
      <c r="K33" s="12" t="s">
        <v>33</v>
      </c>
      <c r="L33" s="14">
        <f t="shared" si="1"/>
        <v>0</v>
      </c>
      <c r="M33" s="14"/>
      <c r="N33" s="12" t="s">
        <v>33</v>
      </c>
      <c r="O33" s="14">
        <f t="shared" si="2"/>
        <v>0</v>
      </c>
      <c r="P33" s="14"/>
      <c r="Q33" s="12" t="s">
        <v>33</v>
      </c>
      <c r="R33" s="14">
        <f t="shared" si="3"/>
        <v>0</v>
      </c>
      <c r="S33" s="14"/>
      <c r="T33" s="12" t="s">
        <v>33</v>
      </c>
      <c r="U33" s="14">
        <f t="shared" si="4"/>
        <v>0</v>
      </c>
      <c r="V33" s="14">
        <f t="shared" si="5"/>
        <v>0</v>
      </c>
      <c r="W33" s="29">
        <f t="shared" si="6"/>
        <v>0</v>
      </c>
      <c r="X33" s="29">
        <f t="shared" si="7"/>
        <v>0</v>
      </c>
      <c r="Y33" s="29">
        <f t="shared" si="8"/>
        <v>0</v>
      </c>
      <c r="Z33" s="29">
        <f t="shared" si="9"/>
        <v>0</v>
      </c>
      <c r="AA33" s="29">
        <f t="shared" si="10"/>
        <v>0</v>
      </c>
      <c r="AB33" s="29">
        <f t="shared" si="11"/>
        <v>0</v>
      </c>
      <c r="AC33" s="29">
        <f t="shared" si="12"/>
        <v>0</v>
      </c>
      <c r="AD33" s="29">
        <f t="shared" si="13"/>
        <v>0</v>
      </c>
      <c r="AE33" s="29">
        <f t="shared" si="14"/>
        <v>0</v>
      </c>
      <c r="AG33" s="4">
        <v>21</v>
      </c>
      <c r="AH33" s="4">
        <v>500</v>
      </c>
    </row>
    <row r="34" spans="2:34" ht="22.5" x14ac:dyDescent="0.2">
      <c r="B34" s="31" t="s">
        <v>112</v>
      </c>
      <c r="C34" s="31" t="s">
        <v>129</v>
      </c>
      <c r="D34" s="30" t="s">
        <v>114</v>
      </c>
      <c r="E34" s="31" t="s">
        <v>194</v>
      </c>
      <c r="F34" s="32" t="s">
        <v>139</v>
      </c>
      <c r="G34" s="14"/>
      <c r="H34" s="12" t="s">
        <v>33</v>
      </c>
      <c r="I34" s="14">
        <f t="shared" si="0"/>
        <v>0</v>
      </c>
      <c r="J34" s="17"/>
      <c r="K34" s="12" t="s">
        <v>33</v>
      </c>
      <c r="L34" s="14">
        <f t="shared" si="1"/>
        <v>0</v>
      </c>
      <c r="M34" s="14"/>
      <c r="N34" s="12" t="s">
        <v>33</v>
      </c>
      <c r="O34" s="14">
        <f t="shared" si="2"/>
        <v>0</v>
      </c>
      <c r="P34" s="14"/>
      <c r="Q34" s="12" t="s">
        <v>33</v>
      </c>
      <c r="R34" s="14">
        <f t="shared" si="3"/>
        <v>0</v>
      </c>
      <c r="S34" s="14"/>
      <c r="T34" s="12" t="s">
        <v>33</v>
      </c>
      <c r="U34" s="14">
        <f t="shared" si="4"/>
        <v>0</v>
      </c>
      <c r="V34" s="14">
        <f t="shared" si="5"/>
        <v>0</v>
      </c>
      <c r="W34" s="29">
        <f t="shared" si="6"/>
        <v>0</v>
      </c>
      <c r="X34" s="29">
        <f t="shared" si="7"/>
        <v>0</v>
      </c>
      <c r="Y34" s="29">
        <f t="shared" si="8"/>
        <v>0</v>
      </c>
      <c r="Z34" s="29">
        <f t="shared" si="9"/>
        <v>0</v>
      </c>
      <c r="AA34" s="29">
        <f t="shared" si="10"/>
        <v>0</v>
      </c>
      <c r="AB34" s="29">
        <f t="shared" si="11"/>
        <v>0</v>
      </c>
      <c r="AC34" s="29">
        <f t="shared" si="12"/>
        <v>0</v>
      </c>
      <c r="AD34" s="29">
        <f t="shared" si="13"/>
        <v>0</v>
      </c>
      <c r="AE34" s="29">
        <f t="shared" si="14"/>
        <v>0</v>
      </c>
      <c r="AG34" s="4">
        <v>22</v>
      </c>
      <c r="AH34" s="4">
        <v>500</v>
      </c>
    </row>
    <row r="35" spans="2:34" ht="22.5" x14ac:dyDescent="0.2">
      <c r="B35" s="31" t="s">
        <v>112</v>
      </c>
      <c r="C35" s="31" t="s">
        <v>129</v>
      </c>
      <c r="D35" s="30" t="s">
        <v>114</v>
      </c>
      <c r="E35" s="31" t="s">
        <v>194</v>
      </c>
      <c r="F35" s="32" t="s">
        <v>140</v>
      </c>
      <c r="G35" s="14"/>
      <c r="H35" s="12" t="s">
        <v>33</v>
      </c>
      <c r="I35" s="14">
        <f t="shared" si="0"/>
        <v>0</v>
      </c>
      <c r="J35" s="17"/>
      <c r="K35" s="12" t="s">
        <v>33</v>
      </c>
      <c r="L35" s="14">
        <f t="shared" si="1"/>
        <v>0</v>
      </c>
      <c r="M35" s="14"/>
      <c r="N35" s="12" t="s">
        <v>33</v>
      </c>
      <c r="O35" s="14">
        <f t="shared" si="2"/>
        <v>0</v>
      </c>
      <c r="P35" s="14"/>
      <c r="Q35" s="12" t="s">
        <v>33</v>
      </c>
      <c r="R35" s="14">
        <f t="shared" si="3"/>
        <v>0</v>
      </c>
      <c r="S35" s="14"/>
      <c r="T35" s="12" t="s">
        <v>33</v>
      </c>
      <c r="U35" s="14">
        <f t="shared" si="4"/>
        <v>0</v>
      </c>
      <c r="V35" s="14">
        <f t="shared" si="5"/>
        <v>0</v>
      </c>
      <c r="W35" s="29">
        <f t="shared" si="6"/>
        <v>0</v>
      </c>
      <c r="X35" s="29">
        <f t="shared" si="7"/>
        <v>0</v>
      </c>
      <c r="Y35" s="29">
        <f t="shared" si="8"/>
        <v>0</v>
      </c>
      <c r="Z35" s="29">
        <f t="shared" si="9"/>
        <v>0</v>
      </c>
      <c r="AA35" s="29">
        <f t="shared" si="10"/>
        <v>0</v>
      </c>
      <c r="AB35" s="29">
        <f t="shared" si="11"/>
        <v>0</v>
      </c>
      <c r="AC35" s="29">
        <f t="shared" si="12"/>
        <v>0</v>
      </c>
      <c r="AD35" s="29">
        <f t="shared" si="13"/>
        <v>0</v>
      </c>
      <c r="AE35" s="29">
        <f t="shared" si="14"/>
        <v>0</v>
      </c>
      <c r="AG35" s="4">
        <v>23</v>
      </c>
      <c r="AH35" s="4">
        <v>500</v>
      </c>
    </row>
    <row r="36" spans="2:34" ht="22.5" x14ac:dyDescent="0.2">
      <c r="B36" s="31" t="s">
        <v>112</v>
      </c>
      <c r="C36" s="31" t="s">
        <v>129</v>
      </c>
      <c r="D36" s="30"/>
      <c r="E36" s="31" t="s">
        <v>194</v>
      </c>
      <c r="F36" s="32" t="s">
        <v>141</v>
      </c>
      <c r="G36" s="14"/>
      <c r="H36" s="12" t="s">
        <v>33</v>
      </c>
      <c r="I36" s="14">
        <f t="shared" si="0"/>
        <v>0</v>
      </c>
      <c r="J36" s="17"/>
      <c r="K36" s="12" t="s">
        <v>33</v>
      </c>
      <c r="L36" s="14">
        <f t="shared" si="1"/>
        <v>0</v>
      </c>
      <c r="M36" s="14"/>
      <c r="N36" s="12" t="s">
        <v>33</v>
      </c>
      <c r="O36" s="14">
        <f t="shared" si="2"/>
        <v>0</v>
      </c>
      <c r="P36" s="14"/>
      <c r="Q36" s="12" t="s">
        <v>33</v>
      </c>
      <c r="R36" s="14">
        <f t="shared" si="3"/>
        <v>0</v>
      </c>
      <c r="S36" s="14"/>
      <c r="T36" s="12" t="s">
        <v>33</v>
      </c>
      <c r="U36" s="14">
        <f t="shared" si="4"/>
        <v>0</v>
      </c>
      <c r="V36" s="14">
        <f t="shared" si="5"/>
        <v>0</v>
      </c>
      <c r="W36" s="29">
        <f t="shared" si="6"/>
        <v>0</v>
      </c>
      <c r="X36" s="29">
        <f t="shared" si="7"/>
        <v>0</v>
      </c>
      <c r="Y36" s="29">
        <f t="shared" si="8"/>
        <v>0</v>
      </c>
      <c r="Z36" s="29">
        <f t="shared" si="9"/>
        <v>0</v>
      </c>
      <c r="AA36" s="29">
        <f t="shared" si="10"/>
        <v>0</v>
      </c>
      <c r="AB36" s="29">
        <f t="shared" si="11"/>
        <v>0</v>
      </c>
      <c r="AC36" s="29">
        <f t="shared" si="12"/>
        <v>0</v>
      </c>
      <c r="AD36" s="29">
        <f t="shared" si="13"/>
        <v>0</v>
      </c>
      <c r="AE36" s="29">
        <f t="shared" si="14"/>
        <v>0</v>
      </c>
      <c r="AG36" s="4">
        <v>24</v>
      </c>
      <c r="AH36" s="4">
        <v>500</v>
      </c>
    </row>
    <row r="37" spans="2:34" ht="22.5" x14ac:dyDescent="0.2">
      <c r="B37" s="31" t="s">
        <v>112</v>
      </c>
      <c r="C37" s="31" t="s">
        <v>129</v>
      </c>
      <c r="D37" s="30"/>
      <c r="E37" s="31" t="s">
        <v>194</v>
      </c>
      <c r="F37" s="32" t="s">
        <v>142</v>
      </c>
      <c r="G37" s="14"/>
      <c r="H37" s="12" t="s">
        <v>33</v>
      </c>
      <c r="I37" s="14">
        <f t="shared" si="0"/>
        <v>0</v>
      </c>
      <c r="J37" s="17"/>
      <c r="K37" s="12" t="s">
        <v>33</v>
      </c>
      <c r="L37" s="14">
        <f t="shared" si="1"/>
        <v>0</v>
      </c>
      <c r="M37" s="14"/>
      <c r="N37" s="12" t="s">
        <v>33</v>
      </c>
      <c r="O37" s="14">
        <f t="shared" si="2"/>
        <v>0</v>
      </c>
      <c r="P37" s="14"/>
      <c r="Q37" s="12" t="s">
        <v>33</v>
      </c>
      <c r="R37" s="14">
        <f t="shared" si="3"/>
        <v>0</v>
      </c>
      <c r="S37" s="14"/>
      <c r="T37" s="12" t="s">
        <v>33</v>
      </c>
      <c r="U37" s="14">
        <f t="shared" si="4"/>
        <v>0</v>
      </c>
      <c r="V37" s="14">
        <f t="shared" si="5"/>
        <v>0</v>
      </c>
      <c r="W37" s="29">
        <f t="shared" si="6"/>
        <v>0</v>
      </c>
      <c r="X37" s="29">
        <f t="shared" si="7"/>
        <v>0</v>
      </c>
      <c r="Y37" s="29">
        <f t="shared" si="8"/>
        <v>0</v>
      </c>
      <c r="Z37" s="29">
        <f t="shared" si="9"/>
        <v>0</v>
      </c>
      <c r="AA37" s="29">
        <f t="shared" si="10"/>
        <v>0</v>
      </c>
      <c r="AB37" s="29">
        <f t="shared" si="11"/>
        <v>0</v>
      </c>
      <c r="AC37" s="29">
        <f t="shared" si="12"/>
        <v>0</v>
      </c>
      <c r="AD37" s="29">
        <f t="shared" si="13"/>
        <v>0</v>
      </c>
      <c r="AE37" s="29">
        <f t="shared" si="14"/>
        <v>0</v>
      </c>
      <c r="AG37" s="4">
        <v>25</v>
      </c>
      <c r="AH37" s="4">
        <v>500</v>
      </c>
    </row>
    <row r="38" spans="2:34" ht="22.5" x14ac:dyDescent="0.2">
      <c r="B38" s="31" t="s">
        <v>112</v>
      </c>
      <c r="C38" s="31" t="s">
        <v>129</v>
      </c>
      <c r="D38" s="30" t="s">
        <v>114</v>
      </c>
      <c r="E38" s="31" t="s">
        <v>194</v>
      </c>
      <c r="F38" s="32" t="s">
        <v>143</v>
      </c>
      <c r="G38" s="14"/>
      <c r="H38" s="12" t="s">
        <v>33</v>
      </c>
      <c r="I38" s="14">
        <f t="shared" si="0"/>
        <v>0</v>
      </c>
      <c r="J38" s="17"/>
      <c r="K38" s="12" t="s">
        <v>33</v>
      </c>
      <c r="L38" s="14">
        <f t="shared" si="1"/>
        <v>0</v>
      </c>
      <c r="M38" s="14"/>
      <c r="N38" s="12" t="s">
        <v>33</v>
      </c>
      <c r="O38" s="14">
        <f t="shared" si="2"/>
        <v>0</v>
      </c>
      <c r="P38" s="14"/>
      <c r="Q38" s="12" t="s">
        <v>33</v>
      </c>
      <c r="R38" s="14">
        <f t="shared" si="3"/>
        <v>0</v>
      </c>
      <c r="S38" s="14"/>
      <c r="T38" s="12" t="s">
        <v>33</v>
      </c>
      <c r="U38" s="14">
        <f t="shared" si="4"/>
        <v>0</v>
      </c>
      <c r="V38" s="14">
        <f t="shared" si="5"/>
        <v>0</v>
      </c>
      <c r="W38" s="29">
        <f t="shared" si="6"/>
        <v>0</v>
      </c>
      <c r="X38" s="29">
        <f t="shared" si="7"/>
        <v>0</v>
      </c>
      <c r="Y38" s="29">
        <f t="shared" si="8"/>
        <v>0</v>
      </c>
      <c r="Z38" s="29">
        <f t="shared" si="9"/>
        <v>0</v>
      </c>
      <c r="AA38" s="29">
        <f t="shared" si="10"/>
        <v>0</v>
      </c>
      <c r="AB38" s="29">
        <f t="shared" si="11"/>
        <v>0</v>
      </c>
      <c r="AC38" s="29">
        <f t="shared" si="12"/>
        <v>0</v>
      </c>
      <c r="AD38" s="29">
        <f t="shared" si="13"/>
        <v>0</v>
      </c>
      <c r="AE38" s="29">
        <f t="shared" si="14"/>
        <v>0</v>
      </c>
    </row>
    <row r="39" spans="2:34" ht="22.5" x14ac:dyDescent="0.2">
      <c r="B39" s="31" t="s">
        <v>112</v>
      </c>
      <c r="C39" s="31" t="s">
        <v>129</v>
      </c>
      <c r="D39" s="30" t="s">
        <v>114</v>
      </c>
      <c r="E39" s="31" t="s">
        <v>194</v>
      </c>
      <c r="F39" s="32" t="s">
        <v>144</v>
      </c>
      <c r="G39" s="14"/>
      <c r="H39" s="12" t="s">
        <v>33</v>
      </c>
      <c r="I39" s="14">
        <f t="shared" si="0"/>
        <v>0</v>
      </c>
      <c r="J39" s="17"/>
      <c r="K39" s="12" t="s">
        <v>33</v>
      </c>
      <c r="L39" s="14">
        <f t="shared" si="1"/>
        <v>0</v>
      </c>
      <c r="M39" s="14"/>
      <c r="N39" s="12" t="s">
        <v>33</v>
      </c>
      <c r="O39" s="14">
        <f t="shared" si="2"/>
        <v>0</v>
      </c>
      <c r="P39" s="14"/>
      <c r="Q39" s="12" t="s">
        <v>33</v>
      </c>
      <c r="R39" s="14">
        <f t="shared" si="3"/>
        <v>0</v>
      </c>
      <c r="S39" s="14"/>
      <c r="T39" s="12" t="s">
        <v>33</v>
      </c>
      <c r="U39" s="14">
        <f t="shared" si="4"/>
        <v>0</v>
      </c>
      <c r="V39" s="14">
        <f t="shared" si="5"/>
        <v>0</v>
      </c>
      <c r="W39" s="29">
        <f t="shared" si="6"/>
        <v>0</v>
      </c>
      <c r="X39" s="29">
        <f t="shared" si="7"/>
        <v>0</v>
      </c>
      <c r="Y39" s="29">
        <f t="shared" si="8"/>
        <v>0</v>
      </c>
      <c r="Z39" s="29">
        <f t="shared" si="9"/>
        <v>0</v>
      </c>
      <c r="AA39" s="29">
        <f t="shared" si="10"/>
        <v>0</v>
      </c>
      <c r="AB39" s="29">
        <f t="shared" si="11"/>
        <v>0</v>
      </c>
      <c r="AC39" s="29">
        <f t="shared" si="12"/>
        <v>0</v>
      </c>
      <c r="AD39" s="29">
        <f t="shared" si="13"/>
        <v>0</v>
      </c>
      <c r="AE39" s="29">
        <f t="shared" si="14"/>
        <v>0</v>
      </c>
    </row>
    <row r="40" spans="2:34" ht="22.5" x14ac:dyDescent="0.2">
      <c r="B40" s="31" t="s">
        <v>112</v>
      </c>
      <c r="C40" s="31" t="s">
        <v>129</v>
      </c>
      <c r="D40" s="30" t="s">
        <v>114</v>
      </c>
      <c r="E40" s="31" t="s">
        <v>194</v>
      </c>
      <c r="F40" s="32" t="s">
        <v>145</v>
      </c>
      <c r="G40" s="14"/>
      <c r="H40" s="12" t="s">
        <v>33</v>
      </c>
      <c r="I40" s="14">
        <f t="shared" si="0"/>
        <v>0</v>
      </c>
      <c r="J40" s="17"/>
      <c r="K40" s="12" t="s">
        <v>33</v>
      </c>
      <c r="L40" s="14">
        <f t="shared" si="1"/>
        <v>0</v>
      </c>
      <c r="M40" s="14"/>
      <c r="N40" s="12" t="s">
        <v>33</v>
      </c>
      <c r="O40" s="14">
        <f t="shared" si="2"/>
        <v>0</v>
      </c>
      <c r="P40" s="14"/>
      <c r="Q40" s="12" t="s">
        <v>33</v>
      </c>
      <c r="R40" s="14">
        <f t="shared" si="3"/>
        <v>0</v>
      </c>
      <c r="S40" s="14"/>
      <c r="T40" s="12" t="s">
        <v>33</v>
      </c>
      <c r="U40" s="14">
        <f t="shared" si="4"/>
        <v>0</v>
      </c>
      <c r="V40" s="14">
        <f t="shared" si="5"/>
        <v>0</v>
      </c>
      <c r="W40" s="29">
        <f t="shared" si="6"/>
        <v>0</v>
      </c>
      <c r="X40" s="29">
        <f t="shared" si="7"/>
        <v>0</v>
      </c>
      <c r="Y40" s="29">
        <f t="shared" si="8"/>
        <v>0</v>
      </c>
      <c r="Z40" s="29">
        <f t="shared" si="9"/>
        <v>0</v>
      </c>
      <c r="AA40" s="29">
        <f t="shared" si="10"/>
        <v>0</v>
      </c>
      <c r="AB40" s="29">
        <f t="shared" si="11"/>
        <v>0</v>
      </c>
      <c r="AC40" s="29">
        <f t="shared" si="12"/>
        <v>0</v>
      </c>
      <c r="AD40" s="29">
        <f t="shared" si="13"/>
        <v>0</v>
      </c>
      <c r="AE40" s="29">
        <f t="shared" si="14"/>
        <v>0</v>
      </c>
    </row>
    <row r="41" spans="2:34" ht="22.5" x14ac:dyDescent="0.2">
      <c r="B41" s="31" t="s">
        <v>112</v>
      </c>
      <c r="C41" s="31" t="s">
        <v>129</v>
      </c>
      <c r="D41" s="30" t="s">
        <v>114</v>
      </c>
      <c r="E41" s="31" t="s">
        <v>194</v>
      </c>
      <c r="F41" s="32" t="s">
        <v>146</v>
      </c>
      <c r="G41" s="14"/>
      <c r="H41" s="12" t="s">
        <v>33</v>
      </c>
      <c r="I41" s="14">
        <f t="shared" si="0"/>
        <v>0</v>
      </c>
      <c r="J41" s="17"/>
      <c r="K41" s="12" t="s">
        <v>33</v>
      </c>
      <c r="L41" s="14">
        <f t="shared" si="1"/>
        <v>0</v>
      </c>
      <c r="M41" s="14"/>
      <c r="N41" s="12" t="s">
        <v>33</v>
      </c>
      <c r="O41" s="14">
        <f t="shared" si="2"/>
        <v>0</v>
      </c>
      <c r="P41" s="14"/>
      <c r="Q41" s="12" t="s">
        <v>33</v>
      </c>
      <c r="R41" s="14">
        <f t="shared" si="3"/>
        <v>0</v>
      </c>
      <c r="S41" s="14"/>
      <c r="T41" s="12" t="s">
        <v>33</v>
      </c>
      <c r="U41" s="14">
        <f t="shared" si="4"/>
        <v>0</v>
      </c>
      <c r="V41" s="14">
        <f t="shared" si="5"/>
        <v>0</v>
      </c>
      <c r="W41" s="29">
        <f t="shared" si="6"/>
        <v>0</v>
      </c>
      <c r="X41" s="29">
        <f t="shared" si="7"/>
        <v>0</v>
      </c>
      <c r="Y41" s="29">
        <f t="shared" si="8"/>
        <v>0</v>
      </c>
      <c r="Z41" s="29">
        <f t="shared" si="9"/>
        <v>0</v>
      </c>
      <c r="AA41" s="29">
        <f t="shared" si="10"/>
        <v>0</v>
      </c>
      <c r="AB41" s="29">
        <f t="shared" si="11"/>
        <v>0</v>
      </c>
      <c r="AC41" s="29">
        <f t="shared" si="12"/>
        <v>0</v>
      </c>
      <c r="AD41" s="29">
        <f t="shared" si="13"/>
        <v>0</v>
      </c>
      <c r="AE41" s="29">
        <f t="shared" si="14"/>
        <v>0</v>
      </c>
    </row>
    <row r="42" spans="2:34" ht="22.5" x14ac:dyDescent="0.2">
      <c r="B42" s="31" t="s">
        <v>112</v>
      </c>
      <c r="C42" s="31" t="s">
        <v>129</v>
      </c>
      <c r="D42" s="30"/>
      <c r="E42" s="31" t="s">
        <v>194</v>
      </c>
      <c r="F42" s="32" t="s">
        <v>147</v>
      </c>
      <c r="G42" s="14"/>
      <c r="H42" s="12" t="s">
        <v>33</v>
      </c>
      <c r="I42" s="14">
        <f t="shared" si="0"/>
        <v>0</v>
      </c>
      <c r="J42" s="17"/>
      <c r="K42" s="12" t="s">
        <v>33</v>
      </c>
      <c r="L42" s="14">
        <f t="shared" si="1"/>
        <v>0</v>
      </c>
      <c r="M42" s="14"/>
      <c r="N42" s="12" t="s">
        <v>33</v>
      </c>
      <c r="O42" s="14">
        <f t="shared" si="2"/>
        <v>0</v>
      </c>
      <c r="P42" s="14"/>
      <c r="Q42" s="12" t="s">
        <v>33</v>
      </c>
      <c r="R42" s="14">
        <f t="shared" si="3"/>
        <v>0</v>
      </c>
      <c r="S42" s="14"/>
      <c r="T42" s="12" t="s">
        <v>33</v>
      </c>
      <c r="U42" s="14">
        <f t="shared" si="4"/>
        <v>0</v>
      </c>
      <c r="V42" s="14">
        <f t="shared" si="5"/>
        <v>0</v>
      </c>
      <c r="W42" s="29">
        <f t="shared" si="6"/>
        <v>0</v>
      </c>
      <c r="X42" s="29">
        <f t="shared" si="7"/>
        <v>0</v>
      </c>
      <c r="Y42" s="29">
        <f t="shared" si="8"/>
        <v>0</v>
      </c>
      <c r="Z42" s="29">
        <f t="shared" si="9"/>
        <v>0</v>
      </c>
      <c r="AA42" s="29">
        <f t="shared" si="10"/>
        <v>0</v>
      </c>
      <c r="AB42" s="29">
        <f t="shared" si="11"/>
        <v>0</v>
      </c>
      <c r="AC42" s="29">
        <f t="shared" si="12"/>
        <v>0</v>
      </c>
      <c r="AD42" s="29">
        <f t="shared" si="13"/>
        <v>0</v>
      </c>
      <c r="AE42" s="29">
        <f t="shared" si="14"/>
        <v>0</v>
      </c>
    </row>
    <row r="43" spans="2:34" ht="22.5" x14ac:dyDescent="0.2">
      <c r="B43" s="31" t="s">
        <v>112</v>
      </c>
      <c r="C43" s="31" t="s">
        <v>129</v>
      </c>
      <c r="D43" s="30"/>
      <c r="E43" s="31" t="s">
        <v>194</v>
      </c>
      <c r="F43" s="32" t="s">
        <v>148</v>
      </c>
      <c r="G43" s="14"/>
      <c r="H43" s="12" t="s">
        <v>33</v>
      </c>
      <c r="I43" s="14">
        <f t="shared" si="0"/>
        <v>0</v>
      </c>
      <c r="J43" s="17"/>
      <c r="K43" s="12" t="s">
        <v>33</v>
      </c>
      <c r="L43" s="14">
        <f t="shared" si="1"/>
        <v>0</v>
      </c>
      <c r="M43" s="14"/>
      <c r="N43" s="12" t="s">
        <v>33</v>
      </c>
      <c r="O43" s="14">
        <f t="shared" si="2"/>
        <v>0</v>
      </c>
      <c r="P43" s="14"/>
      <c r="Q43" s="12" t="s">
        <v>33</v>
      </c>
      <c r="R43" s="14">
        <f t="shared" si="3"/>
        <v>0</v>
      </c>
      <c r="S43" s="14"/>
      <c r="T43" s="12" t="s">
        <v>33</v>
      </c>
      <c r="U43" s="14">
        <f t="shared" si="4"/>
        <v>0</v>
      </c>
      <c r="V43" s="14">
        <f t="shared" si="5"/>
        <v>0</v>
      </c>
      <c r="W43" s="29">
        <f t="shared" si="6"/>
        <v>0</v>
      </c>
      <c r="X43" s="29">
        <f t="shared" si="7"/>
        <v>0</v>
      </c>
      <c r="Y43" s="29">
        <f t="shared" si="8"/>
        <v>0</v>
      </c>
      <c r="Z43" s="29">
        <f t="shared" si="9"/>
        <v>0</v>
      </c>
      <c r="AA43" s="29">
        <f t="shared" si="10"/>
        <v>0</v>
      </c>
      <c r="AB43" s="29">
        <f t="shared" si="11"/>
        <v>0</v>
      </c>
      <c r="AC43" s="29">
        <f t="shared" si="12"/>
        <v>0</v>
      </c>
      <c r="AD43" s="29">
        <f t="shared" si="13"/>
        <v>0</v>
      </c>
      <c r="AE43" s="29">
        <f t="shared" si="14"/>
        <v>0</v>
      </c>
    </row>
    <row r="44" spans="2:34" ht="22.5" x14ac:dyDescent="0.2">
      <c r="B44" s="31" t="s">
        <v>112</v>
      </c>
      <c r="C44" s="31" t="s">
        <v>149</v>
      </c>
      <c r="D44" s="30" t="s">
        <v>114</v>
      </c>
      <c r="E44" s="31" t="s">
        <v>150</v>
      </c>
      <c r="F44" s="32" t="s">
        <v>151</v>
      </c>
      <c r="G44" s="14"/>
      <c r="H44" s="12" t="s">
        <v>33</v>
      </c>
      <c r="I44" s="14">
        <f t="shared" si="0"/>
        <v>0</v>
      </c>
      <c r="J44" s="17"/>
      <c r="K44" s="12" t="s">
        <v>33</v>
      </c>
      <c r="L44" s="14">
        <f t="shared" si="1"/>
        <v>0</v>
      </c>
      <c r="M44" s="14"/>
      <c r="N44" s="12" t="s">
        <v>33</v>
      </c>
      <c r="O44" s="14">
        <f t="shared" si="2"/>
        <v>0</v>
      </c>
      <c r="P44" s="14"/>
      <c r="Q44" s="12" t="s">
        <v>33</v>
      </c>
      <c r="R44" s="14">
        <f t="shared" si="3"/>
        <v>0</v>
      </c>
      <c r="S44" s="14"/>
      <c r="T44" s="12" t="s">
        <v>33</v>
      </c>
      <c r="U44" s="14">
        <f t="shared" si="4"/>
        <v>0</v>
      </c>
      <c r="V44" s="14">
        <f t="shared" si="5"/>
        <v>0</v>
      </c>
      <c r="W44" s="29">
        <f t="shared" si="6"/>
        <v>0</v>
      </c>
      <c r="X44" s="29">
        <f t="shared" si="7"/>
        <v>0</v>
      </c>
      <c r="Y44" s="29">
        <f t="shared" si="8"/>
        <v>0</v>
      </c>
      <c r="Z44" s="29">
        <f t="shared" si="9"/>
        <v>0</v>
      </c>
      <c r="AA44" s="29">
        <f t="shared" si="10"/>
        <v>0</v>
      </c>
      <c r="AB44" s="29">
        <f t="shared" si="11"/>
        <v>0</v>
      </c>
      <c r="AC44" s="29">
        <f t="shared" si="12"/>
        <v>0</v>
      </c>
      <c r="AD44" s="29">
        <f t="shared" si="13"/>
        <v>0</v>
      </c>
      <c r="AE44" s="29">
        <f t="shared" si="14"/>
        <v>0</v>
      </c>
    </row>
    <row r="45" spans="2:34" ht="22.5" x14ac:dyDescent="0.2">
      <c r="B45" s="31" t="s">
        <v>112</v>
      </c>
      <c r="C45" s="31" t="s">
        <v>149</v>
      </c>
      <c r="D45" s="30" t="s">
        <v>114</v>
      </c>
      <c r="E45" s="31" t="s">
        <v>194</v>
      </c>
      <c r="F45" s="32" t="s">
        <v>152</v>
      </c>
      <c r="G45" s="14"/>
      <c r="H45" s="12" t="s">
        <v>33</v>
      </c>
      <c r="I45" s="14">
        <f t="shared" si="0"/>
        <v>0</v>
      </c>
      <c r="J45" s="17"/>
      <c r="K45" s="12" t="s">
        <v>33</v>
      </c>
      <c r="L45" s="14">
        <f t="shared" si="1"/>
        <v>0</v>
      </c>
      <c r="M45" s="14"/>
      <c r="N45" s="12" t="s">
        <v>33</v>
      </c>
      <c r="O45" s="14">
        <f t="shared" si="2"/>
        <v>0</v>
      </c>
      <c r="P45" s="14"/>
      <c r="Q45" s="12" t="s">
        <v>33</v>
      </c>
      <c r="R45" s="14">
        <f t="shared" si="3"/>
        <v>0</v>
      </c>
      <c r="S45" s="14"/>
      <c r="T45" s="12" t="s">
        <v>33</v>
      </c>
      <c r="U45" s="14">
        <f t="shared" si="4"/>
        <v>0</v>
      </c>
      <c r="V45" s="14">
        <f t="shared" si="5"/>
        <v>0</v>
      </c>
      <c r="W45" s="29">
        <f t="shared" si="6"/>
        <v>0</v>
      </c>
      <c r="X45" s="29">
        <f t="shared" si="7"/>
        <v>0</v>
      </c>
      <c r="Y45" s="29">
        <f t="shared" si="8"/>
        <v>0</v>
      </c>
      <c r="Z45" s="29">
        <f t="shared" si="9"/>
        <v>0</v>
      </c>
      <c r="AA45" s="29">
        <f t="shared" si="10"/>
        <v>0</v>
      </c>
      <c r="AB45" s="29">
        <f t="shared" si="11"/>
        <v>0</v>
      </c>
      <c r="AC45" s="29">
        <f t="shared" si="12"/>
        <v>0</v>
      </c>
      <c r="AD45" s="29">
        <f t="shared" si="13"/>
        <v>0</v>
      </c>
      <c r="AE45" s="29">
        <f t="shared" si="14"/>
        <v>0</v>
      </c>
    </row>
    <row r="46" spans="2:34" ht="22.5" x14ac:dyDescent="0.2">
      <c r="B46" s="31" t="s">
        <v>112</v>
      </c>
      <c r="C46" s="31" t="s">
        <v>149</v>
      </c>
      <c r="D46" s="30" t="s">
        <v>114</v>
      </c>
      <c r="E46" s="31" t="s">
        <v>150</v>
      </c>
      <c r="F46" s="32" t="s">
        <v>153</v>
      </c>
      <c r="G46" s="14"/>
      <c r="H46" s="12" t="s">
        <v>33</v>
      </c>
      <c r="I46" s="14">
        <f t="shared" si="0"/>
        <v>0</v>
      </c>
      <c r="J46" s="17"/>
      <c r="K46" s="12" t="s">
        <v>33</v>
      </c>
      <c r="L46" s="14">
        <f t="shared" si="1"/>
        <v>0</v>
      </c>
      <c r="M46" s="14"/>
      <c r="N46" s="12" t="s">
        <v>33</v>
      </c>
      <c r="O46" s="14">
        <f t="shared" si="2"/>
        <v>0</v>
      </c>
      <c r="P46" s="14"/>
      <c r="Q46" s="12" t="s">
        <v>33</v>
      </c>
      <c r="R46" s="14">
        <f t="shared" si="3"/>
        <v>0</v>
      </c>
      <c r="S46" s="14"/>
      <c r="T46" s="12" t="s">
        <v>33</v>
      </c>
      <c r="U46" s="14">
        <f t="shared" si="4"/>
        <v>0</v>
      </c>
      <c r="V46" s="14">
        <f t="shared" si="5"/>
        <v>0</v>
      </c>
      <c r="W46" s="29">
        <f t="shared" si="6"/>
        <v>0</v>
      </c>
      <c r="X46" s="29">
        <f t="shared" si="7"/>
        <v>0</v>
      </c>
      <c r="Y46" s="29">
        <f t="shared" si="8"/>
        <v>0</v>
      </c>
      <c r="Z46" s="29">
        <f t="shared" si="9"/>
        <v>0</v>
      </c>
      <c r="AA46" s="29">
        <f t="shared" si="10"/>
        <v>0</v>
      </c>
      <c r="AB46" s="29">
        <f t="shared" si="11"/>
        <v>0</v>
      </c>
      <c r="AC46" s="29">
        <f t="shared" si="12"/>
        <v>0</v>
      </c>
      <c r="AD46" s="29">
        <f t="shared" si="13"/>
        <v>0</v>
      </c>
      <c r="AE46" s="29">
        <f t="shared" si="14"/>
        <v>0</v>
      </c>
    </row>
    <row r="47" spans="2:34" ht="22.5" x14ac:dyDescent="0.2">
      <c r="B47" s="31" t="s">
        <v>112</v>
      </c>
      <c r="C47" s="31" t="s">
        <v>149</v>
      </c>
      <c r="D47" s="30" t="s">
        <v>114</v>
      </c>
      <c r="E47" s="31" t="s">
        <v>150</v>
      </c>
      <c r="F47" s="32" t="s">
        <v>154</v>
      </c>
      <c r="G47" s="14"/>
      <c r="H47" s="12" t="s">
        <v>33</v>
      </c>
      <c r="I47" s="14">
        <f t="shared" si="0"/>
        <v>0</v>
      </c>
      <c r="J47" s="17"/>
      <c r="K47" s="12" t="s">
        <v>33</v>
      </c>
      <c r="L47" s="14">
        <f t="shared" si="1"/>
        <v>0</v>
      </c>
      <c r="M47" s="14"/>
      <c r="N47" s="12" t="s">
        <v>33</v>
      </c>
      <c r="O47" s="14">
        <f t="shared" si="2"/>
        <v>0</v>
      </c>
      <c r="P47" s="14"/>
      <c r="Q47" s="12" t="s">
        <v>33</v>
      </c>
      <c r="R47" s="14">
        <f t="shared" si="3"/>
        <v>0</v>
      </c>
      <c r="S47" s="14"/>
      <c r="T47" s="12" t="s">
        <v>33</v>
      </c>
      <c r="U47" s="14">
        <f t="shared" si="4"/>
        <v>0</v>
      </c>
      <c r="V47" s="14">
        <f t="shared" si="5"/>
        <v>0</v>
      </c>
      <c r="W47" s="29">
        <f t="shared" si="6"/>
        <v>0</v>
      </c>
      <c r="X47" s="29">
        <f t="shared" si="7"/>
        <v>0</v>
      </c>
      <c r="Y47" s="29">
        <f t="shared" si="8"/>
        <v>0</v>
      </c>
      <c r="Z47" s="29">
        <f t="shared" si="9"/>
        <v>0</v>
      </c>
      <c r="AA47" s="29">
        <f t="shared" si="10"/>
        <v>0</v>
      </c>
      <c r="AB47" s="29">
        <f t="shared" si="11"/>
        <v>0</v>
      </c>
      <c r="AC47" s="29">
        <f t="shared" si="12"/>
        <v>0</v>
      </c>
      <c r="AD47" s="29">
        <f t="shared" si="13"/>
        <v>0</v>
      </c>
      <c r="AE47" s="29">
        <f t="shared" si="14"/>
        <v>0</v>
      </c>
    </row>
    <row r="48" spans="2:34" ht="22.5" x14ac:dyDescent="0.2">
      <c r="B48" s="31" t="s">
        <v>112</v>
      </c>
      <c r="C48" s="31" t="s">
        <v>149</v>
      </c>
      <c r="D48" s="30" t="s">
        <v>114</v>
      </c>
      <c r="E48" s="31" t="s">
        <v>150</v>
      </c>
      <c r="F48" s="32" t="s">
        <v>155</v>
      </c>
      <c r="G48" s="14"/>
      <c r="H48" s="12" t="s">
        <v>33</v>
      </c>
      <c r="I48" s="14">
        <f t="shared" si="0"/>
        <v>0</v>
      </c>
      <c r="J48" s="17"/>
      <c r="K48" s="12" t="s">
        <v>33</v>
      </c>
      <c r="L48" s="14">
        <f t="shared" si="1"/>
        <v>0</v>
      </c>
      <c r="M48" s="14"/>
      <c r="N48" s="12" t="s">
        <v>33</v>
      </c>
      <c r="O48" s="14">
        <f t="shared" si="2"/>
        <v>0</v>
      </c>
      <c r="P48" s="14"/>
      <c r="Q48" s="12" t="s">
        <v>33</v>
      </c>
      <c r="R48" s="14">
        <f t="shared" si="3"/>
        <v>0</v>
      </c>
      <c r="S48" s="14"/>
      <c r="T48" s="12" t="s">
        <v>33</v>
      </c>
      <c r="U48" s="14">
        <f t="shared" si="4"/>
        <v>0</v>
      </c>
      <c r="V48" s="14">
        <f t="shared" si="5"/>
        <v>0</v>
      </c>
      <c r="W48" s="29">
        <f t="shared" si="6"/>
        <v>0</v>
      </c>
      <c r="X48" s="29">
        <f t="shared" si="7"/>
        <v>0</v>
      </c>
      <c r="Y48" s="29">
        <f t="shared" si="8"/>
        <v>0</v>
      </c>
      <c r="Z48" s="29">
        <f t="shared" si="9"/>
        <v>0</v>
      </c>
      <c r="AA48" s="29">
        <f t="shared" si="10"/>
        <v>0</v>
      </c>
      <c r="AB48" s="29">
        <f t="shared" si="11"/>
        <v>0</v>
      </c>
      <c r="AC48" s="29">
        <f t="shared" si="12"/>
        <v>0</v>
      </c>
      <c r="AD48" s="29">
        <f t="shared" si="13"/>
        <v>0</v>
      </c>
      <c r="AE48" s="29">
        <f t="shared" si="14"/>
        <v>0</v>
      </c>
    </row>
    <row r="49" spans="2:31" ht="22.5" x14ac:dyDescent="0.2">
      <c r="B49" s="31" t="s">
        <v>112</v>
      </c>
      <c r="C49" s="31" t="s">
        <v>169</v>
      </c>
      <c r="D49" s="30" t="s">
        <v>156</v>
      </c>
      <c r="E49" s="31" t="s">
        <v>157</v>
      </c>
      <c r="F49" s="32" t="s">
        <v>158</v>
      </c>
      <c r="G49" s="14"/>
      <c r="H49" s="12" t="s">
        <v>33</v>
      </c>
      <c r="I49" s="14">
        <f t="shared" si="0"/>
        <v>0</v>
      </c>
      <c r="J49" s="17"/>
      <c r="K49" s="12" t="s">
        <v>33</v>
      </c>
      <c r="L49" s="14">
        <f t="shared" si="1"/>
        <v>0</v>
      </c>
      <c r="M49" s="14"/>
      <c r="N49" s="12" t="s">
        <v>33</v>
      </c>
      <c r="O49" s="14">
        <f t="shared" si="2"/>
        <v>0</v>
      </c>
      <c r="P49" s="14"/>
      <c r="Q49" s="12" t="s">
        <v>33</v>
      </c>
      <c r="R49" s="14">
        <f t="shared" si="3"/>
        <v>0</v>
      </c>
      <c r="S49" s="14"/>
      <c r="T49" s="12" t="s">
        <v>33</v>
      </c>
      <c r="U49" s="14">
        <f t="shared" si="4"/>
        <v>0</v>
      </c>
      <c r="V49" s="14">
        <f t="shared" si="5"/>
        <v>0</v>
      </c>
      <c r="W49" s="29">
        <f t="shared" si="6"/>
        <v>0</v>
      </c>
      <c r="X49" s="29">
        <f t="shared" si="7"/>
        <v>0</v>
      </c>
      <c r="Y49" s="29">
        <f t="shared" si="8"/>
        <v>0</v>
      </c>
      <c r="Z49" s="29">
        <f t="shared" si="9"/>
        <v>0</v>
      </c>
      <c r="AA49" s="29">
        <f t="shared" si="10"/>
        <v>0</v>
      </c>
      <c r="AB49" s="29">
        <f t="shared" si="11"/>
        <v>0</v>
      </c>
      <c r="AC49" s="29">
        <f t="shared" si="12"/>
        <v>0</v>
      </c>
      <c r="AD49" s="29">
        <f t="shared" si="13"/>
        <v>0</v>
      </c>
      <c r="AE49" s="29">
        <f t="shared" si="14"/>
        <v>0</v>
      </c>
    </row>
    <row r="50" spans="2:31" ht="22.5" x14ac:dyDescent="0.2">
      <c r="B50" s="31" t="s">
        <v>112</v>
      </c>
      <c r="C50" s="31" t="s">
        <v>169</v>
      </c>
      <c r="D50" s="30" t="s">
        <v>156</v>
      </c>
      <c r="E50" s="31" t="s">
        <v>157</v>
      </c>
      <c r="F50" s="32" t="s">
        <v>159</v>
      </c>
      <c r="G50" s="14"/>
      <c r="H50" s="12" t="s">
        <v>33</v>
      </c>
      <c r="I50" s="14">
        <f t="shared" si="0"/>
        <v>0</v>
      </c>
      <c r="J50" s="17"/>
      <c r="K50" s="12" t="s">
        <v>33</v>
      </c>
      <c r="L50" s="14">
        <f t="shared" si="1"/>
        <v>0</v>
      </c>
      <c r="M50" s="14"/>
      <c r="N50" s="12" t="s">
        <v>33</v>
      </c>
      <c r="O50" s="14">
        <f t="shared" si="2"/>
        <v>0</v>
      </c>
      <c r="P50" s="14"/>
      <c r="Q50" s="12" t="s">
        <v>33</v>
      </c>
      <c r="R50" s="14">
        <f t="shared" si="3"/>
        <v>0</v>
      </c>
      <c r="S50" s="14"/>
      <c r="T50" s="12" t="s">
        <v>33</v>
      </c>
      <c r="U50" s="14">
        <f t="shared" si="4"/>
        <v>0</v>
      </c>
      <c r="V50" s="14">
        <f t="shared" si="5"/>
        <v>0</v>
      </c>
      <c r="W50" s="29">
        <f t="shared" si="6"/>
        <v>0</v>
      </c>
      <c r="X50" s="29">
        <f t="shared" si="7"/>
        <v>0</v>
      </c>
      <c r="Y50" s="29">
        <f t="shared" si="8"/>
        <v>0</v>
      </c>
      <c r="Z50" s="29">
        <f t="shared" si="9"/>
        <v>0</v>
      </c>
      <c r="AA50" s="29">
        <f t="shared" si="10"/>
        <v>0</v>
      </c>
      <c r="AB50" s="29">
        <f t="shared" si="11"/>
        <v>0</v>
      </c>
      <c r="AC50" s="29">
        <f t="shared" si="12"/>
        <v>0</v>
      </c>
      <c r="AD50" s="29">
        <f t="shared" si="13"/>
        <v>0</v>
      </c>
      <c r="AE50" s="29">
        <f t="shared" si="14"/>
        <v>0</v>
      </c>
    </row>
    <row r="51" spans="2:31" ht="22.5" x14ac:dyDescent="0.2">
      <c r="B51" s="31" t="s">
        <v>112</v>
      </c>
      <c r="C51" s="31" t="s">
        <v>169</v>
      </c>
      <c r="D51" s="30" t="s">
        <v>156</v>
      </c>
      <c r="E51" s="31" t="s">
        <v>157</v>
      </c>
      <c r="F51" s="32" t="s">
        <v>160</v>
      </c>
      <c r="G51" s="14"/>
      <c r="H51" s="12" t="s">
        <v>33</v>
      </c>
      <c r="I51" s="14">
        <f t="shared" si="0"/>
        <v>0</v>
      </c>
      <c r="J51" s="17"/>
      <c r="K51" s="12" t="s">
        <v>33</v>
      </c>
      <c r="L51" s="14">
        <f t="shared" si="1"/>
        <v>0</v>
      </c>
      <c r="M51" s="14"/>
      <c r="N51" s="12" t="s">
        <v>33</v>
      </c>
      <c r="O51" s="14">
        <f t="shared" si="2"/>
        <v>0</v>
      </c>
      <c r="P51" s="14"/>
      <c r="Q51" s="12" t="s">
        <v>33</v>
      </c>
      <c r="R51" s="14">
        <f t="shared" si="3"/>
        <v>0</v>
      </c>
      <c r="S51" s="14"/>
      <c r="T51" s="12" t="s">
        <v>33</v>
      </c>
      <c r="U51" s="14">
        <f t="shared" si="4"/>
        <v>0</v>
      </c>
      <c r="V51" s="14">
        <f t="shared" si="5"/>
        <v>0</v>
      </c>
      <c r="W51" s="29">
        <f t="shared" si="6"/>
        <v>0</v>
      </c>
      <c r="X51" s="29">
        <f t="shared" si="7"/>
        <v>0</v>
      </c>
      <c r="Y51" s="29">
        <f t="shared" si="8"/>
        <v>0</v>
      </c>
      <c r="Z51" s="29">
        <f t="shared" si="9"/>
        <v>0</v>
      </c>
      <c r="AA51" s="29">
        <f t="shared" si="10"/>
        <v>0</v>
      </c>
      <c r="AB51" s="29">
        <f t="shared" si="11"/>
        <v>0</v>
      </c>
      <c r="AC51" s="29">
        <f t="shared" si="12"/>
        <v>0</v>
      </c>
      <c r="AD51" s="29">
        <f t="shared" si="13"/>
        <v>0</v>
      </c>
      <c r="AE51" s="29">
        <f t="shared" si="14"/>
        <v>0</v>
      </c>
    </row>
    <row r="52" spans="2:31" ht="22.5" x14ac:dyDescent="0.2">
      <c r="B52" s="31" t="s">
        <v>112</v>
      </c>
      <c r="C52" s="31" t="s">
        <v>169</v>
      </c>
      <c r="D52" s="30" t="s">
        <v>156</v>
      </c>
      <c r="E52" s="31" t="s">
        <v>157</v>
      </c>
      <c r="F52" s="32" t="s">
        <v>161</v>
      </c>
      <c r="G52" s="14"/>
      <c r="H52" s="12" t="s">
        <v>33</v>
      </c>
      <c r="I52" s="14">
        <f t="shared" si="0"/>
        <v>0</v>
      </c>
      <c r="J52" s="17"/>
      <c r="K52" s="12" t="s">
        <v>33</v>
      </c>
      <c r="L52" s="14">
        <f t="shared" si="1"/>
        <v>0</v>
      </c>
      <c r="M52" s="14"/>
      <c r="N52" s="12" t="s">
        <v>33</v>
      </c>
      <c r="O52" s="14">
        <f t="shared" si="2"/>
        <v>0</v>
      </c>
      <c r="P52" s="14"/>
      <c r="Q52" s="12" t="s">
        <v>33</v>
      </c>
      <c r="R52" s="14">
        <f t="shared" si="3"/>
        <v>0</v>
      </c>
      <c r="S52" s="14"/>
      <c r="T52" s="12" t="s">
        <v>33</v>
      </c>
      <c r="U52" s="14">
        <f t="shared" si="4"/>
        <v>0</v>
      </c>
      <c r="V52" s="14">
        <f t="shared" si="5"/>
        <v>0</v>
      </c>
      <c r="W52" s="29">
        <f t="shared" si="6"/>
        <v>0</v>
      </c>
      <c r="X52" s="29">
        <f t="shared" si="7"/>
        <v>0</v>
      </c>
      <c r="Y52" s="29">
        <f t="shared" si="8"/>
        <v>0</v>
      </c>
      <c r="Z52" s="29">
        <f t="shared" si="9"/>
        <v>0</v>
      </c>
      <c r="AA52" s="29">
        <f t="shared" si="10"/>
        <v>0</v>
      </c>
      <c r="AB52" s="29">
        <f t="shared" si="11"/>
        <v>0</v>
      </c>
      <c r="AC52" s="29">
        <f t="shared" si="12"/>
        <v>0</v>
      </c>
      <c r="AD52" s="29">
        <f t="shared" si="13"/>
        <v>0</v>
      </c>
      <c r="AE52" s="29">
        <f t="shared" si="14"/>
        <v>0</v>
      </c>
    </row>
    <row r="53" spans="2:31" ht="22.5" x14ac:dyDescent="0.2">
      <c r="B53" s="31" t="s">
        <v>112</v>
      </c>
      <c r="C53" s="31" t="s">
        <v>169</v>
      </c>
      <c r="D53" s="30" t="s">
        <v>156</v>
      </c>
      <c r="E53" s="31" t="s">
        <v>157</v>
      </c>
      <c r="F53" s="32" t="s">
        <v>162</v>
      </c>
      <c r="G53" s="14"/>
      <c r="H53" s="12" t="s">
        <v>33</v>
      </c>
      <c r="I53" s="14">
        <f t="shared" si="0"/>
        <v>0</v>
      </c>
      <c r="J53" s="17"/>
      <c r="K53" s="12" t="s">
        <v>33</v>
      </c>
      <c r="L53" s="14">
        <f t="shared" si="1"/>
        <v>0</v>
      </c>
      <c r="M53" s="14"/>
      <c r="N53" s="12" t="s">
        <v>33</v>
      </c>
      <c r="O53" s="14">
        <f t="shared" si="2"/>
        <v>0</v>
      </c>
      <c r="P53" s="14"/>
      <c r="Q53" s="12" t="s">
        <v>33</v>
      </c>
      <c r="R53" s="14">
        <f t="shared" si="3"/>
        <v>0</v>
      </c>
      <c r="S53" s="14"/>
      <c r="T53" s="12" t="s">
        <v>33</v>
      </c>
      <c r="U53" s="14">
        <f t="shared" si="4"/>
        <v>0</v>
      </c>
      <c r="V53" s="14">
        <f t="shared" si="5"/>
        <v>0</v>
      </c>
      <c r="W53" s="29">
        <f t="shared" si="6"/>
        <v>0</v>
      </c>
      <c r="X53" s="29">
        <f t="shared" si="7"/>
        <v>0</v>
      </c>
      <c r="Y53" s="29">
        <f t="shared" si="8"/>
        <v>0</v>
      </c>
      <c r="Z53" s="29">
        <f t="shared" si="9"/>
        <v>0</v>
      </c>
      <c r="AA53" s="29">
        <f t="shared" si="10"/>
        <v>0</v>
      </c>
      <c r="AB53" s="29">
        <f t="shared" si="11"/>
        <v>0</v>
      </c>
      <c r="AC53" s="29">
        <f t="shared" si="12"/>
        <v>0</v>
      </c>
      <c r="AD53" s="29">
        <f t="shared" si="13"/>
        <v>0</v>
      </c>
      <c r="AE53" s="29">
        <f t="shared" si="14"/>
        <v>0</v>
      </c>
    </row>
    <row r="54" spans="2:31" ht="22.5" x14ac:dyDescent="0.2">
      <c r="B54" s="31" t="s">
        <v>112</v>
      </c>
      <c r="C54" s="31" t="s">
        <v>169</v>
      </c>
      <c r="D54" s="30" t="s">
        <v>156</v>
      </c>
      <c r="E54" s="31" t="s">
        <v>157</v>
      </c>
      <c r="F54" s="32" t="s">
        <v>67</v>
      </c>
      <c r="G54" s="14"/>
      <c r="H54" s="12" t="s">
        <v>33</v>
      </c>
      <c r="I54" s="14">
        <f t="shared" si="0"/>
        <v>0</v>
      </c>
      <c r="J54" s="17"/>
      <c r="K54" s="12" t="s">
        <v>33</v>
      </c>
      <c r="L54" s="14">
        <f t="shared" si="1"/>
        <v>0</v>
      </c>
      <c r="M54" s="14"/>
      <c r="N54" s="12" t="s">
        <v>33</v>
      </c>
      <c r="O54" s="14">
        <f t="shared" si="2"/>
        <v>0</v>
      </c>
      <c r="P54" s="14"/>
      <c r="Q54" s="12" t="s">
        <v>33</v>
      </c>
      <c r="R54" s="14">
        <f t="shared" si="3"/>
        <v>0</v>
      </c>
      <c r="S54" s="14"/>
      <c r="T54" s="12" t="s">
        <v>33</v>
      </c>
      <c r="U54" s="14">
        <f t="shared" si="4"/>
        <v>0</v>
      </c>
      <c r="V54" s="14">
        <f t="shared" si="5"/>
        <v>0</v>
      </c>
      <c r="W54" s="29">
        <f t="shared" si="6"/>
        <v>0</v>
      </c>
      <c r="X54" s="29">
        <f t="shared" si="7"/>
        <v>0</v>
      </c>
      <c r="Y54" s="29">
        <f t="shared" si="8"/>
        <v>0</v>
      </c>
      <c r="Z54" s="29">
        <f t="shared" si="9"/>
        <v>0</v>
      </c>
      <c r="AA54" s="29">
        <f t="shared" si="10"/>
        <v>0</v>
      </c>
      <c r="AB54" s="29">
        <f t="shared" si="11"/>
        <v>0</v>
      </c>
      <c r="AC54" s="29">
        <f t="shared" si="12"/>
        <v>0</v>
      </c>
      <c r="AD54" s="29">
        <f t="shared" si="13"/>
        <v>0</v>
      </c>
      <c r="AE54" s="29">
        <f t="shared" si="14"/>
        <v>0</v>
      </c>
    </row>
    <row r="55" spans="2:31" ht="22.5" x14ac:dyDescent="0.2">
      <c r="B55" s="31" t="s">
        <v>112</v>
      </c>
      <c r="C55" s="31" t="s">
        <v>169</v>
      </c>
      <c r="D55" s="30" t="s">
        <v>156</v>
      </c>
      <c r="E55" s="31" t="s">
        <v>157</v>
      </c>
      <c r="F55" s="32" t="s">
        <v>163</v>
      </c>
      <c r="G55" s="14"/>
      <c r="H55" s="12" t="s">
        <v>33</v>
      </c>
      <c r="I55" s="14">
        <f t="shared" si="0"/>
        <v>0</v>
      </c>
      <c r="J55" s="17"/>
      <c r="K55" s="12" t="s">
        <v>33</v>
      </c>
      <c r="L55" s="14">
        <f t="shared" si="1"/>
        <v>0</v>
      </c>
      <c r="M55" s="14"/>
      <c r="N55" s="12" t="s">
        <v>33</v>
      </c>
      <c r="O55" s="14">
        <f t="shared" si="2"/>
        <v>0</v>
      </c>
      <c r="P55" s="14"/>
      <c r="Q55" s="12" t="s">
        <v>33</v>
      </c>
      <c r="R55" s="14">
        <f t="shared" si="3"/>
        <v>0</v>
      </c>
      <c r="S55" s="14"/>
      <c r="T55" s="12" t="s">
        <v>33</v>
      </c>
      <c r="U55" s="14">
        <f t="shared" si="4"/>
        <v>0</v>
      </c>
      <c r="V55" s="14">
        <f t="shared" si="5"/>
        <v>0</v>
      </c>
      <c r="W55" s="29">
        <f t="shared" si="6"/>
        <v>0</v>
      </c>
      <c r="X55" s="29">
        <f t="shared" si="7"/>
        <v>0</v>
      </c>
      <c r="Y55" s="29">
        <f t="shared" si="8"/>
        <v>0</v>
      </c>
      <c r="Z55" s="29">
        <f t="shared" si="9"/>
        <v>0</v>
      </c>
      <c r="AA55" s="29">
        <f t="shared" si="10"/>
        <v>0</v>
      </c>
      <c r="AB55" s="29">
        <f t="shared" si="11"/>
        <v>0</v>
      </c>
      <c r="AC55" s="29">
        <f t="shared" si="12"/>
        <v>0</v>
      </c>
      <c r="AD55" s="29">
        <f t="shared" si="13"/>
        <v>0</v>
      </c>
      <c r="AE55" s="29">
        <f t="shared" si="14"/>
        <v>0</v>
      </c>
    </row>
    <row r="56" spans="2:31" ht="22.5" x14ac:dyDescent="0.2">
      <c r="B56" s="31" t="s">
        <v>112</v>
      </c>
      <c r="C56" s="31" t="s">
        <v>169</v>
      </c>
      <c r="D56" s="30" t="s">
        <v>156</v>
      </c>
      <c r="E56" s="31" t="s">
        <v>157</v>
      </c>
      <c r="F56" s="32" t="s">
        <v>164</v>
      </c>
      <c r="G56" s="14"/>
      <c r="H56" s="12" t="s">
        <v>33</v>
      </c>
      <c r="I56" s="14">
        <f t="shared" si="0"/>
        <v>0</v>
      </c>
      <c r="J56" s="17"/>
      <c r="K56" s="12" t="s">
        <v>33</v>
      </c>
      <c r="L56" s="14">
        <f t="shared" si="1"/>
        <v>0</v>
      </c>
      <c r="M56" s="14"/>
      <c r="N56" s="12" t="s">
        <v>33</v>
      </c>
      <c r="O56" s="14">
        <f t="shared" si="2"/>
        <v>0</v>
      </c>
      <c r="P56" s="14"/>
      <c r="Q56" s="12" t="s">
        <v>33</v>
      </c>
      <c r="R56" s="14">
        <f t="shared" si="3"/>
        <v>0</v>
      </c>
      <c r="S56" s="14"/>
      <c r="T56" s="12" t="s">
        <v>33</v>
      </c>
      <c r="U56" s="14">
        <f t="shared" si="4"/>
        <v>0</v>
      </c>
      <c r="V56" s="14">
        <f t="shared" si="5"/>
        <v>0</v>
      </c>
      <c r="W56" s="29">
        <f t="shared" si="6"/>
        <v>0</v>
      </c>
      <c r="X56" s="29">
        <f t="shared" si="7"/>
        <v>0</v>
      </c>
      <c r="Y56" s="29">
        <f t="shared" si="8"/>
        <v>0</v>
      </c>
      <c r="Z56" s="29">
        <f t="shared" si="9"/>
        <v>0</v>
      </c>
      <c r="AA56" s="29">
        <f t="shared" si="10"/>
        <v>0</v>
      </c>
      <c r="AB56" s="29">
        <f t="shared" si="11"/>
        <v>0</v>
      </c>
      <c r="AC56" s="29">
        <f t="shared" si="12"/>
        <v>0</v>
      </c>
      <c r="AD56" s="29">
        <f t="shared" si="13"/>
        <v>0</v>
      </c>
      <c r="AE56" s="29">
        <f t="shared" si="14"/>
        <v>0</v>
      </c>
    </row>
    <row r="57" spans="2:31" ht="22.5" x14ac:dyDescent="0.2">
      <c r="B57" s="31" t="s">
        <v>112</v>
      </c>
      <c r="C57" s="31" t="s">
        <v>169</v>
      </c>
      <c r="D57" s="30" t="s">
        <v>156</v>
      </c>
      <c r="E57" s="31" t="s">
        <v>157</v>
      </c>
      <c r="F57" s="32" t="s">
        <v>165</v>
      </c>
      <c r="G57" s="14"/>
      <c r="H57" s="12" t="s">
        <v>33</v>
      </c>
      <c r="I57" s="14">
        <f t="shared" si="0"/>
        <v>0</v>
      </c>
      <c r="J57" s="17"/>
      <c r="K57" s="12" t="s">
        <v>33</v>
      </c>
      <c r="L57" s="14">
        <f t="shared" si="1"/>
        <v>0</v>
      </c>
      <c r="M57" s="14"/>
      <c r="N57" s="12" t="s">
        <v>33</v>
      </c>
      <c r="O57" s="14">
        <f t="shared" si="2"/>
        <v>0</v>
      </c>
      <c r="P57" s="14"/>
      <c r="Q57" s="12" t="s">
        <v>33</v>
      </c>
      <c r="R57" s="14">
        <f t="shared" si="3"/>
        <v>0</v>
      </c>
      <c r="S57" s="14"/>
      <c r="T57" s="12" t="s">
        <v>33</v>
      </c>
      <c r="U57" s="14">
        <f t="shared" si="4"/>
        <v>0</v>
      </c>
      <c r="V57" s="14">
        <f t="shared" si="5"/>
        <v>0</v>
      </c>
      <c r="W57" s="29">
        <f t="shared" si="6"/>
        <v>0</v>
      </c>
      <c r="X57" s="29">
        <f t="shared" si="7"/>
        <v>0</v>
      </c>
      <c r="Y57" s="29">
        <f t="shared" si="8"/>
        <v>0</v>
      </c>
      <c r="Z57" s="29">
        <f t="shared" si="9"/>
        <v>0</v>
      </c>
      <c r="AA57" s="29">
        <f t="shared" si="10"/>
        <v>0</v>
      </c>
      <c r="AB57" s="29">
        <f t="shared" si="11"/>
        <v>0</v>
      </c>
      <c r="AC57" s="29">
        <f t="shared" si="12"/>
        <v>0</v>
      </c>
      <c r="AD57" s="29">
        <f t="shared" si="13"/>
        <v>0</v>
      </c>
      <c r="AE57" s="29">
        <f t="shared" si="14"/>
        <v>0</v>
      </c>
    </row>
    <row r="58" spans="2:31" ht="22.5" x14ac:dyDescent="0.2">
      <c r="B58" s="31" t="s">
        <v>112</v>
      </c>
      <c r="C58" s="31" t="s">
        <v>169</v>
      </c>
      <c r="D58" s="30" t="s">
        <v>156</v>
      </c>
      <c r="E58" s="31" t="s">
        <v>157</v>
      </c>
      <c r="F58" s="32" t="s">
        <v>166</v>
      </c>
      <c r="G58" s="14"/>
      <c r="H58" s="12" t="s">
        <v>33</v>
      </c>
      <c r="I58" s="14">
        <f t="shared" si="0"/>
        <v>0</v>
      </c>
      <c r="J58" s="17"/>
      <c r="K58" s="12" t="s">
        <v>33</v>
      </c>
      <c r="L58" s="14">
        <f t="shared" si="1"/>
        <v>0</v>
      </c>
      <c r="M58" s="14"/>
      <c r="N58" s="12" t="s">
        <v>33</v>
      </c>
      <c r="O58" s="14">
        <f t="shared" si="2"/>
        <v>0</v>
      </c>
      <c r="P58" s="14"/>
      <c r="Q58" s="12" t="s">
        <v>33</v>
      </c>
      <c r="R58" s="14">
        <f t="shared" si="3"/>
        <v>0</v>
      </c>
      <c r="S58" s="14"/>
      <c r="T58" s="12" t="s">
        <v>33</v>
      </c>
      <c r="U58" s="14">
        <f t="shared" si="4"/>
        <v>0</v>
      </c>
      <c r="V58" s="14">
        <f t="shared" si="5"/>
        <v>0</v>
      </c>
      <c r="W58" s="29">
        <f t="shared" si="6"/>
        <v>0</v>
      </c>
      <c r="X58" s="29">
        <f t="shared" si="7"/>
        <v>0</v>
      </c>
      <c r="Y58" s="29">
        <f t="shared" si="8"/>
        <v>0</v>
      </c>
      <c r="Z58" s="29">
        <f t="shared" si="9"/>
        <v>0</v>
      </c>
      <c r="AA58" s="29">
        <f t="shared" si="10"/>
        <v>0</v>
      </c>
      <c r="AB58" s="29">
        <f t="shared" si="11"/>
        <v>0</v>
      </c>
      <c r="AC58" s="29">
        <f t="shared" si="12"/>
        <v>0</v>
      </c>
      <c r="AD58" s="29">
        <f t="shared" si="13"/>
        <v>0</v>
      </c>
      <c r="AE58" s="29">
        <f t="shared" si="14"/>
        <v>0</v>
      </c>
    </row>
    <row r="59" spans="2:31" ht="22.5" x14ac:dyDescent="0.2">
      <c r="B59" s="31" t="s">
        <v>112</v>
      </c>
      <c r="C59" s="31" t="s">
        <v>169</v>
      </c>
      <c r="D59" s="30" t="s">
        <v>156</v>
      </c>
      <c r="E59" s="31" t="s">
        <v>157</v>
      </c>
      <c r="F59" s="32" t="s">
        <v>167</v>
      </c>
      <c r="G59" s="14"/>
      <c r="H59" s="12" t="s">
        <v>33</v>
      </c>
      <c r="I59" s="14">
        <f t="shared" si="0"/>
        <v>0</v>
      </c>
      <c r="J59" s="17"/>
      <c r="K59" s="12" t="s">
        <v>33</v>
      </c>
      <c r="L59" s="14">
        <f t="shared" si="1"/>
        <v>0</v>
      </c>
      <c r="M59" s="14"/>
      <c r="N59" s="12" t="s">
        <v>33</v>
      </c>
      <c r="O59" s="14">
        <f t="shared" si="2"/>
        <v>0</v>
      </c>
      <c r="P59" s="14"/>
      <c r="Q59" s="12" t="s">
        <v>33</v>
      </c>
      <c r="R59" s="14">
        <f t="shared" si="3"/>
        <v>0</v>
      </c>
      <c r="S59" s="14"/>
      <c r="T59" s="12" t="s">
        <v>33</v>
      </c>
      <c r="U59" s="14">
        <f t="shared" si="4"/>
        <v>0</v>
      </c>
      <c r="V59" s="14">
        <f t="shared" si="5"/>
        <v>0</v>
      </c>
      <c r="W59" s="29">
        <f t="shared" si="6"/>
        <v>0</v>
      </c>
      <c r="X59" s="29">
        <f t="shared" si="7"/>
        <v>0</v>
      </c>
      <c r="Y59" s="29">
        <f t="shared" si="8"/>
        <v>0</v>
      </c>
      <c r="Z59" s="29">
        <f t="shared" si="9"/>
        <v>0</v>
      </c>
      <c r="AA59" s="29">
        <f t="shared" si="10"/>
        <v>0</v>
      </c>
      <c r="AB59" s="29">
        <f t="shared" si="11"/>
        <v>0</v>
      </c>
      <c r="AC59" s="29">
        <f t="shared" si="12"/>
        <v>0</v>
      </c>
      <c r="AD59" s="29">
        <f t="shared" si="13"/>
        <v>0</v>
      </c>
      <c r="AE59" s="29">
        <f t="shared" si="14"/>
        <v>0</v>
      </c>
    </row>
    <row r="60" spans="2:31" ht="22.5" x14ac:dyDescent="0.2">
      <c r="B60" s="31" t="s">
        <v>112</v>
      </c>
      <c r="C60" s="31" t="s">
        <v>169</v>
      </c>
      <c r="D60" s="30" t="s">
        <v>156</v>
      </c>
      <c r="E60" s="31" t="s">
        <v>157</v>
      </c>
      <c r="F60" s="32" t="s">
        <v>168</v>
      </c>
      <c r="G60" s="14"/>
      <c r="H60" s="12" t="s">
        <v>33</v>
      </c>
      <c r="I60" s="14">
        <f t="shared" si="0"/>
        <v>0</v>
      </c>
      <c r="J60" s="17"/>
      <c r="K60" s="12" t="s">
        <v>33</v>
      </c>
      <c r="L60" s="14">
        <f t="shared" si="1"/>
        <v>0</v>
      </c>
      <c r="M60" s="14"/>
      <c r="N60" s="12" t="s">
        <v>33</v>
      </c>
      <c r="O60" s="14">
        <f t="shared" si="2"/>
        <v>0</v>
      </c>
      <c r="P60" s="14"/>
      <c r="Q60" s="12" t="s">
        <v>33</v>
      </c>
      <c r="R60" s="14">
        <f t="shared" si="3"/>
        <v>0</v>
      </c>
      <c r="S60" s="14"/>
      <c r="T60" s="12" t="s">
        <v>33</v>
      </c>
      <c r="U60" s="14">
        <f t="shared" si="4"/>
        <v>0</v>
      </c>
      <c r="V60" s="14">
        <f t="shared" si="5"/>
        <v>0</v>
      </c>
      <c r="W60" s="29">
        <f t="shared" si="6"/>
        <v>0</v>
      </c>
      <c r="X60" s="29">
        <f t="shared" si="7"/>
        <v>0</v>
      </c>
      <c r="Y60" s="29">
        <f t="shared" si="8"/>
        <v>0</v>
      </c>
      <c r="Z60" s="29">
        <f t="shared" si="9"/>
        <v>0</v>
      </c>
      <c r="AA60" s="29">
        <f t="shared" si="10"/>
        <v>0</v>
      </c>
      <c r="AB60" s="29">
        <f t="shared" si="11"/>
        <v>0</v>
      </c>
      <c r="AC60" s="29">
        <f t="shared" si="12"/>
        <v>0</v>
      </c>
      <c r="AD60" s="29">
        <f t="shared" si="13"/>
        <v>0</v>
      </c>
      <c r="AE60" s="29">
        <f t="shared" si="14"/>
        <v>0</v>
      </c>
    </row>
    <row r="61" spans="2:31" ht="22.5" x14ac:dyDescent="0.2">
      <c r="B61" s="31" t="s">
        <v>112</v>
      </c>
      <c r="C61" s="31" t="s">
        <v>169</v>
      </c>
      <c r="D61" s="30" t="s">
        <v>156</v>
      </c>
      <c r="E61" s="31" t="s">
        <v>157</v>
      </c>
      <c r="F61" s="32" t="s">
        <v>170</v>
      </c>
      <c r="G61" s="14"/>
      <c r="H61" s="12" t="s">
        <v>33</v>
      </c>
      <c r="I61" s="14">
        <f t="shared" si="0"/>
        <v>0</v>
      </c>
      <c r="J61" s="17"/>
      <c r="K61" s="12" t="s">
        <v>33</v>
      </c>
      <c r="L61" s="14">
        <f t="shared" si="1"/>
        <v>0</v>
      </c>
      <c r="M61" s="14"/>
      <c r="N61" s="12" t="s">
        <v>33</v>
      </c>
      <c r="O61" s="14">
        <f t="shared" si="2"/>
        <v>0</v>
      </c>
      <c r="P61" s="14"/>
      <c r="Q61" s="12" t="s">
        <v>33</v>
      </c>
      <c r="R61" s="14">
        <f t="shared" si="3"/>
        <v>0</v>
      </c>
      <c r="S61" s="14"/>
      <c r="T61" s="12" t="s">
        <v>33</v>
      </c>
      <c r="U61" s="14">
        <f t="shared" si="4"/>
        <v>0</v>
      </c>
      <c r="V61" s="14">
        <f t="shared" si="5"/>
        <v>0</v>
      </c>
      <c r="W61" s="29">
        <f t="shared" si="6"/>
        <v>0</v>
      </c>
      <c r="X61" s="29">
        <f t="shared" si="7"/>
        <v>0</v>
      </c>
      <c r="Y61" s="29">
        <f t="shared" si="8"/>
        <v>0</v>
      </c>
      <c r="Z61" s="29">
        <f t="shared" si="9"/>
        <v>0</v>
      </c>
      <c r="AA61" s="29">
        <f t="shared" si="10"/>
        <v>0</v>
      </c>
      <c r="AB61" s="29">
        <f t="shared" si="11"/>
        <v>0</v>
      </c>
      <c r="AC61" s="29">
        <f t="shared" si="12"/>
        <v>0</v>
      </c>
      <c r="AD61" s="29">
        <f t="shared" si="13"/>
        <v>0</v>
      </c>
      <c r="AE61" s="29">
        <f t="shared" si="14"/>
        <v>0</v>
      </c>
    </row>
    <row r="62" spans="2:31" ht="22.5" x14ac:dyDescent="0.2">
      <c r="B62" s="31" t="s">
        <v>112</v>
      </c>
      <c r="C62" s="31" t="s">
        <v>184</v>
      </c>
      <c r="D62" s="30" t="s">
        <v>171</v>
      </c>
      <c r="E62" s="31" t="s">
        <v>172</v>
      </c>
      <c r="F62" s="32" t="s">
        <v>173</v>
      </c>
      <c r="G62" s="7"/>
      <c r="H62" s="12" t="s">
        <v>33</v>
      </c>
      <c r="I62" s="7"/>
      <c r="J62" s="7"/>
      <c r="K62" s="12" t="s">
        <v>33</v>
      </c>
      <c r="L62" s="7"/>
      <c r="M62" s="7"/>
      <c r="N62" s="12" t="s">
        <v>33</v>
      </c>
      <c r="O62" s="7"/>
      <c r="P62" s="7"/>
      <c r="Q62" s="12" t="s">
        <v>33</v>
      </c>
      <c r="R62" s="7"/>
      <c r="S62" s="7"/>
      <c r="T62" s="12" t="s">
        <v>33</v>
      </c>
      <c r="U62" s="7"/>
      <c r="V62" s="14">
        <f t="shared" ref="V62:V70" si="15">+I62+L62+O62+R62+U62</f>
        <v>0</v>
      </c>
      <c r="W62" s="29">
        <f t="shared" si="6"/>
        <v>0</v>
      </c>
      <c r="X62" s="29">
        <f t="shared" si="7"/>
        <v>0</v>
      </c>
      <c r="Y62" s="29">
        <f t="shared" si="8"/>
        <v>0</v>
      </c>
      <c r="Z62" s="29">
        <f t="shared" si="9"/>
        <v>0</v>
      </c>
      <c r="AA62" s="29">
        <f t="shared" si="10"/>
        <v>0</v>
      </c>
      <c r="AB62" s="29">
        <f t="shared" si="11"/>
        <v>0</v>
      </c>
      <c r="AC62" s="29">
        <f t="shared" si="12"/>
        <v>0</v>
      </c>
      <c r="AD62" s="29">
        <f t="shared" si="13"/>
        <v>0</v>
      </c>
      <c r="AE62" s="29">
        <f t="shared" si="14"/>
        <v>0</v>
      </c>
    </row>
    <row r="63" spans="2:31" ht="22.5" x14ac:dyDescent="0.2">
      <c r="B63" s="31" t="s">
        <v>112</v>
      </c>
      <c r="C63" s="31" t="s">
        <v>184</v>
      </c>
      <c r="D63" s="30" t="s">
        <v>171</v>
      </c>
      <c r="E63" s="31" t="s">
        <v>172</v>
      </c>
      <c r="F63" s="32" t="s">
        <v>174</v>
      </c>
      <c r="G63" s="7"/>
      <c r="H63" s="12" t="s">
        <v>33</v>
      </c>
      <c r="I63" s="7"/>
      <c r="J63" s="7"/>
      <c r="K63" s="12" t="s">
        <v>33</v>
      </c>
      <c r="L63" s="7"/>
      <c r="M63" s="7"/>
      <c r="N63" s="12" t="s">
        <v>33</v>
      </c>
      <c r="O63" s="7"/>
      <c r="P63" s="7"/>
      <c r="Q63" s="12" t="s">
        <v>33</v>
      </c>
      <c r="R63" s="7"/>
      <c r="S63" s="7"/>
      <c r="T63" s="12" t="s">
        <v>33</v>
      </c>
      <c r="U63" s="7"/>
      <c r="V63" s="14">
        <f t="shared" si="15"/>
        <v>0</v>
      </c>
      <c r="W63" s="29">
        <f t="shared" si="6"/>
        <v>0</v>
      </c>
      <c r="X63" s="29">
        <f t="shared" si="7"/>
        <v>0</v>
      </c>
      <c r="Y63" s="29">
        <f t="shared" si="8"/>
        <v>0</v>
      </c>
      <c r="Z63" s="29">
        <f t="shared" si="9"/>
        <v>0</v>
      </c>
      <c r="AA63" s="29">
        <f t="shared" si="10"/>
        <v>0</v>
      </c>
      <c r="AB63" s="29">
        <f t="shared" si="11"/>
        <v>0</v>
      </c>
      <c r="AC63" s="29">
        <f t="shared" si="12"/>
        <v>0</v>
      </c>
      <c r="AD63" s="29">
        <f t="shared" si="13"/>
        <v>0</v>
      </c>
      <c r="AE63" s="29">
        <f t="shared" si="14"/>
        <v>0</v>
      </c>
    </row>
    <row r="64" spans="2:31" ht="22.5" x14ac:dyDescent="0.2">
      <c r="B64" s="31" t="s">
        <v>112</v>
      </c>
      <c r="C64" s="31" t="s">
        <v>184</v>
      </c>
      <c r="D64" s="30" t="s">
        <v>171</v>
      </c>
      <c r="E64" s="31" t="s">
        <v>172</v>
      </c>
      <c r="F64" s="32" t="s">
        <v>175</v>
      </c>
      <c r="G64" s="7"/>
      <c r="H64" s="12" t="s">
        <v>33</v>
      </c>
      <c r="I64" s="7"/>
      <c r="J64" s="7"/>
      <c r="K64" s="12" t="s">
        <v>33</v>
      </c>
      <c r="L64" s="7"/>
      <c r="M64" s="7"/>
      <c r="N64" s="12" t="s">
        <v>33</v>
      </c>
      <c r="O64" s="7"/>
      <c r="P64" s="7"/>
      <c r="Q64" s="12" t="s">
        <v>33</v>
      </c>
      <c r="R64" s="7"/>
      <c r="S64" s="7"/>
      <c r="T64" s="12" t="s">
        <v>33</v>
      </c>
      <c r="U64" s="7"/>
      <c r="V64" s="14">
        <f t="shared" si="15"/>
        <v>0</v>
      </c>
      <c r="W64" s="29">
        <f t="shared" si="6"/>
        <v>0</v>
      </c>
      <c r="X64" s="29">
        <f t="shared" si="7"/>
        <v>0</v>
      </c>
      <c r="Y64" s="29">
        <f t="shared" si="8"/>
        <v>0</v>
      </c>
      <c r="Z64" s="29">
        <f t="shared" si="9"/>
        <v>0</v>
      </c>
      <c r="AA64" s="29">
        <f t="shared" si="10"/>
        <v>0</v>
      </c>
      <c r="AB64" s="29">
        <f t="shared" si="11"/>
        <v>0</v>
      </c>
      <c r="AC64" s="29">
        <f t="shared" si="12"/>
        <v>0</v>
      </c>
      <c r="AD64" s="29">
        <f t="shared" si="13"/>
        <v>0</v>
      </c>
      <c r="AE64" s="29">
        <f t="shared" si="14"/>
        <v>0</v>
      </c>
    </row>
    <row r="65" spans="2:31" ht="22.5" x14ac:dyDescent="0.2">
      <c r="B65" s="31" t="s">
        <v>112</v>
      </c>
      <c r="C65" s="31" t="s">
        <v>184</v>
      </c>
      <c r="D65" s="30" t="s">
        <v>171</v>
      </c>
      <c r="E65" s="31" t="s">
        <v>172</v>
      </c>
      <c r="F65" s="32" t="s">
        <v>176</v>
      </c>
      <c r="G65" s="7"/>
      <c r="H65" s="12" t="s">
        <v>33</v>
      </c>
      <c r="I65" s="7"/>
      <c r="J65" s="7"/>
      <c r="K65" s="12" t="s">
        <v>33</v>
      </c>
      <c r="L65" s="7"/>
      <c r="M65" s="7"/>
      <c r="N65" s="12" t="s">
        <v>33</v>
      </c>
      <c r="O65" s="7"/>
      <c r="P65" s="7"/>
      <c r="Q65" s="12" t="s">
        <v>33</v>
      </c>
      <c r="R65" s="7"/>
      <c r="S65" s="7"/>
      <c r="T65" s="12" t="s">
        <v>33</v>
      </c>
      <c r="U65" s="7"/>
      <c r="V65" s="14">
        <f t="shared" si="15"/>
        <v>0</v>
      </c>
      <c r="W65" s="29">
        <f t="shared" si="6"/>
        <v>0</v>
      </c>
      <c r="X65" s="29">
        <f t="shared" si="7"/>
        <v>0</v>
      </c>
      <c r="Y65" s="29">
        <f t="shared" si="8"/>
        <v>0</v>
      </c>
      <c r="Z65" s="29">
        <f t="shared" si="9"/>
        <v>0</v>
      </c>
      <c r="AA65" s="29">
        <f t="shared" si="10"/>
        <v>0</v>
      </c>
      <c r="AB65" s="29">
        <f t="shared" si="11"/>
        <v>0</v>
      </c>
      <c r="AC65" s="29">
        <f t="shared" si="12"/>
        <v>0</v>
      </c>
      <c r="AD65" s="29">
        <f t="shared" si="13"/>
        <v>0</v>
      </c>
      <c r="AE65" s="29">
        <f t="shared" si="14"/>
        <v>0</v>
      </c>
    </row>
    <row r="66" spans="2:31" ht="22.5" x14ac:dyDescent="0.2">
      <c r="B66" s="31" t="s">
        <v>112</v>
      </c>
      <c r="C66" s="31" t="s">
        <v>184</v>
      </c>
      <c r="D66" s="30" t="s">
        <v>171</v>
      </c>
      <c r="E66" s="31" t="s">
        <v>172</v>
      </c>
      <c r="F66" s="32" t="s">
        <v>177</v>
      </c>
      <c r="G66" s="7"/>
      <c r="H66" s="12" t="s">
        <v>33</v>
      </c>
      <c r="I66" s="7"/>
      <c r="J66" s="7"/>
      <c r="K66" s="12" t="s">
        <v>33</v>
      </c>
      <c r="L66" s="7"/>
      <c r="M66" s="7"/>
      <c r="N66" s="12" t="s">
        <v>33</v>
      </c>
      <c r="O66" s="7"/>
      <c r="P66" s="7"/>
      <c r="Q66" s="12" t="s">
        <v>33</v>
      </c>
      <c r="R66" s="7"/>
      <c r="S66" s="7"/>
      <c r="T66" s="12" t="s">
        <v>33</v>
      </c>
      <c r="U66" s="7"/>
      <c r="V66" s="14">
        <f t="shared" si="15"/>
        <v>0</v>
      </c>
      <c r="W66" s="29">
        <f t="shared" si="6"/>
        <v>0</v>
      </c>
      <c r="X66" s="29">
        <f t="shared" si="7"/>
        <v>0</v>
      </c>
      <c r="Y66" s="29">
        <f t="shared" si="8"/>
        <v>0</v>
      </c>
      <c r="Z66" s="29">
        <f t="shared" si="9"/>
        <v>0</v>
      </c>
      <c r="AA66" s="29">
        <f t="shared" si="10"/>
        <v>0</v>
      </c>
      <c r="AB66" s="29">
        <f t="shared" si="11"/>
        <v>0</v>
      </c>
      <c r="AC66" s="29">
        <f t="shared" si="12"/>
        <v>0</v>
      </c>
      <c r="AD66" s="29">
        <f t="shared" si="13"/>
        <v>0</v>
      </c>
      <c r="AE66" s="29">
        <f t="shared" si="14"/>
        <v>0</v>
      </c>
    </row>
    <row r="67" spans="2:31" ht="22.5" x14ac:dyDescent="0.2">
      <c r="B67" s="31" t="s">
        <v>112</v>
      </c>
      <c r="C67" s="31" t="s">
        <v>184</v>
      </c>
      <c r="D67" s="30" t="s">
        <v>171</v>
      </c>
      <c r="E67" s="31" t="s">
        <v>172</v>
      </c>
      <c r="F67" s="32" t="s">
        <v>178</v>
      </c>
      <c r="G67" s="7"/>
      <c r="H67" s="12" t="s">
        <v>33</v>
      </c>
      <c r="I67" s="7"/>
      <c r="J67" s="7"/>
      <c r="K67" s="12" t="s">
        <v>33</v>
      </c>
      <c r="L67" s="7"/>
      <c r="M67" s="7"/>
      <c r="N67" s="12" t="s">
        <v>33</v>
      </c>
      <c r="O67" s="7"/>
      <c r="P67" s="7"/>
      <c r="Q67" s="12" t="s">
        <v>33</v>
      </c>
      <c r="R67" s="7"/>
      <c r="S67" s="7"/>
      <c r="T67" s="12" t="s">
        <v>33</v>
      </c>
      <c r="U67" s="7"/>
      <c r="V67" s="14">
        <f t="shared" si="15"/>
        <v>0</v>
      </c>
      <c r="W67" s="29">
        <f t="shared" si="6"/>
        <v>0</v>
      </c>
      <c r="X67" s="29">
        <f t="shared" si="7"/>
        <v>0</v>
      </c>
      <c r="Y67" s="29">
        <f t="shared" si="8"/>
        <v>0</v>
      </c>
      <c r="Z67" s="29">
        <f t="shared" si="9"/>
        <v>0</v>
      </c>
      <c r="AA67" s="29">
        <f t="shared" si="10"/>
        <v>0</v>
      </c>
      <c r="AB67" s="29">
        <f t="shared" si="11"/>
        <v>0</v>
      </c>
      <c r="AC67" s="29">
        <f t="shared" si="12"/>
        <v>0</v>
      </c>
      <c r="AD67" s="29">
        <f t="shared" si="13"/>
        <v>0</v>
      </c>
      <c r="AE67" s="29">
        <f t="shared" si="14"/>
        <v>0</v>
      </c>
    </row>
    <row r="68" spans="2:31" ht="22.5" x14ac:dyDescent="0.2">
      <c r="B68" s="31" t="s">
        <v>112</v>
      </c>
      <c r="C68" s="31" t="s">
        <v>184</v>
      </c>
      <c r="D68" s="30" t="s">
        <v>171</v>
      </c>
      <c r="E68" s="31" t="s">
        <v>172</v>
      </c>
      <c r="F68" s="32" t="s">
        <v>179</v>
      </c>
      <c r="G68" s="7"/>
      <c r="H68" s="12" t="s">
        <v>33</v>
      </c>
      <c r="I68" s="7"/>
      <c r="J68" s="7"/>
      <c r="K68" s="12" t="s">
        <v>33</v>
      </c>
      <c r="L68" s="7"/>
      <c r="M68" s="7"/>
      <c r="N68" s="12" t="s">
        <v>33</v>
      </c>
      <c r="O68" s="7"/>
      <c r="P68" s="7"/>
      <c r="Q68" s="12" t="s">
        <v>33</v>
      </c>
      <c r="R68" s="7"/>
      <c r="S68" s="7"/>
      <c r="T68" s="12" t="s">
        <v>33</v>
      </c>
      <c r="U68" s="7"/>
      <c r="V68" s="14">
        <f t="shared" si="15"/>
        <v>0</v>
      </c>
      <c r="W68" s="29">
        <f t="shared" si="6"/>
        <v>0</v>
      </c>
      <c r="X68" s="29">
        <f t="shared" si="7"/>
        <v>0</v>
      </c>
      <c r="Y68" s="29">
        <f t="shared" si="8"/>
        <v>0</v>
      </c>
      <c r="Z68" s="29">
        <f t="shared" si="9"/>
        <v>0</v>
      </c>
      <c r="AA68" s="29">
        <f t="shared" si="10"/>
        <v>0</v>
      </c>
      <c r="AB68" s="29">
        <f t="shared" si="11"/>
        <v>0</v>
      </c>
      <c r="AC68" s="29">
        <f t="shared" si="12"/>
        <v>0</v>
      </c>
      <c r="AD68" s="29">
        <f t="shared" si="13"/>
        <v>0</v>
      </c>
      <c r="AE68" s="29">
        <f t="shared" si="14"/>
        <v>0</v>
      </c>
    </row>
    <row r="69" spans="2:31" ht="22.5" x14ac:dyDescent="0.25">
      <c r="B69" s="31" t="s">
        <v>112</v>
      </c>
      <c r="C69" s="31" t="s">
        <v>184</v>
      </c>
      <c r="D69" s="30" t="s">
        <v>171</v>
      </c>
      <c r="E69" s="31" t="s">
        <v>172</v>
      </c>
      <c r="F69" s="33" t="s">
        <v>180</v>
      </c>
      <c r="G69" s="7"/>
      <c r="H69" s="12" t="s">
        <v>33</v>
      </c>
      <c r="I69" s="7"/>
      <c r="J69" s="7"/>
      <c r="K69" s="12" t="s">
        <v>33</v>
      </c>
      <c r="L69" s="7"/>
      <c r="M69" s="7"/>
      <c r="N69" s="12" t="s">
        <v>33</v>
      </c>
      <c r="O69" s="7"/>
      <c r="P69" s="7"/>
      <c r="Q69" s="12" t="s">
        <v>33</v>
      </c>
      <c r="R69" s="7"/>
      <c r="S69" s="7"/>
      <c r="T69" s="12" t="s">
        <v>33</v>
      </c>
      <c r="U69" s="7"/>
      <c r="V69" s="14">
        <f t="shared" si="15"/>
        <v>0</v>
      </c>
      <c r="W69" s="29">
        <f t="shared" si="6"/>
        <v>0</v>
      </c>
      <c r="X69" s="29">
        <f t="shared" si="7"/>
        <v>0</v>
      </c>
      <c r="Y69" s="29">
        <f t="shared" si="8"/>
        <v>0</v>
      </c>
      <c r="Z69" s="29">
        <f t="shared" si="9"/>
        <v>0</v>
      </c>
      <c r="AA69" s="29">
        <f t="shared" si="10"/>
        <v>0</v>
      </c>
      <c r="AB69" s="29">
        <f t="shared" si="11"/>
        <v>0</v>
      </c>
      <c r="AC69" s="29">
        <f t="shared" si="12"/>
        <v>0</v>
      </c>
      <c r="AD69" s="29">
        <f t="shared" si="13"/>
        <v>0</v>
      </c>
      <c r="AE69" s="29">
        <f t="shared" si="14"/>
        <v>0</v>
      </c>
    </row>
    <row r="70" spans="2:31" ht="22.5" x14ac:dyDescent="0.25">
      <c r="B70" s="31" t="s">
        <v>112</v>
      </c>
      <c r="C70" s="31" t="s">
        <v>184</v>
      </c>
      <c r="D70" s="30" t="s">
        <v>171</v>
      </c>
      <c r="E70" s="31" t="s">
        <v>172</v>
      </c>
      <c r="F70" s="33" t="s">
        <v>181</v>
      </c>
      <c r="G70" s="7"/>
      <c r="H70" s="12" t="s">
        <v>33</v>
      </c>
      <c r="I70" s="7"/>
      <c r="J70" s="7"/>
      <c r="K70" s="12" t="s">
        <v>33</v>
      </c>
      <c r="L70" s="7"/>
      <c r="M70" s="7"/>
      <c r="N70" s="12" t="s">
        <v>33</v>
      </c>
      <c r="O70" s="7"/>
      <c r="P70" s="7"/>
      <c r="Q70" s="12" t="s">
        <v>33</v>
      </c>
      <c r="R70" s="7"/>
      <c r="S70" s="7"/>
      <c r="T70" s="12" t="s">
        <v>33</v>
      </c>
      <c r="U70" s="7"/>
      <c r="V70" s="14">
        <f t="shared" si="15"/>
        <v>0</v>
      </c>
      <c r="W70" s="29">
        <f t="shared" si="6"/>
        <v>0</v>
      </c>
      <c r="X70" s="29">
        <f t="shared" si="7"/>
        <v>0</v>
      </c>
      <c r="Y70" s="29">
        <f t="shared" si="8"/>
        <v>0</v>
      </c>
      <c r="Z70" s="29">
        <f t="shared" si="9"/>
        <v>0</v>
      </c>
      <c r="AA70" s="29">
        <f t="shared" si="10"/>
        <v>0</v>
      </c>
      <c r="AB70" s="29">
        <f t="shared" si="11"/>
        <v>0</v>
      </c>
      <c r="AC70" s="29">
        <f t="shared" si="12"/>
        <v>0</v>
      </c>
      <c r="AD70" s="29">
        <f t="shared" si="13"/>
        <v>0</v>
      </c>
      <c r="AE70" s="29">
        <f t="shared" si="14"/>
        <v>0</v>
      </c>
    </row>
  </sheetData>
  <autoFilter ref="B11:AE70"/>
  <mergeCells count="8">
    <mergeCell ref="H2:I2"/>
    <mergeCell ref="X9:Y9"/>
    <mergeCell ref="Z9:AA9"/>
    <mergeCell ref="G10:I10"/>
    <mergeCell ref="J10:L10"/>
    <mergeCell ref="M10:O10"/>
    <mergeCell ref="P10:R10"/>
    <mergeCell ref="S10:U10"/>
  </mergeCells>
  <dataValidations count="2">
    <dataValidation type="list" allowBlank="1" showInputMessage="1" showErrorMessage="1" sqref="N12:N70 H12:H70 K12:K70 T12:T70 Q12:Q70">
      <formula1>"Cero 0,Muy Simple 1,Algo Simple 2,Normal 3,Algo Complejo 4,Muy Complejo 5"</formula1>
    </dataValidation>
    <dataValidation type="list" allowBlank="1" showInputMessage="1" showErrorMessage="1" sqref="H10">
      <formula1>"Cero,Muy Simple,Algo Simple,Normal,Algo Complejo,Muy Complejo"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 Migra 1</vt:lpstr>
      <vt:lpstr>Migración 1</vt:lpstr>
      <vt:lpstr>Resumen Migra 2</vt:lpstr>
      <vt:lpstr>Migración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Meza Vargas</dc:creator>
  <cp:lastModifiedBy>Marcelo Meza Vargas</cp:lastModifiedBy>
  <dcterms:created xsi:type="dcterms:W3CDTF">2018-07-09T19:33:12Z</dcterms:created>
  <dcterms:modified xsi:type="dcterms:W3CDTF">2018-08-22T19:12:47Z</dcterms:modified>
</cp:coreProperties>
</file>