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lquin\Data Analytics IronHack\Mid Project\"/>
    </mc:Choice>
  </mc:AlternateContent>
  <xr:revisionPtr revIDLastSave="0" documentId="13_ncr:1_{FED1C69D-B345-42E1-AB6A-D730B211C6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nkings" sheetId="1" r:id="rId1"/>
  </sheets>
  <definedNames>
    <definedName name="_xlnm._FilterDatabase" localSheetId="0" hidden="1">Rankings!$AL$1:$AL$36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5" i="1" l="1"/>
  <c r="AR35" i="1"/>
  <c r="AP34" i="1"/>
  <c r="AR34" i="1"/>
  <c r="AP33" i="1"/>
  <c r="AR33" i="1"/>
  <c r="AP32" i="1"/>
  <c r="AR32" i="1"/>
  <c r="AP31" i="1"/>
  <c r="AR31" i="1"/>
  <c r="AP30" i="1"/>
  <c r="AR30" i="1"/>
  <c r="AP29" i="1"/>
  <c r="AR29" i="1"/>
  <c r="AP28" i="1"/>
  <c r="AR28" i="1"/>
  <c r="AP27" i="1"/>
  <c r="AR27" i="1"/>
  <c r="AP26" i="1"/>
  <c r="AR26" i="1"/>
  <c r="AP25" i="1"/>
  <c r="AR25" i="1"/>
  <c r="AP24" i="1"/>
  <c r="AR24" i="1"/>
  <c r="AP23" i="1"/>
  <c r="AR23" i="1"/>
  <c r="AP22" i="1"/>
  <c r="AR22" i="1"/>
  <c r="AP21" i="1"/>
  <c r="AR21" i="1"/>
  <c r="AP20" i="1"/>
  <c r="AR20" i="1"/>
  <c r="AP19" i="1"/>
  <c r="AR19" i="1"/>
  <c r="AP18" i="1"/>
  <c r="AR18" i="1"/>
  <c r="AP17" i="1"/>
  <c r="AR17" i="1"/>
  <c r="AP16" i="1"/>
  <c r="AR16" i="1"/>
  <c r="AP15" i="1"/>
  <c r="AR15" i="1"/>
  <c r="AP14" i="1"/>
  <c r="AR14" i="1"/>
  <c r="AP13" i="1"/>
  <c r="AR13" i="1"/>
  <c r="AP12" i="1"/>
  <c r="AR12" i="1"/>
  <c r="AP11" i="1"/>
  <c r="AR11" i="1"/>
  <c r="AP10" i="1"/>
  <c r="AR10" i="1"/>
  <c r="AP9" i="1"/>
  <c r="AR9" i="1"/>
  <c r="AP8" i="1"/>
  <c r="AR8" i="1"/>
  <c r="AP7" i="1"/>
  <c r="AR7" i="1"/>
  <c r="AP6" i="1"/>
  <c r="AR6" i="1"/>
  <c r="AP5" i="1"/>
  <c r="AR5" i="1"/>
  <c r="AP4" i="1"/>
  <c r="AR4" i="1"/>
  <c r="AP3" i="1"/>
  <c r="AR3" i="1"/>
  <c r="AP2" i="1"/>
  <c r="AR2" i="1"/>
  <c r="AP1" i="1"/>
  <c r="AR1" i="1"/>
  <c r="AL5" i="1"/>
  <c r="AK7" i="1"/>
  <c r="AL7" i="1" s="1"/>
  <c r="AK8" i="1"/>
  <c r="AL8" i="1" s="1"/>
  <c r="AK9" i="1"/>
  <c r="AL9" i="1" s="1"/>
  <c r="AK10" i="1"/>
  <c r="AL10" i="1" s="1"/>
  <c r="AK11" i="1"/>
  <c r="AL1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K6" i="1"/>
  <c r="AL6" i="1" s="1"/>
  <c r="AL4" i="1"/>
  <c r="AL3" i="1"/>
  <c r="AL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3" i="1"/>
</calcChain>
</file>

<file path=xl/sharedStrings.xml><?xml version="1.0" encoding="utf-8"?>
<sst xmlns="http://schemas.openxmlformats.org/spreadsheetml/2006/main" count="161" uniqueCount="116">
  <si>
    <t xml:space="preserve"> 1948: 27.2,</t>
  </si>
  <si>
    <t xml:space="preserve"> 1992: 24.429864253393664,</t>
  </si>
  <si>
    <t xml:space="preserve"> 2002: 26.82716049382716,</t>
  </si>
  <si>
    <t xml:space="preserve"> 2006: 27.443181818181817,</t>
  </si>
  <si>
    <t xml:space="preserve"> 2008: 25.907600596125185,</t>
  </si>
  <si>
    <t xml:space="preserve"> 1960: 24.685236768802227,</t>
  </si>
  <si>
    <t xml:space="preserve"> 1912: 27.288343558282207,</t>
  </si>
  <si>
    <t xml:space="preserve"> 1956: 26.099150141643058,</t>
  </si>
  <si>
    <t xml:space="preserve"> 2012: 26.001582278481013,</t>
  </si>
  <si>
    <t xml:space="preserve"> 2000: 26.104072398190045,</t>
  </si>
  <si>
    <t xml:space="preserve"> 1996: 25.61019736842105,</t>
  </si>
  <si>
    <t xml:space="preserve"> 1980: 24.2117202268431,</t>
  </si>
  <si>
    <t xml:space="preserve"> 1988: 24.337726523887973,</t>
  </si>
  <si>
    <t xml:space="preserve"> 1984: 24.267950963222418,</t>
  </si>
  <si>
    <t xml:space="preserve"> 1972: 25.09282700421941,</t>
  </si>
  <si>
    <t xml:space="preserve"> 1994: 25.37272727272727,</t>
  </si>
  <si>
    <t xml:space="preserve"> 1952: 26.384615384615383,</t>
  </si>
  <si>
    <t xml:space="preserve"> 1904: 24.508670520231213,</t>
  </si>
  <si>
    <t xml:space="preserve"> 1932: 25.95402298850575,</t>
  </si>
  <si>
    <t xml:space="preserve"> 1924: 26.753012048192772,</t>
  </si>
  <si>
    <t xml:space="preserve"> 2004: 25.97289156626506,</t>
  </si>
  <si>
    <t xml:space="preserve"> 2016: 26.51578947368421,</t>
  </si>
  <si>
    <t xml:space="preserve"> 1920: 27.920892494929006,</t>
  </si>
  <si>
    <t xml:space="preserve"> 1976: 24.125984251968504,</t>
  </si>
  <si>
    <t xml:space="preserve"> 1936: 25.833333333333332,</t>
  </si>
  <si>
    <t xml:space="preserve"> 2010: 26.78735632183908,</t>
  </si>
  <si>
    <t xml:space="preserve"> 2014: 26.742574257425744,</t>
  </si>
  <si>
    <t xml:space="preserve"> 1964: 25.07598039215686,</t>
  </si>
  <si>
    <t xml:space="preserve"> 1928: 25.701818181818183,</t>
  </si>
  <si>
    <t xml:space="preserve"> 1906: 21.452229299363058,</t>
  </si>
  <si>
    <t xml:space="preserve"> 1908: 27.5578231292517,</t>
  </si>
  <si>
    <t xml:space="preserve"> 1968: 24.701176470588237,</t>
  </si>
  <si>
    <t xml:space="preserve"> 1998: 25.917241379310344,</t>
  </si>
  <si>
    <t xml:space="preserve"> 1896: 19.322580645161292}</t>
  </si>
  <si>
    <t>United States</t>
  </si>
  <si>
    <t>Soviet Union</t>
  </si>
  <si>
    <t>Germany</t>
  </si>
  <si>
    <t>Italy</t>
  </si>
  <si>
    <t>Great Britain</t>
  </si>
  <si>
    <t>GOLD MEDALS Per Country</t>
  </si>
  <si>
    <t>Silver MEDALS Per Country</t>
  </si>
  <si>
    <t>France</t>
  </si>
  <si>
    <t xml:space="preserve">Great Britain </t>
  </si>
  <si>
    <t>Bronze MEDALS Per Country</t>
  </si>
  <si>
    <t>Great Britan</t>
  </si>
  <si>
    <t>Age</t>
  </si>
  <si>
    <t>Gold</t>
  </si>
  <si>
    <t>Silver</t>
  </si>
  <si>
    <t>#Medals Won</t>
  </si>
  <si>
    <t>Bronze</t>
  </si>
  <si>
    <t>23.0    1143</t>
  </si>
  <si>
    <t>24.0    1048</t>
  </si>
  <si>
    <t>25.0    1023</t>
  </si>
  <si>
    <t>22.0     982</t>
  </si>
  <si>
    <t>26.0     947</t>
  </si>
  <si>
    <t>23.0    1116</t>
  </si>
  <si>
    <t>24.0    1106</t>
  </si>
  <si>
    <t>22.0    1081</t>
  </si>
  <si>
    <t>25.0    1045</t>
  </si>
  <si>
    <t>26.0    1001</t>
  </si>
  <si>
    <t>China</t>
  </si>
  <si>
    <t>Russia</t>
  </si>
  <si>
    <t>United Kingdom</t>
  </si>
  <si>
    <t>Japan</t>
  </si>
  <si>
    <t>Australia</t>
  </si>
  <si>
    <t>South Korea</t>
  </si>
  <si>
    <t>Italia</t>
  </si>
  <si>
    <t>Canada</t>
  </si>
  <si>
    <t>Netherlands</t>
  </si>
  <si>
    <t>Brazil</t>
  </si>
  <si>
    <t>Spain</t>
  </si>
  <si>
    <t>Hungary</t>
  </si>
  <si>
    <t>Expenditure(Bilions)</t>
  </si>
  <si>
    <t>Habitants (Milions)</t>
  </si>
  <si>
    <t>Countries with more Medals</t>
  </si>
  <si>
    <t>Investment per capita</t>
  </si>
  <si>
    <t>1900: 25.09452736318408,</t>
  </si>
  <si>
    <t>sad</t>
  </si>
  <si>
    <t>Ano</t>
  </si>
  <si>
    <t>1896: 19.32</t>
  </si>
  <si>
    <t>1900: 25.09</t>
  </si>
  <si>
    <t>1904: 24.51</t>
  </si>
  <si>
    <t>1906: 21.45</t>
  </si>
  <si>
    <t>1908: 27.56</t>
  </si>
  <si>
    <t>1912: 27.29</t>
  </si>
  <si>
    <t>1920: 27.92</t>
  </si>
  <si>
    <t>1924: 26.75</t>
  </si>
  <si>
    <t>1928: 25.70</t>
  </si>
  <si>
    <t>1932: 25.95</t>
  </si>
  <si>
    <t>1936: 25.83</t>
  </si>
  <si>
    <t>1948: 27.20</t>
  </si>
  <si>
    <t>1952: 26.38</t>
  </si>
  <si>
    <t>1956: 26.10</t>
  </si>
  <si>
    <t>1960: 24.69</t>
  </si>
  <si>
    <t>1964: 25.08</t>
  </si>
  <si>
    <t>1968: 24.70</t>
  </si>
  <si>
    <t>1972: 25.09</t>
  </si>
  <si>
    <t>1976: 24.13</t>
  </si>
  <si>
    <t>1980: 24.21</t>
  </si>
  <si>
    <t>1984: 24.27</t>
  </si>
  <si>
    <t>1988: 24.34</t>
  </si>
  <si>
    <t>1992: 24.43</t>
  </si>
  <si>
    <t>1994: 25.37</t>
  </si>
  <si>
    <t>1996: 25.61</t>
  </si>
  <si>
    <t>1998: 25.92</t>
  </si>
  <si>
    <t>2000: 26.10</t>
  </si>
  <si>
    <t>2002: 26.83</t>
  </si>
  <si>
    <t>2004: 25.97</t>
  </si>
  <si>
    <t>2006: 27.44</t>
  </si>
  <si>
    <t>2008: 25.91</t>
  </si>
  <si>
    <t>2010: 26.79</t>
  </si>
  <si>
    <t>2012: 26.00</t>
  </si>
  <si>
    <t>2014: 26.74</t>
  </si>
  <si>
    <t>2016: 26.52</t>
  </si>
  <si>
    <t>[ ]:</t>
  </si>
  <si>
    <t>26,52 ​​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</si>
</sst>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ar(--jp-code-font-family)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Aptos"/>
      <family val="2"/>
    </font>
    <font>
      <sz val="10"/>
      <color theme="1"/>
      <name val="Var(--jp-code-font-family)"/>
    </font>
    <font>
      <sz val="11"/>
      <color theme="1"/>
      <name val="Var(--jp-cell-prompt-font-famil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/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9" fontId="0" fillId="5" borderId="17" xfId="1" applyFont="1" applyFill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6" borderId="17" xfId="1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9" fontId="0" fillId="6" borderId="20" xfId="1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left" vertical="center" indent="1"/>
    </xf>
    <xf numFmtId="0" fontId="7" fillId="0" borderId="22" xfId="0" applyFont="1" applyBorder="1" applyAlignment="1">
      <alignment horizontal="left" vertical="center" indent="1"/>
    </xf>
    <xf numFmtId="0" fontId="7" fillId="6" borderId="22" xfId="0" applyFont="1" applyFill="1" applyBorder="1" applyAlignment="1">
      <alignment horizontal="left" vertical="center" indent="1"/>
    </xf>
    <xf numFmtId="0" fontId="7" fillId="6" borderId="21" xfId="0" applyFont="1" applyFill="1" applyBorder="1" applyAlignment="1">
      <alignment horizontal="left" vertical="center" indent="1"/>
    </xf>
    <xf numFmtId="0" fontId="7" fillId="5" borderId="23" xfId="0" applyFont="1" applyFill="1" applyBorder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Gold</a:t>
            </a:r>
            <a:r>
              <a:rPr lang="en-GB" baseline="0"/>
              <a:t> Medals Per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Rankings!$B$4:$B$8</c:f>
              <c:strCache>
                <c:ptCount val="5"/>
                <c:pt idx="0">
                  <c:v>United States</c:v>
                </c:pt>
                <c:pt idx="1">
                  <c:v>Soviet Union</c:v>
                </c:pt>
                <c:pt idx="2">
                  <c:v>Germany</c:v>
                </c:pt>
                <c:pt idx="3">
                  <c:v>Italy</c:v>
                </c:pt>
                <c:pt idx="4">
                  <c:v>Great Britain</c:v>
                </c:pt>
              </c:strCache>
            </c:strRef>
          </c:cat>
          <c:val>
            <c:numRef>
              <c:f>Rankings!$C$4:$C$8</c:f>
              <c:numCache>
                <c:formatCode>General</c:formatCode>
                <c:ptCount val="5"/>
                <c:pt idx="0">
                  <c:v>2474</c:v>
                </c:pt>
                <c:pt idx="1">
                  <c:v>1058</c:v>
                </c:pt>
                <c:pt idx="2">
                  <c:v>679</c:v>
                </c:pt>
                <c:pt idx="3">
                  <c:v>535</c:v>
                </c:pt>
                <c:pt idx="4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C-469C-A54D-8F049DD1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338208"/>
        <c:axId val="1647339168"/>
      </c:barChart>
      <c:catAx>
        <c:axId val="16473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9168"/>
        <c:crosses val="autoZero"/>
        <c:auto val="1"/>
        <c:lblAlgn val="ctr"/>
        <c:lblOffset val="100"/>
        <c:noMultiLvlLbl val="0"/>
      </c:catAx>
      <c:valAx>
        <c:axId val="16473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3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Silver Medals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Rankings!$E$4:$E$8</c:f>
              <c:strCache>
                <c:ptCount val="5"/>
                <c:pt idx="0">
                  <c:v>United States</c:v>
                </c:pt>
                <c:pt idx="1">
                  <c:v>Soviet Union</c:v>
                </c:pt>
                <c:pt idx="2">
                  <c:v>Germany</c:v>
                </c:pt>
                <c:pt idx="3">
                  <c:v>Great Britain </c:v>
                </c:pt>
                <c:pt idx="4">
                  <c:v>France</c:v>
                </c:pt>
              </c:strCache>
            </c:strRef>
          </c:cat>
          <c:val>
            <c:numRef>
              <c:f>Rankings!$F$4:$F$8</c:f>
              <c:numCache>
                <c:formatCode>General</c:formatCode>
                <c:ptCount val="5"/>
                <c:pt idx="0">
                  <c:v>1512</c:v>
                </c:pt>
                <c:pt idx="1">
                  <c:v>716</c:v>
                </c:pt>
                <c:pt idx="2">
                  <c:v>627</c:v>
                </c:pt>
                <c:pt idx="3">
                  <c:v>582</c:v>
                </c:pt>
                <c:pt idx="4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6-4E56-94C8-491BBFE46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5805056"/>
        <c:axId val="935807936"/>
      </c:barChart>
      <c:catAx>
        <c:axId val="9358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7936"/>
        <c:crosses val="autoZero"/>
        <c:auto val="1"/>
        <c:lblAlgn val="ctr"/>
        <c:lblOffset val="100"/>
        <c:noMultiLvlLbl val="0"/>
      </c:catAx>
      <c:valAx>
        <c:axId val="9358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0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Bronze Medals Per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Rankings!$H$4:$H$8</c:f>
              <c:strCache>
                <c:ptCount val="5"/>
                <c:pt idx="0">
                  <c:v>United States</c:v>
                </c:pt>
                <c:pt idx="1">
                  <c:v>Germany</c:v>
                </c:pt>
                <c:pt idx="2">
                  <c:v>Soviet Union</c:v>
                </c:pt>
                <c:pt idx="3">
                  <c:v>France</c:v>
                </c:pt>
                <c:pt idx="4">
                  <c:v>Great Britan</c:v>
                </c:pt>
              </c:strCache>
            </c:strRef>
          </c:cat>
          <c:val>
            <c:numRef>
              <c:f>Rankings!$I$4:$I$8</c:f>
              <c:numCache>
                <c:formatCode>General</c:formatCode>
                <c:ptCount val="5"/>
                <c:pt idx="0">
                  <c:v>1233</c:v>
                </c:pt>
                <c:pt idx="1">
                  <c:v>678</c:v>
                </c:pt>
                <c:pt idx="2">
                  <c:v>677</c:v>
                </c:pt>
                <c:pt idx="3">
                  <c:v>577</c:v>
                </c:pt>
                <c:pt idx="4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3-47E3-8497-1CDE91DFF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192128"/>
        <c:axId val="1662191648"/>
      </c:barChart>
      <c:catAx>
        <c:axId val="16621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91648"/>
        <c:crosses val="autoZero"/>
        <c:auto val="1"/>
        <c:lblAlgn val="ctr"/>
        <c:lblOffset val="100"/>
        <c:noMultiLvlLbl val="0"/>
      </c:catAx>
      <c:valAx>
        <c:axId val="16621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9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Gold</a:t>
            </a:r>
            <a:r>
              <a:rPr lang="en-GB" baseline="0"/>
              <a:t> Medalist per Event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Rankings!$AR$1:$AR$35</c:f>
              <c:strCache>
                <c:ptCount val="35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1906</c:v>
                </c:pt>
                <c:pt idx="4">
                  <c:v>1908</c:v>
                </c:pt>
                <c:pt idx="5">
                  <c:v>1912</c:v>
                </c:pt>
                <c:pt idx="6">
                  <c:v>1920</c:v>
                </c:pt>
                <c:pt idx="7">
                  <c:v>1924</c:v>
                </c:pt>
                <c:pt idx="8">
                  <c:v>1928</c:v>
                </c:pt>
                <c:pt idx="9">
                  <c:v>1932</c:v>
                </c:pt>
                <c:pt idx="10">
                  <c:v>1936</c:v>
                </c:pt>
                <c:pt idx="11">
                  <c:v>1948</c:v>
                </c:pt>
                <c:pt idx="12">
                  <c:v>1952</c:v>
                </c:pt>
                <c:pt idx="13">
                  <c:v>1956</c:v>
                </c:pt>
                <c:pt idx="14">
                  <c:v>1960</c:v>
                </c:pt>
                <c:pt idx="15">
                  <c:v>1964</c:v>
                </c:pt>
                <c:pt idx="16">
                  <c:v>1968</c:v>
                </c:pt>
                <c:pt idx="17">
                  <c:v>1972</c:v>
                </c:pt>
                <c:pt idx="18">
                  <c:v>1976</c:v>
                </c:pt>
                <c:pt idx="19">
                  <c:v>1980</c:v>
                </c:pt>
                <c:pt idx="20">
                  <c:v>1984</c:v>
                </c:pt>
                <c:pt idx="21">
                  <c:v>1988</c:v>
                </c:pt>
                <c:pt idx="22">
                  <c:v>1992</c:v>
                </c:pt>
                <c:pt idx="23">
                  <c:v>1994</c:v>
                </c:pt>
                <c:pt idx="24">
                  <c:v>1996</c:v>
                </c:pt>
                <c:pt idx="25">
                  <c:v>1998</c:v>
                </c:pt>
                <c:pt idx="26">
                  <c:v>2000</c:v>
                </c:pt>
                <c:pt idx="27">
                  <c:v>2002</c:v>
                </c:pt>
                <c:pt idx="28">
                  <c:v>2004</c:v>
                </c:pt>
                <c:pt idx="29">
                  <c:v>2006</c:v>
                </c:pt>
                <c:pt idx="30">
                  <c:v>2008</c:v>
                </c:pt>
                <c:pt idx="31">
                  <c:v>2010</c:v>
                </c:pt>
                <c:pt idx="32">
                  <c:v>2012</c:v>
                </c:pt>
                <c:pt idx="33">
                  <c:v>2014</c:v>
                </c:pt>
                <c:pt idx="34">
                  <c:v>2016</c:v>
                </c:pt>
              </c:strCache>
            </c:strRef>
          </c:cat>
          <c:val>
            <c:numRef>
              <c:f>Rankings!$AS$1:$AS$35</c:f>
              <c:numCache>
                <c:formatCode>General</c:formatCode>
                <c:ptCount val="35"/>
                <c:pt idx="0">
                  <c:v>19.32</c:v>
                </c:pt>
                <c:pt idx="1">
                  <c:v>25.09</c:v>
                </c:pt>
                <c:pt idx="2">
                  <c:v>24.51</c:v>
                </c:pt>
                <c:pt idx="3">
                  <c:v>21.45</c:v>
                </c:pt>
                <c:pt idx="4">
                  <c:v>27.56</c:v>
                </c:pt>
                <c:pt idx="5">
                  <c:v>27.29</c:v>
                </c:pt>
                <c:pt idx="6">
                  <c:v>27.92</c:v>
                </c:pt>
                <c:pt idx="7">
                  <c:v>26.75</c:v>
                </c:pt>
                <c:pt idx="8">
                  <c:v>25.7</c:v>
                </c:pt>
                <c:pt idx="9">
                  <c:v>25.95</c:v>
                </c:pt>
                <c:pt idx="10">
                  <c:v>25.83</c:v>
                </c:pt>
                <c:pt idx="11">
                  <c:v>27.2</c:v>
                </c:pt>
                <c:pt idx="12">
                  <c:v>26.38</c:v>
                </c:pt>
                <c:pt idx="13">
                  <c:v>26.1</c:v>
                </c:pt>
                <c:pt idx="14">
                  <c:v>24.69</c:v>
                </c:pt>
                <c:pt idx="15">
                  <c:v>25.08</c:v>
                </c:pt>
                <c:pt idx="16">
                  <c:v>24.7</c:v>
                </c:pt>
                <c:pt idx="17">
                  <c:v>25.09</c:v>
                </c:pt>
                <c:pt idx="18">
                  <c:v>24.13</c:v>
                </c:pt>
                <c:pt idx="19">
                  <c:v>24.21</c:v>
                </c:pt>
                <c:pt idx="20">
                  <c:v>24.27</c:v>
                </c:pt>
                <c:pt idx="21">
                  <c:v>24.34</c:v>
                </c:pt>
                <c:pt idx="22">
                  <c:v>24.43</c:v>
                </c:pt>
                <c:pt idx="23">
                  <c:v>25.37</c:v>
                </c:pt>
                <c:pt idx="24">
                  <c:v>25.61</c:v>
                </c:pt>
                <c:pt idx="25">
                  <c:v>25.92</c:v>
                </c:pt>
                <c:pt idx="26">
                  <c:v>26.1</c:v>
                </c:pt>
                <c:pt idx="27">
                  <c:v>26.83</c:v>
                </c:pt>
                <c:pt idx="28">
                  <c:v>25.97</c:v>
                </c:pt>
                <c:pt idx="29">
                  <c:v>27.44</c:v>
                </c:pt>
                <c:pt idx="30">
                  <c:v>25.91</c:v>
                </c:pt>
                <c:pt idx="31">
                  <c:v>26.79</c:v>
                </c:pt>
                <c:pt idx="32">
                  <c:v>26</c:v>
                </c:pt>
                <c:pt idx="33">
                  <c:v>26.74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E-4095-BDBE-B861400F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082000"/>
        <c:axId val="934080560"/>
      </c:barChart>
      <c:catAx>
        <c:axId val="9340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80560"/>
        <c:crosses val="autoZero"/>
        <c:auto val="1"/>
        <c:lblAlgn val="ctr"/>
        <c:lblOffset val="100"/>
        <c:noMultiLvlLbl val="0"/>
      </c:catAx>
      <c:valAx>
        <c:axId val="9340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15</xdr:row>
      <xdr:rowOff>102870</xdr:rowOff>
    </xdr:from>
    <xdr:to>
      <xdr:col>7</xdr:col>
      <xdr:colOff>525780</xdr:colOff>
      <xdr:row>30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CA9CC-F438-1354-C23F-A99BBEF2D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144780</xdr:colOff>
      <xdr:row>15</xdr:row>
      <xdr:rowOff>102870</xdr:rowOff>
    </xdr:from>
    <xdr:to>
      <xdr:col>15</xdr:col>
      <xdr:colOff>449580</xdr:colOff>
      <xdr:row>30</xdr:row>
      <xdr:rowOff>102870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F07B37-9EEE-9EE4-DA72-A10823119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198120</xdr:colOff>
      <xdr:row>15</xdr:row>
      <xdr:rowOff>102870</xdr:rowOff>
    </xdr:from>
    <xdr:to>
      <xdr:col>23</xdr:col>
      <xdr:colOff>502920</xdr:colOff>
      <xdr:row>30</xdr:row>
      <xdr:rowOff>102870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99F233-6EB7-806B-9427-5D50B9A48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314876</xdr:colOff>
      <xdr:row>17</xdr:row>
      <xdr:rowOff>57937</xdr:rowOff>
    </xdr:from>
    <xdr:to>
      <xdr:col>40</xdr:col>
      <xdr:colOff>491207</xdr:colOff>
      <xdr:row>32</xdr:row>
      <xdr:rowOff>61716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E1B33C-F401-1587-0335-E9FB453B6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36"/>
  <sheetViews>
    <sheetView showGridLines="0" tabSelected="1" topLeftCell="AE15" zoomScale="121" zoomScaleNormal="70" workbookViewId="0">
      <selection activeCell="AR1" sqref="AR1:AS35"/>
    </sheetView>
  </sheetViews>
  <sheetFormatPr defaultRowHeight="14.4"/>
  <cols>
    <col min="2" max="2" width="12" customWidth="1"/>
    <col min="3" max="3" width="10.5546875" customWidth="1"/>
    <col min="13" max="13" width="10.33203125" bestFit="1" customWidth="1"/>
    <col min="15" max="15" width="12.77734375" bestFit="1" customWidth="1"/>
    <col min="18" max="18" width="12.77734375" bestFit="1" customWidth="1"/>
    <col min="21" max="21" width="12.77734375" bestFit="1" customWidth="1"/>
    <col min="27" max="27" width="26.33203125" bestFit="1" customWidth="1"/>
    <col min="28" max="28" width="18.6640625" bestFit="1" customWidth="1"/>
    <col min="29" max="29" width="17.44140625" bestFit="1" customWidth="1"/>
    <col min="30" max="30" width="20.44140625" bestFit="1" customWidth="1"/>
    <col min="40" max="40" width="10.6640625" bestFit="1" customWidth="1"/>
  </cols>
  <sheetData>
    <row r="1" spans="2:45" ht="15" thickBot="1">
      <c r="AK1" t="s">
        <v>77</v>
      </c>
      <c r="AL1" t="s">
        <v>78</v>
      </c>
      <c r="AN1" s="42" t="s">
        <v>79</v>
      </c>
      <c r="AP1" t="str">
        <f>RIGHT(AN1,5)</f>
        <v>19.32</v>
      </c>
      <c r="AR1" t="str">
        <f>LEFT(AN1,4)</f>
        <v>1896</v>
      </c>
      <c r="AS1">
        <v>19.32</v>
      </c>
    </row>
    <row r="2" spans="2:45" ht="15" thickBot="1">
      <c r="B2" s="1"/>
      <c r="AA2" s="28" t="s">
        <v>74</v>
      </c>
      <c r="AB2" s="29" t="s">
        <v>72</v>
      </c>
      <c r="AC2" s="29" t="s">
        <v>73</v>
      </c>
      <c r="AD2" s="30" t="s">
        <v>75</v>
      </c>
      <c r="AG2" s="1">
        <v>1900</v>
      </c>
      <c r="AH2" s="1" t="s">
        <v>76</v>
      </c>
      <c r="AL2" t="str">
        <f>LEFT(AG2,4)</f>
        <v>1900</v>
      </c>
      <c r="AN2" s="42" t="s">
        <v>80</v>
      </c>
      <c r="AP2" t="str">
        <f>RIGHT(AN2,5)</f>
        <v>25.09</v>
      </c>
      <c r="AR2" t="str">
        <f>LEFT(AN2,4)</f>
        <v>1900</v>
      </c>
      <c r="AS2">
        <v>25.09</v>
      </c>
    </row>
    <row r="3" spans="2:45" ht="15" thickBot="1">
      <c r="B3" s="1" t="s">
        <v>39</v>
      </c>
      <c r="E3" s="1" t="s">
        <v>40</v>
      </c>
      <c r="H3" s="1" t="s">
        <v>43</v>
      </c>
      <c r="N3" s="4" t="s">
        <v>46</v>
      </c>
      <c r="O3" s="5"/>
      <c r="P3" s="3"/>
      <c r="Q3" s="6" t="s">
        <v>47</v>
      </c>
      <c r="R3" s="7"/>
      <c r="S3" s="3"/>
      <c r="T3" s="8" t="s">
        <v>49</v>
      </c>
      <c r="U3" s="9"/>
      <c r="AA3" s="41" t="s">
        <v>34</v>
      </c>
      <c r="AB3" s="25">
        <v>8.1999999999999993</v>
      </c>
      <c r="AC3" s="22">
        <v>331</v>
      </c>
      <c r="AD3" s="31">
        <f>AB3/AC3</f>
        <v>2.4773413897280966E-2</v>
      </c>
      <c r="AG3" s="1">
        <v>1948</v>
      </c>
      <c r="AH3" s="1" t="s">
        <v>0</v>
      </c>
      <c r="AL3" t="str">
        <f>LEFT(AG3,4)</f>
        <v>1948</v>
      </c>
      <c r="AN3" s="42" t="s">
        <v>81</v>
      </c>
      <c r="AP3" t="str">
        <f>RIGHT(AN3,5)</f>
        <v>24.51</v>
      </c>
      <c r="AR3" t="str">
        <f>LEFT(AN3,4)</f>
        <v>1904</v>
      </c>
      <c r="AS3">
        <v>24.51</v>
      </c>
    </row>
    <row r="4" spans="2:45" ht="15" thickBot="1">
      <c r="B4" s="1" t="s">
        <v>34</v>
      </c>
      <c r="C4" s="2">
        <v>2474</v>
      </c>
      <c r="E4" s="1" t="s">
        <v>34</v>
      </c>
      <c r="F4">
        <v>1512</v>
      </c>
      <c r="H4" s="1" t="s">
        <v>34</v>
      </c>
      <c r="I4">
        <v>1233</v>
      </c>
      <c r="N4" s="10" t="s">
        <v>45</v>
      </c>
      <c r="O4" s="11" t="s">
        <v>48</v>
      </c>
      <c r="P4" s="12"/>
      <c r="Q4" s="10" t="s">
        <v>45</v>
      </c>
      <c r="R4" s="11" t="s">
        <v>48</v>
      </c>
      <c r="S4" s="12"/>
      <c r="T4" s="10" t="s">
        <v>45</v>
      </c>
      <c r="U4" s="11" t="s">
        <v>48</v>
      </c>
      <c r="V4" s="13"/>
      <c r="AA4" s="37" t="s">
        <v>60</v>
      </c>
      <c r="AB4" s="25">
        <v>6.5</v>
      </c>
      <c r="AC4" s="22">
        <v>1410</v>
      </c>
      <c r="AD4" s="31">
        <f t="shared" ref="AD4:AD17" si="0">AB4/AC4</f>
        <v>4.6099290780141841E-3</v>
      </c>
      <c r="AG4" s="1">
        <v>1992</v>
      </c>
      <c r="AH4" s="1" t="s">
        <v>1</v>
      </c>
      <c r="AL4" t="str">
        <f>LEFT(AG4,4)</f>
        <v>1992</v>
      </c>
      <c r="AN4" s="42" t="s">
        <v>82</v>
      </c>
      <c r="AP4" t="str">
        <f>RIGHT(AN4,5)</f>
        <v>21.45</v>
      </c>
      <c r="AR4" t="str">
        <f>LEFT(AN4,4)</f>
        <v>1906</v>
      </c>
      <c r="AS4">
        <v>21.45</v>
      </c>
    </row>
    <row r="5" spans="2:45">
      <c r="B5" s="1" t="s">
        <v>35</v>
      </c>
      <c r="C5" s="2">
        <v>1058</v>
      </c>
      <c r="E5" s="1" t="s">
        <v>35</v>
      </c>
      <c r="F5">
        <v>716</v>
      </c>
      <c r="H5" s="1" t="s">
        <v>36</v>
      </c>
      <c r="I5">
        <v>678</v>
      </c>
      <c r="N5" s="14">
        <v>23</v>
      </c>
      <c r="O5" s="15">
        <v>1136</v>
      </c>
      <c r="P5" s="16"/>
      <c r="Q5" s="14">
        <v>23</v>
      </c>
      <c r="R5" s="15">
        <v>1143</v>
      </c>
      <c r="S5" s="16"/>
      <c r="T5" s="15">
        <v>23</v>
      </c>
      <c r="U5" s="17">
        <v>1116</v>
      </c>
      <c r="AA5" s="38" t="s">
        <v>61</v>
      </c>
      <c r="AB5" s="26">
        <v>4.7</v>
      </c>
      <c r="AC5" s="23">
        <v>143</v>
      </c>
      <c r="AD5" s="32">
        <f t="shared" si="0"/>
        <v>3.2867132867132866E-2</v>
      </c>
      <c r="AG5" s="1">
        <v>2002</v>
      </c>
      <c r="AH5" s="1" t="s">
        <v>2</v>
      </c>
      <c r="AL5" t="str">
        <f>LEFT(AG5,4)</f>
        <v>2002</v>
      </c>
      <c r="AN5" s="42" t="s">
        <v>83</v>
      </c>
      <c r="AP5" t="str">
        <f>RIGHT(AN5,5)</f>
        <v>27.56</v>
      </c>
      <c r="AR5" t="str">
        <f>LEFT(AN5,4)</f>
        <v>1908</v>
      </c>
      <c r="AS5">
        <v>27.56</v>
      </c>
    </row>
    <row r="6" spans="2:45">
      <c r="B6" s="1" t="s">
        <v>36</v>
      </c>
      <c r="C6" s="2">
        <v>679</v>
      </c>
      <c r="E6" s="1" t="s">
        <v>36</v>
      </c>
      <c r="F6">
        <v>627</v>
      </c>
      <c r="H6" s="1" t="s">
        <v>35</v>
      </c>
      <c r="I6">
        <v>677</v>
      </c>
      <c r="N6" s="14">
        <v>24</v>
      </c>
      <c r="O6" s="18">
        <v>1135</v>
      </c>
      <c r="P6" s="16"/>
      <c r="Q6" s="14">
        <v>24</v>
      </c>
      <c r="R6" s="18">
        <v>1048</v>
      </c>
      <c r="S6" s="16"/>
      <c r="T6" s="18">
        <v>24</v>
      </c>
      <c r="U6" s="17">
        <v>1106</v>
      </c>
      <c r="AA6" s="38" t="s">
        <v>36</v>
      </c>
      <c r="AB6" s="26">
        <v>3.2</v>
      </c>
      <c r="AC6" s="23">
        <v>83</v>
      </c>
      <c r="AD6" s="32">
        <f t="shared" si="0"/>
        <v>3.8554216867469883E-2</v>
      </c>
      <c r="AG6" s="1" t="s">
        <v>3</v>
      </c>
      <c r="AH6" s="1" t="s">
        <v>3</v>
      </c>
      <c r="AK6" t="str">
        <f>LEFT(AG6,5)</f>
        <v xml:space="preserve"> 2006</v>
      </c>
      <c r="AL6" t="str">
        <f>TRIM(AK6)</f>
        <v>2006</v>
      </c>
      <c r="AN6" s="42" t="s">
        <v>84</v>
      </c>
      <c r="AP6" t="str">
        <f>RIGHT(AN6,5)</f>
        <v>27.29</v>
      </c>
      <c r="AR6" t="str">
        <f>LEFT(AN6,4)</f>
        <v>1912</v>
      </c>
      <c r="AS6">
        <v>27.29</v>
      </c>
    </row>
    <row r="7" spans="2:45">
      <c r="B7" s="1" t="s">
        <v>37</v>
      </c>
      <c r="C7" s="2">
        <v>535</v>
      </c>
      <c r="E7" s="1" t="s">
        <v>42</v>
      </c>
      <c r="F7">
        <v>582</v>
      </c>
      <c r="H7" s="1" t="s">
        <v>41</v>
      </c>
      <c r="I7">
        <v>577</v>
      </c>
      <c r="N7" s="14">
        <v>22</v>
      </c>
      <c r="O7" s="18">
        <v>1096</v>
      </c>
      <c r="P7" s="16"/>
      <c r="Q7" s="14">
        <v>25</v>
      </c>
      <c r="R7" s="18">
        <v>1023</v>
      </c>
      <c r="S7" s="16"/>
      <c r="T7" s="18">
        <v>22</v>
      </c>
      <c r="U7" s="17">
        <v>1081</v>
      </c>
      <c r="AA7" s="38" t="s">
        <v>62</v>
      </c>
      <c r="AB7" s="26">
        <v>3</v>
      </c>
      <c r="AC7" s="23">
        <v>67</v>
      </c>
      <c r="AD7" s="32">
        <f t="shared" si="0"/>
        <v>4.4776119402985072E-2</v>
      </c>
      <c r="AG7" s="1" t="s">
        <v>4</v>
      </c>
      <c r="AH7" s="1" t="s">
        <v>4</v>
      </c>
      <c r="AK7" t="str">
        <f t="shared" ref="AK7:AK36" si="1">LEFT(AG7,5)</f>
        <v xml:space="preserve"> 2008</v>
      </c>
      <c r="AL7" t="str">
        <f t="shared" ref="AL7:AL36" si="2">TRIM(AK7)</f>
        <v>2008</v>
      </c>
      <c r="AN7" s="42" t="s">
        <v>85</v>
      </c>
      <c r="AP7" t="str">
        <f>RIGHT(AN7,5)</f>
        <v>27.92</v>
      </c>
      <c r="AR7" t="str">
        <f>LEFT(AN7,4)</f>
        <v>1920</v>
      </c>
      <c r="AS7">
        <v>27.92</v>
      </c>
    </row>
    <row r="8" spans="2:45">
      <c r="B8" s="1" t="s">
        <v>38</v>
      </c>
      <c r="C8" s="2">
        <v>519</v>
      </c>
      <c r="E8" s="1" t="s">
        <v>41</v>
      </c>
      <c r="F8">
        <v>518</v>
      </c>
      <c r="H8" s="1" t="s">
        <v>44</v>
      </c>
      <c r="I8">
        <v>572</v>
      </c>
      <c r="N8" s="14">
        <v>25</v>
      </c>
      <c r="O8" s="18">
        <v>1056</v>
      </c>
      <c r="P8" s="16"/>
      <c r="Q8" s="14">
        <v>22</v>
      </c>
      <c r="R8" s="18">
        <v>972</v>
      </c>
      <c r="S8" s="16"/>
      <c r="T8" s="18">
        <v>25</v>
      </c>
      <c r="U8" s="17">
        <v>1045</v>
      </c>
      <c r="AA8" s="38" t="s">
        <v>63</v>
      </c>
      <c r="AB8" s="26">
        <v>2.8</v>
      </c>
      <c r="AC8" s="23">
        <v>125</v>
      </c>
      <c r="AD8" s="32">
        <f t="shared" si="0"/>
        <v>2.24E-2</v>
      </c>
      <c r="AG8" s="1" t="s">
        <v>5</v>
      </c>
      <c r="AH8" s="1" t="s">
        <v>5</v>
      </c>
      <c r="AK8" t="str">
        <f t="shared" si="1"/>
        <v xml:space="preserve"> 1960</v>
      </c>
      <c r="AL8" t="str">
        <f t="shared" si="2"/>
        <v>1960</v>
      </c>
      <c r="AN8" s="42" t="s">
        <v>86</v>
      </c>
      <c r="AP8" t="str">
        <f>RIGHT(AN8,5)</f>
        <v>26.75</v>
      </c>
      <c r="AR8" t="str">
        <f>LEFT(AN8,4)</f>
        <v>1924</v>
      </c>
      <c r="AS8">
        <v>26.75</v>
      </c>
    </row>
    <row r="9" spans="2:45" ht="15" thickBot="1">
      <c r="B9" s="1"/>
      <c r="N9" s="19">
        <v>26</v>
      </c>
      <c r="O9" s="20">
        <v>976</v>
      </c>
      <c r="P9" s="16"/>
      <c r="Q9" s="19">
        <v>26</v>
      </c>
      <c r="R9" s="20">
        <v>947</v>
      </c>
      <c r="S9" s="16"/>
      <c r="T9" s="20">
        <v>26</v>
      </c>
      <c r="U9" s="21">
        <v>1001</v>
      </c>
      <c r="AA9" s="39" t="s">
        <v>64</v>
      </c>
      <c r="AB9" s="27">
        <v>2.6</v>
      </c>
      <c r="AC9" s="24">
        <v>26</v>
      </c>
      <c r="AD9" s="33">
        <f t="shared" si="0"/>
        <v>0.1</v>
      </c>
      <c r="AG9" s="1" t="s">
        <v>6</v>
      </c>
      <c r="AH9" s="1" t="s">
        <v>6</v>
      </c>
      <c r="AK9" t="str">
        <f t="shared" si="1"/>
        <v xml:space="preserve"> 1912</v>
      </c>
      <c r="AL9" t="str">
        <f t="shared" si="2"/>
        <v>1912</v>
      </c>
      <c r="AN9" s="42" t="s">
        <v>87</v>
      </c>
      <c r="AP9" t="str">
        <f>RIGHT(AN9,5)</f>
        <v>25.70</v>
      </c>
      <c r="AR9" t="str">
        <f>LEFT(AN9,4)</f>
        <v>1928</v>
      </c>
      <c r="AS9">
        <v>25.7</v>
      </c>
    </row>
    <row r="10" spans="2:45">
      <c r="B10" s="1"/>
      <c r="AA10" s="38" t="s">
        <v>41</v>
      </c>
      <c r="AB10" s="26">
        <v>2.4</v>
      </c>
      <c r="AC10" s="23">
        <v>65</v>
      </c>
      <c r="AD10" s="32">
        <f t="shared" si="0"/>
        <v>3.692307692307692E-2</v>
      </c>
      <c r="AG10" s="1" t="s">
        <v>7</v>
      </c>
      <c r="AH10" s="1" t="s">
        <v>7</v>
      </c>
      <c r="AK10" t="str">
        <f t="shared" si="1"/>
        <v xml:space="preserve"> 1956</v>
      </c>
      <c r="AL10" t="str">
        <f t="shared" si="2"/>
        <v>1956</v>
      </c>
      <c r="AN10" s="42" t="s">
        <v>88</v>
      </c>
      <c r="AP10" t="str">
        <f>RIGHT(AN10,5)</f>
        <v>25.95</v>
      </c>
      <c r="AR10" t="str">
        <f>LEFT(AN10,4)</f>
        <v>1932</v>
      </c>
      <c r="AS10">
        <v>25.95</v>
      </c>
    </row>
    <row r="11" spans="2:45">
      <c r="B11" s="1"/>
      <c r="P11" s="1" t="s">
        <v>50</v>
      </c>
      <c r="T11" s="1" t="s">
        <v>55</v>
      </c>
      <c r="AA11" s="38" t="s">
        <v>65</v>
      </c>
      <c r="AB11" s="26">
        <v>2.2000000000000002</v>
      </c>
      <c r="AC11" s="23">
        <v>52</v>
      </c>
      <c r="AD11" s="32">
        <f t="shared" si="0"/>
        <v>4.230769230769231E-2</v>
      </c>
      <c r="AG11" s="1" t="s">
        <v>8</v>
      </c>
      <c r="AH11" s="1" t="s">
        <v>8</v>
      </c>
      <c r="AK11" t="str">
        <f t="shared" si="1"/>
        <v xml:space="preserve"> 2012</v>
      </c>
      <c r="AL11" t="str">
        <f t="shared" si="2"/>
        <v>2012</v>
      </c>
      <c r="AN11" s="42" t="s">
        <v>89</v>
      </c>
      <c r="AP11" t="str">
        <f>RIGHT(AN11,5)</f>
        <v>25.83</v>
      </c>
      <c r="AR11" t="str">
        <f>LEFT(AN11,4)</f>
        <v>1936</v>
      </c>
      <c r="AS11">
        <v>25.83</v>
      </c>
    </row>
    <row r="12" spans="2:45">
      <c r="B12" s="1"/>
      <c r="P12" s="1" t="s">
        <v>51</v>
      </c>
      <c r="T12" s="1" t="s">
        <v>56</v>
      </c>
      <c r="AA12" s="38" t="s">
        <v>66</v>
      </c>
      <c r="AB12" s="26">
        <v>2.1</v>
      </c>
      <c r="AC12" s="23">
        <v>60</v>
      </c>
      <c r="AD12" s="32">
        <f t="shared" si="0"/>
        <v>3.5000000000000003E-2</v>
      </c>
      <c r="AG12" s="1" t="s">
        <v>9</v>
      </c>
      <c r="AH12" s="1" t="s">
        <v>9</v>
      </c>
      <c r="AK12" t="str">
        <f t="shared" si="1"/>
        <v xml:space="preserve"> 2000</v>
      </c>
      <c r="AL12" t="str">
        <f t="shared" si="2"/>
        <v>2000</v>
      </c>
      <c r="AN12" s="42" t="s">
        <v>90</v>
      </c>
      <c r="AP12" t="str">
        <f>RIGHT(AN12,5)</f>
        <v>27.20</v>
      </c>
      <c r="AR12" t="str">
        <f>LEFT(AN12,4)</f>
        <v>1948</v>
      </c>
      <c r="AS12">
        <v>27.2</v>
      </c>
    </row>
    <row r="13" spans="2:45">
      <c r="B13" s="1"/>
      <c r="P13" s="1" t="s">
        <v>52</v>
      </c>
      <c r="T13" s="1" t="s">
        <v>57</v>
      </c>
      <c r="AA13" s="38" t="s">
        <v>67</v>
      </c>
      <c r="AB13" s="26">
        <v>2.9</v>
      </c>
      <c r="AC13" s="23">
        <v>38</v>
      </c>
      <c r="AD13" s="32">
        <f t="shared" si="0"/>
        <v>7.6315789473684212E-2</v>
      </c>
      <c r="AG13" s="1" t="s">
        <v>10</v>
      </c>
      <c r="AH13" s="1" t="s">
        <v>10</v>
      </c>
      <c r="AK13" t="str">
        <f t="shared" si="1"/>
        <v xml:space="preserve"> 1996</v>
      </c>
      <c r="AL13" t="str">
        <f t="shared" si="2"/>
        <v>1996</v>
      </c>
      <c r="AN13" s="42" t="s">
        <v>91</v>
      </c>
      <c r="AP13" t="str">
        <f>RIGHT(AN13,5)</f>
        <v>26.38</v>
      </c>
      <c r="AR13" t="str">
        <f>LEFT(AN13,4)</f>
        <v>1952</v>
      </c>
      <c r="AS13">
        <v>26.38</v>
      </c>
    </row>
    <row r="14" spans="2:45">
      <c r="B14" s="1"/>
      <c r="P14" s="1" t="s">
        <v>53</v>
      </c>
      <c r="T14" s="1" t="s">
        <v>58</v>
      </c>
      <c r="AA14" s="39" t="s">
        <v>68</v>
      </c>
      <c r="AB14" s="27">
        <v>1.8</v>
      </c>
      <c r="AC14" s="24">
        <v>17</v>
      </c>
      <c r="AD14" s="33">
        <f t="shared" si="0"/>
        <v>0.10588235294117647</v>
      </c>
      <c r="AG14" s="1" t="s">
        <v>11</v>
      </c>
      <c r="AH14" s="1" t="s">
        <v>11</v>
      </c>
      <c r="AK14" t="str">
        <f t="shared" si="1"/>
        <v xml:space="preserve"> 1980</v>
      </c>
      <c r="AL14" t="str">
        <f t="shared" si="2"/>
        <v>1980</v>
      </c>
      <c r="AN14" s="42" t="s">
        <v>92</v>
      </c>
      <c r="AP14" t="str">
        <f>RIGHT(AN14,5)</f>
        <v>26.10</v>
      </c>
      <c r="AR14" t="str">
        <f>LEFT(AN14,4)</f>
        <v>1956</v>
      </c>
      <c r="AS14">
        <v>26.1</v>
      </c>
    </row>
    <row r="15" spans="2:45">
      <c r="B15" s="1"/>
      <c r="P15" s="1" t="s">
        <v>54</v>
      </c>
      <c r="T15" s="1" t="s">
        <v>59</v>
      </c>
      <c r="AA15" s="38" t="s">
        <v>69</v>
      </c>
      <c r="AB15" s="26">
        <v>1.6</v>
      </c>
      <c r="AC15" s="23">
        <v>213</v>
      </c>
      <c r="AD15" s="32">
        <f t="shared" si="0"/>
        <v>7.5117370892018786E-3</v>
      </c>
      <c r="AG15" s="1" t="s">
        <v>12</v>
      </c>
      <c r="AH15" s="1" t="s">
        <v>12</v>
      </c>
      <c r="AK15" t="str">
        <f t="shared" si="1"/>
        <v xml:space="preserve"> 1988</v>
      </c>
      <c r="AL15" t="str">
        <f t="shared" si="2"/>
        <v>1988</v>
      </c>
      <c r="AN15" s="42" t="s">
        <v>93</v>
      </c>
      <c r="AP15" t="str">
        <f>RIGHT(AN15,5)</f>
        <v>24.69</v>
      </c>
      <c r="AR15" t="str">
        <f>LEFT(AN15,4)</f>
        <v>1960</v>
      </c>
      <c r="AS15">
        <v>24.69</v>
      </c>
    </row>
    <row r="16" spans="2:45">
      <c r="B16" s="1"/>
      <c r="AA16" s="38" t="s">
        <v>70</v>
      </c>
      <c r="AB16" s="26">
        <v>1.5</v>
      </c>
      <c r="AC16" s="23">
        <v>47</v>
      </c>
      <c r="AD16" s="32">
        <f t="shared" si="0"/>
        <v>3.1914893617021274E-2</v>
      </c>
      <c r="AG16" s="1" t="s">
        <v>13</v>
      </c>
      <c r="AH16" s="1" t="s">
        <v>13</v>
      </c>
      <c r="AK16" t="str">
        <f t="shared" si="1"/>
        <v xml:space="preserve"> 1984</v>
      </c>
      <c r="AL16" t="str">
        <f t="shared" si="2"/>
        <v>1984</v>
      </c>
      <c r="AN16" s="42" t="s">
        <v>94</v>
      </c>
      <c r="AP16" t="str">
        <f>RIGHT(AN16,5)</f>
        <v>25.08</v>
      </c>
      <c r="AR16" t="str">
        <f>LEFT(AN16,4)</f>
        <v>1964</v>
      </c>
      <c r="AS16">
        <v>25.08</v>
      </c>
    </row>
    <row r="17" spans="2:45" ht="15" thickBot="1">
      <c r="B17" s="1"/>
      <c r="AA17" s="40" t="s">
        <v>71</v>
      </c>
      <c r="AB17" s="34">
        <v>1.3</v>
      </c>
      <c r="AC17" s="35">
        <v>9.6</v>
      </c>
      <c r="AD17" s="36">
        <f t="shared" si="0"/>
        <v>0.13541666666666669</v>
      </c>
      <c r="AG17" s="1" t="s">
        <v>14</v>
      </c>
      <c r="AH17" s="1" t="s">
        <v>14</v>
      </c>
      <c r="AK17" t="str">
        <f t="shared" si="1"/>
        <v xml:space="preserve"> 1972</v>
      </c>
      <c r="AL17" t="str">
        <f t="shared" si="2"/>
        <v>1972</v>
      </c>
      <c r="AN17" s="42" t="s">
        <v>95</v>
      </c>
      <c r="AP17" t="str">
        <f>RIGHT(AN17,5)</f>
        <v>24.70</v>
      </c>
      <c r="AR17" t="str">
        <f>LEFT(AN17,4)</f>
        <v>1968</v>
      </c>
      <c r="AS17">
        <v>24.7</v>
      </c>
    </row>
    <row r="18" spans="2:45">
      <c r="B18" s="1"/>
      <c r="AG18" s="1" t="s">
        <v>15</v>
      </c>
      <c r="AH18" s="1" t="s">
        <v>15</v>
      </c>
      <c r="AK18" t="str">
        <f t="shared" si="1"/>
        <v xml:space="preserve"> 1994</v>
      </c>
      <c r="AL18" t="str">
        <f t="shared" si="2"/>
        <v>1994</v>
      </c>
      <c r="AN18" s="42" t="s">
        <v>96</v>
      </c>
      <c r="AP18" t="str">
        <f>RIGHT(AN18,5)</f>
        <v>25.09</v>
      </c>
      <c r="AR18" t="str">
        <f>LEFT(AN18,4)</f>
        <v>1972</v>
      </c>
      <c r="AS18">
        <v>25.09</v>
      </c>
    </row>
    <row r="19" spans="2:45">
      <c r="B19" s="1"/>
      <c r="AG19" s="1" t="s">
        <v>16</v>
      </c>
      <c r="AH19" s="1" t="s">
        <v>16</v>
      </c>
      <c r="AK19" t="str">
        <f t="shared" si="1"/>
        <v xml:space="preserve"> 1952</v>
      </c>
      <c r="AL19" t="str">
        <f t="shared" si="2"/>
        <v>1952</v>
      </c>
      <c r="AN19" s="42" t="s">
        <v>97</v>
      </c>
      <c r="AP19" t="str">
        <f>RIGHT(AN19,5)</f>
        <v>24.13</v>
      </c>
      <c r="AR19" t="str">
        <f>LEFT(AN19,4)</f>
        <v>1976</v>
      </c>
      <c r="AS19">
        <v>24.13</v>
      </c>
    </row>
    <row r="20" spans="2:45">
      <c r="B20" s="1"/>
      <c r="AG20" s="1" t="s">
        <v>17</v>
      </c>
      <c r="AH20" s="1" t="s">
        <v>17</v>
      </c>
      <c r="AK20" t="str">
        <f t="shared" si="1"/>
        <v xml:space="preserve"> 1904</v>
      </c>
      <c r="AL20" t="str">
        <f t="shared" si="2"/>
        <v>1904</v>
      </c>
      <c r="AN20" s="42" t="s">
        <v>98</v>
      </c>
      <c r="AP20" t="str">
        <f>RIGHT(AN20,5)</f>
        <v>24.21</v>
      </c>
      <c r="AR20" t="str">
        <f>LEFT(AN20,4)</f>
        <v>1980</v>
      </c>
      <c r="AS20">
        <v>24.21</v>
      </c>
    </row>
    <row r="21" spans="2:45">
      <c r="B21" s="1"/>
      <c r="AG21" s="1" t="s">
        <v>18</v>
      </c>
      <c r="AH21" s="1" t="s">
        <v>18</v>
      </c>
      <c r="AK21" t="str">
        <f t="shared" si="1"/>
        <v xml:space="preserve"> 1932</v>
      </c>
      <c r="AL21" t="str">
        <f t="shared" si="2"/>
        <v>1932</v>
      </c>
      <c r="AN21" s="42" t="s">
        <v>99</v>
      </c>
      <c r="AP21" t="str">
        <f>RIGHT(AN21,5)</f>
        <v>24.27</v>
      </c>
      <c r="AR21" t="str">
        <f>LEFT(AN21,4)</f>
        <v>1984</v>
      </c>
      <c r="AS21">
        <v>24.27</v>
      </c>
    </row>
    <row r="22" spans="2:45">
      <c r="B22" s="1"/>
      <c r="AG22" s="1" t="s">
        <v>19</v>
      </c>
      <c r="AH22" s="1" t="s">
        <v>19</v>
      </c>
      <c r="AK22" t="str">
        <f t="shared" si="1"/>
        <v xml:space="preserve"> 1924</v>
      </c>
      <c r="AL22" t="str">
        <f t="shared" si="2"/>
        <v>1924</v>
      </c>
      <c r="AN22" s="42" t="s">
        <v>100</v>
      </c>
      <c r="AP22" t="str">
        <f>RIGHT(AN22,5)</f>
        <v>24.34</v>
      </c>
      <c r="AR22" t="str">
        <f>LEFT(AN22,4)</f>
        <v>1988</v>
      </c>
      <c r="AS22">
        <v>24.34</v>
      </c>
    </row>
    <row r="23" spans="2:45">
      <c r="B23" s="1"/>
      <c r="AG23" s="1" t="s">
        <v>20</v>
      </c>
      <c r="AH23" s="1" t="s">
        <v>20</v>
      </c>
      <c r="AK23" t="str">
        <f t="shared" si="1"/>
        <v xml:space="preserve"> 2004</v>
      </c>
      <c r="AL23" t="str">
        <f t="shared" si="2"/>
        <v>2004</v>
      </c>
      <c r="AN23" s="42" t="s">
        <v>101</v>
      </c>
      <c r="AP23" t="str">
        <f>RIGHT(AN23,5)</f>
        <v>24.43</v>
      </c>
      <c r="AR23" t="str">
        <f>LEFT(AN23,4)</f>
        <v>1992</v>
      </c>
      <c r="AS23">
        <v>24.43</v>
      </c>
    </row>
    <row r="24" spans="2:45">
      <c r="B24" s="1"/>
      <c r="AG24" s="1" t="s">
        <v>21</v>
      </c>
      <c r="AH24" s="1" t="s">
        <v>21</v>
      </c>
      <c r="AK24" t="str">
        <f t="shared" si="1"/>
        <v xml:space="preserve"> 2016</v>
      </c>
      <c r="AL24" t="str">
        <f t="shared" si="2"/>
        <v>2016</v>
      </c>
      <c r="AN24" s="42" t="s">
        <v>102</v>
      </c>
      <c r="AP24" t="str">
        <f>RIGHT(AN24,5)</f>
        <v>25.37</v>
      </c>
      <c r="AR24" t="str">
        <f>LEFT(AN24,4)</f>
        <v>1994</v>
      </c>
      <c r="AS24">
        <v>25.37</v>
      </c>
    </row>
    <row r="25" spans="2:45">
      <c r="B25" s="1"/>
      <c r="AG25" s="1" t="s">
        <v>22</v>
      </c>
      <c r="AH25" s="1" t="s">
        <v>22</v>
      </c>
      <c r="AK25" t="str">
        <f t="shared" si="1"/>
        <v xml:space="preserve"> 1920</v>
      </c>
      <c r="AL25" t="str">
        <f t="shared" si="2"/>
        <v>1920</v>
      </c>
      <c r="AN25" s="42" t="s">
        <v>103</v>
      </c>
      <c r="AP25" t="str">
        <f>RIGHT(AN25,5)</f>
        <v>25.61</v>
      </c>
      <c r="AR25" t="str">
        <f>LEFT(AN25,4)</f>
        <v>1996</v>
      </c>
      <c r="AS25">
        <v>25.61</v>
      </c>
    </row>
    <row r="26" spans="2:45">
      <c r="B26" s="1"/>
      <c r="AG26" s="1" t="s">
        <v>23</v>
      </c>
      <c r="AH26" s="1" t="s">
        <v>23</v>
      </c>
      <c r="AK26" t="str">
        <f t="shared" si="1"/>
        <v xml:space="preserve"> 1976</v>
      </c>
      <c r="AL26" t="str">
        <f t="shared" si="2"/>
        <v>1976</v>
      </c>
      <c r="AN26" s="42" t="s">
        <v>104</v>
      </c>
      <c r="AP26" t="str">
        <f>RIGHT(AN26,5)</f>
        <v>25.92</v>
      </c>
      <c r="AR26" t="str">
        <f>LEFT(AN26,4)</f>
        <v>1998</v>
      </c>
      <c r="AS26">
        <v>25.92</v>
      </c>
    </row>
    <row r="27" spans="2:45">
      <c r="B27" s="1"/>
      <c r="AG27" s="1" t="s">
        <v>24</v>
      </c>
      <c r="AH27" s="1" t="s">
        <v>24</v>
      </c>
      <c r="AK27" t="str">
        <f t="shared" si="1"/>
        <v xml:space="preserve"> 1936</v>
      </c>
      <c r="AL27" t="str">
        <f t="shared" si="2"/>
        <v>1936</v>
      </c>
      <c r="AN27" s="42" t="s">
        <v>105</v>
      </c>
      <c r="AP27" t="str">
        <f>RIGHT(AN27,5)</f>
        <v>26.10</v>
      </c>
      <c r="AR27" t="str">
        <f>LEFT(AN27,4)</f>
        <v>2000</v>
      </c>
      <c r="AS27">
        <v>26.1</v>
      </c>
    </row>
    <row r="28" spans="2:45">
      <c r="B28" s="1"/>
      <c r="AG28" s="1" t="s">
        <v>25</v>
      </c>
      <c r="AH28" s="1" t="s">
        <v>25</v>
      </c>
      <c r="AK28" t="str">
        <f t="shared" si="1"/>
        <v xml:space="preserve"> 2010</v>
      </c>
      <c r="AL28" t="str">
        <f t="shared" si="2"/>
        <v>2010</v>
      </c>
      <c r="AN28" s="42" t="s">
        <v>106</v>
      </c>
      <c r="AP28" t="str">
        <f>RIGHT(AN28,5)</f>
        <v>26.83</v>
      </c>
      <c r="AR28" t="str">
        <f>LEFT(AN28,4)</f>
        <v>2002</v>
      </c>
      <c r="AS28">
        <v>26.83</v>
      </c>
    </row>
    <row r="29" spans="2:45">
      <c r="B29" s="1"/>
      <c r="AG29" s="1" t="s">
        <v>26</v>
      </c>
      <c r="AH29" s="1" t="s">
        <v>26</v>
      </c>
      <c r="AK29" t="str">
        <f t="shared" si="1"/>
        <v xml:space="preserve"> 2014</v>
      </c>
      <c r="AL29" t="str">
        <f t="shared" si="2"/>
        <v>2014</v>
      </c>
      <c r="AN29" s="42" t="s">
        <v>107</v>
      </c>
      <c r="AP29" t="str">
        <f>RIGHT(AN29,5)</f>
        <v>25.97</v>
      </c>
      <c r="AR29" t="str">
        <f>LEFT(AN29,4)</f>
        <v>2004</v>
      </c>
      <c r="AS29">
        <v>25.97</v>
      </c>
    </row>
    <row r="30" spans="2:45">
      <c r="B30" s="1"/>
      <c r="AG30" s="1" t="s">
        <v>27</v>
      </c>
      <c r="AH30" s="1" t="s">
        <v>27</v>
      </c>
      <c r="AK30" t="str">
        <f t="shared" si="1"/>
        <v xml:space="preserve"> 1964</v>
      </c>
      <c r="AL30" t="str">
        <f t="shared" si="2"/>
        <v>1964</v>
      </c>
      <c r="AN30" s="42" t="s">
        <v>108</v>
      </c>
      <c r="AP30" t="str">
        <f>RIGHT(AN30,5)</f>
        <v>27.44</v>
      </c>
      <c r="AR30" t="str">
        <f>LEFT(AN30,4)</f>
        <v>2006</v>
      </c>
      <c r="AS30">
        <v>27.44</v>
      </c>
    </row>
    <row r="31" spans="2:45">
      <c r="B31" s="1"/>
      <c r="AG31" s="1" t="s">
        <v>28</v>
      </c>
      <c r="AH31" s="1" t="s">
        <v>28</v>
      </c>
      <c r="AK31" t="str">
        <f t="shared" si="1"/>
        <v xml:space="preserve"> 1928</v>
      </c>
      <c r="AL31" t="str">
        <f t="shared" si="2"/>
        <v>1928</v>
      </c>
      <c r="AN31" s="42" t="s">
        <v>109</v>
      </c>
      <c r="AP31" t="str">
        <f>RIGHT(AN31,5)</f>
        <v>25.91</v>
      </c>
      <c r="AR31" t="str">
        <f>LEFT(AN31,4)</f>
        <v>2008</v>
      </c>
      <c r="AS31">
        <v>25.91</v>
      </c>
    </row>
    <row r="32" spans="2:45">
      <c r="B32" s="1"/>
      <c r="AG32" s="1" t="s">
        <v>29</v>
      </c>
      <c r="AH32" s="1" t="s">
        <v>29</v>
      </c>
      <c r="AK32" t="str">
        <f t="shared" si="1"/>
        <v xml:space="preserve"> 1906</v>
      </c>
      <c r="AL32" t="str">
        <f t="shared" si="2"/>
        <v>1906</v>
      </c>
      <c r="AN32" s="42" t="s">
        <v>110</v>
      </c>
      <c r="AP32" t="str">
        <f>RIGHT(AN32,5)</f>
        <v>26.79</v>
      </c>
      <c r="AR32" t="str">
        <f>LEFT(AN32,4)</f>
        <v>2010</v>
      </c>
      <c r="AS32">
        <v>26.79</v>
      </c>
    </row>
    <row r="33" spans="2:45">
      <c r="B33" s="1"/>
      <c r="AG33" s="1" t="s">
        <v>30</v>
      </c>
      <c r="AH33" s="1" t="s">
        <v>30</v>
      </c>
      <c r="AK33" t="str">
        <f t="shared" si="1"/>
        <v xml:space="preserve"> 1908</v>
      </c>
      <c r="AL33" t="str">
        <f t="shared" si="2"/>
        <v>1908</v>
      </c>
      <c r="AN33" s="42" t="s">
        <v>111</v>
      </c>
      <c r="AP33" t="str">
        <f>RIGHT(AN33,5)</f>
        <v>26.00</v>
      </c>
      <c r="AR33" t="str">
        <f>LEFT(AN33,4)</f>
        <v>2012</v>
      </c>
      <c r="AS33">
        <v>26</v>
      </c>
    </row>
    <row r="34" spans="2:45">
      <c r="B34" s="1"/>
      <c r="AG34" s="1" t="s">
        <v>31</v>
      </c>
      <c r="AH34" s="1" t="s">
        <v>31</v>
      </c>
      <c r="AK34" t="str">
        <f t="shared" si="1"/>
        <v xml:space="preserve"> 1968</v>
      </c>
      <c r="AL34" t="str">
        <f t="shared" si="2"/>
        <v>1968</v>
      </c>
      <c r="AN34" s="42" t="s">
        <v>112</v>
      </c>
      <c r="AP34" t="str">
        <f>RIGHT(AN34,5)</f>
        <v>26.74</v>
      </c>
      <c r="AR34" t="str">
        <f>LEFT(AN34,4)</f>
        <v>2014</v>
      </c>
      <c r="AS34">
        <v>26.74</v>
      </c>
    </row>
    <row r="35" spans="2:45">
      <c r="B35" s="1"/>
      <c r="AG35" s="1" t="s">
        <v>32</v>
      </c>
      <c r="AH35" s="1" t="s">
        <v>32</v>
      </c>
      <c r="AK35" t="str">
        <f t="shared" si="1"/>
        <v xml:space="preserve"> 1998</v>
      </c>
      <c r="AL35" t="str">
        <f t="shared" si="2"/>
        <v>1998</v>
      </c>
      <c r="AN35" s="42" t="s">
        <v>113</v>
      </c>
      <c r="AP35" t="str">
        <f>RIGHT(AN35,5)</f>
        <v>26.52</v>
      </c>
      <c r="AR35" t="str">
        <f>LEFT(AN35,4)</f>
        <v>2016</v>
      </c>
      <c r="AS35" t="s">
        <v>115</v>
      </c>
    </row>
    <row r="36" spans="2:45">
      <c r="B36" s="1"/>
      <c r="AG36" s="1" t="s">
        <v>33</v>
      </c>
      <c r="AH36" s="1" t="s">
        <v>33</v>
      </c>
      <c r="AK36" t="str">
        <f t="shared" si="1"/>
        <v xml:space="preserve"> 1896</v>
      </c>
      <c r="AL36" t="str">
        <f t="shared" si="2"/>
        <v>1896</v>
      </c>
      <c r="AN36" s="43" t="s">
        <v>114</v>
      </c>
    </row>
  </sheetData>
  <autoFilter ref="AL1:AL36" xr:uid="{00000000-0001-0000-0000-000000000000}"/>
  <mergeCells count="3">
    <mergeCell ref="N3:O3"/>
    <mergeCell ref="Q3:R3"/>
    <mergeCell ref="T3:U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Quinaz</dc:creator>
  <cp:lastModifiedBy>Luis Quinaz</cp:lastModifiedBy>
  <dcterms:created xsi:type="dcterms:W3CDTF">2015-06-05T18:17:20Z</dcterms:created>
  <dcterms:modified xsi:type="dcterms:W3CDTF">2024-12-20T22:36:52Z</dcterms:modified>
</cp:coreProperties>
</file>