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alor\Documents\Git\School\Other\Seventh Semester\Proyectos de Inversion\Examenes\Dos\"/>
    </mc:Choice>
  </mc:AlternateContent>
  <xr:revisionPtr revIDLastSave="0" documentId="13_ncr:1_{FABBFA29-DADE-4770-9178-DD4A86C3C5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3" i="1" l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L243" i="1"/>
  <c r="N284" i="1" l="1"/>
  <c r="N285" i="1" s="1"/>
  <c r="D284" i="1"/>
  <c r="D285" i="1" s="1"/>
  <c r="G284" i="1"/>
  <c r="G285" i="1" s="1"/>
  <c r="M284" i="1"/>
  <c r="M285" i="1" s="1"/>
  <c r="M192" i="1"/>
  <c r="C192" i="1"/>
  <c r="E192" i="1" s="1"/>
  <c r="M191" i="1"/>
  <c r="C191" i="1"/>
  <c r="E191" i="1" s="1"/>
  <c r="M190" i="1"/>
  <c r="C190" i="1"/>
  <c r="E190" i="1" s="1"/>
  <c r="M189" i="1"/>
  <c r="E189" i="1"/>
  <c r="C189" i="1"/>
  <c r="M188" i="1"/>
  <c r="C188" i="1"/>
  <c r="E188" i="1" s="1"/>
  <c r="M187" i="1"/>
  <c r="C187" i="1"/>
  <c r="E187" i="1" s="1"/>
  <c r="M186" i="1"/>
  <c r="C186" i="1"/>
  <c r="E186" i="1" s="1"/>
  <c r="M185" i="1"/>
  <c r="C185" i="1"/>
  <c r="E185" i="1" s="1"/>
  <c r="M184" i="1"/>
  <c r="E184" i="1"/>
  <c r="C184" i="1"/>
  <c r="M183" i="1"/>
  <c r="C183" i="1"/>
  <c r="E183" i="1" s="1"/>
  <c r="M182" i="1"/>
  <c r="C182" i="1"/>
  <c r="E182" i="1" s="1"/>
  <c r="M181" i="1"/>
  <c r="C181" i="1"/>
  <c r="E181" i="1" s="1"/>
  <c r="M180" i="1"/>
  <c r="C180" i="1"/>
  <c r="E180" i="1" s="1"/>
  <c r="M179" i="1"/>
  <c r="C179" i="1"/>
  <c r="E179" i="1" s="1"/>
  <c r="M178" i="1"/>
  <c r="C178" i="1"/>
  <c r="E178" i="1" s="1"/>
  <c r="M177" i="1"/>
  <c r="C177" i="1"/>
  <c r="E177" i="1" s="1"/>
  <c r="M176" i="1"/>
  <c r="C176" i="1"/>
  <c r="E176" i="1" s="1"/>
  <c r="M175" i="1"/>
  <c r="C175" i="1"/>
  <c r="E175" i="1" s="1"/>
  <c r="M174" i="1"/>
  <c r="C174" i="1"/>
  <c r="E174" i="1" s="1"/>
  <c r="M173" i="1"/>
  <c r="E173" i="1"/>
  <c r="C173" i="1"/>
  <c r="M172" i="1"/>
  <c r="C172" i="1"/>
  <c r="E172" i="1" s="1"/>
  <c r="M171" i="1"/>
  <c r="C171" i="1"/>
  <c r="E171" i="1" s="1"/>
  <c r="M170" i="1"/>
  <c r="C170" i="1"/>
  <c r="E170" i="1" s="1"/>
  <c r="M169" i="1"/>
  <c r="C169" i="1"/>
  <c r="E169" i="1" s="1"/>
  <c r="M168" i="1"/>
  <c r="E168" i="1"/>
  <c r="C168" i="1"/>
  <c r="M167" i="1"/>
  <c r="C167" i="1"/>
  <c r="E167" i="1" s="1"/>
  <c r="M166" i="1"/>
  <c r="C166" i="1"/>
  <c r="E166" i="1" s="1"/>
  <c r="M165" i="1"/>
  <c r="C165" i="1"/>
  <c r="E165" i="1" s="1"/>
  <c r="M164" i="1"/>
  <c r="C164" i="1"/>
  <c r="E164" i="1" s="1"/>
  <c r="M163" i="1"/>
  <c r="N193" i="1" s="1"/>
  <c r="N194" i="1" s="1"/>
  <c r="C163" i="1"/>
  <c r="E163" i="1" s="1"/>
  <c r="M162" i="1"/>
  <c r="E162" i="1"/>
  <c r="F158" i="1"/>
  <c r="K157" i="1"/>
  <c r="F193" i="1" l="1"/>
  <c r="F194" i="1" s="1"/>
  <c r="F93" i="1"/>
  <c r="F94" i="1" s="1"/>
  <c r="L69" i="1"/>
  <c r="K69" i="1"/>
  <c r="C19" i="1"/>
  <c r="L70" i="1" l="1"/>
  <c r="K70" i="1"/>
  <c r="J18" i="1"/>
  <c r="J21" i="1" s="1"/>
</calcChain>
</file>

<file path=xl/sharedStrings.xml><?xml version="1.0" encoding="utf-8"?>
<sst xmlns="http://schemas.openxmlformats.org/spreadsheetml/2006/main" count="94" uniqueCount="74">
  <si>
    <t>María Cristina Velázquez García 0224433</t>
  </si>
  <si>
    <t>Luis Eduardo Robles Jiménez 0224969</t>
  </si>
  <si>
    <t>nper =</t>
  </si>
  <si>
    <t>?</t>
  </si>
  <si>
    <t>Año</t>
  </si>
  <si>
    <t xml:space="preserve">r = </t>
  </si>
  <si>
    <t xml:space="preserve">ip = </t>
  </si>
  <si>
    <t xml:space="preserve">m = </t>
  </si>
  <si>
    <t>anual</t>
  </si>
  <si>
    <t>mensual</t>
  </si>
  <si>
    <t>Valor</t>
  </si>
  <si>
    <t>…</t>
  </si>
  <si>
    <t>x</t>
  </si>
  <si>
    <t xml:space="preserve">VNA = </t>
  </si>
  <si>
    <t xml:space="preserve">Precio = </t>
  </si>
  <si>
    <t xml:space="preserve">VNA TOTAL = </t>
  </si>
  <si>
    <t xml:space="preserve">VNA </t>
  </si>
  <si>
    <t xml:space="preserve">NPER </t>
  </si>
  <si>
    <t>VF</t>
  </si>
  <si>
    <t>1. Se calcula el valor futuro para conocer nuestra deuda en el año 4.</t>
  </si>
  <si>
    <t>(+/-)</t>
  </si>
  <si>
    <t>2. Se calcula en numero de pagos de 840 pesos que se necesitan para que se pague la deuda en ese punto.</t>
  </si>
  <si>
    <t>3. Demostración</t>
  </si>
  <si>
    <t>VNA TOTAL</t>
  </si>
  <si>
    <t>Tabla</t>
  </si>
  <si>
    <t>38 pagos</t>
  </si>
  <si>
    <t>37 pagos</t>
  </si>
  <si>
    <t>&lt;- Son los periodos que tiene que hacer el pago de 840 pesos.</t>
  </si>
  <si>
    <t>&lt;- Saldo a favor, se necesitan 38 pagos porque 37 no son suficientes.</t>
  </si>
  <si>
    <t>Dado que Beatriz desea conocer la tasa de rendimiento que le dio la inversión de su educación,</t>
  </si>
  <si>
    <t>quiere decir que los flujos de sus 40 años son equivalentes a lo que le costó estudiar.</t>
  </si>
  <si>
    <t>O sea que, el VNA debe ser lo mismo que su inversión inicial y VNA TOTAL debe ser $0.</t>
  </si>
  <si>
    <t>Se aplica una búsqueda de objetivo de la siguiente forma:</t>
  </si>
  <si>
    <t>Lo cuál concluye con un valor del 8.14% anual de taza de interés.</t>
  </si>
  <si>
    <t>TREMA</t>
  </si>
  <si>
    <t xml:space="preserve">Al año ganarían por reciclar </t>
  </si>
  <si>
    <t>Al año lo que le pagan al trnsportista es:</t>
  </si>
  <si>
    <t>Caso actual</t>
  </si>
  <si>
    <t>Con prensa</t>
  </si>
  <si>
    <t>Costo</t>
  </si>
  <si>
    <t>Costos</t>
  </si>
  <si>
    <t>Ganancia</t>
  </si>
  <si>
    <t>transporte</t>
  </si>
  <si>
    <t>material</t>
  </si>
  <si>
    <t>Total</t>
  </si>
  <si>
    <t>Costo inicial</t>
  </si>
  <si>
    <t>operación</t>
  </si>
  <si>
    <t>embalajes</t>
  </si>
  <si>
    <t>TOTAL</t>
  </si>
  <si>
    <t>VNA</t>
  </si>
  <si>
    <t>Antes de tomar cualquier decisión, se analizaron ambas situaciones (con y sin prensa) en un período de 30 años, ya que es el tiempo que duraría la prensa.</t>
  </si>
  <si>
    <t>En el caso de no tener la prensa, se pagarían $2400 anuales por costos de transporte y $200 por costos de material, pero no necesitaríamos hacer la inversión inicial que se requiere en caso de comprarse la prensa hidráulica.</t>
  </si>
  <si>
    <t>En caso de comprar la prensa, se tendrían que pagar $200 anuales por material, $3000 anual por mantenimiento de la prensa y se tendría una ganancia anual aproximada de $1150, ya que se estima que se generan 500 embalajes anuales.</t>
  </si>
  <si>
    <t>Se usa el VNA y VNA total, para poder ver cuánto dinero sería el total de los 30 años de inversión en ambos casos al día de hoy.</t>
  </si>
  <si>
    <t>Con el VNA TOTAL consideramos también los gastos generados por la inversión inicial que se necesita para comprar la prensa.</t>
  </si>
  <si>
    <t>Los números lo que demuestran, es que es mejor opción comprar la prensa ya que te permite minimizar los gastos anuales debido a las ganancias generadas al reciclar los embalajes y al evitar los costos del transporte, también es importante ver que incluso</t>
  </si>
  <si>
    <t>con la inversión inicial de $6000, la cantidad de dinero necesaria para continuar con las operaciones durante los próximos 30 años es menor al tener la prensa que en caso de no tenerla.</t>
  </si>
  <si>
    <t>Por ello, es recomendable que si compren la prensa.</t>
  </si>
  <si>
    <t>TREMA =</t>
  </si>
  <si>
    <t>m=</t>
  </si>
  <si>
    <t>ip=</t>
  </si>
  <si>
    <t>Método 1</t>
  </si>
  <si>
    <t>a)</t>
  </si>
  <si>
    <t>Método 2</t>
  </si>
  <si>
    <t>b)</t>
  </si>
  <si>
    <t>Método 3</t>
  </si>
  <si>
    <t>c)</t>
  </si>
  <si>
    <t>En caso de comprarlo</t>
  </si>
  <si>
    <t>En caso de no comprarlo</t>
  </si>
  <si>
    <t>Meses</t>
  </si>
  <si>
    <t>Costo mensual</t>
  </si>
  <si>
    <t>Precio de compra</t>
  </si>
  <si>
    <t>Precio de venta</t>
  </si>
  <si>
    <t>El resultado más barato para el cliente es la opción a en la cual compra el auto de inicio, ya que si pasamos al presente el valor, es el caso en el que gasta menos.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</si>
</sst>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7" formatCode="&quot;$&quot;#,##0.00"/>
    <numFmt numFmtId="177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0" applyNumberFormat="1"/>
    <xf numFmtId="9" fontId="0" fillId="0" borderId="0" xfId="2" applyFont="1"/>
    <xf numFmtId="10" fontId="0" fillId="0" borderId="0" xfId="0" applyNumberFormat="1"/>
    <xf numFmtId="8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0" fillId="0" borderId="0" xfId="0" applyBorder="1"/>
    <xf numFmtId="8" fontId="0" fillId="0" borderId="0" xfId="0" applyNumberFormat="1" applyBorder="1"/>
    <xf numFmtId="1" fontId="0" fillId="0" borderId="0" xfId="0" applyNumberFormat="1" applyBorder="1"/>
    <xf numFmtId="167" fontId="0" fillId="0" borderId="0" xfId="0" applyNumberFormat="1" applyBorder="1"/>
    <xf numFmtId="0" fontId="0" fillId="0" borderId="0" xfId="0" applyFill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1" xfId="0" applyFill="1" applyBorder="1"/>
    <xf numFmtId="0" fontId="0" fillId="0" borderId="2" xfId="0" applyNumberFormat="1" applyBorder="1"/>
    <xf numFmtId="0" fontId="0" fillId="0" borderId="2" xfId="0" applyBorder="1"/>
    <xf numFmtId="0" fontId="0" fillId="0" borderId="3" xfId="0" applyBorder="1"/>
    <xf numFmtId="167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2" borderId="6" xfId="0" applyFill="1" applyBorder="1"/>
    <xf numFmtId="0" fontId="0" fillId="0" borderId="6" xfId="0" applyFill="1" applyBorder="1"/>
    <xf numFmtId="0" fontId="0" fillId="0" borderId="7" xfId="0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10" xfId="0" applyBorder="1"/>
    <xf numFmtId="8" fontId="0" fillId="0" borderId="11" xfId="0" applyNumberFormat="1" applyBorder="1"/>
    <xf numFmtId="8" fontId="0" fillId="3" borderId="12" xfId="0" applyNumberFormat="1" applyFill="1" applyBorder="1"/>
    <xf numFmtId="8" fontId="0" fillId="3" borderId="0" xfId="0" applyNumberFormat="1" applyFill="1" applyBorder="1"/>
    <xf numFmtId="2" fontId="0" fillId="3" borderId="0" xfId="0" applyNumberFormat="1" applyFill="1" applyBorder="1"/>
    <xf numFmtId="9" fontId="0" fillId="0" borderId="1" xfId="0" applyNumberFormat="1" applyBorder="1"/>
    <xf numFmtId="167" fontId="0" fillId="0" borderId="1" xfId="2" applyNumberFormat="1" applyFont="1" applyBorder="1"/>
    <xf numFmtId="10" fontId="0" fillId="3" borderId="0" xfId="2" applyNumberFormat="1" applyFont="1" applyFill="1"/>
    <xf numFmtId="44" fontId="0" fillId="0" borderId="0" xfId="1" applyFont="1"/>
    <xf numFmtId="40" fontId="0" fillId="0" borderId="0" xfId="0" applyNumberFormat="1"/>
    <xf numFmtId="177" fontId="0" fillId="0" borderId="0" xfId="0" applyNumberFormat="1"/>
    <xf numFmtId="0" fontId="2" fillId="0" borderId="0" xfId="0" applyFont="1"/>
    <xf numFmtId="0" fontId="0" fillId="3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633061</xdr:colOff>
      <xdr:row>13</xdr:row>
      <xdr:rowOff>68744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DFE7A-F8D1-FF0A-7297-9820A6D39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6934801" cy="18975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602578</xdr:colOff>
      <xdr:row>88</xdr:row>
      <xdr:rowOff>137425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88EB32-1A7C-F819-C685-5C8DAB1B2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197840"/>
          <a:ext cx="6904318" cy="306350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11</xdr:col>
      <xdr:colOff>586929</xdr:colOff>
      <xdr:row>104</xdr:row>
      <xdr:rowOff>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B7A70B-C398-B8D0-0E76-D5534FD11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6440" y="17586960"/>
          <a:ext cx="2179509" cy="1463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13</xdr:col>
      <xdr:colOff>577194</xdr:colOff>
      <xdr:row>153</xdr:row>
      <xdr:rowOff>165868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A3509346-D76B-41BF-A72E-3D2B6A3A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536400"/>
          <a:ext cx="10315554" cy="3640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13</xdr:col>
      <xdr:colOff>710850</xdr:colOff>
      <xdr:row>240</xdr:row>
      <xdr:rowOff>119665</xdr:rowOff>
    </xdr:to>
    <xdr:pic>
      <xdr:nvPicPr>
        <xdr:cNvPr id="7" name="Imagen 3">
          <a:extLst>
            <a:ext uri="{FF2B5EF4-FFF2-40B4-BE49-F238E27FC236}">
              <a16:creationId xmlns:a16="http://schemas.microsoft.com/office/drawing/2014/main" id="{CB1D7E7F-4EDC-4806-97B6-C3B9EB32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054280"/>
          <a:ext cx="10449210" cy="6154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tabSelected="1" workbookViewId="0">
      <selection activeCell="G275" sqref="G275"/>
    </sheetView>
  </sheetViews>
  <sheetFormatPr defaultRowHeight="14.4" x14ac:dyDescent="0.3"/>
  <cols>
    <col min="3" max="3" width="10.6640625" bestFit="1" customWidth="1"/>
    <col min="4" max="4" width="12.6640625" customWidth="1"/>
    <col min="6" max="6" width="13.21875" customWidth="1"/>
    <col min="7" max="7" width="10.88671875" customWidth="1"/>
    <col min="10" max="10" width="12.5546875" bestFit="1" customWidth="1"/>
    <col min="11" max="11" width="10.6640625" bestFit="1" customWidth="1"/>
    <col min="12" max="12" width="14.21875" customWidth="1"/>
    <col min="13" max="13" width="12.6640625" customWidth="1"/>
    <col min="14" max="14" width="13.44140625" customWidth="1"/>
    <col min="15" max="15" width="10.6640625" bestFit="1" customWidth="1"/>
  </cols>
  <sheetData>
    <row r="1" spans="1:7" ht="21" x14ac:dyDescent="0.4">
      <c r="A1" s="37" t="s">
        <v>0</v>
      </c>
      <c r="B1" s="37"/>
      <c r="C1" s="37"/>
      <c r="D1" s="37"/>
    </row>
    <row r="2" spans="1:7" ht="21" x14ac:dyDescent="0.4">
      <c r="A2" s="37" t="s">
        <v>1</v>
      </c>
      <c r="B2" s="37"/>
      <c r="C2" s="37"/>
      <c r="D2" s="37"/>
    </row>
    <row r="16" spans="1:7" x14ac:dyDescent="0.3">
      <c r="F16" s="5" t="s">
        <v>4</v>
      </c>
      <c r="G16" s="5" t="s">
        <v>10</v>
      </c>
    </row>
    <row r="17" spans="2:15" x14ac:dyDescent="0.3">
      <c r="B17" t="s">
        <v>2</v>
      </c>
      <c r="C17" t="s">
        <v>3</v>
      </c>
      <c r="F17" s="5">
        <v>0</v>
      </c>
      <c r="G17" s="6">
        <v>26000</v>
      </c>
      <c r="I17" s="7" t="s">
        <v>19</v>
      </c>
      <c r="J17" s="8"/>
      <c r="K17" s="7"/>
      <c r="L17" s="7"/>
      <c r="M17" s="7"/>
      <c r="N17" s="7"/>
      <c r="O17" s="7"/>
    </row>
    <row r="18" spans="2:15" x14ac:dyDescent="0.3">
      <c r="B18" t="s">
        <v>5</v>
      </c>
      <c r="C18" s="3">
        <v>0.12</v>
      </c>
      <c r="D18" t="s">
        <v>8</v>
      </c>
      <c r="F18" s="5">
        <v>1</v>
      </c>
      <c r="G18" s="6">
        <v>-182</v>
      </c>
      <c r="I18" s="7" t="s">
        <v>18</v>
      </c>
      <c r="J18" s="8">
        <f>-FV(C19,F21,G21,G17)</f>
        <v>26316.711278000002</v>
      </c>
      <c r="K18" s="7" t="s">
        <v>20</v>
      </c>
      <c r="L18" s="7"/>
      <c r="M18" s="7"/>
      <c r="N18" s="7"/>
      <c r="O18" s="7"/>
    </row>
    <row r="19" spans="2:15" x14ac:dyDescent="0.3">
      <c r="B19" s="38" t="s">
        <v>6</v>
      </c>
      <c r="C19" s="33">
        <f>C18/C20</f>
        <v>0.01</v>
      </c>
      <c r="D19" s="38" t="s">
        <v>9</v>
      </c>
      <c r="F19" s="5">
        <v>2</v>
      </c>
      <c r="G19" s="6">
        <v>-182</v>
      </c>
      <c r="I19" s="7"/>
      <c r="J19" s="9"/>
      <c r="K19" s="7"/>
      <c r="L19" s="7"/>
      <c r="M19" s="8"/>
      <c r="N19" s="7"/>
      <c r="O19" s="7"/>
    </row>
    <row r="20" spans="2:15" x14ac:dyDescent="0.3">
      <c r="B20" t="s">
        <v>7</v>
      </c>
      <c r="C20">
        <v>12</v>
      </c>
      <c r="F20" s="5">
        <v>3</v>
      </c>
      <c r="G20" s="6">
        <v>-182</v>
      </c>
      <c r="I20" s="7" t="s">
        <v>21</v>
      </c>
      <c r="J20" s="7"/>
      <c r="K20" s="7"/>
      <c r="L20" s="7"/>
      <c r="M20" s="8"/>
      <c r="N20" s="7"/>
      <c r="O20" s="7"/>
    </row>
    <row r="21" spans="2:15" x14ac:dyDescent="0.3">
      <c r="B21" t="s">
        <v>14</v>
      </c>
      <c r="C21">
        <v>26000</v>
      </c>
      <c r="F21" s="5">
        <v>4</v>
      </c>
      <c r="G21" s="6">
        <v>-182</v>
      </c>
      <c r="I21" s="29" t="s">
        <v>17</v>
      </c>
      <c r="J21" s="30">
        <f>NPER(C19,G22,J18)</f>
        <v>37.772542075233353</v>
      </c>
      <c r="K21" s="8"/>
      <c r="L21" s="7" t="s">
        <v>27</v>
      </c>
      <c r="M21" s="7"/>
      <c r="N21" s="7"/>
      <c r="O21" s="7"/>
    </row>
    <row r="22" spans="2:15" x14ac:dyDescent="0.3">
      <c r="F22" s="5">
        <v>5</v>
      </c>
      <c r="G22" s="6">
        <v>-840</v>
      </c>
      <c r="I22" s="7"/>
      <c r="J22" s="7"/>
      <c r="K22" s="7"/>
      <c r="L22" s="7"/>
      <c r="M22" s="7"/>
      <c r="N22" s="7"/>
      <c r="O22" s="7"/>
    </row>
    <row r="23" spans="2:15" x14ac:dyDescent="0.3">
      <c r="F23" s="5">
        <v>6</v>
      </c>
      <c r="G23" s="6" t="s">
        <v>11</v>
      </c>
      <c r="I23" s="11" t="s">
        <v>22</v>
      </c>
      <c r="J23" s="7"/>
      <c r="K23" s="7"/>
      <c r="L23" s="7"/>
      <c r="M23" s="7"/>
      <c r="N23" s="7"/>
      <c r="O23" s="7"/>
    </row>
    <row r="24" spans="2:15" ht="15" thickBot="1" x14ac:dyDescent="0.35">
      <c r="F24" s="5" t="s">
        <v>12</v>
      </c>
      <c r="G24" s="6">
        <v>-840</v>
      </c>
      <c r="I24" s="7"/>
      <c r="J24" s="10"/>
      <c r="K24" s="7"/>
      <c r="L24" s="8"/>
      <c r="M24" s="7"/>
      <c r="N24" s="7"/>
      <c r="O24" s="7"/>
    </row>
    <row r="25" spans="2:15" ht="15" thickBot="1" x14ac:dyDescent="0.35">
      <c r="I25" s="7"/>
      <c r="J25" s="17" t="s">
        <v>24</v>
      </c>
      <c r="K25" s="18" t="s">
        <v>26</v>
      </c>
      <c r="L25" s="19" t="s">
        <v>25</v>
      </c>
      <c r="M25" s="7"/>
      <c r="N25" s="7"/>
      <c r="O25" s="7"/>
    </row>
    <row r="26" spans="2:15" x14ac:dyDescent="0.3">
      <c r="I26" s="7"/>
      <c r="J26" s="15">
        <v>0</v>
      </c>
      <c r="K26" s="16">
        <v>26000</v>
      </c>
      <c r="L26" s="16">
        <v>26000</v>
      </c>
      <c r="M26" s="7"/>
      <c r="N26" s="8"/>
      <c r="O26" s="7"/>
    </row>
    <row r="27" spans="2:15" x14ac:dyDescent="0.3">
      <c r="I27" s="7"/>
      <c r="J27" s="13">
        <v>1</v>
      </c>
      <c r="K27" s="5">
        <v>-182</v>
      </c>
      <c r="L27" s="5">
        <v>-182</v>
      </c>
      <c r="M27" s="7"/>
      <c r="N27" s="7"/>
      <c r="O27" s="7"/>
    </row>
    <row r="28" spans="2:15" x14ac:dyDescent="0.3">
      <c r="I28" s="7"/>
      <c r="J28" s="12">
        <v>2</v>
      </c>
      <c r="K28" s="5">
        <v>-182</v>
      </c>
      <c r="L28" s="5">
        <v>-182</v>
      </c>
      <c r="M28" s="7"/>
      <c r="N28" s="7"/>
      <c r="O28" s="7"/>
    </row>
    <row r="29" spans="2:15" x14ac:dyDescent="0.3">
      <c r="I29" s="7"/>
      <c r="J29" s="13">
        <v>3</v>
      </c>
      <c r="K29" s="5">
        <v>-182</v>
      </c>
      <c r="L29" s="5">
        <v>-182</v>
      </c>
      <c r="M29" s="7"/>
      <c r="N29" s="7"/>
      <c r="O29" s="7"/>
    </row>
    <row r="30" spans="2:15" x14ac:dyDescent="0.3">
      <c r="I30" s="7"/>
      <c r="J30" s="12">
        <v>4</v>
      </c>
      <c r="K30" s="5">
        <v>-182</v>
      </c>
      <c r="L30" s="5">
        <v>-182</v>
      </c>
      <c r="M30" s="7"/>
      <c r="N30" s="7"/>
      <c r="O30" s="7"/>
    </row>
    <row r="31" spans="2:15" x14ac:dyDescent="0.3">
      <c r="I31" s="7"/>
      <c r="J31" s="13">
        <v>5</v>
      </c>
      <c r="K31" s="14">
        <v>-840</v>
      </c>
      <c r="L31" s="14">
        <v>-840</v>
      </c>
      <c r="M31" s="7"/>
      <c r="N31" s="7"/>
      <c r="O31" s="7"/>
    </row>
    <row r="32" spans="2:15" x14ac:dyDescent="0.3">
      <c r="I32" s="7"/>
      <c r="J32" s="12">
        <v>6</v>
      </c>
      <c r="K32" s="14">
        <v>-840</v>
      </c>
      <c r="L32" s="14">
        <v>-840</v>
      </c>
      <c r="M32" s="7"/>
      <c r="N32" s="7"/>
      <c r="O32" s="7"/>
    </row>
    <row r="33" spans="9:15" x14ac:dyDescent="0.3">
      <c r="I33" s="7"/>
      <c r="J33" s="13">
        <v>7</v>
      </c>
      <c r="K33" s="14">
        <v>-840</v>
      </c>
      <c r="L33" s="14">
        <v>-840</v>
      </c>
      <c r="M33" s="7"/>
      <c r="N33" s="7"/>
      <c r="O33" s="7"/>
    </row>
    <row r="34" spans="9:15" x14ac:dyDescent="0.3">
      <c r="I34" s="7"/>
      <c r="J34" s="12">
        <v>8</v>
      </c>
      <c r="K34" s="14">
        <v>-840</v>
      </c>
      <c r="L34" s="14">
        <v>-840</v>
      </c>
      <c r="M34" s="7"/>
      <c r="N34" s="7"/>
      <c r="O34" s="7"/>
    </row>
    <row r="35" spans="9:15" x14ac:dyDescent="0.3">
      <c r="I35" s="7"/>
      <c r="J35" s="13">
        <v>9</v>
      </c>
      <c r="K35" s="14">
        <v>-840</v>
      </c>
      <c r="L35" s="14">
        <v>-840</v>
      </c>
      <c r="M35" s="7"/>
      <c r="N35" s="7"/>
      <c r="O35" s="7"/>
    </row>
    <row r="36" spans="9:15" x14ac:dyDescent="0.3">
      <c r="I36" s="7"/>
      <c r="J36" s="12">
        <v>10</v>
      </c>
      <c r="K36" s="14">
        <v>-840</v>
      </c>
      <c r="L36" s="14">
        <v>-840</v>
      </c>
      <c r="M36" s="7"/>
      <c r="N36" s="7"/>
      <c r="O36" s="7"/>
    </row>
    <row r="37" spans="9:15" x14ac:dyDescent="0.3">
      <c r="I37" s="7"/>
      <c r="J37" s="13">
        <v>11</v>
      </c>
      <c r="K37" s="14">
        <v>-840</v>
      </c>
      <c r="L37" s="14">
        <v>-840</v>
      </c>
      <c r="M37" s="7"/>
      <c r="N37" s="7"/>
      <c r="O37" s="7"/>
    </row>
    <row r="38" spans="9:15" x14ac:dyDescent="0.3">
      <c r="I38" s="7"/>
      <c r="J38" s="12">
        <v>12</v>
      </c>
      <c r="K38" s="14">
        <v>-840</v>
      </c>
      <c r="L38" s="14">
        <v>-840</v>
      </c>
      <c r="M38" s="7"/>
      <c r="N38" s="8"/>
      <c r="O38" s="8"/>
    </row>
    <row r="39" spans="9:15" x14ac:dyDescent="0.3">
      <c r="I39" s="7"/>
      <c r="J39" s="13">
        <v>13</v>
      </c>
      <c r="K39" s="14">
        <v>-840</v>
      </c>
      <c r="L39" s="14">
        <v>-840</v>
      </c>
      <c r="M39" s="8"/>
      <c r="N39" s="7"/>
      <c r="O39" s="7"/>
    </row>
    <row r="40" spans="9:15" x14ac:dyDescent="0.3">
      <c r="I40" s="7"/>
      <c r="J40" s="12">
        <v>14</v>
      </c>
      <c r="K40" s="14">
        <v>-840</v>
      </c>
      <c r="L40" s="14">
        <v>-840</v>
      </c>
      <c r="M40" s="7"/>
      <c r="N40" s="7"/>
      <c r="O40" s="7"/>
    </row>
    <row r="41" spans="9:15" x14ac:dyDescent="0.3">
      <c r="I41" s="7"/>
      <c r="J41" s="13">
        <v>15</v>
      </c>
      <c r="K41" s="14">
        <v>-840</v>
      </c>
      <c r="L41" s="14">
        <v>-840</v>
      </c>
      <c r="M41" s="7"/>
      <c r="N41" s="7"/>
      <c r="O41" s="7"/>
    </row>
    <row r="42" spans="9:15" x14ac:dyDescent="0.3">
      <c r="I42" s="7"/>
      <c r="J42" s="12">
        <v>16</v>
      </c>
      <c r="K42" s="14">
        <v>-840</v>
      </c>
      <c r="L42" s="14">
        <v>-840</v>
      </c>
      <c r="M42" s="7"/>
      <c r="N42" s="7"/>
      <c r="O42" s="7"/>
    </row>
    <row r="43" spans="9:15" x14ac:dyDescent="0.3">
      <c r="I43" s="7"/>
      <c r="J43" s="13">
        <v>17</v>
      </c>
      <c r="K43" s="14">
        <v>-840</v>
      </c>
      <c r="L43" s="14">
        <v>-840</v>
      </c>
      <c r="M43" s="7"/>
      <c r="N43" s="7"/>
      <c r="O43" s="7"/>
    </row>
    <row r="44" spans="9:15" x14ac:dyDescent="0.3">
      <c r="I44" s="7"/>
      <c r="J44" s="12">
        <v>18</v>
      </c>
      <c r="K44" s="14">
        <v>-840</v>
      </c>
      <c r="L44" s="14">
        <v>-840</v>
      </c>
      <c r="M44" s="7"/>
      <c r="N44" s="7"/>
      <c r="O44" s="7"/>
    </row>
    <row r="45" spans="9:15" x14ac:dyDescent="0.3">
      <c r="I45" s="7"/>
      <c r="J45" s="13">
        <v>19</v>
      </c>
      <c r="K45" s="14">
        <v>-840</v>
      </c>
      <c r="L45" s="14">
        <v>-840</v>
      </c>
      <c r="M45" s="7"/>
      <c r="N45" s="7"/>
      <c r="O45" s="7"/>
    </row>
    <row r="46" spans="9:15" x14ac:dyDescent="0.3">
      <c r="J46" s="12">
        <v>20</v>
      </c>
      <c r="K46" s="14">
        <v>-840</v>
      </c>
      <c r="L46" s="14">
        <v>-840</v>
      </c>
    </row>
    <row r="47" spans="9:15" x14ac:dyDescent="0.3">
      <c r="J47" s="13">
        <v>21</v>
      </c>
      <c r="K47" s="14">
        <v>-840</v>
      </c>
      <c r="L47" s="14">
        <v>-840</v>
      </c>
    </row>
    <row r="48" spans="9:15" x14ac:dyDescent="0.3">
      <c r="J48" s="12">
        <v>22</v>
      </c>
      <c r="K48" s="14">
        <v>-840</v>
      </c>
      <c r="L48" s="14">
        <v>-840</v>
      </c>
    </row>
    <row r="49" spans="10:12" x14ac:dyDescent="0.3">
      <c r="J49" s="13">
        <v>23</v>
      </c>
      <c r="K49" s="14">
        <v>-840</v>
      </c>
      <c r="L49" s="14">
        <v>-840</v>
      </c>
    </row>
    <row r="50" spans="10:12" x14ac:dyDescent="0.3">
      <c r="J50" s="12">
        <v>24</v>
      </c>
      <c r="K50" s="14">
        <v>-840</v>
      </c>
      <c r="L50" s="14">
        <v>-840</v>
      </c>
    </row>
    <row r="51" spans="10:12" x14ac:dyDescent="0.3">
      <c r="J51" s="13">
        <v>25</v>
      </c>
      <c r="K51" s="14">
        <v>-840</v>
      </c>
      <c r="L51" s="14">
        <v>-840</v>
      </c>
    </row>
    <row r="52" spans="10:12" x14ac:dyDescent="0.3">
      <c r="J52" s="12">
        <v>26</v>
      </c>
      <c r="K52" s="14">
        <v>-840</v>
      </c>
      <c r="L52" s="14">
        <v>-840</v>
      </c>
    </row>
    <row r="53" spans="10:12" x14ac:dyDescent="0.3">
      <c r="J53" s="13">
        <v>27</v>
      </c>
      <c r="K53" s="14">
        <v>-840</v>
      </c>
      <c r="L53" s="14">
        <v>-840</v>
      </c>
    </row>
    <row r="54" spans="10:12" x14ac:dyDescent="0.3">
      <c r="J54" s="12">
        <v>28</v>
      </c>
      <c r="K54" s="14">
        <v>-840</v>
      </c>
      <c r="L54" s="14">
        <v>-840</v>
      </c>
    </row>
    <row r="55" spans="10:12" x14ac:dyDescent="0.3">
      <c r="J55" s="13">
        <v>29</v>
      </c>
      <c r="K55" s="14">
        <v>-840</v>
      </c>
      <c r="L55" s="14">
        <v>-840</v>
      </c>
    </row>
    <row r="56" spans="10:12" x14ac:dyDescent="0.3">
      <c r="J56" s="12">
        <v>30</v>
      </c>
      <c r="K56" s="14">
        <v>-840</v>
      </c>
      <c r="L56" s="14">
        <v>-840</v>
      </c>
    </row>
    <row r="57" spans="10:12" x14ac:dyDescent="0.3">
      <c r="J57" s="13">
        <v>31</v>
      </c>
      <c r="K57" s="14">
        <v>-840</v>
      </c>
      <c r="L57" s="14">
        <v>-840</v>
      </c>
    </row>
    <row r="58" spans="10:12" x14ac:dyDescent="0.3">
      <c r="J58" s="12">
        <v>32</v>
      </c>
      <c r="K58" s="14">
        <v>-840</v>
      </c>
      <c r="L58" s="14">
        <v>-840</v>
      </c>
    </row>
    <row r="59" spans="10:12" x14ac:dyDescent="0.3">
      <c r="J59" s="13">
        <v>33</v>
      </c>
      <c r="K59" s="14">
        <v>-840</v>
      </c>
      <c r="L59" s="14">
        <v>-840</v>
      </c>
    </row>
    <row r="60" spans="10:12" x14ac:dyDescent="0.3">
      <c r="J60" s="12">
        <v>34</v>
      </c>
      <c r="K60" s="14">
        <v>-840</v>
      </c>
      <c r="L60" s="14">
        <v>-840</v>
      </c>
    </row>
    <row r="61" spans="10:12" x14ac:dyDescent="0.3">
      <c r="J61" s="13">
        <v>35</v>
      </c>
      <c r="K61" s="14">
        <v>-840</v>
      </c>
      <c r="L61" s="14">
        <v>-840</v>
      </c>
    </row>
    <row r="62" spans="10:12" x14ac:dyDescent="0.3">
      <c r="J62" s="12">
        <v>36</v>
      </c>
      <c r="K62" s="14">
        <v>-840</v>
      </c>
      <c r="L62" s="14">
        <v>-840</v>
      </c>
    </row>
    <row r="63" spans="10:12" x14ac:dyDescent="0.3">
      <c r="J63" s="13">
        <v>37</v>
      </c>
      <c r="K63" s="14">
        <v>-840</v>
      </c>
      <c r="L63" s="14">
        <v>-840</v>
      </c>
    </row>
    <row r="64" spans="10:12" x14ac:dyDescent="0.3">
      <c r="J64" s="12">
        <v>38</v>
      </c>
      <c r="K64" s="14">
        <v>-840</v>
      </c>
      <c r="L64" s="14">
        <v>-840</v>
      </c>
    </row>
    <row r="65" spans="10:13" x14ac:dyDescent="0.3">
      <c r="J65" s="13">
        <v>39</v>
      </c>
      <c r="K65" s="14">
        <v>-840</v>
      </c>
      <c r="L65" s="14">
        <v>-840</v>
      </c>
    </row>
    <row r="66" spans="10:13" x14ac:dyDescent="0.3">
      <c r="J66" s="12">
        <v>40</v>
      </c>
      <c r="K66" s="14">
        <v>-840</v>
      </c>
      <c r="L66" s="14">
        <v>-840</v>
      </c>
    </row>
    <row r="67" spans="10:13" x14ac:dyDescent="0.3">
      <c r="J67" s="13">
        <v>41</v>
      </c>
      <c r="K67" s="14">
        <v>-840</v>
      </c>
      <c r="L67" s="14">
        <v>-840</v>
      </c>
    </row>
    <row r="68" spans="10:13" ht="15" thickBot="1" x14ac:dyDescent="0.35">
      <c r="J68" s="20">
        <v>42</v>
      </c>
      <c r="K68" s="21"/>
      <c r="L68" s="22">
        <v>-840</v>
      </c>
    </row>
    <row r="69" spans="10:13" x14ac:dyDescent="0.3">
      <c r="J69" s="23" t="s">
        <v>16</v>
      </c>
      <c r="K69" s="24">
        <f>NPV(C19,K27:K67)</f>
        <v>-25572.245613229876</v>
      </c>
      <c r="L69" s="25">
        <f>NPV(C19,L27:L68)</f>
        <v>-26125.317504851057</v>
      </c>
    </row>
    <row r="70" spans="10:13" ht="15" thickBot="1" x14ac:dyDescent="0.35">
      <c r="J70" s="26" t="s">
        <v>23</v>
      </c>
      <c r="K70" s="27">
        <f>K69+K26</f>
        <v>427.75438677012426</v>
      </c>
      <c r="L70" s="28">
        <f>L69+L26</f>
        <v>-125.31750485105658</v>
      </c>
      <c r="M70" t="s">
        <v>28</v>
      </c>
    </row>
    <row r="91" spans="2:9" x14ac:dyDescent="0.3">
      <c r="B91" s="31" t="s">
        <v>4</v>
      </c>
      <c r="C91" s="5" t="s">
        <v>10</v>
      </c>
    </row>
    <row r="92" spans="2:9" x14ac:dyDescent="0.3">
      <c r="B92" s="5">
        <v>0</v>
      </c>
      <c r="C92" s="32">
        <v>-28000</v>
      </c>
      <c r="E92" t="s">
        <v>5</v>
      </c>
      <c r="F92" s="33">
        <v>8.1405404430290887E-2</v>
      </c>
      <c r="G92" t="s">
        <v>8</v>
      </c>
      <c r="I92" t="s">
        <v>29</v>
      </c>
    </row>
    <row r="93" spans="2:9" x14ac:dyDescent="0.3">
      <c r="B93" s="5">
        <v>1</v>
      </c>
      <c r="C93" s="32">
        <v>1000</v>
      </c>
      <c r="E93" t="s">
        <v>13</v>
      </c>
      <c r="F93" s="4">
        <f>NPV(F92,C93:C132)</f>
        <v>28000.000636892342</v>
      </c>
      <c r="I93" t="s">
        <v>30</v>
      </c>
    </row>
    <row r="94" spans="2:9" x14ac:dyDescent="0.3">
      <c r="B94" s="5">
        <v>2</v>
      </c>
      <c r="C94" s="32">
        <v>1000</v>
      </c>
      <c r="E94" t="s">
        <v>15</v>
      </c>
      <c r="F94" s="4">
        <f>F93+C92</f>
        <v>6.3689234229968861E-4</v>
      </c>
      <c r="I94" t="s">
        <v>31</v>
      </c>
    </row>
    <row r="95" spans="2:9" x14ac:dyDescent="0.3">
      <c r="B95" s="5">
        <v>3</v>
      </c>
      <c r="C95" s="32">
        <v>1000</v>
      </c>
      <c r="I95" t="s">
        <v>32</v>
      </c>
    </row>
    <row r="96" spans="2:9" x14ac:dyDescent="0.3">
      <c r="B96" s="5">
        <v>4</v>
      </c>
      <c r="C96" s="32">
        <v>1000</v>
      </c>
    </row>
    <row r="97" spans="2:9" x14ac:dyDescent="0.3">
      <c r="B97" s="5">
        <v>5</v>
      </c>
      <c r="C97" s="32">
        <v>1000</v>
      </c>
    </row>
    <row r="98" spans="2:9" x14ac:dyDescent="0.3">
      <c r="B98" s="5">
        <v>6</v>
      </c>
      <c r="C98" s="32">
        <v>1000</v>
      </c>
    </row>
    <row r="99" spans="2:9" x14ac:dyDescent="0.3">
      <c r="B99" s="5">
        <v>7</v>
      </c>
      <c r="C99" s="32">
        <v>1000</v>
      </c>
    </row>
    <row r="100" spans="2:9" x14ac:dyDescent="0.3">
      <c r="B100" s="5">
        <v>8</v>
      </c>
      <c r="C100" s="32">
        <v>1000</v>
      </c>
    </row>
    <row r="101" spans="2:9" x14ac:dyDescent="0.3">
      <c r="B101" s="5">
        <v>9</v>
      </c>
      <c r="C101" s="32">
        <v>1000</v>
      </c>
    </row>
    <row r="102" spans="2:9" x14ac:dyDescent="0.3">
      <c r="B102" s="5">
        <v>10</v>
      </c>
      <c r="C102" s="32">
        <v>1000</v>
      </c>
    </row>
    <row r="103" spans="2:9" x14ac:dyDescent="0.3">
      <c r="B103" s="5">
        <v>11</v>
      </c>
      <c r="C103" s="32">
        <v>3000</v>
      </c>
    </row>
    <row r="104" spans="2:9" x14ac:dyDescent="0.3">
      <c r="B104" s="5">
        <v>12</v>
      </c>
      <c r="C104" s="32">
        <v>3000</v>
      </c>
    </row>
    <row r="105" spans="2:9" x14ac:dyDescent="0.3">
      <c r="B105" s="5">
        <v>13</v>
      </c>
      <c r="C105" s="32">
        <v>3000</v>
      </c>
    </row>
    <row r="106" spans="2:9" x14ac:dyDescent="0.3">
      <c r="B106" s="5">
        <v>14</v>
      </c>
      <c r="C106" s="32">
        <v>3000</v>
      </c>
      <c r="I106" t="s">
        <v>33</v>
      </c>
    </row>
    <row r="107" spans="2:9" x14ac:dyDescent="0.3">
      <c r="B107" s="5">
        <v>15</v>
      </c>
      <c r="C107" s="32">
        <v>3000</v>
      </c>
    </row>
    <row r="108" spans="2:9" x14ac:dyDescent="0.3">
      <c r="B108" s="5">
        <v>16</v>
      </c>
      <c r="C108" s="32">
        <v>3000</v>
      </c>
    </row>
    <row r="109" spans="2:9" x14ac:dyDescent="0.3">
      <c r="B109" s="5">
        <v>17</v>
      </c>
      <c r="C109" s="32">
        <v>3000</v>
      </c>
    </row>
    <row r="110" spans="2:9" x14ac:dyDescent="0.3">
      <c r="B110" s="5">
        <v>18</v>
      </c>
      <c r="C110" s="32">
        <v>3000</v>
      </c>
    </row>
    <row r="111" spans="2:9" x14ac:dyDescent="0.3">
      <c r="B111" s="5">
        <v>19</v>
      </c>
      <c r="C111" s="32">
        <v>3000</v>
      </c>
    </row>
    <row r="112" spans="2:9" x14ac:dyDescent="0.3">
      <c r="B112" s="5">
        <v>20</v>
      </c>
      <c r="C112" s="32">
        <v>3000</v>
      </c>
    </row>
    <row r="113" spans="2:3" x14ac:dyDescent="0.3">
      <c r="B113" s="5">
        <v>21</v>
      </c>
      <c r="C113" s="32">
        <v>6000</v>
      </c>
    </row>
    <row r="114" spans="2:3" x14ac:dyDescent="0.3">
      <c r="B114" s="5">
        <v>22</v>
      </c>
      <c r="C114" s="32">
        <v>6000</v>
      </c>
    </row>
    <row r="115" spans="2:3" x14ac:dyDescent="0.3">
      <c r="B115" s="5">
        <v>23</v>
      </c>
      <c r="C115" s="32">
        <v>6000</v>
      </c>
    </row>
    <row r="116" spans="2:3" x14ac:dyDescent="0.3">
      <c r="B116" s="5">
        <v>24</v>
      </c>
      <c r="C116" s="32">
        <v>6000</v>
      </c>
    </row>
    <row r="117" spans="2:3" x14ac:dyDescent="0.3">
      <c r="B117" s="5">
        <v>25</v>
      </c>
      <c r="C117" s="32">
        <v>6000</v>
      </c>
    </row>
    <row r="118" spans="2:3" x14ac:dyDescent="0.3">
      <c r="B118" s="5">
        <v>26</v>
      </c>
      <c r="C118" s="32">
        <v>6000</v>
      </c>
    </row>
    <row r="119" spans="2:3" x14ac:dyDescent="0.3">
      <c r="B119" s="5">
        <v>27</v>
      </c>
      <c r="C119" s="32">
        <v>6000</v>
      </c>
    </row>
    <row r="120" spans="2:3" x14ac:dyDescent="0.3">
      <c r="B120" s="5">
        <v>28</v>
      </c>
      <c r="C120" s="32">
        <v>6000</v>
      </c>
    </row>
    <row r="121" spans="2:3" x14ac:dyDescent="0.3">
      <c r="B121" s="5">
        <v>29</v>
      </c>
      <c r="C121" s="32">
        <v>6000</v>
      </c>
    </row>
    <row r="122" spans="2:3" x14ac:dyDescent="0.3">
      <c r="B122" s="5">
        <v>30</v>
      </c>
      <c r="C122" s="32">
        <v>6000</v>
      </c>
    </row>
    <row r="123" spans="2:3" x14ac:dyDescent="0.3">
      <c r="B123" s="5">
        <v>31</v>
      </c>
      <c r="C123" s="32">
        <v>6000</v>
      </c>
    </row>
    <row r="124" spans="2:3" x14ac:dyDescent="0.3">
      <c r="B124" s="5">
        <v>32</v>
      </c>
      <c r="C124" s="32">
        <v>6000</v>
      </c>
    </row>
    <row r="125" spans="2:3" x14ac:dyDescent="0.3">
      <c r="B125" s="5">
        <v>33</v>
      </c>
      <c r="C125" s="32">
        <v>6000</v>
      </c>
    </row>
    <row r="126" spans="2:3" x14ac:dyDescent="0.3">
      <c r="B126" s="5">
        <v>34</v>
      </c>
      <c r="C126" s="32">
        <v>6000</v>
      </c>
    </row>
    <row r="127" spans="2:3" x14ac:dyDescent="0.3">
      <c r="B127" s="5">
        <v>35</v>
      </c>
      <c r="C127" s="32">
        <v>6000</v>
      </c>
    </row>
    <row r="128" spans="2:3" x14ac:dyDescent="0.3">
      <c r="B128" s="5">
        <v>36</v>
      </c>
      <c r="C128" s="32">
        <v>6000</v>
      </c>
    </row>
    <row r="129" spans="2:3" x14ac:dyDescent="0.3">
      <c r="B129" s="5">
        <v>37</v>
      </c>
      <c r="C129" s="32">
        <v>6000</v>
      </c>
    </row>
    <row r="130" spans="2:3" x14ac:dyDescent="0.3">
      <c r="B130" s="5">
        <v>38</v>
      </c>
      <c r="C130" s="32">
        <v>6000</v>
      </c>
    </row>
    <row r="131" spans="2:3" x14ac:dyDescent="0.3">
      <c r="B131" s="5">
        <v>39</v>
      </c>
      <c r="C131" s="32">
        <v>6000</v>
      </c>
    </row>
    <row r="132" spans="2:3" x14ac:dyDescent="0.3">
      <c r="B132" s="5">
        <v>40</v>
      </c>
      <c r="C132" s="32">
        <v>6000</v>
      </c>
    </row>
    <row r="156" spans="2:12" x14ac:dyDescent="0.3">
      <c r="C156" t="s">
        <v>34</v>
      </c>
      <c r="D156" s="1">
        <v>0.08</v>
      </c>
    </row>
    <row r="157" spans="2:12" x14ac:dyDescent="0.3">
      <c r="H157" t="s">
        <v>35</v>
      </c>
      <c r="K157" s="34">
        <f>2.3*500</f>
        <v>1150</v>
      </c>
    </row>
    <row r="158" spans="2:12" x14ac:dyDescent="0.3">
      <c r="B158" t="s">
        <v>36</v>
      </c>
      <c r="F158">
        <f>12*200</f>
        <v>2400</v>
      </c>
    </row>
    <row r="159" spans="2:12" x14ac:dyDescent="0.3">
      <c r="B159" t="s">
        <v>37</v>
      </c>
      <c r="H159" t="s">
        <v>38</v>
      </c>
    </row>
    <row r="160" spans="2:12" x14ac:dyDescent="0.3">
      <c r="C160" t="s">
        <v>39</v>
      </c>
      <c r="D160" t="s">
        <v>39</v>
      </c>
      <c r="J160" t="s">
        <v>40</v>
      </c>
      <c r="K160" t="s">
        <v>40</v>
      </c>
      <c r="L160" t="s">
        <v>41</v>
      </c>
    </row>
    <row r="161" spans="2:13" x14ac:dyDescent="0.3">
      <c r="B161" t="s">
        <v>4</v>
      </c>
      <c r="C161" t="s">
        <v>42</v>
      </c>
      <c r="D161" t="s">
        <v>43</v>
      </c>
      <c r="E161" t="s">
        <v>44</v>
      </c>
      <c r="H161" t="s">
        <v>4</v>
      </c>
      <c r="I161" t="s">
        <v>45</v>
      </c>
      <c r="J161" t="s">
        <v>46</v>
      </c>
      <c r="K161" t="s">
        <v>43</v>
      </c>
      <c r="L161" t="s">
        <v>47</v>
      </c>
      <c r="M161" t="s">
        <v>48</v>
      </c>
    </row>
    <row r="162" spans="2:13" x14ac:dyDescent="0.3">
      <c r="B162">
        <v>0</v>
      </c>
      <c r="C162" s="35">
        <v>0</v>
      </c>
      <c r="D162" s="35">
        <v>0</v>
      </c>
      <c r="E162" s="35">
        <f>C162+D162</f>
        <v>0</v>
      </c>
      <c r="H162">
        <v>0</v>
      </c>
      <c r="I162" s="35">
        <v>-6000</v>
      </c>
      <c r="J162" s="35">
        <v>0</v>
      </c>
      <c r="K162" s="35">
        <v>0</v>
      </c>
      <c r="L162" s="35">
        <v>0</v>
      </c>
      <c r="M162" s="35">
        <f>I162+J162+K162+L162</f>
        <v>-6000</v>
      </c>
    </row>
    <row r="163" spans="2:13" x14ac:dyDescent="0.3">
      <c r="B163">
        <v>1</v>
      </c>
      <c r="C163" s="35">
        <f>-200*12</f>
        <v>-2400</v>
      </c>
      <c r="D163" s="35">
        <v>-200</v>
      </c>
      <c r="E163" s="35">
        <f t="shared" ref="E163:E192" si="0">C163+D163</f>
        <v>-2600</v>
      </c>
      <c r="H163">
        <v>1</v>
      </c>
      <c r="I163" s="35">
        <v>0</v>
      </c>
      <c r="J163" s="35">
        <v>-3000</v>
      </c>
      <c r="K163" s="35">
        <v>-200</v>
      </c>
      <c r="L163" s="35">
        <v>1150</v>
      </c>
      <c r="M163" s="35">
        <f t="shared" ref="M163:M192" si="1">I163+J163+K163+L163</f>
        <v>-2050</v>
      </c>
    </row>
    <row r="164" spans="2:13" x14ac:dyDescent="0.3">
      <c r="B164">
        <v>2</v>
      </c>
      <c r="C164" s="35">
        <f t="shared" ref="C164:C192" si="2">-200*12</f>
        <v>-2400</v>
      </c>
      <c r="D164" s="35">
        <v>-200</v>
      </c>
      <c r="E164" s="35">
        <f t="shared" si="0"/>
        <v>-2600</v>
      </c>
      <c r="H164">
        <v>2</v>
      </c>
      <c r="I164" s="35">
        <v>0</v>
      </c>
      <c r="J164" s="35">
        <v>-3000</v>
      </c>
      <c r="K164" s="35">
        <v>-200</v>
      </c>
      <c r="L164" s="35">
        <v>1150</v>
      </c>
      <c r="M164" s="35">
        <f>I164+J164+K164+L164</f>
        <v>-2050</v>
      </c>
    </row>
    <row r="165" spans="2:13" x14ac:dyDescent="0.3">
      <c r="B165">
        <v>3</v>
      </c>
      <c r="C165" s="35">
        <f t="shared" si="2"/>
        <v>-2400</v>
      </c>
      <c r="D165" s="35">
        <v>-200</v>
      </c>
      <c r="E165" s="35">
        <f t="shared" si="0"/>
        <v>-2600</v>
      </c>
      <c r="H165">
        <v>3</v>
      </c>
      <c r="I165" s="35">
        <v>0</v>
      </c>
      <c r="J165" s="35">
        <v>-3000</v>
      </c>
      <c r="K165" s="35">
        <v>-200</v>
      </c>
      <c r="L165" s="35">
        <v>1150</v>
      </c>
      <c r="M165" s="35">
        <f t="shared" si="1"/>
        <v>-2050</v>
      </c>
    </row>
    <row r="166" spans="2:13" x14ac:dyDescent="0.3">
      <c r="B166">
        <v>4</v>
      </c>
      <c r="C166" s="35">
        <f t="shared" si="2"/>
        <v>-2400</v>
      </c>
      <c r="D166" s="35">
        <v>-200</v>
      </c>
      <c r="E166" s="35">
        <f t="shared" si="0"/>
        <v>-2600</v>
      </c>
      <c r="H166">
        <v>4</v>
      </c>
      <c r="I166" s="35">
        <v>0</v>
      </c>
      <c r="J166" s="35">
        <v>-3000</v>
      </c>
      <c r="K166" s="35">
        <v>-200</v>
      </c>
      <c r="L166" s="35">
        <v>1150</v>
      </c>
      <c r="M166" s="35">
        <f t="shared" si="1"/>
        <v>-2050</v>
      </c>
    </row>
    <row r="167" spans="2:13" x14ac:dyDescent="0.3">
      <c r="B167">
        <v>5</v>
      </c>
      <c r="C167" s="35">
        <f t="shared" si="2"/>
        <v>-2400</v>
      </c>
      <c r="D167" s="35">
        <v>-200</v>
      </c>
      <c r="E167" s="35">
        <f t="shared" si="0"/>
        <v>-2600</v>
      </c>
      <c r="H167">
        <v>5</v>
      </c>
      <c r="I167" s="35">
        <v>0</v>
      </c>
      <c r="J167" s="35">
        <v>-3000</v>
      </c>
      <c r="K167" s="35">
        <v>-200</v>
      </c>
      <c r="L167" s="35">
        <v>1150</v>
      </c>
      <c r="M167" s="35">
        <f t="shared" si="1"/>
        <v>-2050</v>
      </c>
    </row>
    <row r="168" spans="2:13" x14ac:dyDescent="0.3">
      <c r="B168">
        <v>6</v>
      </c>
      <c r="C168" s="35">
        <f t="shared" si="2"/>
        <v>-2400</v>
      </c>
      <c r="D168" s="35">
        <v>-200</v>
      </c>
      <c r="E168" s="35">
        <f t="shared" si="0"/>
        <v>-2600</v>
      </c>
      <c r="H168">
        <v>6</v>
      </c>
      <c r="I168" s="35">
        <v>0</v>
      </c>
      <c r="J168" s="35">
        <v>-3000</v>
      </c>
      <c r="K168" s="35">
        <v>-200</v>
      </c>
      <c r="L168" s="35">
        <v>1150</v>
      </c>
      <c r="M168" s="35">
        <f t="shared" si="1"/>
        <v>-2050</v>
      </c>
    </row>
    <row r="169" spans="2:13" x14ac:dyDescent="0.3">
      <c r="B169">
        <v>7</v>
      </c>
      <c r="C169" s="35">
        <f t="shared" si="2"/>
        <v>-2400</v>
      </c>
      <c r="D169" s="35">
        <v>-200</v>
      </c>
      <c r="E169" s="35">
        <f t="shared" si="0"/>
        <v>-2600</v>
      </c>
      <c r="H169">
        <v>7</v>
      </c>
      <c r="I169" s="35">
        <v>0</v>
      </c>
      <c r="J169" s="35">
        <v>-3000</v>
      </c>
      <c r="K169" s="35">
        <v>-200</v>
      </c>
      <c r="L169" s="35">
        <v>1150</v>
      </c>
      <c r="M169" s="35">
        <f t="shared" si="1"/>
        <v>-2050</v>
      </c>
    </row>
    <row r="170" spans="2:13" x14ac:dyDescent="0.3">
      <c r="B170">
        <v>8</v>
      </c>
      <c r="C170" s="35">
        <f t="shared" si="2"/>
        <v>-2400</v>
      </c>
      <c r="D170" s="35">
        <v>-200</v>
      </c>
      <c r="E170" s="35">
        <f t="shared" si="0"/>
        <v>-2600</v>
      </c>
      <c r="H170">
        <v>8</v>
      </c>
      <c r="I170" s="35">
        <v>0</v>
      </c>
      <c r="J170" s="35">
        <v>-3000</v>
      </c>
      <c r="K170" s="35">
        <v>-200</v>
      </c>
      <c r="L170" s="35">
        <v>1150</v>
      </c>
      <c r="M170" s="35">
        <f t="shared" si="1"/>
        <v>-2050</v>
      </c>
    </row>
    <row r="171" spans="2:13" x14ac:dyDescent="0.3">
      <c r="B171">
        <v>9</v>
      </c>
      <c r="C171" s="35">
        <f t="shared" si="2"/>
        <v>-2400</v>
      </c>
      <c r="D171" s="35">
        <v>-200</v>
      </c>
      <c r="E171" s="35">
        <f t="shared" si="0"/>
        <v>-2600</v>
      </c>
      <c r="H171">
        <v>9</v>
      </c>
      <c r="I171" s="35">
        <v>0</v>
      </c>
      <c r="J171" s="35">
        <v>-3000</v>
      </c>
      <c r="K171" s="35">
        <v>-200</v>
      </c>
      <c r="L171" s="35">
        <v>1150</v>
      </c>
      <c r="M171" s="35">
        <f t="shared" si="1"/>
        <v>-2050</v>
      </c>
    </row>
    <row r="172" spans="2:13" x14ac:dyDescent="0.3">
      <c r="B172">
        <v>10</v>
      </c>
      <c r="C172" s="35">
        <f t="shared" si="2"/>
        <v>-2400</v>
      </c>
      <c r="D172" s="35">
        <v>-200</v>
      </c>
      <c r="E172" s="35">
        <f t="shared" si="0"/>
        <v>-2600</v>
      </c>
      <c r="H172">
        <v>10</v>
      </c>
      <c r="I172" s="35">
        <v>0</v>
      </c>
      <c r="J172" s="35">
        <v>-3000</v>
      </c>
      <c r="K172" s="35">
        <v>-200</v>
      </c>
      <c r="L172" s="35">
        <v>1150</v>
      </c>
      <c r="M172" s="35">
        <f t="shared" si="1"/>
        <v>-2050</v>
      </c>
    </row>
    <row r="173" spans="2:13" x14ac:dyDescent="0.3">
      <c r="B173">
        <v>11</v>
      </c>
      <c r="C173" s="35">
        <f t="shared" si="2"/>
        <v>-2400</v>
      </c>
      <c r="D173" s="35">
        <v>-200</v>
      </c>
      <c r="E173" s="35">
        <f t="shared" si="0"/>
        <v>-2600</v>
      </c>
      <c r="H173">
        <v>11</v>
      </c>
      <c r="I173" s="35">
        <v>0</v>
      </c>
      <c r="J173" s="35">
        <v>-3000</v>
      </c>
      <c r="K173" s="35">
        <v>-200</v>
      </c>
      <c r="L173" s="35">
        <v>1150</v>
      </c>
      <c r="M173" s="35">
        <f t="shared" si="1"/>
        <v>-2050</v>
      </c>
    </row>
    <row r="174" spans="2:13" x14ac:dyDescent="0.3">
      <c r="B174">
        <v>12</v>
      </c>
      <c r="C174" s="35">
        <f t="shared" si="2"/>
        <v>-2400</v>
      </c>
      <c r="D174" s="35">
        <v>-200</v>
      </c>
      <c r="E174" s="35">
        <f t="shared" si="0"/>
        <v>-2600</v>
      </c>
      <c r="H174">
        <v>12</v>
      </c>
      <c r="I174" s="35">
        <v>0</v>
      </c>
      <c r="J174" s="35">
        <v>-3000</v>
      </c>
      <c r="K174" s="35">
        <v>-200</v>
      </c>
      <c r="L174" s="35">
        <v>1150</v>
      </c>
      <c r="M174" s="35">
        <f t="shared" si="1"/>
        <v>-2050</v>
      </c>
    </row>
    <row r="175" spans="2:13" x14ac:dyDescent="0.3">
      <c r="B175">
        <v>13</v>
      </c>
      <c r="C175" s="35">
        <f t="shared" si="2"/>
        <v>-2400</v>
      </c>
      <c r="D175" s="35">
        <v>-200</v>
      </c>
      <c r="E175" s="35">
        <f t="shared" si="0"/>
        <v>-2600</v>
      </c>
      <c r="H175">
        <v>13</v>
      </c>
      <c r="I175" s="35">
        <v>0</v>
      </c>
      <c r="J175" s="35">
        <v>-3000</v>
      </c>
      <c r="K175" s="35">
        <v>-200</v>
      </c>
      <c r="L175" s="35">
        <v>1150</v>
      </c>
      <c r="M175" s="35">
        <f t="shared" si="1"/>
        <v>-2050</v>
      </c>
    </row>
    <row r="176" spans="2:13" x14ac:dyDescent="0.3">
      <c r="B176">
        <v>14</v>
      </c>
      <c r="C176" s="35">
        <f t="shared" si="2"/>
        <v>-2400</v>
      </c>
      <c r="D176" s="35">
        <v>-200</v>
      </c>
      <c r="E176" s="35">
        <f t="shared" si="0"/>
        <v>-2600</v>
      </c>
      <c r="H176">
        <v>14</v>
      </c>
      <c r="I176" s="35">
        <v>0</v>
      </c>
      <c r="J176" s="35">
        <v>-3000</v>
      </c>
      <c r="K176" s="35">
        <v>-200</v>
      </c>
      <c r="L176" s="35">
        <v>1150</v>
      </c>
      <c r="M176" s="35">
        <f t="shared" si="1"/>
        <v>-2050</v>
      </c>
    </row>
    <row r="177" spans="2:13" x14ac:dyDescent="0.3">
      <c r="B177">
        <v>15</v>
      </c>
      <c r="C177" s="35">
        <f t="shared" si="2"/>
        <v>-2400</v>
      </c>
      <c r="D177" s="35">
        <v>-200</v>
      </c>
      <c r="E177" s="35">
        <f t="shared" si="0"/>
        <v>-2600</v>
      </c>
      <c r="H177">
        <v>15</v>
      </c>
      <c r="I177" s="35">
        <v>0</v>
      </c>
      <c r="J177" s="35">
        <v>-3000</v>
      </c>
      <c r="K177" s="35">
        <v>-200</v>
      </c>
      <c r="L177" s="35">
        <v>1150</v>
      </c>
      <c r="M177" s="35">
        <f t="shared" si="1"/>
        <v>-2050</v>
      </c>
    </row>
    <row r="178" spans="2:13" x14ac:dyDescent="0.3">
      <c r="B178">
        <v>16</v>
      </c>
      <c r="C178" s="35">
        <f t="shared" si="2"/>
        <v>-2400</v>
      </c>
      <c r="D178" s="35">
        <v>-200</v>
      </c>
      <c r="E178" s="35">
        <f t="shared" si="0"/>
        <v>-2600</v>
      </c>
      <c r="H178">
        <v>16</v>
      </c>
      <c r="I178" s="35">
        <v>0</v>
      </c>
      <c r="J178" s="35">
        <v>-3000</v>
      </c>
      <c r="K178" s="35">
        <v>-200</v>
      </c>
      <c r="L178" s="35">
        <v>1150</v>
      </c>
      <c r="M178" s="35">
        <f t="shared" si="1"/>
        <v>-2050</v>
      </c>
    </row>
    <row r="179" spans="2:13" x14ac:dyDescent="0.3">
      <c r="B179">
        <v>17</v>
      </c>
      <c r="C179" s="35">
        <f t="shared" si="2"/>
        <v>-2400</v>
      </c>
      <c r="D179" s="35">
        <v>-200</v>
      </c>
      <c r="E179" s="35">
        <f t="shared" si="0"/>
        <v>-2600</v>
      </c>
      <c r="H179">
        <v>17</v>
      </c>
      <c r="I179" s="35">
        <v>0</v>
      </c>
      <c r="J179" s="35">
        <v>-3000</v>
      </c>
      <c r="K179" s="35">
        <v>-200</v>
      </c>
      <c r="L179" s="35">
        <v>1150</v>
      </c>
      <c r="M179" s="35">
        <f t="shared" si="1"/>
        <v>-2050</v>
      </c>
    </row>
    <row r="180" spans="2:13" x14ac:dyDescent="0.3">
      <c r="B180">
        <v>18</v>
      </c>
      <c r="C180" s="35">
        <f t="shared" si="2"/>
        <v>-2400</v>
      </c>
      <c r="D180" s="35">
        <v>-200</v>
      </c>
      <c r="E180" s="35">
        <f t="shared" si="0"/>
        <v>-2600</v>
      </c>
      <c r="H180">
        <v>18</v>
      </c>
      <c r="I180" s="35">
        <v>0</v>
      </c>
      <c r="J180" s="35">
        <v>-3000</v>
      </c>
      <c r="K180" s="35">
        <v>-200</v>
      </c>
      <c r="L180" s="35">
        <v>1150</v>
      </c>
      <c r="M180" s="35">
        <f t="shared" si="1"/>
        <v>-2050</v>
      </c>
    </row>
    <row r="181" spans="2:13" x14ac:dyDescent="0.3">
      <c r="B181">
        <v>19</v>
      </c>
      <c r="C181" s="35">
        <f t="shared" si="2"/>
        <v>-2400</v>
      </c>
      <c r="D181" s="35">
        <v>-200</v>
      </c>
      <c r="E181" s="35">
        <f t="shared" si="0"/>
        <v>-2600</v>
      </c>
      <c r="H181">
        <v>19</v>
      </c>
      <c r="I181" s="35">
        <v>0</v>
      </c>
      <c r="J181" s="35">
        <v>-3000</v>
      </c>
      <c r="K181" s="35">
        <v>-200</v>
      </c>
      <c r="L181" s="35">
        <v>1150</v>
      </c>
      <c r="M181" s="35">
        <f t="shared" si="1"/>
        <v>-2050</v>
      </c>
    </row>
    <row r="182" spans="2:13" x14ac:dyDescent="0.3">
      <c r="B182">
        <v>20</v>
      </c>
      <c r="C182" s="35">
        <f t="shared" si="2"/>
        <v>-2400</v>
      </c>
      <c r="D182" s="35">
        <v>-200</v>
      </c>
      <c r="E182" s="35">
        <f t="shared" si="0"/>
        <v>-2600</v>
      </c>
      <c r="H182">
        <v>20</v>
      </c>
      <c r="I182" s="35">
        <v>0</v>
      </c>
      <c r="J182" s="35">
        <v>-3000</v>
      </c>
      <c r="K182" s="35">
        <v>-200</v>
      </c>
      <c r="L182" s="35">
        <v>1150</v>
      </c>
      <c r="M182" s="35">
        <f t="shared" si="1"/>
        <v>-2050</v>
      </c>
    </row>
    <row r="183" spans="2:13" x14ac:dyDescent="0.3">
      <c r="B183">
        <v>21</v>
      </c>
      <c r="C183" s="35">
        <f t="shared" si="2"/>
        <v>-2400</v>
      </c>
      <c r="D183" s="35">
        <v>-200</v>
      </c>
      <c r="E183" s="35">
        <f t="shared" si="0"/>
        <v>-2600</v>
      </c>
      <c r="H183">
        <v>21</v>
      </c>
      <c r="I183" s="35">
        <v>0</v>
      </c>
      <c r="J183" s="35">
        <v>-3000</v>
      </c>
      <c r="K183" s="35">
        <v>-200</v>
      </c>
      <c r="L183" s="35">
        <v>1150</v>
      </c>
      <c r="M183" s="35">
        <f t="shared" si="1"/>
        <v>-2050</v>
      </c>
    </row>
    <row r="184" spans="2:13" x14ac:dyDescent="0.3">
      <c r="B184">
        <v>22</v>
      </c>
      <c r="C184" s="35">
        <f t="shared" si="2"/>
        <v>-2400</v>
      </c>
      <c r="D184" s="35">
        <v>-200</v>
      </c>
      <c r="E184" s="35">
        <f t="shared" si="0"/>
        <v>-2600</v>
      </c>
      <c r="H184">
        <v>22</v>
      </c>
      <c r="I184" s="35">
        <v>0</v>
      </c>
      <c r="J184" s="35">
        <v>-3000</v>
      </c>
      <c r="K184" s="35">
        <v>-200</v>
      </c>
      <c r="L184" s="35">
        <v>1150</v>
      </c>
      <c r="M184" s="35">
        <f t="shared" si="1"/>
        <v>-2050</v>
      </c>
    </row>
    <row r="185" spans="2:13" x14ac:dyDescent="0.3">
      <c r="B185">
        <v>23</v>
      </c>
      <c r="C185" s="35">
        <f t="shared" si="2"/>
        <v>-2400</v>
      </c>
      <c r="D185" s="35">
        <v>-200</v>
      </c>
      <c r="E185" s="35">
        <f t="shared" si="0"/>
        <v>-2600</v>
      </c>
      <c r="H185">
        <v>23</v>
      </c>
      <c r="I185" s="35">
        <v>0</v>
      </c>
      <c r="J185" s="35">
        <v>-3000</v>
      </c>
      <c r="K185" s="35">
        <v>-200</v>
      </c>
      <c r="L185" s="35">
        <v>1150</v>
      </c>
      <c r="M185" s="35">
        <f t="shared" si="1"/>
        <v>-2050</v>
      </c>
    </row>
    <row r="186" spans="2:13" x14ac:dyDescent="0.3">
      <c r="B186">
        <v>24</v>
      </c>
      <c r="C186" s="35">
        <f t="shared" si="2"/>
        <v>-2400</v>
      </c>
      <c r="D186" s="35">
        <v>-200</v>
      </c>
      <c r="E186" s="35">
        <f t="shared" si="0"/>
        <v>-2600</v>
      </c>
      <c r="H186">
        <v>24</v>
      </c>
      <c r="I186" s="35">
        <v>0</v>
      </c>
      <c r="J186" s="35">
        <v>-3000</v>
      </c>
      <c r="K186" s="35">
        <v>-200</v>
      </c>
      <c r="L186" s="35">
        <v>1150</v>
      </c>
      <c r="M186" s="35">
        <f t="shared" si="1"/>
        <v>-2050</v>
      </c>
    </row>
    <row r="187" spans="2:13" x14ac:dyDescent="0.3">
      <c r="B187">
        <v>25</v>
      </c>
      <c r="C187" s="35">
        <f t="shared" si="2"/>
        <v>-2400</v>
      </c>
      <c r="D187" s="35">
        <v>-200</v>
      </c>
      <c r="E187" s="35">
        <f t="shared" si="0"/>
        <v>-2600</v>
      </c>
      <c r="H187">
        <v>25</v>
      </c>
      <c r="I187" s="35">
        <v>0</v>
      </c>
      <c r="J187" s="35">
        <v>-3000</v>
      </c>
      <c r="K187" s="35">
        <v>-200</v>
      </c>
      <c r="L187" s="35">
        <v>1150</v>
      </c>
      <c r="M187" s="35">
        <f t="shared" si="1"/>
        <v>-2050</v>
      </c>
    </row>
    <row r="188" spans="2:13" x14ac:dyDescent="0.3">
      <c r="B188">
        <v>26</v>
      </c>
      <c r="C188" s="35">
        <f t="shared" si="2"/>
        <v>-2400</v>
      </c>
      <c r="D188" s="35">
        <v>-200</v>
      </c>
      <c r="E188" s="35">
        <f t="shared" si="0"/>
        <v>-2600</v>
      </c>
      <c r="H188">
        <v>26</v>
      </c>
      <c r="I188" s="35">
        <v>0</v>
      </c>
      <c r="J188" s="35">
        <v>-3000</v>
      </c>
      <c r="K188" s="35">
        <v>-200</v>
      </c>
      <c r="L188" s="35">
        <v>1150</v>
      </c>
      <c r="M188" s="35">
        <f t="shared" si="1"/>
        <v>-2050</v>
      </c>
    </row>
    <row r="189" spans="2:13" x14ac:dyDescent="0.3">
      <c r="B189">
        <v>27</v>
      </c>
      <c r="C189" s="35">
        <f t="shared" si="2"/>
        <v>-2400</v>
      </c>
      <c r="D189" s="35">
        <v>-200</v>
      </c>
      <c r="E189" s="35">
        <f t="shared" si="0"/>
        <v>-2600</v>
      </c>
      <c r="H189">
        <v>27</v>
      </c>
      <c r="I189" s="35">
        <v>0</v>
      </c>
      <c r="J189" s="35">
        <v>-3000</v>
      </c>
      <c r="K189" s="35">
        <v>-200</v>
      </c>
      <c r="L189" s="35">
        <v>1150</v>
      </c>
      <c r="M189" s="35">
        <f t="shared" si="1"/>
        <v>-2050</v>
      </c>
    </row>
    <row r="190" spans="2:13" x14ac:dyDescent="0.3">
      <c r="B190">
        <v>28</v>
      </c>
      <c r="C190" s="35">
        <f t="shared" si="2"/>
        <v>-2400</v>
      </c>
      <c r="D190" s="35">
        <v>-200</v>
      </c>
      <c r="E190" s="35">
        <f t="shared" si="0"/>
        <v>-2600</v>
      </c>
      <c r="H190">
        <v>28</v>
      </c>
      <c r="I190" s="35">
        <v>0</v>
      </c>
      <c r="J190" s="35">
        <v>-3000</v>
      </c>
      <c r="K190" s="35">
        <v>-200</v>
      </c>
      <c r="L190" s="35">
        <v>1150</v>
      </c>
      <c r="M190" s="35">
        <f t="shared" si="1"/>
        <v>-2050</v>
      </c>
    </row>
    <row r="191" spans="2:13" x14ac:dyDescent="0.3">
      <c r="B191">
        <v>29</v>
      </c>
      <c r="C191" s="35">
        <f t="shared" si="2"/>
        <v>-2400</v>
      </c>
      <c r="D191" s="35">
        <v>-200</v>
      </c>
      <c r="E191" s="35">
        <f t="shared" si="0"/>
        <v>-2600</v>
      </c>
      <c r="H191">
        <v>29</v>
      </c>
      <c r="I191" s="35">
        <v>0</v>
      </c>
      <c r="J191" s="35">
        <v>-3000</v>
      </c>
      <c r="K191" s="35">
        <v>-200</v>
      </c>
      <c r="L191" s="35">
        <v>1150</v>
      </c>
      <c r="M191" s="35">
        <f t="shared" si="1"/>
        <v>-2050</v>
      </c>
    </row>
    <row r="192" spans="2:13" x14ac:dyDescent="0.3">
      <c r="B192">
        <v>30</v>
      </c>
      <c r="C192" s="35">
        <f t="shared" si="2"/>
        <v>-2400</v>
      </c>
      <c r="D192" s="35">
        <v>-200</v>
      </c>
      <c r="E192" s="35">
        <f t="shared" si="0"/>
        <v>-2600</v>
      </c>
      <c r="H192">
        <v>30</v>
      </c>
      <c r="I192" s="35">
        <v>0</v>
      </c>
      <c r="J192" s="35">
        <v>-3000</v>
      </c>
      <c r="K192" s="35">
        <v>-200</v>
      </c>
      <c r="L192" s="35">
        <v>1150</v>
      </c>
      <c r="M192" s="35">
        <f t="shared" si="1"/>
        <v>-2050</v>
      </c>
    </row>
    <row r="193" spans="2:14" x14ac:dyDescent="0.3">
      <c r="C193" s="36"/>
      <c r="E193" t="s">
        <v>49</v>
      </c>
      <c r="F193" s="36">
        <f>NPV(D156,E163:E192)</f>
        <v>-29270.236692131446</v>
      </c>
      <c r="I193" s="36"/>
      <c r="M193" t="s">
        <v>49</v>
      </c>
      <c r="N193" s="36">
        <f>NPV(D156,M163:M192)</f>
        <v>-23078.455853411324</v>
      </c>
    </row>
    <row r="194" spans="2:14" x14ac:dyDescent="0.3">
      <c r="C194" s="36"/>
      <c r="E194" t="s">
        <v>23</v>
      </c>
      <c r="F194" s="36">
        <f>F193+E162</f>
        <v>-29270.236692131446</v>
      </c>
      <c r="I194" s="36"/>
      <c r="M194" t="s">
        <v>23</v>
      </c>
      <c r="N194" s="36">
        <f>N193+I162</f>
        <v>-29078.455853411324</v>
      </c>
    </row>
    <row r="195" spans="2:14" x14ac:dyDescent="0.3">
      <c r="C195" s="36"/>
    </row>
    <row r="197" spans="2:14" x14ac:dyDescent="0.3">
      <c r="B197" t="s">
        <v>50</v>
      </c>
    </row>
    <row r="198" spans="2:14" x14ac:dyDescent="0.3">
      <c r="B198" t="s">
        <v>51</v>
      </c>
    </row>
    <row r="199" spans="2:14" x14ac:dyDescent="0.3">
      <c r="B199" t="s">
        <v>52</v>
      </c>
    </row>
    <row r="200" spans="2:14" x14ac:dyDescent="0.3">
      <c r="B200" t="s">
        <v>53</v>
      </c>
    </row>
    <row r="201" spans="2:14" x14ac:dyDescent="0.3">
      <c r="B201" t="s">
        <v>54</v>
      </c>
    </row>
    <row r="202" spans="2:14" x14ac:dyDescent="0.3">
      <c r="B202" t="s">
        <v>55</v>
      </c>
    </row>
    <row r="203" spans="2:14" x14ac:dyDescent="0.3">
      <c r="B203" t="s">
        <v>56</v>
      </c>
    </row>
    <row r="205" spans="2:14" x14ac:dyDescent="0.3">
      <c r="B205" t="s">
        <v>57</v>
      </c>
    </row>
    <row r="243" spans="2:14" x14ac:dyDescent="0.3">
      <c r="D243" t="s">
        <v>58</v>
      </c>
      <c r="E243" s="1">
        <v>0.12</v>
      </c>
      <c r="G243" t="s">
        <v>59</v>
      </c>
      <c r="H243">
        <v>12</v>
      </c>
      <c r="K243" t="s">
        <v>60</v>
      </c>
      <c r="L243" s="2">
        <f>E243/H243</f>
        <v>0.01</v>
      </c>
    </row>
    <row r="244" spans="2:14" x14ac:dyDescent="0.3">
      <c r="B244" t="s">
        <v>61</v>
      </c>
      <c r="C244" t="s">
        <v>62</v>
      </c>
      <c r="F244" t="s">
        <v>63</v>
      </c>
      <c r="G244" t="s">
        <v>64</v>
      </c>
      <c r="I244" t="s">
        <v>65</v>
      </c>
      <c r="J244" t="s">
        <v>66</v>
      </c>
    </row>
    <row r="245" spans="2:14" x14ac:dyDescent="0.3">
      <c r="M245" t="s">
        <v>67</v>
      </c>
      <c r="N245" t="s">
        <v>68</v>
      </c>
    </row>
    <row r="246" spans="2:14" x14ac:dyDescent="0.3">
      <c r="C246" t="s">
        <v>69</v>
      </c>
      <c r="D246" t="s">
        <v>39</v>
      </c>
      <c r="F246" t="s">
        <v>69</v>
      </c>
      <c r="G246" t="s">
        <v>39</v>
      </c>
      <c r="I246" t="s">
        <v>69</v>
      </c>
      <c r="J246" t="s">
        <v>70</v>
      </c>
      <c r="K246" t="s">
        <v>71</v>
      </c>
      <c r="L246" t="s">
        <v>72</v>
      </c>
      <c r="M246" t="s">
        <v>44</v>
      </c>
      <c r="N246" t="s">
        <v>44</v>
      </c>
    </row>
    <row r="247" spans="2:14" x14ac:dyDescent="0.3">
      <c r="B247" s="36"/>
      <c r="C247">
        <v>0</v>
      </c>
      <c r="D247" s="36">
        <v>-13000</v>
      </c>
      <c r="E247" s="36"/>
      <c r="F247">
        <v>0</v>
      </c>
      <c r="G247" s="36">
        <v>0</v>
      </c>
      <c r="H247" s="36"/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</row>
    <row r="248" spans="2:14" x14ac:dyDescent="0.3">
      <c r="B248" s="36"/>
      <c r="C248">
        <v>1</v>
      </c>
      <c r="D248" s="36">
        <v>0</v>
      </c>
      <c r="E248" s="36"/>
      <c r="F248">
        <v>1</v>
      </c>
      <c r="G248" s="36">
        <v>-350</v>
      </c>
      <c r="H248" s="36"/>
      <c r="I248" s="36">
        <v>1</v>
      </c>
      <c r="J248" s="36">
        <v>-360</v>
      </c>
      <c r="K248" s="36">
        <v>0</v>
      </c>
      <c r="L248" s="36">
        <v>0</v>
      </c>
      <c r="M248" s="36">
        <f>J248+K248+L248</f>
        <v>-360</v>
      </c>
      <c r="N248" s="36">
        <f>J248+K248+L248</f>
        <v>-360</v>
      </c>
    </row>
    <row r="249" spans="2:14" x14ac:dyDescent="0.3">
      <c r="B249" s="36"/>
      <c r="C249">
        <v>2</v>
      </c>
      <c r="D249" s="36">
        <v>0</v>
      </c>
      <c r="E249" s="36"/>
      <c r="F249">
        <v>2</v>
      </c>
      <c r="G249" s="36">
        <v>-350</v>
      </c>
      <c r="H249" s="36"/>
      <c r="I249" s="36">
        <v>2</v>
      </c>
      <c r="J249" s="36">
        <v>-360</v>
      </c>
      <c r="K249" s="36">
        <v>0</v>
      </c>
      <c r="L249" s="36">
        <v>0</v>
      </c>
      <c r="M249" s="36">
        <f t="shared" ref="M249:M283" si="3">J249+K249+L249</f>
        <v>-360</v>
      </c>
      <c r="N249" s="36">
        <f t="shared" ref="N249:N282" si="4">J249+K249+L249</f>
        <v>-360</v>
      </c>
    </row>
    <row r="250" spans="2:14" x14ac:dyDescent="0.3">
      <c r="B250" s="36"/>
      <c r="C250">
        <v>3</v>
      </c>
      <c r="D250" s="36">
        <v>0</v>
      </c>
      <c r="E250" s="36"/>
      <c r="F250">
        <v>3</v>
      </c>
      <c r="G250" s="36">
        <v>-350</v>
      </c>
      <c r="H250" s="36"/>
      <c r="I250" s="36">
        <v>3</v>
      </c>
      <c r="J250" s="36">
        <v>-360</v>
      </c>
      <c r="K250" s="36">
        <v>0</v>
      </c>
      <c r="L250" s="36">
        <v>0</v>
      </c>
      <c r="M250" s="36">
        <f t="shared" si="3"/>
        <v>-360</v>
      </c>
      <c r="N250" s="36">
        <f t="shared" si="4"/>
        <v>-360</v>
      </c>
    </row>
    <row r="251" spans="2:14" x14ac:dyDescent="0.3">
      <c r="B251" s="36"/>
      <c r="C251">
        <v>4</v>
      </c>
      <c r="D251" s="36">
        <v>0</v>
      </c>
      <c r="E251" s="36"/>
      <c r="F251">
        <v>4</v>
      </c>
      <c r="G251" s="36">
        <v>-350</v>
      </c>
      <c r="H251" s="36"/>
      <c r="I251" s="36">
        <v>4</v>
      </c>
      <c r="J251" s="36">
        <v>-360</v>
      </c>
      <c r="K251" s="36">
        <v>0</v>
      </c>
      <c r="L251" s="36">
        <v>0</v>
      </c>
      <c r="M251" s="36">
        <f t="shared" si="3"/>
        <v>-360</v>
      </c>
      <c r="N251" s="36">
        <f t="shared" si="4"/>
        <v>-360</v>
      </c>
    </row>
    <row r="252" spans="2:14" x14ac:dyDescent="0.3">
      <c r="B252" s="36"/>
      <c r="C252">
        <v>5</v>
      </c>
      <c r="D252" s="36">
        <v>0</v>
      </c>
      <c r="E252" s="36"/>
      <c r="F252">
        <v>5</v>
      </c>
      <c r="G252" s="36">
        <v>-350</v>
      </c>
      <c r="H252" s="36"/>
      <c r="I252" s="36">
        <v>5</v>
      </c>
      <c r="J252" s="36">
        <v>-360</v>
      </c>
      <c r="K252" s="36">
        <v>0</v>
      </c>
      <c r="L252" s="36">
        <v>0</v>
      </c>
      <c r="M252" s="36">
        <f t="shared" si="3"/>
        <v>-360</v>
      </c>
      <c r="N252" s="36">
        <f t="shared" si="4"/>
        <v>-360</v>
      </c>
    </row>
    <row r="253" spans="2:14" x14ac:dyDescent="0.3">
      <c r="B253" s="36"/>
      <c r="C253">
        <v>6</v>
      </c>
      <c r="D253" s="36">
        <v>0</v>
      </c>
      <c r="E253" s="36"/>
      <c r="F253">
        <v>6</v>
      </c>
      <c r="G253" s="36">
        <v>-350</v>
      </c>
      <c r="H253" s="36"/>
      <c r="I253" s="36">
        <v>6</v>
      </c>
      <c r="J253" s="36">
        <v>-360</v>
      </c>
      <c r="K253" s="36">
        <v>0</v>
      </c>
      <c r="L253" s="36">
        <v>0</v>
      </c>
      <c r="M253" s="36">
        <f t="shared" si="3"/>
        <v>-360</v>
      </c>
      <c r="N253" s="36">
        <f t="shared" si="4"/>
        <v>-360</v>
      </c>
    </row>
    <row r="254" spans="2:14" x14ac:dyDescent="0.3">
      <c r="B254" s="36"/>
      <c r="C254">
        <v>7</v>
      </c>
      <c r="D254" s="36">
        <v>0</v>
      </c>
      <c r="E254" s="36"/>
      <c r="F254">
        <v>7</v>
      </c>
      <c r="G254" s="36">
        <v>-350</v>
      </c>
      <c r="H254" s="36"/>
      <c r="I254" s="36">
        <v>7</v>
      </c>
      <c r="J254" s="36">
        <v>-360</v>
      </c>
      <c r="K254" s="36">
        <v>0</v>
      </c>
      <c r="L254" s="36">
        <v>0</v>
      </c>
      <c r="M254" s="36">
        <f t="shared" si="3"/>
        <v>-360</v>
      </c>
      <c r="N254" s="36">
        <f t="shared" si="4"/>
        <v>-360</v>
      </c>
    </row>
    <row r="255" spans="2:14" x14ac:dyDescent="0.3">
      <c r="B255" s="36"/>
      <c r="C255">
        <v>8</v>
      </c>
      <c r="D255" s="36">
        <v>0</v>
      </c>
      <c r="E255" s="36"/>
      <c r="F255">
        <v>8</v>
      </c>
      <c r="G255" s="36">
        <v>-350</v>
      </c>
      <c r="H255" s="36"/>
      <c r="I255" s="36">
        <v>8</v>
      </c>
      <c r="J255" s="36">
        <v>-360</v>
      </c>
      <c r="K255" s="36">
        <v>0</v>
      </c>
      <c r="L255" s="36">
        <v>0</v>
      </c>
      <c r="M255" s="36">
        <f t="shared" si="3"/>
        <v>-360</v>
      </c>
      <c r="N255" s="36">
        <f t="shared" si="4"/>
        <v>-360</v>
      </c>
    </row>
    <row r="256" spans="2:14" x14ac:dyDescent="0.3">
      <c r="B256" s="36"/>
      <c r="C256">
        <v>9</v>
      </c>
      <c r="D256" s="36">
        <v>0</v>
      </c>
      <c r="E256" s="36"/>
      <c r="F256">
        <v>9</v>
      </c>
      <c r="G256" s="36">
        <v>-350</v>
      </c>
      <c r="H256" s="36"/>
      <c r="I256" s="36">
        <v>9</v>
      </c>
      <c r="J256" s="36">
        <v>-360</v>
      </c>
      <c r="K256" s="36">
        <v>0</v>
      </c>
      <c r="L256" s="36">
        <v>0</v>
      </c>
      <c r="M256" s="36">
        <f t="shared" si="3"/>
        <v>-360</v>
      </c>
      <c r="N256" s="36">
        <f t="shared" si="4"/>
        <v>-360</v>
      </c>
    </row>
    <row r="257" spans="2:14" x14ac:dyDescent="0.3">
      <c r="B257" s="36"/>
      <c r="C257">
        <v>10</v>
      </c>
      <c r="D257" s="36">
        <v>0</v>
      </c>
      <c r="E257" s="36"/>
      <c r="F257">
        <v>10</v>
      </c>
      <c r="G257" s="36">
        <v>-350</v>
      </c>
      <c r="H257" s="36"/>
      <c r="I257" s="36">
        <v>10</v>
      </c>
      <c r="J257" s="36">
        <v>-360</v>
      </c>
      <c r="K257" s="36">
        <v>0</v>
      </c>
      <c r="L257" s="36">
        <v>0</v>
      </c>
      <c r="M257" s="36">
        <f t="shared" si="3"/>
        <v>-360</v>
      </c>
      <c r="N257" s="36">
        <f t="shared" si="4"/>
        <v>-360</v>
      </c>
    </row>
    <row r="258" spans="2:14" x14ac:dyDescent="0.3">
      <c r="B258" s="36"/>
      <c r="C258">
        <v>11</v>
      </c>
      <c r="D258" s="36">
        <v>0</v>
      </c>
      <c r="E258" s="36"/>
      <c r="F258">
        <v>11</v>
      </c>
      <c r="G258" s="36">
        <v>-350</v>
      </c>
      <c r="H258" s="36"/>
      <c r="I258" s="36">
        <v>11</v>
      </c>
      <c r="J258" s="36">
        <v>-360</v>
      </c>
      <c r="K258" s="36">
        <v>0</v>
      </c>
      <c r="L258" s="36">
        <v>0</v>
      </c>
      <c r="M258" s="36">
        <f t="shared" si="3"/>
        <v>-360</v>
      </c>
      <c r="N258" s="36">
        <f t="shared" si="4"/>
        <v>-360</v>
      </c>
    </row>
    <row r="259" spans="2:14" x14ac:dyDescent="0.3">
      <c r="B259" s="36"/>
      <c r="C259">
        <v>12</v>
      </c>
      <c r="D259" s="36">
        <v>0</v>
      </c>
      <c r="E259" s="36"/>
      <c r="F259">
        <v>12</v>
      </c>
      <c r="G259" s="36">
        <v>-350</v>
      </c>
      <c r="H259" s="36"/>
      <c r="I259" s="36">
        <v>12</v>
      </c>
      <c r="J259" s="36">
        <v>-360</v>
      </c>
      <c r="K259" s="36">
        <v>0</v>
      </c>
      <c r="L259" s="36">
        <v>0</v>
      </c>
      <c r="M259" s="36">
        <f t="shared" si="3"/>
        <v>-360</v>
      </c>
      <c r="N259" s="36">
        <f t="shared" si="4"/>
        <v>-360</v>
      </c>
    </row>
    <row r="260" spans="2:14" x14ac:dyDescent="0.3">
      <c r="B260" s="36"/>
      <c r="C260">
        <v>13</v>
      </c>
      <c r="D260" s="36">
        <v>0</v>
      </c>
      <c r="E260" s="36"/>
      <c r="F260">
        <v>13</v>
      </c>
      <c r="G260" s="36">
        <v>-350</v>
      </c>
      <c r="H260" s="36"/>
      <c r="I260" s="36">
        <v>13</v>
      </c>
      <c r="J260" s="36">
        <v>-360</v>
      </c>
      <c r="K260" s="36">
        <v>0</v>
      </c>
      <c r="L260" s="36">
        <v>0</v>
      </c>
      <c r="M260" s="36">
        <f t="shared" si="3"/>
        <v>-360</v>
      </c>
      <c r="N260" s="36">
        <f t="shared" si="4"/>
        <v>-360</v>
      </c>
    </row>
    <row r="261" spans="2:14" x14ac:dyDescent="0.3">
      <c r="B261" s="36"/>
      <c r="C261">
        <v>14</v>
      </c>
      <c r="D261" s="36">
        <v>0</v>
      </c>
      <c r="E261" s="36"/>
      <c r="F261">
        <v>14</v>
      </c>
      <c r="G261" s="36">
        <v>-350</v>
      </c>
      <c r="H261" s="36"/>
      <c r="I261" s="36">
        <v>14</v>
      </c>
      <c r="J261" s="36">
        <v>-360</v>
      </c>
      <c r="K261" s="36">
        <v>0</v>
      </c>
      <c r="L261" s="36">
        <v>0</v>
      </c>
      <c r="M261" s="36">
        <f t="shared" si="3"/>
        <v>-360</v>
      </c>
      <c r="N261" s="36">
        <f t="shared" si="4"/>
        <v>-360</v>
      </c>
    </row>
    <row r="262" spans="2:14" x14ac:dyDescent="0.3">
      <c r="B262" s="36"/>
      <c r="C262">
        <v>15</v>
      </c>
      <c r="D262" s="36">
        <v>0</v>
      </c>
      <c r="E262" s="36"/>
      <c r="F262">
        <v>15</v>
      </c>
      <c r="G262" s="36">
        <v>-350</v>
      </c>
      <c r="H262" s="36"/>
      <c r="I262" s="36">
        <v>15</v>
      </c>
      <c r="J262" s="36">
        <v>-360</v>
      </c>
      <c r="K262" s="36">
        <v>0</v>
      </c>
      <c r="L262" s="36">
        <v>0</v>
      </c>
      <c r="M262" s="36">
        <f t="shared" si="3"/>
        <v>-360</v>
      </c>
      <c r="N262" s="36">
        <f t="shared" si="4"/>
        <v>-360</v>
      </c>
    </row>
    <row r="263" spans="2:14" x14ac:dyDescent="0.3">
      <c r="B263" s="36"/>
      <c r="C263">
        <v>16</v>
      </c>
      <c r="D263" s="36">
        <v>0</v>
      </c>
      <c r="E263" s="36"/>
      <c r="F263">
        <v>16</v>
      </c>
      <c r="G263" s="36">
        <v>-350</v>
      </c>
      <c r="H263" s="36"/>
      <c r="I263" s="36">
        <v>16</v>
      </c>
      <c r="J263" s="36">
        <v>-360</v>
      </c>
      <c r="K263" s="36">
        <v>0</v>
      </c>
      <c r="L263" s="36">
        <v>0</v>
      </c>
      <c r="M263" s="36">
        <f t="shared" si="3"/>
        <v>-360</v>
      </c>
      <c r="N263" s="36">
        <f t="shared" si="4"/>
        <v>-360</v>
      </c>
    </row>
    <row r="264" spans="2:14" x14ac:dyDescent="0.3">
      <c r="B264" s="36"/>
      <c r="C264">
        <v>17</v>
      </c>
      <c r="D264" s="36">
        <v>0</v>
      </c>
      <c r="E264" s="36"/>
      <c r="F264">
        <v>17</v>
      </c>
      <c r="G264" s="36">
        <v>-350</v>
      </c>
      <c r="H264" s="36"/>
      <c r="I264" s="36">
        <v>17</v>
      </c>
      <c r="J264" s="36">
        <v>-360</v>
      </c>
      <c r="K264" s="36">
        <v>0</v>
      </c>
      <c r="L264" s="36">
        <v>0</v>
      </c>
      <c r="M264" s="36">
        <f t="shared" si="3"/>
        <v>-360</v>
      </c>
      <c r="N264" s="36">
        <f t="shared" si="4"/>
        <v>-360</v>
      </c>
    </row>
    <row r="265" spans="2:14" x14ac:dyDescent="0.3">
      <c r="B265" s="36"/>
      <c r="C265">
        <v>18</v>
      </c>
      <c r="D265" s="36">
        <v>0</v>
      </c>
      <c r="E265" s="36"/>
      <c r="F265">
        <v>18</v>
      </c>
      <c r="G265" s="36">
        <v>-350</v>
      </c>
      <c r="H265" s="36"/>
      <c r="I265" s="36">
        <v>18</v>
      </c>
      <c r="J265" s="36">
        <v>-360</v>
      </c>
      <c r="K265" s="36">
        <v>0</v>
      </c>
      <c r="L265" s="36">
        <v>0</v>
      </c>
      <c r="M265" s="36">
        <f t="shared" si="3"/>
        <v>-360</v>
      </c>
      <c r="N265" s="36">
        <f t="shared" si="4"/>
        <v>-360</v>
      </c>
    </row>
    <row r="266" spans="2:14" x14ac:dyDescent="0.3">
      <c r="B266" s="36"/>
      <c r="C266">
        <v>19</v>
      </c>
      <c r="D266" s="36">
        <v>0</v>
      </c>
      <c r="E266" s="36"/>
      <c r="F266">
        <v>19</v>
      </c>
      <c r="G266" s="36">
        <v>-350</v>
      </c>
      <c r="H266" s="36"/>
      <c r="I266" s="36">
        <v>19</v>
      </c>
      <c r="J266" s="36">
        <v>-360</v>
      </c>
      <c r="K266" s="36">
        <v>0</v>
      </c>
      <c r="L266" s="36">
        <v>0</v>
      </c>
      <c r="M266" s="36">
        <f t="shared" si="3"/>
        <v>-360</v>
      </c>
      <c r="N266" s="36">
        <f t="shared" si="4"/>
        <v>-360</v>
      </c>
    </row>
    <row r="267" spans="2:14" x14ac:dyDescent="0.3">
      <c r="B267" s="36"/>
      <c r="C267">
        <v>20</v>
      </c>
      <c r="D267" s="36">
        <v>0</v>
      </c>
      <c r="E267" s="36"/>
      <c r="F267">
        <v>20</v>
      </c>
      <c r="G267" s="36">
        <v>-350</v>
      </c>
      <c r="H267" s="36"/>
      <c r="I267" s="36">
        <v>20</v>
      </c>
      <c r="J267" s="36">
        <v>-360</v>
      </c>
      <c r="K267" s="36">
        <v>0</v>
      </c>
      <c r="L267" s="36">
        <v>0</v>
      </c>
      <c r="M267" s="36">
        <f t="shared" si="3"/>
        <v>-360</v>
      </c>
      <c r="N267" s="36">
        <f t="shared" si="4"/>
        <v>-360</v>
      </c>
    </row>
    <row r="268" spans="2:14" x14ac:dyDescent="0.3">
      <c r="B268" s="36"/>
      <c r="C268">
        <v>21</v>
      </c>
      <c r="D268" s="36">
        <v>0</v>
      </c>
      <c r="E268" s="36"/>
      <c r="F268">
        <v>21</v>
      </c>
      <c r="G268" s="36">
        <v>-350</v>
      </c>
      <c r="H268" s="36"/>
      <c r="I268" s="36">
        <v>21</v>
      </c>
      <c r="J268" s="36">
        <v>-360</v>
      </c>
      <c r="K268" s="36">
        <v>0</v>
      </c>
      <c r="L268" s="36">
        <v>0</v>
      </c>
      <c r="M268" s="36">
        <f t="shared" si="3"/>
        <v>-360</v>
      </c>
      <c r="N268" s="36">
        <f t="shared" si="4"/>
        <v>-360</v>
      </c>
    </row>
    <row r="269" spans="2:14" x14ac:dyDescent="0.3">
      <c r="B269" s="36"/>
      <c r="C269">
        <v>22</v>
      </c>
      <c r="D269" s="36">
        <v>0</v>
      </c>
      <c r="E269" s="36"/>
      <c r="F269">
        <v>22</v>
      </c>
      <c r="G269" s="36">
        <v>-350</v>
      </c>
      <c r="H269" s="36"/>
      <c r="I269" s="36">
        <v>22</v>
      </c>
      <c r="J269" s="36">
        <v>-360</v>
      </c>
      <c r="K269" s="36">
        <v>0</v>
      </c>
      <c r="L269" s="36">
        <v>0</v>
      </c>
      <c r="M269" s="36">
        <f t="shared" si="3"/>
        <v>-360</v>
      </c>
      <c r="N269" s="36">
        <f t="shared" si="4"/>
        <v>-360</v>
      </c>
    </row>
    <row r="270" spans="2:14" x14ac:dyDescent="0.3">
      <c r="B270" s="36"/>
      <c r="C270">
        <v>23</v>
      </c>
      <c r="D270" s="36">
        <v>0</v>
      </c>
      <c r="E270" s="36"/>
      <c r="F270">
        <v>23</v>
      </c>
      <c r="G270" s="36">
        <v>-350</v>
      </c>
      <c r="H270" s="36"/>
      <c r="I270" s="36">
        <v>23</v>
      </c>
      <c r="J270" s="36">
        <v>-360</v>
      </c>
      <c r="K270" s="36">
        <v>0</v>
      </c>
      <c r="L270" s="36">
        <v>0</v>
      </c>
      <c r="M270" s="36">
        <f t="shared" si="3"/>
        <v>-360</v>
      </c>
      <c r="N270" s="36">
        <f t="shared" si="4"/>
        <v>-360</v>
      </c>
    </row>
    <row r="271" spans="2:14" x14ac:dyDescent="0.3">
      <c r="B271" s="36"/>
      <c r="C271">
        <v>24</v>
      </c>
      <c r="D271" s="36">
        <v>0</v>
      </c>
      <c r="E271" s="36"/>
      <c r="F271">
        <v>24</v>
      </c>
      <c r="G271" s="36">
        <v>-350</v>
      </c>
      <c r="H271" s="36"/>
      <c r="I271" s="36">
        <v>24</v>
      </c>
      <c r="J271" s="36">
        <v>-360</v>
      </c>
      <c r="K271" s="36">
        <v>0</v>
      </c>
      <c r="L271" s="36">
        <v>0</v>
      </c>
      <c r="M271" s="36">
        <f t="shared" si="3"/>
        <v>-360</v>
      </c>
      <c r="N271" s="36">
        <f t="shared" si="4"/>
        <v>-360</v>
      </c>
    </row>
    <row r="272" spans="2:14" x14ac:dyDescent="0.3">
      <c r="B272" s="36"/>
      <c r="C272">
        <v>25</v>
      </c>
      <c r="D272" s="36">
        <v>0</v>
      </c>
      <c r="E272" s="36"/>
      <c r="F272">
        <v>25</v>
      </c>
      <c r="G272" s="36">
        <v>-350</v>
      </c>
      <c r="H272" s="36"/>
      <c r="I272" s="36">
        <v>25</v>
      </c>
      <c r="J272" s="36">
        <v>-360</v>
      </c>
      <c r="K272" s="36">
        <v>0</v>
      </c>
      <c r="L272" s="36">
        <v>0</v>
      </c>
      <c r="M272" s="36">
        <f t="shared" si="3"/>
        <v>-360</v>
      </c>
      <c r="N272" s="36">
        <f t="shared" si="4"/>
        <v>-360</v>
      </c>
    </row>
    <row r="273" spans="2:14" x14ac:dyDescent="0.3">
      <c r="B273" s="36"/>
      <c r="C273">
        <v>26</v>
      </c>
      <c r="D273" s="36">
        <v>0</v>
      </c>
      <c r="E273" s="36"/>
      <c r="F273">
        <v>26</v>
      </c>
      <c r="G273" s="36">
        <v>-350</v>
      </c>
      <c r="H273" s="36"/>
      <c r="I273" s="36">
        <v>26</v>
      </c>
      <c r="J273" s="36">
        <v>-360</v>
      </c>
      <c r="K273" s="36">
        <v>0</v>
      </c>
      <c r="L273" s="36">
        <v>0</v>
      </c>
      <c r="M273" s="36">
        <f t="shared" si="3"/>
        <v>-360</v>
      </c>
      <c r="N273" s="36">
        <f t="shared" si="4"/>
        <v>-360</v>
      </c>
    </row>
    <row r="274" spans="2:14" x14ac:dyDescent="0.3">
      <c r="B274" s="36"/>
      <c r="C274">
        <v>27</v>
      </c>
      <c r="D274" s="36">
        <v>0</v>
      </c>
      <c r="E274" s="36"/>
      <c r="F274">
        <v>27</v>
      </c>
      <c r="G274" s="36">
        <v>-350</v>
      </c>
      <c r="H274" s="36"/>
      <c r="I274" s="36">
        <v>27</v>
      </c>
      <c r="J274" s="36">
        <v>-360</v>
      </c>
      <c r="K274" s="36">
        <v>0</v>
      </c>
      <c r="L274" s="36">
        <v>0</v>
      </c>
      <c r="M274" s="36">
        <f t="shared" si="3"/>
        <v>-360</v>
      </c>
      <c r="N274" s="36">
        <f t="shared" si="4"/>
        <v>-360</v>
      </c>
    </row>
    <row r="275" spans="2:14" x14ac:dyDescent="0.3">
      <c r="B275" s="36"/>
      <c r="C275">
        <v>28</v>
      </c>
      <c r="D275" s="36">
        <v>0</v>
      </c>
      <c r="E275" s="36"/>
      <c r="F275">
        <v>28</v>
      </c>
      <c r="G275" s="36">
        <v>-350</v>
      </c>
      <c r="H275" s="36"/>
      <c r="I275" s="36">
        <v>28</v>
      </c>
      <c r="J275" s="36">
        <v>-360</v>
      </c>
      <c r="K275" s="36">
        <v>0</v>
      </c>
      <c r="L275" s="36">
        <v>0</v>
      </c>
      <c r="M275" s="36">
        <f t="shared" si="3"/>
        <v>-360</v>
      </c>
      <c r="N275" s="36">
        <f t="shared" si="4"/>
        <v>-360</v>
      </c>
    </row>
    <row r="276" spans="2:14" x14ac:dyDescent="0.3">
      <c r="B276" s="36"/>
      <c r="C276">
        <v>29</v>
      </c>
      <c r="D276" s="36">
        <v>0</v>
      </c>
      <c r="E276" s="36"/>
      <c r="F276">
        <v>29</v>
      </c>
      <c r="G276" s="36">
        <v>-350</v>
      </c>
      <c r="H276" s="36"/>
      <c r="I276" s="36">
        <v>29</v>
      </c>
      <c r="J276" s="36">
        <v>-360</v>
      </c>
      <c r="K276" s="36">
        <v>0</v>
      </c>
      <c r="L276" s="36">
        <v>0</v>
      </c>
      <c r="M276" s="36">
        <f t="shared" si="3"/>
        <v>-360</v>
      </c>
      <c r="N276" s="36">
        <f t="shared" si="4"/>
        <v>-360</v>
      </c>
    </row>
    <row r="277" spans="2:14" x14ac:dyDescent="0.3">
      <c r="B277" s="36"/>
      <c r="C277">
        <v>30</v>
      </c>
      <c r="D277" s="36">
        <v>0</v>
      </c>
      <c r="E277" s="36"/>
      <c r="F277">
        <v>30</v>
      </c>
      <c r="G277" s="36">
        <v>-350</v>
      </c>
      <c r="H277" s="36"/>
      <c r="I277" s="36">
        <v>30</v>
      </c>
      <c r="J277" s="36">
        <v>-360</v>
      </c>
      <c r="K277" s="36">
        <v>0</v>
      </c>
      <c r="L277" s="36">
        <v>0</v>
      </c>
      <c r="M277" s="36">
        <f t="shared" si="3"/>
        <v>-360</v>
      </c>
      <c r="N277" s="36">
        <f t="shared" si="4"/>
        <v>-360</v>
      </c>
    </row>
    <row r="278" spans="2:14" x14ac:dyDescent="0.3">
      <c r="B278" s="36"/>
      <c r="C278">
        <v>31</v>
      </c>
      <c r="D278" s="36">
        <v>0</v>
      </c>
      <c r="E278" s="36"/>
      <c r="F278">
        <v>31</v>
      </c>
      <c r="G278" s="36">
        <v>-350</v>
      </c>
      <c r="H278" s="36"/>
      <c r="I278" s="36">
        <v>31</v>
      </c>
      <c r="J278" s="36">
        <v>-360</v>
      </c>
      <c r="K278" s="36">
        <v>0</v>
      </c>
      <c r="L278" s="36">
        <v>0</v>
      </c>
      <c r="M278" s="36">
        <f t="shared" si="3"/>
        <v>-360</v>
      </c>
      <c r="N278" s="36">
        <f t="shared" si="4"/>
        <v>-360</v>
      </c>
    </row>
    <row r="279" spans="2:14" x14ac:dyDescent="0.3">
      <c r="B279" s="36"/>
      <c r="C279">
        <v>32</v>
      </c>
      <c r="D279" s="36">
        <v>0</v>
      </c>
      <c r="E279" s="36"/>
      <c r="F279">
        <v>32</v>
      </c>
      <c r="G279" s="36">
        <v>-350</v>
      </c>
      <c r="H279" s="36"/>
      <c r="I279" s="36">
        <v>32</v>
      </c>
      <c r="J279" s="36">
        <v>-360</v>
      </c>
      <c r="K279" s="36">
        <v>0</v>
      </c>
      <c r="L279" s="36">
        <v>0</v>
      </c>
      <c r="M279" s="36">
        <f t="shared" si="3"/>
        <v>-360</v>
      </c>
      <c r="N279" s="36">
        <f t="shared" si="4"/>
        <v>-360</v>
      </c>
    </row>
    <row r="280" spans="2:14" x14ac:dyDescent="0.3">
      <c r="B280" s="36"/>
      <c r="C280">
        <v>33</v>
      </c>
      <c r="D280" s="36">
        <v>0</v>
      </c>
      <c r="E280" s="36"/>
      <c r="F280">
        <v>33</v>
      </c>
      <c r="G280" s="36">
        <v>-350</v>
      </c>
      <c r="H280" s="36"/>
      <c r="I280" s="36">
        <v>33</v>
      </c>
      <c r="J280" s="36">
        <v>-360</v>
      </c>
      <c r="K280" s="36">
        <v>0</v>
      </c>
      <c r="L280" s="36">
        <v>0</v>
      </c>
      <c r="M280" s="36">
        <f t="shared" si="3"/>
        <v>-360</v>
      </c>
      <c r="N280" s="36">
        <f t="shared" si="4"/>
        <v>-360</v>
      </c>
    </row>
    <row r="281" spans="2:14" x14ac:dyDescent="0.3">
      <c r="B281" s="36"/>
      <c r="C281">
        <v>34</v>
      </c>
      <c r="D281" s="36">
        <v>0</v>
      </c>
      <c r="E281" s="36"/>
      <c r="F281">
        <v>34</v>
      </c>
      <c r="G281" s="36">
        <v>-350</v>
      </c>
      <c r="H281" s="36"/>
      <c r="I281" s="36">
        <v>34</v>
      </c>
      <c r="J281" s="36">
        <v>-360</v>
      </c>
      <c r="K281" s="36">
        <v>0</v>
      </c>
      <c r="L281" s="36">
        <v>0</v>
      </c>
      <c r="M281" s="36">
        <f t="shared" si="3"/>
        <v>-360</v>
      </c>
      <c r="N281" s="36">
        <f t="shared" si="4"/>
        <v>-360</v>
      </c>
    </row>
    <row r="282" spans="2:14" x14ac:dyDescent="0.3">
      <c r="B282" s="36"/>
      <c r="C282">
        <v>35</v>
      </c>
      <c r="D282" s="36">
        <v>0</v>
      </c>
      <c r="E282" s="36"/>
      <c r="F282">
        <v>35</v>
      </c>
      <c r="G282" s="36">
        <v>-350</v>
      </c>
      <c r="H282" s="36"/>
      <c r="I282" s="36">
        <v>35</v>
      </c>
      <c r="J282" s="36">
        <v>-360</v>
      </c>
      <c r="K282" s="36">
        <v>0</v>
      </c>
      <c r="L282" s="36">
        <v>0</v>
      </c>
      <c r="M282" s="36">
        <f t="shared" si="3"/>
        <v>-360</v>
      </c>
      <c r="N282" s="36">
        <f t="shared" si="4"/>
        <v>-360</v>
      </c>
    </row>
    <row r="283" spans="2:14" x14ac:dyDescent="0.3">
      <c r="B283" s="36"/>
      <c r="C283">
        <v>36</v>
      </c>
      <c r="D283" s="36">
        <v>4000</v>
      </c>
      <c r="E283" s="36"/>
      <c r="F283">
        <v>36</v>
      </c>
      <c r="G283" s="36">
        <v>-350</v>
      </c>
      <c r="H283" s="36"/>
      <c r="I283" s="36">
        <v>36</v>
      </c>
      <c r="J283" s="36">
        <v>-360</v>
      </c>
      <c r="K283" s="36">
        <v>-3500</v>
      </c>
      <c r="L283" s="36">
        <v>4000</v>
      </c>
      <c r="M283" s="36">
        <f t="shared" si="3"/>
        <v>140</v>
      </c>
      <c r="N283" s="36">
        <f>-360</f>
        <v>-360</v>
      </c>
    </row>
    <row r="284" spans="2:14" x14ac:dyDescent="0.3">
      <c r="B284" s="36" t="s">
        <v>49</v>
      </c>
      <c r="C284" s="36"/>
      <c r="D284" s="36">
        <f>NPV(L243,D248:D283)</f>
        <v>2795.6997985090343</v>
      </c>
      <c r="E284" s="36"/>
      <c r="F284" s="36"/>
      <c r="G284" s="36">
        <f>NPV(L243,G248:G283)</f>
        <v>-10537.626763045933</v>
      </c>
      <c r="H284" s="36"/>
      <c r="I284" s="36"/>
      <c r="J284" s="36"/>
      <c r="K284" s="36"/>
      <c r="L284" s="36"/>
      <c r="M284" s="36">
        <f>NPV(L243,M248:M283)</f>
        <v>-10489.239338605044</v>
      </c>
      <c r="N284" s="36">
        <f>NPV(L243,N248:N283)</f>
        <v>-10838.701813418673</v>
      </c>
    </row>
    <row r="285" spans="2:14" x14ac:dyDescent="0.3">
      <c r="B285" s="36" t="s">
        <v>23</v>
      </c>
      <c r="C285" s="36"/>
      <c r="D285" s="36">
        <f>D284+D247</f>
        <v>-10204.300201490965</v>
      </c>
      <c r="E285" s="36"/>
      <c r="F285" s="36"/>
      <c r="G285" s="36">
        <f>G284+G247</f>
        <v>-10537.626763045933</v>
      </c>
      <c r="H285" s="36"/>
      <c r="I285" s="36"/>
      <c r="J285" s="36"/>
      <c r="K285" s="36"/>
      <c r="L285" s="36"/>
      <c r="M285" s="36">
        <f>M284+M247</f>
        <v>-10489.239338605044</v>
      </c>
      <c r="N285" s="36">
        <f>N284+N247</f>
        <v>-10838.701813418673</v>
      </c>
    </row>
    <row r="286" spans="2:14" x14ac:dyDescent="0.3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</row>
    <row r="288" spans="2:14" x14ac:dyDescent="0.3">
      <c r="B288" t="s">
        <v>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Lalito Robles</dc:creator>
  <cp:lastModifiedBy>Lalito Robles</cp:lastModifiedBy>
  <dcterms:created xsi:type="dcterms:W3CDTF">2015-06-05T18:17:20Z</dcterms:created>
  <dcterms:modified xsi:type="dcterms:W3CDTF">2022-10-19T23:48:21Z</dcterms:modified>
</cp:coreProperties>
</file>