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o Semestre ITCM\Simulación\"/>
    </mc:Choice>
  </mc:AlternateContent>
  <xr:revisionPtr revIDLastSave="0" documentId="13_ncr:1_{37E36F5F-302E-43C1-A3DA-A0CCFCDD3931}" xr6:coauthVersionLast="47" xr6:coauthVersionMax="47" xr10:uidLastSave="{00000000-0000-0000-0000-000000000000}"/>
  <bookViews>
    <workbookView xWindow="20370" yWindow="2550" windowWidth="20640" windowHeight="11040" xr2:uid="{E67360FC-99B4-45B2-887F-EBCA36A20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2" i="1" l="1"/>
  <c r="D115" i="1"/>
  <c r="D108" i="1"/>
  <c r="J92" i="1"/>
  <c r="K94" i="1"/>
  <c r="I92" i="1"/>
  <c r="I93" i="1" s="1"/>
  <c r="I94" i="1" s="1"/>
  <c r="J161" i="1"/>
  <c r="E161" i="1" s="1"/>
  <c r="J160" i="1"/>
  <c r="E160" i="1" s="1"/>
  <c r="J159" i="1"/>
  <c r="E159" i="1" s="1"/>
  <c r="J158" i="1"/>
  <c r="E158" i="1" s="1"/>
  <c r="J157" i="1"/>
  <c r="E157" i="1" s="1"/>
  <c r="J156" i="1"/>
  <c r="E156" i="1" s="1"/>
  <c r="J155" i="1"/>
  <c r="E155" i="1" s="1"/>
  <c r="J154" i="1"/>
  <c r="E154" i="1" s="1"/>
  <c r="J153" i="1"/>
  <c r="E153" i="1" s="1"/>
  <c r="J152" i="1"/>
  <c r="E152" i="1" s="1"/>
  <c r="J151" i="1"/>
  <c r="E151" i="1" s="1"/>
  <c r="J150" i="1"/>
  <c r="E150" i="1" s="1"/>
  <c r="J149" i="1"/>
  <c r="E149" i="1" s="1"/>
  <c r="J148" i="1"/>
  <c r="E148" i="1" s="1"/>
  <c r="J147" i="1"/>
  <c r="E147" i="1" s="1"/>
  <c r="J146" i="1"/>
  <c r="E146" i="1" s="1"/>
  <c r="J145" i="1"/>
  <c r="E145" i="1" s="1"/>
  <c r="J144" i="1"/>
  <c r="E144" i="1" s="1"/>
  <c r="J143" i="1"/>
  <c r="E143" i="1" s="1"/>
  <c r="J142" i="1"/>
  <c r="E142" i="1" s="1"/>
  <c r="J141" i="1"/>
  <c r="E141" i="1" s="1"/>
  <c r="J140" i="1"/>
  <c r="E140" i="1" s="1"/>
  <c r="J139" i="1"/>
  <c r="E139" i="1" s="1"/>
  <c r="J138" i="1"/>
  <c r="E138" i="1" s="1"/>
  <c r="J137" i="1"/>
  <c r="E137" i="1" s="1"/>
  <c r="J136" i="1"/>
  <c r="E136" i="1" s="1"/>
  <c r="J135" i="1"/>
  <c r="E135" i="1" s="1"/>
  <c r="J134" i="1"/>
  <c r="E134" i="1" s="1"/>
  <c r="J133" i="1"/>
  <c r="E133" i="1" s="1"/>
  <c r="J132" i="1"/>
  <c r="E132" i="1" s="1"/>
  <c r="J131" i="1"/>
  <c r="E131" i="1" s="1"/>
  <c r="J130" i="1"/>
  <c r="E130" i="1" s="1"/>
  <c r="J129" i="1"/>
  <c r="E129" i="1" s="1"/>
  <c r="J128" i="1"/>
  <c r="E128" i="1" s="1"/>
  <c r="J127" i="1"/>
  <c r="E127" i="1" s="1"/>
  <c r="J126" i="1"/>
  <c r="E126" i="1" s="1"/>
  <c r="J125" i="1"/>
  <c r="E125" i="1" s="1"/>
  <c r="J124" i="1"/>
  <c r="E124" i="1" s="1"/>
  <c r="J123" i="1"/>
  <c r="E123" i="1" s="1"/>
  <c r="J122" i="1"/>
  <c r="E122" i="1" s="1"/>
  <c r="J121" i="1"/>
  <c r="E121" i="1" s="1"/>
  <c r="J120" i="1"/>
  <c r="E120" i="1" s="1"/>
  <c r="J119" i="1"/>
  <c r="E119" i="1" s="1"/>
  <c r="J118" i="1"/>
  <c r="E118" i="1" s="1"/>
  <c r="J117" i="1"/>
  <c r="E117" i="1" s="1"/>
  <c r="J116" i="1"/>
  <c r="E116" i="1" s="1"/>
  <c r="J115" i="1"/>
  <c r="E115" i="1" s="1"/>
  <c r="J114" i="1"/>
  <c r="E114" i="1" s="1"/>
  <c r="J113" i="1"/>
  <c r="E113" i="1" s="1"/>
  <c r="J112" i="1"/>
  <c r="E112" i="1" s="1"/>
  <c r="J111" i="1"/>
  <c r="E111" i="1" s="1"/>
  <c r="J110" i="1"/>
  <c r="E110" i="1" s="1"/>
  <c r="J109" i="1"/>
  <c r="E109" i="1" s="1"/>
  <c r="J108" i="1"/>
  <c r="E108" i="1" s="1"/>
  <c r="F108" i="1" s="1"/>
  <c r="D109" i="1" s="1"/>
  <c r="F109" i="1" s="1"/>
  <c r="D110" i="1" s="1"/>
  <c r="J107" i="1"/>
  <c r="E107" i="1" s="1"/>
  <c r="J106" i="1"/>
  <c r="E106" i="1" s="1"/>
  <c r="J105" i="1"/>
  <c r="E105" i="1" s="1"/>
  <c r="J104" i="1"/>
  <c r="E104" i="1" s="1"/>
  <c r="J103" i="1"/>
  <c r="E103" i="1" s="1"/>
  <c r="C103" i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J102" i="1"/>
  <c r="E102" i="1" s="1"/>
  <c r="F102" i="1" s="1"/>
  <c r="D103" i="1" s="1"/>
  <c r="R95" i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P96" i="1" s="1"/>
  <c r="L94" i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K89" i="1"/>
  <c r="J87" i="1"/>
  <c r="I87" i="1"/>
  <c r="I88" i="1" s="1"/>
  <c r="I89" i="1" s="1"/>
  <c r="E162" i="1" l="1"/>
  <c r="F103" i="1"/>
  <c r="D104" i="1" s="1"/>
  <c r="F104" i="1" s="1"/>
  <c r="D105" i="1" s="1"/>
  <c r="F105" i="1" s="1"/>
  <c r="D106" i="1" s="1"/>
  <c r="F106" i="1" s="1"/>
  <c r="D107" i="1" s="1"/>
  <c r="F107" i="1" s="1"/>
  <c r="F110" i="1"/>
  <c r="D111" i="1" s="1"/>
  <c r="F111" i="1" s="1"/>
  <c r="D112" i="1" s="1"/>
  <c r="F112" i="1" s="1"/>
  <c r="D113" i="1" s="1"/>
  <c r="F113" i="1" s="1"/>
  <c r="D114" i="1" s="1"/>
  <c r="F114" i="1" s="1"/>
  <c r="F115" i="1" s="1"/>
  <c r="D116" i="1" s="1"/>
  <c r="F116" i="1" s="1"/>
  <c r="D117" i="1" s="1"/>
  <c r="F117" i="1" s="1"/>
  <c r="D118" i="1" s="1"/>
  <c r="F118" i="1" s="1"/>
  <c r="D119" i="1" s="1"/>
  <c r="F119" i="1" s="1"/>
  <c r="D120" i="1" s="1"/>
  <c r="F120" i="1" s="1"/>
  <c r="D121" i="1" s="1"/>
  <c r="F121" i="1" s="1"/>
  <c r="F122" i="1" s="1"/>
  <c r="D123" i="1" s="1"/>
  <c r="F123" i="1" s="1"/>
  <c r="D124" i="1" s="1"/>
  <c r="F124" i="1" s="1"/>
  <c r="D125" i="1" s="1"/>
  <c r="F125" i="1" s="1"/>
  <c r="D126" i="1" s="1"/>
  <c r="F126" i="1" s="1"/>
  <c r="D127" i="1" s="1"/>
  <c r="F127" i="1" s="1"/>
  <c r="D128" i="1" s="1"/>
  <c r="F128" i="1" s="1"/>
  <c r="F129" i="1" s="1"/>
  <c r="D130" i="1" s="1"/>
  <c r="F130" i="1" s="1"/>
  <c r="D131" i="1" s="1"/>
  <c r="F131" i="1" s="1"/>
  <c r="D132" i="1" s="1"/>
  <c r="F132" i="1" s="1"/>
  <c r="D133" i="1" s="1"/>
  <c r="F133" i="1" s="1"/>
  <c r="D134" i="1" s="1"/>
  <c r="F134" i="1" s="1"/>
  <c r="D135" i="1" s="1"/>
  <c r="F135" i="1" s="1"/>
  <c r="F136" i="1" s="1"/>
  <c r="D137" i="1" s="1"/>
  <c r="F137" i="1" s="1"/>
  <c r="D138" i="1" s="1"/>
  <c r="F138" i="1" s="1"/>
  <c r="D139" i="1" s="1"/>
  <c r="F139" i="1" s="1"/>
  <c r="D140" i="1" s="1"/>
  <c r="F140" i="1" s="1"/>
  <c r="D141" i="1" s="1"/>
  <c r="F141" i="1" s="1"/>
  <c r="D142" i="1" s="1"/>
  <c r="F142" i="1" s="1"/>
  <c r="F143" i="1" s="1"/>
  <c r="D144" i="1" s="1"/>
  <c r="F144" i="1" s="1"/>
  <c r="D145" i="1" s="1"/>
  <c r="F145" i="1" s="1"/>
  <c r="D146" i="1" s="1"/>
  <c r="F146" i="1" s="1"/>
  <c r="D147" i="1" s="1"/>
  <c r="F147" i="1" s="1"/>
  <c r="D148" i="1" s="1"/>
  <c r="F148" i="1" s="1"/>
  <c r="D149" i="1" s="1"/>
  <c r="F149" i="1" s="1"/>
  <c r="F150" i="1" s="1"/>
  <c r="D151" i="1" s="1"/>
  <c r="F151" i="1" s="1"/>
  <c r="D152" i="1" s="1"/>
  <c r="F152" i="1" s="1"/>
  <c r="D153" i="1" s="1"/>
  <c r="F153" i="1" s="1"/>
  <c r="D154" i="1" s="1"/>
  <c r="F154" i="1" s="1"/>
  <c r="D155" i="1" s="1"/>
  <c r="F155" i="1" s="1"/>
  <c r="D156" i="1" s="1"/>
  <c r="F156" i="1" s="1"/>
  <c r="F157" i="1" s="1"/>
  <c r="D158" i="1" s="1"/>
  <c r="F158" i="1" s="1"/>
  <c r="D159" i="1" s="1"/>
  <c r="F159" i="1" s="1"/>
  <c r="D160" i="1" s="1"/>
  <c r="F160" i="1" s="1"/>
  <c r="D161" i="1" s="1"/>
  <c r="F161" i="1" s="1"/>
  <c r="P98" i="1"/>
  <c r="G144" i="1"/>
  <c r="P93" i="1"/>
  <c r="N153" i="1"/>
  <c r="N154" i="1" s="1"/>
  <c r="P94" i="1"/>
  <c r="S94" i="1" s="1"/>
  <c r="BU79" i="1"/>
  <c r="BU78" i="1"/>
  <c r="BU77" i="1"/>
  <c r="BU76" i="1"/>
  <c r="BU75" i="1"/>
  <c r="BU74" i="1"/>
  <c r="BQ75" i="1" s="1"/>
  <c r="BU73" i="1"/>
  <c r="BU72" i="1"/>
  <c r="BU71" i="1"/>
  <c r="BU70" i="1"/>
  <c r="BU69" i="1"/>
  <c r="BU68" i="1"/>
  <c r="BQ69" i="1" s="1"/>
  <c r="BU67" i="1"/>
  <c r="BU66" i="1"/>
  <c r="BU65" i="1"/>
  <c r="BU64" i="1"/>
  <c r="BU63" i="1"/>
  <c r="BU62" i="1"/>
  <c r="BQ63" i="1" s="1"/>
  <c r="BU61" i="1"/>
  <c r="BU60" i="1"/>
  <c r="BU59" i="1"/>
  <c r="BU58" i="1"/>
  <c r="BU57" i="1"/>
  <c r="BU56" i="1"/>
  <c r="BQ57" i="1" s="1"/>
  <c r="BU55" i="1"/>
  <c r="BU54" i="1"/>
  <c r="BU53" i="1"/>
  <c r="BU52" i="1"/>
  <c r="BU51" i="1"/>
  <c r="BU50" i="1"/>
  <c r="BQ51" i="1" s="1"/>
  <c r="BU49" i="1"/>
  <c r="BU48" i="1"/>
  <c r="BU47" i="1"/>
  <c r="BU46" i="1"/>
  <c r="BU45" i="1"/>
  <c r="BU44" i="1"/>
  <c r="BQ45" i="1" s="1"/>
  <c r="BU43" i="1"/>
  <c r="BU42" i="1"/>
  <c r="BU41" i="1"/>
  <c r="BU40" i="1"/>
  <c r="BU39" i="1"/>
  <c r="BU38" i="1"/>
  <c r="BQ39" i="1" s="1"/>
  <c r="BU37" i="1"/>
  <c r="BU36" i="1"/>
  <c r="BU35" i="1"/>
  <c r="BU34" i="1"/>
  <c r="BU33" i="1"/>
  <c r="BU32" i="1"/>
  <c r="BQ33" i="1" s="1"/>
  <c r="BU31" i="1"/>
  <c r="BU30" i="1"/>
  <c r="BU29" i="1"/>
  <c r="BU28" i="1"/>
  <c r="BU27" i="1"/>
  <c r="BU26" i="1"/>
  <c r="BQ27" i="1" s="1"/>
  <c r="BU25" i="1"/>
  <c r="BU24" i="1"/>
  <c r="BU23" i="1"/>
  <c r="BU22" i="1"/>
  <c r="BU21" i="1"/>
  <c r="BP21" i="1"/>
  <c r="BP22" i="1" s="1"/>
  <c r="BP23" i="1" s="1"/>
  <c r="BP24" i="1" s="1"/>
  <c r="BP25" i="1" s="1"/>
  <c r="BP26" i="1" s="1"/>
  <c r="BP27" i="1" s="1"/>
  <c r="BP28" i="1" s="1"/>
  <c r="BP29" i="1" s="1"/>
  <c r="BP30" i="1" s="1"/>
  <c r="BP31" i="1" s="1"/>
  <c r="BP32" i="1" s="1"/>
  <c r="BP33" i="1" s="1"/>
  <c r="BP34" i="1" s="1"/>
  <c r="BP35" i="1" s="1"/>
  <c r="BP36" i="1" s="1"/>
  <c r="BP37" i="1" s="1"/>
  <c r="BP38" i="1" s="1"/>
  <c r="BP39" i="1" s="1"/>
  <c r="BP40" i="1" s="1"/>
  <c r="BP41" i="1" s="1"/>
  <c r="BP42" i="1" s="1"/>
  <c r="BP43" i="1" s="1"/>
  <c r="BP44" i="1" s="1"/>
  <c r="BP45" i="1" s="1"/>
  <c r="BP46" i="1" s="1"/>
  <c r="BP47" i="1" s="1"/>
  <c r="BP48" i="1" s="1"/>
  <c r="BP49" i="1" s="1"/>
  <c r="BP50" i="1" s="1"/>
  <c r="BP51" i="1" s="1"/>
  <c r="BP52" i="1" s="1"/>
  <c r="BP53" i="1" s="1"/>
  <c r="BP54" i="1" s="1"/>
  <c r="BP55" i="1" s="1"/>
  <c r="BP56" i="1" s="1"/>
  <c r="BP57" i="1" s="1"/>
  <c r="BP58" i="1" s="1"/>
  <c r="BP59" i="1" s="1"/>
  <c r="BP60" i="1" s="1"/>
  <c r="BP61" i="1" s="1"/>
  <c r="BP62" i="1" s="1"/>
  <c r="BP63" i="1" s="1"/>
  <c r="BP64" i="1" s="1"/>
  <c r="BP65" i="1" s="1"/>
  <c r="BP66" i="1" s="1"/>
  <c r="BP67" i="1" s="1"/>
  <c r="BP68" i="1" s="1"/>
  <c r="BP69" i="1" s="1"/>
  <c r="BP70" i="1" s="1"/>
  <c r="BP71" i="1" s="1"/>
  <c r="BP72" i="1" s="1"/>
  <c r="BP73" i="1" s="1"/>
  <c r="BP74" i="1" s="1"/>
  <c r="BP75" i="1" s="1"/>
  <c r="BP76" i="1" s="1"/>
  <c r="BP77" i="1" s="1"/>
  <c r="BP78" i="1" s="1"/>
  <c r="BP79" i="1" s="1"/>
  <c r="BU20" i="1"/>
  <c r="BN79" i="1"/>
  <c r="BN78" i="1"/>
  <c r="BN77" i="1"/>
  <c r="BN76" i="1"/>
  <c r="BN75" i="1"/>
  <c r="BN74" i="1"/>
  <c r="BJ75" i="1" s="1"/>
  <c r="BN73" i="1"/>
  <c r="BN72" i="1"/>
  <c r="BN71" i="1"/>
  <c r="BN70" i="1"/>
  <c r="BN69" i="1"/>
  <c r="BN68" i="1"/>
  <c r="BJ69" i="1" s="1"/>
  <c r="BN67" i="1"/>
  <c r="BN66" i="1"/>
  <c r="BN65" i="1"/>
  <c r="BN64" i="1"/>
  <c r="BN63" i="1"/>
  <c r="BN62" i="1"/>
  <c r="BJ63" i="1" s="1"/>
  <c r="BN61" i="1"/>
  <c r="BN60" i="1"/>
  <c r="BN59" i="1"/>
  <c r="BN58" i="1"/>
  <c r="BN57" i="1"/>
  <c r="BN56" i="1"/>
  <c r="BJ57" i="1" s="1"/>
  <c r="BN55" i="1"/>
  <c r="BN54" i="1"/>
  <c r="BN53" i="1"/>
  <c r="BN52" i="1"/>
  <c r="BN51" i="1"/>
  <c r="BN50" i="1"/>
  <c r="BJ51" i="1" s="1"/>
  <c r="BN49" i="1"/>
  <c r="BN48" i="1"/>
  <c r="BN47" i="1"/>
  <c r="BN46" i="1"/>
  <c r="BN45" i="1"/>
  <c r="BN44" i="1"/>
  <c r="BJ45" i="1" s="1"/>
  <c r="BN43" i="1"/>
  <c r="BN42" i="1"/>
  <c r="BN41" i="1"/>
  <c r="BN40" i="1"/>
  <c r="BN39" i="1"/>
  <c r="BN38" i="1"/>
  <c r="BJ39" i="1" s="1"/>
  <c r="BN37" i="1"/>
  <c r="BN36" i="1"/>
  <c r="BN35" i="1"/>
  <c r="BN34" i="1"/>
  <c r="BN33" i="1"/>
  <c r="BN32" i="1"/>
  <c r="BJ33" i="1" s="1"/>
  <c r="BN31" i="1"/>
  <c r="BN30" i="1"/>
  <c r="BN29" i="1"/>
  <c r="BN28" i="1"/>
  <c r="BN27" i="1"/>
  <c r="BN26" i="1"/>
  <c r="BJ27" i="1" s="1"/>
  <c r="BN25" i="1"/>
  <c r="BN24" i="1"/>
  <c r="BN23" i="1"/>
  <c r="BN22" i="1"/>
  <c r="BN21" i="1"/>
  <c r="BI21" i="1"/>
  <c r="BI22" i="1" s="1"/>
  <c r="BI23" i="1" s="1"/>
  <c r="BI24" i="1" s="1"/>
  <c r="BI25" i="1" s="1"/>
  <c r="BI26" i="1" s="1"/>
  <c r="BI27" i="1" s="1"/>
  <c r="BI28" i="1" s="1"/>
  <c r="BI29" i="1" s="1"/>
  <c r="BI30" i="1" s="1"/>
  <c r="BI31" i="1" s="1"/>
  <c r="BI32" i="1" s="1"/>
  <c r="BI33" i="1" s="1"/>
  <c r="BI34" i="1" s="1"/>
  <c r="BI35" i="1" s="1"/>
  <c r="BI36" i="1" s="1"/>
  <c r="BI37" i="1" s="1"/>
  <c r="BI38" i="1" s="1"/>
  <c r="BI39" i="1" s="1"/>
  <c r="BI40" i="1" s="1"/>
  <c r="BI41" i="1" s="1"/>
  <c r="BI42" i="1" s="1"/>
  <c r="BI43" i="1" s="1"/>
  <c r="BI44" i="1" s="1"/>
  <c r="BI45" i="1" s="1"/>
  <c r="BI46" i="1" s="1"/>
  <c r="BI47" i="1" s="1"/>
  <c r="BI48" i="1" s="1"/>
  <c r="BI49" i="1" s="1"/>
  <c r="BI50" i="1" s="1"/>
  <c r="BI51" i="1" s="1"/>
  <c r="BI52" i="1" s="1"/>
  <c r="BI53" i="1" s="1"/>
  <c r="BI54" i="1" s="1"/>
  <c r="BI55" i="1" s="1"/>
  <c r="BI56" i="1" s="1"/>
  <c r="BI57" i="1" s="1"/>
  <c r="BI58" i="1" s="1"/>
  <c r="BI59" i="1" s="1"/>
  <c r="BI60" i="1" s="1"/>
  <c r="BI61" i="1" s="1"/>
  <c r="BI62" i="1" s="1"/>
  <c r="BI63" i="1" s="1"/>
  <c r="BI64" i="1" s="1"/>
  <c r="BI65" i="1" s="1"/>
  <c r="BI66" i="1" s="1"/>
  <c r="BI67" i="1" s="1"/>
  <c r="BI68" i="1" s="1"/>
  <c r="BI69" i="1" s="1"/>
  <c r="BI70" i="1" s="1"/>
  <c r="BI71" i="1" s="1"/>
  <c r="BI72" i="1" s="1"/>
  <c r="BI73" i="1" s="1"/>
  <c r="BI74" i="1" s="1"/>
  <c r="BI75" i="1" s="1"/>
  <c r="BI76" i="1" s="1"/>
  <c r="BI77" i="1" s="1"/>
  <c r="BI78" i="1" s="1"/>
  <c r="BI79" i="1" s="1"/>
  <c r="BN20" i="1"/>
  <c r="BJ21" i="1" s="1"/>
  <c r="BG79" i="1"/>
  <c r="BG78" i="1"/>
  <c r="BG77" i="1"/>
  <c r="BG76" i="1"/>
  <c r="BG75" i="1"/>
  <c r="BG74" i="1"/>
  <c r="BC75" i="1" s="1"/>
  <c r="BG73" i="1"/>
  <c r="BG72" i="1"/>
  <c r="BG71" i="1"/>
  <c r="BG70" i="1"/>
  <c r="BG69" i="1"/>
  <c r="BG68" i="1"/>
  <c r="BC69" i="1" s="1"/>
  <c r="BG67" i="1"/>
  <c r="BG66" i="1"/>
  <c r="BG65" i="1"/>
  <c r="BG64" i="1"/>
  <c r="BG63" i="1"/>
  <c r="BG62" i="1"/>
  <c r="BC63" i="1" s="1"/>
  <c r="BG61" i="1"/>
  <c r="BG60" i="1"/>
  <c r="BG59" i="1"/>
  <c r="BG58" i="1"/>
  <c r="BG57" i="1"/>
  <c r="BG56" i="1"/>
  <c r="BC57" i="1" s="1"/>
  <c r="BG55" i="1"/>
  <c r="BG54" i="1"/>
  <c r="BG53" i="1"/>
  <c r="BG52" i="1"/>
  <c r="BG51" i="1"/>
  <c r="BG50" i="1"/>
  <c r="BC51" i="1" s="1"/>
  <c r="BG49" i="1"/>
  <c r="BG48" i="1"/>
  <c r="BG47" i="1"/>
  <c r="BG46" i="1"/>
  <c r="BG45" i="1"/>
  <c r="BG44" i="1"/>
  <c r="BC45" i="1" s="1"/>
  <c r="BG43" i="1"/>
  <c r="BG42" i="1"/>
  <c r="BG41" i="1"/>
  <c r="BG40" i="1"/>
  <c r="BG39" i="1"/>
  <c r="BG38" i="1"/>
  <c r="BC39" i="1" s="1"/>
  <c r="BG37" i="1"/>
  <c r="BG36" i="1"/>
  <c r="BG35" i="1"/>
  <c r="BG34" i="1"/>
  <c r="BG33" i="1"/>
  <c r="BG32" i="1"/>
  <c r="BC33" i="1" s="1"/>
  <c r="BG31" i="1"/>
  <c r="BG30" i="1"/>
  <c r="BG29" i="1"/>
  <c r="BG28" i="1"/>
  <c r="BG27" i="1"/>
  <c r="BG26" i="1"/>
  <c r="BC27" i="1" s="1"/>
  <c r="BG25" i="1"/>
  <c r="BG24" i="1"/>
  <c r="BG23" i="1"/>
  <c r="BG22" i="1"/>
  <c r="BG21" i="1"/>
  <c r="BB21" i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BB33" i="1" s="1"/>
  <c r="BB34" i="1" s="1"/>
  <c r="BB35" i="1" s="1"/>
  <c r="BB36" i="1" s="1"/>
  <c r="BB37" i="1" s="1"/>
  <c r="BB38" i="1" s="1"/>
  <c r="BB39" i="1" s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62" i="1" s="1"/>
  <c r="BB63" i="1" s="1"/>
  <c r="BB64" i="1" s="1"/>
  <c r="BB65" i="1" s="1"/>
  <c r="BB66" i="1" s="1"/>
  <c r="BB67" i="1" s="1"/>
  <c r="BB68" i="1" s="1"/>
  <c r="BB69" i="1" s="1"/>
  <c r="BB70" i="1" s="1"/>
  <c r="BB71" i="1" s="1"/>
  <c r="BB72" i="1" s="1"/>
  <c r="BB73" i="1" s="1"/>
  <c r="BB74" i="1" s="1"/>
  <c r="BB75" i="1" s="1"/>
  <c r="BB76" i="1" s="1"/>
  <c r="BB77" i="1" s="1"/>
  <c r="BB78" i="1" s="1"/>
  <c r="BB79" i="1" s="1"/>
  <c r="BG20" i="1"/>
  <c r="BC21" i="1" s="1"/>
  <c r="AZ79" i="1"/>
  <c r="AZ78" i="1"/>
  <c r="AZ77" i="1"/>
  <c r="AZ76" i="1"/>
  <c r="AZ75" i="1"/>
  <c r="AZ74" i="1"/>
  <c r="AV75" i="1" s="1"/>
  <c r="AZ73" i="1"/>
  <c r="AZ72" i="1"/>
  <c r="AZ71" i="1"/>
  <c r="AZ70" i="1"/>
  <c r="AZ69" i="1"/>
  <c r="AZ68" i="1"/>
  <c r="AV69" i="1" s="1"/>
  <c r="AZ67" i="1"/>
  <c r="AZ66" i="1"/>
  <c r="AZ65" i="1"/>
  <c r="AZ64" i="1"/>
  <c r="AZ63" i="1"/>
  <c r="AZ62" i="1"/>
  <c r="AV63" i="1" s="1"/>
  <c r="AZ61" i="1"/>
  <c r="AZ60" i="1"/>
  <c r="AZ59" i="1"/>
  <c r="AZ58" i="1"/>
  <c r="AZ57" i="1"/>
  <c r="AZ56" i="1"/>
  <c r="AV57" i="1" s="1"/>
  <c r="AZ55" i="1"/>
  <c r="AZ54" i="1"/>
  <c r="AZ53" i="1"/>
  <c r="AZ52" i="1"/>
  <c r="AZ51" i="1"/>
  <c r="AZ50" i="1"/>
  <c r="AV51" i="1" s="1"/>
  <c r="AZ49" i="1"/>
  <c r="AZ48" i="1"/>
  <c r="AZ47" i="1"/>
  <c r="AZ46" i="1"/>
  <c r="AZ45" i="1"/>
  <c r="AZ44" i="1"/>
  <c r="AV45" i="1" s="1"/>
  <c r="AZ43" i="1"/>
  <c r="AZ42" i="1"/>
  <c r="AZ41" i="1"/>
  <c r="AZ40" i="1"/>
  <c r="AZ39" i="1"/>
  <c r="AZ38" i="1"/>
  <c r="AV39" i="1" s="1"/>
  <c r="AZ37" i="1"/>
  <c r="AZ36" i="1"/>
  <c r="AZ35" i="1"/>
  <c r="AZ34" i="1"/>
  <c r="AZ33" i="1"/>
  <c r="AZ32" i="1"/>
  <c r="AV33" i="1" s="1"/>
  <c r="AZ31" i="1"/>
  <c r="AZ30" i="1"/>
  <c r="AZ29" i="1"/>
  <c r="AZ28" i="1"/>
  <c r="AZ27" i="1"/>
  <c r="AZ26" i="1"/>
  <c r="AV27" i="1" s="1"/>
  <c r="AZ25" i="1"/>
  <c r="AZ24" i="1"/>
  <c r="AZ23" i="1"/>
  <c r="AZ22" i="1"/>
  <c r="AZ21" i="1"/>
  <c r="AU21" i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U42" i="1" s="1"/>
  <c r="AU43" i="1" s="1"/>
  <c r="AU44" i="1" s="1"/>
  <c r="AU45" i="1" s="1"/>
  <c r="AU46" i="1" s="1"/>
  <c r="AU47" i="1" s="1"/>
  <c r="AU48" i="1" s="1"/>
  <c r="AU49" i="1" s="1"/>
  <c r="AU50" i="1" s="1"/>
  <c r="AU51" i="1" s="1"/>
  <c r="AU52" i="1" s="1"/>
  <c r="AU53" i="1" s="1"/>
  <c r="AU54" i="1" s="1"/>
  <c r="AU55" i="1" s="1"/>
  <c r="AU56" i="1" s="1"/>
  <c r="AU57" i="1" s="1"/>
  <c r="AU58" i="1" s="1"/>
  <c r="AU59" i="1" s="1"/>
  <c r="AU60" i="1" s="1"/>
  <c r="AU61" i="1" s="1"/>
  <c r="AU62" i="1" s="1"/>
  <c r="AU63" i="1" s="1"/>
  <c r="AU64" i="1" s="1"/>
  <c r="AU65" i="1" s="1"/>
  <c r="AU66" i="1" s="1"/>
  <c r="AU67" i="1" s="1"/>
  <c r="AU68" i="1" s="1"/>
  <c r="AU69" i="1" s="1"/>
  <c r="AU70" i="1" s="1"/>
  <c r="AU71" i="1" s="1"/>
  <c r="AU72" i="1" s="1"/>
  <c r="AU73" i="1" s="1"/>
  <c r="AU74" i="1" s="1"/>
  <c r="AU75" i="1" s="1"/>
  <c r="AU76" i="1" s="1"/>
  <c r="AU77" i="1" s="1"/>
  <c r="AU78" i="1" s="1"/>
  <c r="AU79" i="1" s="1"/>
  <c r="AZ20" i="1"/>
  <c r="AV21" i="1" s="1"/>
  <c r="AS79" i="1"/>
  <c r="AS78" i="1"/>
  <c r="AS77" i="1"/>
  <c r="AS76" i="1"/>
  <c r="AS75" i="1"/>
  <c r="AS74" i="1"/>
  <c r="AO75" i="1" s="1"/>
  <c r="AS73" i="1"/>
  <c r="AS72" i="1"/>
  <c r="AS71" i="1"/>
  <c r="AS70" i="1"/>
  <c r="AS69" i="1"/>
  <c r="AS68" i="1"/>
  <c r="AO69" i="1" s="1"/>
  <c r="AS67" i="1"/>
  <c r="AS66" i="1"/>
  <c r="AS65" i="1"/>
  <c r="AS64" i="1"/>
  <c r="AS63" i="1"/>
  <c r="AS62" i="1"/>
  <c r="AO63" i="1" s="1"/>
  <c r="AS61" i="1"/>
  <c r="AS60" i="1"/>
  <c r="AS59" i="1"/>
  <c r="AS58" i="1"/>
  <c r="AS57" i="1"/>
  <c r="AS56" i="1"/>
  <c r="AO57" i="1" s="1"/>
  <c r="AS55" i="1"/>
  <c r="AS54" i="1"/>
  <c r="AS53" i="1"/>
  <c r="AS52" i="1"/>
  <c r="AS51" i="1"/>
  <c r="AS50" i="1"/>
  <c r="AO51" i="1" s="1"/>
  <c r="AS49" i="1"/>
  <c r="AS48" i="1"/>
  <c r="AS47" i="1"/>
  <c r="AS46" i="1"/>
  <c r="AS45" i="1"/>
  <c r="AS44" i="1"/>
  <c r="AO45" i="1" s="1"/>
  <c r="AS43" i="1"/>
  <c r="AS42" i="1"/>
  <c r="AS41" i="1"/>
  <c r="AS40" i="1"/>
  <c r="AS39" i="1"/>
  <c r="AS38" i="1"/>
  <c r="AO39" i="1" s="1"/>
  <c r="AS37" i="1"/>
  <c r="AS36" i="1"/>
  <c r="AS35" i="1"/>
  <c r="AS34" i="1"/>
  <c r="AS33" i="1"/>
  <c r="AS32" i="1"/>
  <c r="AO33" i="1" s="1"/>
  <c r="AS31" i="1"/>
  <c r="AS30" i="1"/>
  <c r="AS29" i="1"/>
  <c r="AS28" i="1"/>
  <c r="AS27" i="1"/>
  <c r="AS26" i="1"/>
  <c r="AO27" i="1" s="1"/>
  <c r="AS25" i="1"/>
  <c r="AS24" i="1"/>
  <c r="AS23" i="1"/>
  <c r="AS22" i="1"/>
  <c r="AS21" i="1"/>
  <c r="AN21" i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S20" i="1"/>
  <c r="AO21" i="1" s="1"/>
  <c r="AL79" i="1"/>
  <c r="AL78" i="1"/>
  <c r="AL77" i="1"/>
  <c r="AL76" i="1"/>
  <c r="AL75" i="1"/>
  <c r="AL74" i="1"/>
  <c r="AH75" i="1" s="1"/>
  <c r="AL73" i="1"/>
  <c r="AL72" i="1"/>
  <c r="AL71" i="1"/>
  <c r="AL70" i="1"/>
  <c r="AL69" i="1"/>
  <c r="AL68" i="1"/>
  <c r="AH69" i="1" s="1"/>
  <c r="AL67" i="1"/>
  <c r="AL66" i="1"/>
  <c r="AL65" i="1"/>
  <c r="AL64" i="1"/>
  <c r="AL63" i="1"/>
  <c r="AL62" i="1"/>
  <c r="AH63" i="1" s="1"/>
  <c r="AL61" i="1"/>
  <c r="AL60" i="1"/>
  <c r="AL59" i="1"/>
  <c r="AL58" i="1"/>
  <c r="AL57" i="1"/>
  <c r="AL56" i="1"/>
  <c r="AH57" i="1" s="1"/>
  <c r="AL55" i="1"/>
  <c r="AL54" i="1"/>
  <c r="AL53" i="1"/>
  <c r="AL52" i="1"/>
  <c r="AL51" i="1"/>
  <c r="AL50" i="1"/>
  <c r="AH51" i="1" s="1"/>
  <c r="AL49" i="1"/>
  <c r="AL48" i="1"/>
  <c r="AL47" i="1"/>
  <c r="AL46" i="1"/>
  <c r="AL45" i="1"/>
  <c r="AL44" i="1"/>
  <c r="AH45" i="1" s="1"/>
  <c r="AL43" i="1"/>
  <c r="AL42" i="1"/>
  <c r="AL41" i="1"/>
  <c r="AL40" i="1"/>
  <c r="AL39" i="1"/>
  <c r="AL38" i="1"/>
  <c r="AH39" i="1" s="1"/>
  <c r="AL37" i="1"/>
  <c r="AL36" i="1"/>
  <c r="AL35" i="1"/>
  <c r="AL34" i="1"/>
  <c r="AL33" i="1"/>
  <c r="AL32" i="1"/>
  <c r="AH33" i="1" s="1"/>
  <c r="AL31" i="1"/>
  <c r="AL30" i="1"/>
  <c r="AL29" i="1"/>
  <c r="AL28" i="1"/>
  <c r="AL27" i="1"/>
  <c r="AL26" i="1"/>
  <c r="AH27" i="1" s="1"/>
  <c r="AL25" i="1"/>
  <c r="AL24" i="1"/>
  <c r="AL23" i="1"/>
  <c r="AL22" i="1"/>
  <c r="AL21" i="1"/>
  <c r="AG21" i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L20" i="1"/>
  <c r="AH21" i="1" s="1"/>
  <c r="AE79" i="1"/>
  <c r="AE78" i="1"/>
  <c r="AE77" i="1"/>
  <c r="AE76" i="1"/>
  <c r="AE75" i="1"/>
  <c r="AE74" i="1"/>
  <c r="AA75" i="1" s="1"/>
  <c r="AE73" i="1"/>
  <c r="AE72" i="1"/>
  <c r="AE71" i="1"/>
  <c r="AE70" i="1"/>
  <c r="AE69" i="1"/>
  <c r="AE68" i="1"/>
  <c r="AA69" i="1" s="1"/>
  <c r="AE67" i="1"/>
  <c r="AE66" i="1"/>
  <c r="AE65" i="1"/>
  <c r="AE64" i="1"/>
  <c r="AE63" i="1"/>
  <c r="AE62" i="1"/>
  <c r="AA63" i="1" s="1"/>
  <c r="AE61" i="1"/>
  <c r="AE60" i="1"/>
  <c r="AE59" i="1"/>
  <c r="AE58" i="1"/>
  <c r="AE57" i="1"/>
  <c r="AE56" i="1"/>
  <c r="AA57" i="1" s="1"/>
  <c r="AE55" i="1"/>
  <c r="AE54" i="1"/>
  <c r="AE53" i="1"/>
  <c r="AE52" i="1"/>
  <c r="AE51" i="1"/>
  <c r="AE50" i="1"/>
  <c r="AA51" i="1" s="1"/>
  <c r="AE49" i="1"/>
  <c r="AE48" i="1"/>
  <c r="AE47" i="1"/>
  <c r="AE46" i="1"/>
  <c r="AE45" i="1"/>
  <c r="AE44" i="1"/>
  <c r="AA45" i="1" s="1"/>
  <c r="AE43" i="1"/>
  <c r="AE42" i="1"/>
  <c r="AE41" i="1"/>
  <c r="AE40" i="1"/>
  <c r="AE39" i="1"/>
  <c r="AE38" i="1"/>
  <c r="AA39" i="1" s="1"/>
  <c r="AE37" i="1"/>
  <c r="AE36" i="1"/>
  <c r="AE35" i="1"/>
  <c r="AE34" i="1"/>
  <c r="AE33" i="1"/>
  <c r="AE32" i="1"/>
  <c r="AA33" i="1" s="1"/>
  <c r="AE31" i="1"/>
  <c r="AE30" i="1"/>
  <c r="AE29" i="1"/>
  <c r="AE28" i="1"/>
  <c r="AE27" i="1"/>
  <c r="AE26" i="1"/>
  <c r="AA27" i="1" s="1"/>
  <c r="AE25" i="1"/>
  <c r="AE24" i="1"/>
  <c r="AE23" i="1"/>
  <c r="AE22" i="1"/>
  <c r="AE21" i="1"/>
  <c r="Z21" i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AE20" i="1"/>
  <c r="X79" i="1"/>
  <c r="X78" i="1"/>
  <c r="X77" i="1"/>
  <c r="X76" i="1"/>
  <c r="X75" i="1"/>
  <c r="X74" i="1"/>
  <c r="T75" i="1" s="1"/>
  <c r="X73" i="1"/>
  <c r="X72" i="1"/>
  <c r="X71" i="1"/>
  <c r="X70" i="1"/>
  <c r="X69" i="1"/>
  <c r="X68" i="1"/>
  <c r="T69" i="1" s="1"/>
  <c r="X67" i="1"/>
  <c r="X66" i="1"/>
  <c r="X65" i="1"/>
  <c r="X64" i="1"/>
  <c r="X63" i="1"/>
  <c r="X62" i="1"/>
  <c r="T63" i="1" s="1"/>
  <c r="X61" i="1"/>
  <c r="X60" i="1"/>
  <c r="X59" i="1"/>
  <c r="X58" i="1"/>
  <c r="X57" i="1"/>
  <c r="X56" i="1"/>
  <c r="T57" i="1" s="1"/>
  <c r="X55" i="1"/>
  <c r="X54" i="1"/>
  <c r="X53" i="1"/>
  <c r="X52" i="1"/>
  <c r="X51" i="1"/>
  <c r="X50" i="1"/>
  <c r="T51" i="1" s="1"/>
  <c r="X49" i="1"/>
  <c r="X48" i="1"/>
  <c r="X47" i="1"/>
  <c r="X46" i="1"/>
  <c r="X45" i="1"/>
  <c r="X44" i="1"/>
  <c r="T45" i="1" s="1"/>
  <c r="X43" i="1"/>
  <c r="X42" i="1"/>
  <c r="X41" i="1"/>
  <c r="X40" i="1"/>
  <c r="X39" i="1"/>
  <c r="X38" i="1"/>
  <c r="T39" i="1" s="1"/>
  <c r="X37" i="1"/>
  <c r="X36" i="1"/>
  <c r="X35" i="1"/>
  <c r="X34" i="1"/>
  <c r="X33" i="1"/>
  <c r="X32" i="1"/>
  <c r="T33" i="1" s="1"/>
  <c r="X31" i="1"/>
  <c r="X30" i="1"/>
  <c r="X29" i="1"/>
  <c r="X28" i="1"/>
  <c r="X27" i="1"/>
  <c r="X26" i="1"/>
  <c r="T27" i="1" s="1"/>
  <c r="X25" i="1"/>
  <c r="X24" i="1"/>
  <c r="X23" i="1"/>
  <c r="X22" i="1"/>
  <c r="X21" i="1"/>
  <c r="S21" i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X20" i="1"/>
  <c r="Q79" i="1"/>
  <c r="Q78" i="1"/>
  <c r="Q77" i="1"/>
  <c r="Q76" i="1"/>
  <c r="Q75" i="1"/>
  <c r="Q74" i="1"/>
  <c r="M75" i="1" s="1"/>
  <c r="M76" i="1" s="1"/>
  <c r="Q73" i="1"/>
  <c r="Q72" i="1"/>
  <c r="Q71" i="1"/>
  <c r="Q70" i="1"/>
  <c r="Q69" i="1"/>
  <c r="Q68" i="1"/>
  <c r="M69" i="1" s="1"/>
  <c r="Q67" i="1"/>
  <c r="Q66" i="1"/>
  <c r="Q65" i="1"/>
  <c r="Q64" i="1"/>
  <c r="Q63" i="1"/>
  <c r="Q62" i="1"/>
  <c r="M63" i="1" s="1"/>
  <c r="M64" i="1" s="1"/>
  <c r="Q61" i="1"/>
  <c r="Q60" i="1"/>
  <c r="Q59" i="1"/>
  <c r="Q58" i="1"/>
  <c r="Q57" i="1"/>
  <c r="Q56" i="1"/>
  <c r="M57" i="1" s="1"/>
  <c r="Q55" i="1"/>
  <c r="Q54" i="1"/>
  <c r="Q53" i="1"/>
  <c r="Q52" i="1"/>
  <c r="Q51" i="1"/>
  <c r="Q50" i="1"/>
  <c r="M51" i="1" s="1"/>
  <c r="M52" i="1" s="1"/>
  <c r="Q49" i="1"/>
  <c r="Q48" i="1"/>
  <c r="Q47" i="1"/>
  <c r="Q46" i="1"/>
  <c r="Q45" i="1"/>
  <c r="Q44" i="1"/>
  <c r="M45" i="1" s="1"/>
  <c r="Q43" i="1"/>
  <c r="Q42" i="1"/>
  <c r="Q41" i="1"/>
  <c r="Q40" i="1"/>
  <c r="Q39" i="1"/>
  <c r="Q38" i="1"/>
  <c r="M39" i="1" s="1"/>
  <c r="M40" i="1" s="1"/>
  <c r="Q37" i="1"/>
  <c r="Q36" i="1"/>
  <c r="Q35" i="1"/>
  <c r="Q34" i="1"/>
  <c r="Q33" i="1"/>
  <c r="Q32" i="1"/>
  <c r="M33" i="1" s="1"/>
  <c r="Q31" i="1"/>
  <c r="Q30" i="1"/>
  <c r="Q29" i="1"/>
  <c r="Q28" i="1"/>
  <c r="Q27" i="1"/>
  <c r="Q26" i="1"/>
  <c r="M27" i="1" s="1"/>
  <c r="M28" i="1" s="1"/>
  <c r="Q25" i="1"/>
  <c r="Q24" i="1"/>
  <c r="Q23" i="1"/>
  <c r="Q22" i="1"/>
  <c r="Q21" i="1"/>
  <c r="L21" i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Q20" i="1"/>
  <c r="J75" i="1"/>
  <c r="H107" i="1" l="1"/>
  <c r="G114" i="1"/>
  <c r="P95" i="1"/>
  <c r="P97" i="1" s="1"/>
  <c r="T94" i="1" s="1"/>
  <c r="S95" i="1" s="1"/>
  <c r="T95" i="1" s="1"/>
  <c r="S96" i="1" s="1"/>
  <c r="T96" i="1" s="1"/>
  <c r="S97" i="1" s="1"/>
  <c r="T97" i="1" s="1"/>
  <c r="S98" i="1" s="1"/>
  <c r="T98" i="1" s="1"/>
  <c r="S99" i="1" s="1"/>
  <c r="T99" i="1" s="1"/>
  <c r="S100" i="1" s="1"/>
  <c r="T100" i="1" s="1"/>
  <c r="S101" i="1" s="1"/>
  <c r="T101" i="1" s="1"/>
  <c r="S102" i="1" s="1"/>
  <c r="T102" i="1" s="1"/>
  <c r="S103" i="1" s="1"/>
  <c r="T103" i="1" s="1"/>
  <c r="S104" i="1" s="1"/>
  <c r="T104" i="1" s="1"/>
  <c r="S105" i="1" s="1"/>
  <c r="T105" i="1" s="1"/>
  <c r="S106" i="1" s="1"/>
  <c r="T106" i="1" s="1"/>
  <c r="S107" i="1" s="1"/>
  <c r="T107" i="1" s="1"/>
  <c r="S108" i="1" s="1"/>
  <c r="T108" i="1" s="1"/>
  <c r="S109" i="1" s="1"/>
  <c r="T109" i="1" s="1"/>
  <c r="S110" i="1" s="1"/>
  <c r="T110" i="1" s="1"/>
  <c r="S111" i="1" s="1"/>
  <c r="T111" i="1" s="1"/>
  <c r="S112" i="1" s="1"/>
  <c r="T112" i="1" s="1"/>
  <c r="S113" i="1" s="1"/>
  <c r="T113" i="1" s="1"/>
  <c r="S114" i="1" s="1"/>
  <c r="T114" i="1" s="1"/>
  <c r="S115" i="1" s="1"/>
  <c r="T115" i="1" s="1"/>
  <c r="S116" i="1" s="1"/>
  <c r="T116" i="1" s="1"/>
  <c r="S117" i="1" s="1"/>
  <c r="T117" i="1" s="1"/>
  <c r="S118" i="1" s="1"/>
  <c r="T118" i="1" s="1"/>
  <c r="S119" i="1" s="1"/>
  <c r="T119" i="1" s="1"/>
  <c r="S120" i="1" s="1"/>
  <c r="T120" i="1" s="1"/>
  <c r="S121" i="1" s="1"/>
  <c r="T121" i="1" s="1"/>
  <c r="S122" i="1" s="1"/>
  <c r="T122" i="1" s="1"/>
  <c r="S123" i="1" s="1"/>
  <c r="T123" i="1" s="1"/>
  <c r="S124" i="1" s="1"/>
  <c r="T124" i="1" s="1"/>
  <c r="S125" i="1" s="1"/>
  <c r="T125" i="1" s="1"/>
  <c r="S126" i="1" s="1"/>
  <c r="T126" i="1" s="1"/>
  <c r="S127" i="1" s="1"/>
  <c r="T127" i="1" s="1"/>
  <c r="S128" i="1" s="1"/>
  <c r="T128" i="1" s="1"/>
  <c r="S129" i="1" s="1"/>
  <c r="T129" i="1" s="1"/>
  <c r="S130" i="1" s="1"/>
  <c r="T130" i="1" s="1"/>
  <c r="S131" i="1" s="1"/>
  <c r="T131" i="1" s="1"/>
  <c r="S132" i="1" s="1"/>
  <c r="T132" i="1" s="1"/>
  <c r="S133" i="1" s="1"/>
  <c r="T133" i="1" s="1"/>
  <c r="S134" i="1" s="1"/>
  <c r="T134" i="1" s="1"/>
  <c r="S135" i="1" s="1"/>
  <c r="T135" i="1" s="1"/>
  <c r="S136" i="1" s="1"/>
  <c r="T136" i="1" s="1"/>
  <c r="S137" i="1" s="1"/>
  <c r="T137" i="1" s="1"/>
  <c r="S138" i="1" s="1"/>
  <c r="T138" i="1" s="1"/>
  <c r="S139" i="1" s="1"/>
  <c r="T139" i="1" s="1"/>
  <c r="S140" i="1" s="1"/>
  <c r="T140" i="1" s="1"/>
  <c r="S141" i="1" s="1"/>
  <c r="T141" i="1" s="1"/>
  <c r="S142" i="1" s="1"/>
  <c r="T142" i="1" s="1"/>
  <c r="S143" i="1" s="1"/>
  <c r="T143" i="1" s="1"/>
  <c r="S144" i="1" s="1"/>
  <c r="T144" i="1" s="1"/>
  <c r="S145" i="1" s="1"/>
  <c r="T145" i="1" s="1"/>
  <c r="S146" i="1" s="1"/>
  <c r="T146" i="1" s="1"/>
  <c r="S147" i="1" s="1"/>
  <c r="T147" i="1" s="1"/>
  <c r="S148" i="1" s="1"/>
  <c r="T148" i="1" s="1"/>
  <c r="S149" i="1" s="1"/>
  <c r="T149" i="1" s="1"/>
  <c r="S150" i="1" s="1"/>
  <c r="T150" i="1" s="1"/>
  <c r="S151" i="1" s="1"/>
  <c r="T151" i="1" s="1"/>
  <c r="H155" i="1"/>
  <c r="G138" i="1"/>
  <c r="BJ22" i="1"/>
  <c r="AV34" i="1"/>
  <c r="G150" i="1"/>
  <c r="BJ34" i="1"/>
  <c r="BJ46" i="1"/>
  <c r="BJ58" i="1"/>
  <c r="BJ59" i="1" s="1"/>
  <c r="BJ60" i="1" s="1"/>
  <c r="BJ61" i="1" s="1"/>
  <c r="BK62" i="1" s="1"/>
  <c r="G126" i="1"/>
  <c r="G120" i="1"/>
  <c r="G156" i="1"/>
  <c r="G132" i="1"/>
  <c r="T34" i="1"/>
  <c r="T35" i="1" s="1"/>
  <c r="T36" i="1" s="1"/>
  <c r="T37" i="1" s="1"/>
  <c r="U38" i="1" s="1"/>
  <c r="T46" i="1"/>
  <c r="T47" i="1" s="1"/>
  <c r="T48" i="1" s="1"/>
  <c r="T49" i="1" s="1"/>
  <c r="U50" i="1" s="1"/>
  <c r="T58" i="1"/>
  <c r="T70" i="1"/>
  <c r="BJ76" i="1"/>
  <c r="BJ77" i="1" s="1"/>
  <c r="G108" i="1"/>
  <c r="H131" i="1"/>
  <c r="H163" i="1" s="1"/>
  <c r="AH34" i="1"/>
  <c r="AH35" i="1" s="1"/>
  <c r="AH36" i="1" s="1"/>
  <c r="AH37" i="1" s="1"/>
  <c r="AI38" i="1" s="1"/>
  <c r="AH46" i="1"/>
  <c r="AH47" i="1" s="1"/>
  <c r="AH48" i="1" s="1"/>
  <c r="AH49" i="1" s="1"/>
  <c r="H161" i="1"/>
  <c r="AV40" i="1"/>
  <c r="AV41" i="1" s="1"/>
  <c r="AV42" i="1" s="1"/>
  <c r="AV43" i="1" s="1"/>
  <c r="AW44" i="1" s="1"/>
  <c r="AV52" i="1"/>
  <c r="AV53" i="1" s="1"/>
  <c r="AV54" i="1" s="1"/>
  <c r="AV55" i="1" s="1"/>
  <c r="AW56" i="1" s="1"/>
  <c r="AV64" i="1"/>
  <c r="AV65" i="1" s="1"/>
  <c r="AV66" i="1" s="1"/>
  <c r="AV67" i="1" s="1"/>
  <c r="AW68" i="1" s="1"/>
  <c r="AA34" i="1"/>
  <c r="AA35" i="1" s="1"/>
  <c r="AA36" i="1" s="1"/>
  <c r="AA37" i="1" s="1"/>
  <c r="AB38" i="1" s="1"/>
  <c r="AO34" i="1"/>
  <c r="AO35" i="1" s="1"/>
  <c r="AO36" i="1" s="1"/>
  <c r="AO37" i="1" s="1"/>
  <c r="AP38" i="1" s="1"/>
  <c r="AO46" i="1"/>
  <c r="AO47" i="1" s="1"/>
  <c r="AO48" i="1" s="1"/>
  <c r="AO49" i="1" s="1"/>
  <c r="AQ49" i="1" s="1"/>
  <c r="AV46" i="1"/>
  <c r="AV47" i="1" s="1"/>
  <c r="AV48" i="1" s="1"/>
  <c r="AV49" i="1" s="1"/>
  <c r="BQ40" i="1"/>
  <c r="BQ41" i="1" s="1"/>
  <c r="BQ42" i="1" s="1"/>
  <c r="BQ43" i="1" s="1"/>
  <c r="BR44" i="1" s="1"/>
  <c r="BQ52" i="1"/>
  <c r="BQ53" i="1" s="1"/>
  <c r="BQ54" i="1" s="1"/>
  <c r="BQ55" i="1" s="1"/>
  <c r="BR56" i="1" s="1"/>
  <c r="BQ64" i="1"/>
  <c r="BQ65" i="1" s="1"/>
  <c r="BQ66" i="1" s="1"/>
  <c r="BQ67" i="1" s="1"/>
  <c r="BR68" i="1" s="1"/>
  <c r="BQ76" i="1"/>
  <c r="BQ77" i="1" s="1"/>
  <c r="BQ78" i="1" s="1"/>
  <c r="BQ79" i="1" s="1"/>
  <c r="BS79" i="1" s="1"/>
  <c r="AA64" i="1"/>
  <c r="AA65" i="1" s="1"/>
  <c r="AA66" i="1" s="1"/>
  <c r="AA67" i="1" s="1"/>
  <c r="AB68" i="1" s="1"/>
  <c r="AA76" i="1"/>
  <c r="AA77" i="1" s="1"/>
  <c r="AA78" i="1" s="1"/>
  <c r="AA79" i="1" s="1"/>
  <c r="AC79" i="1" s="1"/>
  <c r="BC46" i="1"/>
  <c r="BC47" i="1" s="1"/>
  <c r="BC48" i="1" s="1"/>
  <c r="BC49" i="1" s="1"/>
  <c r="BE49" i="1" s="1"/>
  <c r="BC58" i="1"/>
  <c r="BC59" i="1" s="1"/>
  <c r="BC60" i="1" s="1"/>
  <c r="BC61" i="1" s="1"/>
  <c r="BD62" i="1" s="1"/>
  <c r="BC70" i="1"/>
  <c r="BC71" i="1" s="1"/>
  <c r="BC72" i="1" s="1"/>
  <c r="BC73" i="1" s="1"/>
  <c r="BE73" i="1" s="1"/>
  <c r="M34" i="1"/>
  <c r="M35" i="1" s="1"/>
  <c r="M36" i="1" s="1"/>
  <c r="M37" i="1" s="1"/>
  <c r="N38" i="1" s="1"/>
  <c r="M46" i="1"/>
  <c r="M47" i="1" s="1"/>
  <c r="M48" i="1" s="1"/>
  <c r="M49" i="1" s="1"/>
  <c r="M58" i="1"/>
  <c r="M59" i="1" s="1"/>
  <c r="M60" i="1" s="1"/>
  <c r="M61" i="1" s="1"/>
  <c r="N62" i="1" s="1"/>
  <c r="M70" i="1"/>
  <c r="M71" i="1" s="1"/>
  <c r="M72" i="1" s="1"/>
  <c r="M73" i="1" s="1"/>
  <c r="O73" i="1" s="1"/>
  <c r="AV22" i="1"/>
  <c r="AV23" i="1" s="1"/>
  <c r="AV24" i="1" s="1"/>
  <c r="AV25" i="1" s="1"/>
  <c r="AW26" i="1" s="1"/>
  <c r="BC52" i="1"/>
  <c r="BC53" i="1" s="1"/>
  <c r="BC54" i="1" s="1"/>
  <c r="BC55" i="1" s="1"/>
  <c r="BD56" i="1" s="1"/>
  <c r="BC64" i="1"/>
  <c r="BC65" i="1" s="1"/>
  <c r="BC66" i="1" s="1"/>
  <c r="BC67" i="1" s="1"/>
  <c r="BD68" i="1" s="1"/>
  <c r="BQ46" i="1"/>
  <c r="BQ47" i="1" s="1"/>
  <c r="BQ48" i="1" s="1"/>
  <c r="BQ49" i="1" s="1"/>
  <c r="BS49" i="1" s="1"/>
  <c r="BQ58" i="1"/>
  <c r="BQ59" i="1" s="1"/>
  <c r="BQ60" i="1" s="1"/>
  <c r="BQ61" i="1" s="1"/>
  <c r="BR62" i="1" s="1"/>
  <c r="BQ70" i="1"/>
  <c r="BQ71" i="1" s="1"/>
  <c r="BQ72" i="1" s="1"/>
  <c r="BQ73" i="1" s="1"/>
  <c r="AV35" i="1"/>
  <c r="AV36" i="1" s="1"/>
  <c r="AV37" i="1" s="1"/>
  <c r="AW38" i="1" s="1"/>
  <c r="AA70" i="1"/>
  <c r="AA71" i="1" s="1"/>
  <c r="AA72" i="1" s="1"/>
  <c r="AA73" i="1" s="1"/>
  <c r="AB74" i="1" s="1"/>
  <c r="AH22" i="1"/>
  <c r="AH23" i="1" s="1"/>
  <c r="AH24" i="1" s="1"/>
  <c r="AH25" i="1" s="1"/>
  <c r="AJ25" i="1" s="1"/>
  <c r="AO28" i="1"/>
  <c r="AO29" i="1" s="1"/>
  <c r="AO30" i="1" s="1"/>
  <c r="AO31" i="1" s="1"/>
  <c r="AP32" i="1" s="1"/>
  <c r="AV76" i="1"/>
  <c r="AV77" i="1" s="1"/>
  <c r="AV78" i="1" s="1"/>
  <c r="AV79" i="1" s="1"/>
  <c r="AX79" i="1" s="1"/>
  <c r="BJ35" i="1"/>
  <c r="BJ36" i="1" s="1"/>
  <c r="BJ37" i="1" s="1"/>
  <c r="BK38" i="1" s="1"/>
  <c r="BJ47" i="1"/>
  <c r="BJ48" i="1" s="1"/>
  <c r="BJ49" i="1" s="1"/>
  <c r="BL49" i="1" s="1"/>
  <c r="AH28" i="1"/>
  <c r="AH29" i="1" s="1"/>
  <c r="AH30" i="1" s="1"/>
  <c r="AH31" i="1" s="1"/>
  <c r="AI32" i="1" s="1"/>
  <c r="AH40" i="1"/>
  <c r="X80" i="1"/>
  <c r="X81" i="1" s="1"/>
  <c r="E89" i="1" s="1"/>
  <c r="BC28" i="1"/>
  <c r="BC29" i="1" s="1"/>
  <c r="BC30" i="1" s="1"/>
  <c r="BC31" i="1" s="1"/>
  <c r="BD32" i="1" s="1"/>
  <c r="M41" i="1"/>
  <c r="M42" i="1" s="1"/>
  <c r="M43" i="1" s="1"/>
  <c r="N44" i="1" s="1"/>
  <c r="M65" i="1"/>
  <c r="M66" i="1" s="1"/>
  <c r="M67" i="1" s="1"/>
  <c r="N68" i="1" s="1"/>
  <c r="M77" i="1"/>
  <c r="M78" i="1" s="1"/>
  <c r="M79" i="1" s="1"/>
  <c r="O79" i="1" s="1"/>
  <c r="M29" i="1"/>
  <c r="M30" i="1" s="1"/>
  <c r="M31" i="1" s="1"/>
  <c r="N32" i="1" s="1"/>
  <c r="M53" i="1"/>
  <c r="M54" i="1" s="1"/>
  <c r="M55" i="1" s="1"/>
  <c r="N56" i="1" s="1"/>
  <c r="T28" i="1"/>
  <c r="T29" i="1" s="1"/>
  <c r="T30" i="1" s="1"/>
  <c r="T31" i="1" s="1"/>
  <c r="U32" i="1" s="1"/>
  <c r="T40" i="1"/>
  <c r="T41" i="1" s="1"/>
  <c r="T42" i="1" s="1"/>
  <c r="T43" i="1" s="1"/>
  <c r="U44" i="1" s="1"/>
  <c r="T52" i="1"/>
  <c r="T53" i="1" s="1"/>
  <c r="T54" i="1" s="1"/>
  <c r="T55" i="1" s="1"/>
  <c r="U56" i="1" s="1"/>
  <c r="T64" i="1"/>
  <c r="T65" i="1" s="1"/>
  <c r="T66" i="1" s="1"/>
  <c r="T67" i="1" s="1"/>
  <c r="U68" i="1" s="1"/>
  <c r="T76" i="1"/>
  <c r="T77" i="1" s="1"/>
  <c r="T78" i="1" s="1"/>
  <c r="T79" i="1" s="1"/>
  <c r="V79" i="1" s="1"/>
  <c r="AO22" i="1"/>
  <c r="AO23" i="1" s="1"/>
  <c r="AO24" i="1" s="1"/>
  <c r="AO25" i="1" s="1"/>
  <c r="AQ25" i="1" s="1"/>
  <c r="AA28" i="1"/>
  <c r="AA29" i="1" s="1"/>
  <c r="AA30" i="1" s="1"/>
  <c r="AA31" i="1" s="1"/>
  <c r="AB32" i="1" s="1"/>
  <c r="AA40" i="1"/>
  <c r="AA41" i="1" s="1"/>
  <c r="AA42" i="1" s="1"/>
  <c r="AA43" i="1" s="1"/>
  <c r="AB44" i="1" s="1"/>
  <c r="AA52" i="1"/>
  <c r="AA53" i="1" s="1"/>
  <c r="AA54" i="1" s="1"/>
  <c r="AA55" i="1" s="1"/>
  <c r="AB56" i="1" s="1"/>
  <c r="BG80" i="1"/>
  <c r="BG81" i="1" s="1"/>
  <c r="E94" i="1" s="1"/>
  <c r="BC34" i="1"/>
  <c r="BC35" i="1" s="1"/>
  <c r="BC36" i="1" s="1"/>
  <c r="BC37" i="1" s="1"/>
  <c r="BD38" i="1" s="1"/>
  <c r="BJ78" i="1"/>
  <c r="BJ79" i="1" s="1"/>
  <c r="BL79" i="1" s="1"/>
  <c r="BQ28" i="1"/>
  <c r="BQ29" i="1" s="1"/>
  <c r="BQ30" i="1" s="1"/>
  <c r="BQ31" i="1" s="1"/>
  <c r="BR32" i="1" s="1"/>
  <c r="BU80" i="1"/>
  <c r="BU81" i="1" s="1"/>
  <c r="E96" i="1" s="1"/>
  <c r="BQ21" i="1"/>
  <c r="BQ22" i="1" s="1"/>
  <c r="BQ23" i="1" s="1"/>
  <c r="BQ24" i="1" s="1"/>
  <c r="BQ25" i="1" s="1"/>
  <c r="BS25" i="1" s="1"/>
  <c r="BQ34" i="1"/>
  <c r="BQ35" i="1" s="1"/>
  <c r="BQ36" i="1" s="1"/>
  <c r="BQ37" i="1" s="1"/>
  <c r="BR38" i="1" s="1"/>
  <c r="BJ23" i="1"/>
  <c r="BJ24" i="1" s="1"/>
  <c r="BJ25" i="1" s="1"/>
  <c r="BL25" i="1" s="1"/>
  <c r="BJ70" i="1"/>
  <c r="BJ71" i="1" s="1"/>
  <c r="BJ72" i="1" s="1"/>
  <c r="BJ73" i="1" s="1"/>
  <c r="BL73" i="1" s="1"/>
  <c r="BJ28" i="1"/>
  <c r="BJ29" i="1" s="1"/>
  <c r="BJ30" i="1" s="1"/>
  <c r="BJ31" i="1" s="1"/>
  <c r="BK32" i="1" s="1"/>
  <c r="BJ40" i="1"/>
  <c r="BJ41" i="1" s="1"/>
  <c r="BJ42" i="1" s="1"/>
  <c r="BJ43" i="1" s="1"/>
  <c r="BK44" i="1" s="1"/>
  <c r="BJ52" i="1"/>
  <c r="BJ53" i="1" s="1"/>
  <c r="BJ54" i="1" s="1"/>
  <c r="BJ55" i="1" s="1"/>
  <c r="BK56" i="1" s="1"/>
  <c r="BJ64" i="1"/>
  <c r="BJ65" i="1" s="1"/>
  <c r="BJ66" i="1" s="1"/>
  <c r="BJ67" i="1" s="1"/>
  <c r="BK68" i="1" s="1"/>
  <c r="BN80" i="1"/>
  <c r="BN81" i="1" s="1"/>
  <c r="E95" i="1" s="1"/>
  <c r="BC40" i="1"/>
  <c r="BC41" i="1" s="1"/>
  <c r="BC42" i="1" s="1"/>
  <c r="BC43" i="1" s="1"/>
  <c r="BD44" i="1" s="1"/>
  <c r="BC22" i="1"/>
  <c r="BC23" i="1" s="1"/>
  <c r="BC24" i="1" s="1"/>
  <c r="BC25" i="1" s="1"/>
  <c r="BE25" i="1" s="1"/>
  <c r="BC76" i="1"/>
  <c r="BC77" i="1" s="1"/>
  <c r="BC78" i="1" s="1"/>
  <c r="BC79" i="1" s="1"/>
  <c r="BE79" i="1" s="1"/>
  <c r="AV58" i="1"/>
  <c r="AV59" i="1" s="1"/>
  <c r="AV60" i="1" s="1"/>
  <c r="AV61" i="1" s="1"/>
  <c r="AW62" i="1" s="1"/>
  <c r="AV70" i="1"/>
  <c r="AV71" i="1" s="1"/>
  <c r="AV72" i="1" s="1"/>
  <c r="AV73" i="1" s="1"/>
  <c r="AX73" i="1" s="1"/>
  <c r="AV28" i="1"/>
  <c r="AV29" i="1" s="1"/>
  <c r="AV30" i="1" s="1"/>
  <c r="AV31" i="1" s="1"/>
  <c r="AW32" i="1" s="1"/>
  <c r="AZ80" i="1"/>
  <c r="AZ81" i="1" s="1"/>
  <c r="E93" i="1" s="1"/>
  <c r="AO58" i="1"/>
  <c r="AO59" i="1" s="1"/>
  <c r="AO60" i="1" s="1"/>
  <c r="AO61" i="1" s="1"/>
  <c r="AP62" i="1" s="1"/>
  <c r="AO70" i="1"/>
  <c r="AO71" i="1" s="1"/>
  <c r="AO72" i="1" s="1"/>
  <c r="AO73" i="1" s="1"/>
  <c r="AQ73" i="1" s="1"/>
  <c r="AS80" i="1"/>
  <c r="AS81" i="1" s="1"/>
  <c r="E92" i="1" s="1"/>
  <c r="AO40" i="1"/>
  <c r="AO41" i="1" s="1"/>
  <c r="AO42" i="1" s="1"/>
  <c r="AO43" i="1" s="1"/>
  <c r="AP44" i="1" s="1"/>
  <c r="AO52" i="1"/>
  <c r="AO53" i="1" s="1"/>
  <c r="AO54" i="1" s="1"/>
  <c r="AO55" i="1" s="1"/>
  <c r="AP56" i="1" s="1"/>
  <c r="AO64" i="1"/>
  <c r="AO65" i="1" s="1"/>
  <c r="AO66" i="1" s="1"/>
  <c r="AO67" i="1" s="1"/>
  <c r="AP68" i="1" s="1"/>
  <c r="AO76" i="1"/>
  <c r="AO77" i="1" s="1"/>
  <c r="AO78" i="1" s="1"/>
  <c r="AO79" i="1" s="1"/>
  <c r="AQ79" i="1" s="1"/>
  <c r="AL80" i="1"/>
  <c r="AL81" i="1" s="1"/>
  <c r="E91" i="1" s="1"/>
  <c r="AH58" i="1"/>
  <c r="AH59" i="1" s="1"/>
  <c r="AH60" i="1" s="1"/>
  <c r="AH61" i="1" s="1"/>
  <c r="AI62" i="1" s="1"/>
  <c r="AH70" i="1"/>
  <c r="AH71" i="1" s="1"/>
  <c r="AH72" i="1" s="1"/>
  <c r="AH73" i="1" s="1"/>
  <c r="AJ73" i="1" s="1"/>
  <c r="AH41" i="1"/>
  <c r="AH42" i="1" s="1"/>
  <c r="AH43" i="1" s="1"/>
  <c r="AI44" i="1" s="1"/>
  <c r="AH52" i="1"/>
  <c r="AH53" i="1" s="1"/>
  <c r="AH54" i="1" s="1"/>
  <c r="AH55" i="1" s="1"/>
  <c r="AI56" i="1" s="1"/>
  <c r="AH64" i="1"/>
  <c r="AH65" i="1" s="1"/>
  <c r="AH66" i="1" s="1"/>
  <c r="AH67" i="1" s="1"/>
  <c r="AI68" i="1" s="1"/>
  <c r="AH76" i="1"/>
  <c r="AH77" i="1" s="1"/>
  <c r="AH78" i="1" s="1"/>
  <c r="AH79" i="1" s="1"/>
  <c r="AJ79" i="1" s="1"/>
  <c r="AE80" i="1"/>
  <c r="AE81" i="1" s="1"/>
  <c r="E90" i="1" s="1"/>
  <c r="AA46" i="1"/>
  <c r="AA47" i="1" s="1"/>
  <c r="AA48" i="1" s="1"/>
  <c r="AA49" i="1" s="1"/>
  <c r="AC49" i="1" s="1"/>
  <c r="AA58" i="1"/>
  <c r="AA59" i="1" s="1"/>
  <c r="AA60" i="1" s="1"/>
  <c r="AA61" i="1" s="1"/>
  <c r="AB62" i="1" s="1"/>
  <c r="T21" i="1"/>
  <c r="T22" i="1" s="1"/>
  <c r="T23" i="1" s="1"/>
  <c r="T24" i="1" s="1"/>
  <c r="T25" i="1" s="1"/>
  <c r="V25" i="1" s="1"/>
  <c r="T59" i="1"/>
  <c r="T60" i="1" s="1"/>
  <c r="T61" i="1" s="1"/>
  <c r="U62" i="1" s="1"/>
  <c r="T71" i="1"/>
  <c r="T72" i="1" s="1"/>
  <c r="T73" i="1" s="1"/>
  <c r="U74" i="1" s="1"/>
  <c r="Q80" i="1"/>
  <c r="Q81" i="1" s="1"/>
  <c r="E88" i="1" s="1"/>
  <c r="AC73" i="1"/>
  <c r="AA21" i="1"/>
  <c r="AA22" i="1" s="1"/>
  <c r="AA23" i="1" s="1"/>
  <c r="AA24" i="1" s="1"/>
  <c r="AA25" i="1" s="1"/>
  <c r="M21" i="1"/>
  <c r="M22" i="1" s="1"/>
  <c r="M23" i="1" s="1"/>
  <c r="M24" i="1" s="1"/>
  <c r="M25" i="1" s="1"/>
  <c r="J22" i="1"/>
  <c r="J23" i="1"/>
  <c r="J24" i="1"/>
  <c r="J25" i="1"/>
  <c r="J26" i="1"/>
  <c r="F27" i="1" s="1"/>
  <c r="J27" i="1"/>
  <c r="J28" i="1"/>
  <c r="J29" i="1"/>
  <c r="J30" i="1"/>
  <c r="J31" i="1"/>
  <c r="J32" i="1"/>
  <c r="F33" i="1" s="1"/>
  <c r="J33" i="1"/>
  <c r="J34" i="1"/>
  <c r="J35" i="1"/>
  <c r="J36" i="1"/>
  <c r="J37" i="1"/>
  <c r="J38" i="1"/>
  <c r="F39" i="1" s="1"/>
  <c r="J39" i="1"/>
  <c r="J40" i="1"/>
  <c r="J41" i="1"/>
  <c r="J42" i="1"/>
  <c r="J43" i="1"/>
  <c r="J44" i="1"/>
  <c r="F45" i="1" s="1"/>
  <c r="J45" i="1"/>
  <c r="J46" i="1"/>
  <c r="J47" i="1"/>
  <c r="J48" i="1"/>
  <c r="J49" i="1"/>
  <c r="J50" i="1"/>
  <c r="F51" i="1" s="1"/>
  <c r="J51" i="1"/>
  <c r="J52" i="1"/>
  <c r="J53" i="1"/>
  <c r="J54" i="1"/>
  <c r="J55" i="1"/>
  <c r="J56" i="1"/>
  <c r="F57" i="1" s="1"/>
  <c r="J57" i="1"/>
  <c r="J58" i="1"/>
  <c r="J59" i="1"/>
  <c r="J60" i="1"/>
  <c r="J61" i="1"/>
  <c r="J62" i="1"/>
  <c r="F63" i="1" s="1"/>
  <c r="J63" i="1"/>
  <c r="J64" i="1"/>
  <c r="J65" i="1"/>
  <c r="J66" i="1"/>
  <c r="J67" i="1"/>
  <c r="J68" i="1"/>
  <c r="F69" i="1" s="1"/>
  <c r="J69" i="1"/>
  <c r="J70" i="1"/>
  <c r="J71" i="1"/>
  <c r="J72" i="1"/>
  <c r="J73" i="1"/>
  <c r="J74" i="1"/>
  <c r="F75" i="1" s="1"/>
  <c r="F76" i="1" s="1"/>
  <c r="J76" i="1"/>
  <c r="J77" i="1"/>
  <c r="J78" i="1"/>
  <c r="J79" i="1"/>
  <c r="J21" i="1"/>
  <c r="J20" i="1"/>
  <c r="E21" i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AI26" i="1" l="1"/>
  <c r="BK50" i="1"/>
  <c r="G162" i="1"/>
  <c r="G163" i="1" s="1"/>
  <c r="AJ49" i="1"/>
  <c r="AI50" i="1"/>
  <c r="AX49" i="1"/>
  <c r="AW50" i="1"/>
  <c r="AW80" i="1" s="1"/>
  <c r="AW81" i="1" s="1"/>
  <c r="AP50" i="1"/>
  <c r="V49" i="1"/>
  <c r="V81" i="1" s="1"/>
  <c r="AX25" i="1"/>
  <c r="AX81" i="1" s="1"/>
  <c r="V73" i="1"/>
  <c r="AW74" i="1"/>
  <c r="U94" i="1" a="1"/>
  <c r="BS73" i="1"/>
  <c r="BS81" i="1" s="1"/>
  <c r="BR74" i="1"/>
  <c r="O49" i="1"/>
  <c r="N50" i="1"/>
  <c r="F77" i="1"/>
  <c r="F78" i="1" s="1"/>
  <c r="F79" i="1" s="1"/>
  <c r="F40" i="1"/>
  <c r="F41" i="1" s="1"/>
  <c r="F42" i="1" s="1"/>
  <c r="F43" i="1" s="1"/>
  <c r="G44" i="1" s="1"/>
  <c r="BD50" i="1"/>
  <c r="BD74" i="1"/>
  <c r="AI74" i="1"/>
  <c r="AI80" i="1" s="1"/>
  <c r="AI81" i="1" s="1"/>
  <c r="BK74" i="1"/>
  <c r="BK80" i="1" s="1"/>
  <c r="BK81" i="1" s="1"/>
  <c r="AP26" i="1"/>
  <c r="AQ81" i="1"/>
  <c r="AP74" i="1"/>
  <c r="F70" i="1"/>
  <c r="F71" i="1" s="1"/>
  <c r="F72" i="1" s="1"/>
  <c r="F73" i="1" s="1"/>
  <c r="G74" i="1" s="1"/>
  <c r="F46" i="1"/>
  <c r="BK26" i="1"/>
  <c r="F21" i="1"/>
  <c r="J80" i="1"/>
  <c r="J81" i="1" s="1"/>
  <c r="E87" i="1" s="1"/>
  <c r="F22" i="1"/>
  <c r="F23" i="1" s="1"/>
  <c r="F24" i="1" s="1"/>
  <c r="F25" i="1" s="1"/>
  <c r="G26" i="1" s="1"/>
  <c r="U26" i="1"/>
  <c r="U80" i="1" s="1"/>
  <c r="U81" i="1" s="1"/>
  <c r="F64" i="1"/>
  <c r="F65" i="1" s="1"/>
  <c r="F66" i="1" s="1"/>
  <c r="F67" i="1" s="1"/>
  <c r="G68" i="1" s="1"/>
  <c r="BR26" i="1"/>
  <c r="BR50" i="1"/>
  <c r="BD26" i="1"/>
  <c r="AB50" i="1"/>
  <c r="N74" i="1"/>
  <c r="BL81" i="1"/>
  <c r="BE81" i="1"/>
  <c r="AJ81" i="1"/>
  <c r="AC25" i="1"/>
  <c r="AC81" i="1" s="1"/>
  <c r="AB26" i="1"/>
  <c r="O25" i="1"/>
  <c r="N26" i="1"/>
  <c r="F52" i="1"/>
  <c r="F53" i="1" s="1"/>
  <c r="F54" i="1" s="1"/>
  <c r="F55" i="1" s="1"/>
  <c r="G56" i="1" s="1"/>
  <c r="F28" i="1"/>
  <c r="F29" i="1" s="1"/>
  <c r="F30" i="1" s="1"/>
  <c r="F31" i="1" s="1"/>
  <c r="G32" i="1" s="1"/>
  <c r="F47" i="1"/>
  <c r="F48" i="1" s="1"/>
  <c r="F49" i="1" s="1"/>
  <c r="G50" i="1" s="1"/>
  <c r="F34" i="1"/>
  <c r="F35" i="1" s="1"/>
  <c r="F36" i="1" s="1"/>
  <c r="F37" i="1" s="1"/>
  <c r="G38" i="1" s="1"/>
  <c r="F58" i="1"/>
  <c r="F59" i="1" s="1"/>
  <c r="F60" i="1" s="1"/>
  <c r="F61" i="1" s="1"/>
  <c r="G62" i="1" s="1"/>
  <c r="O81" i="1" l="1"/>
  <c r="U104" i="1"/>
  <c r="V104" i="1" s="1"/>
  <c r="U139" i="1"/>
  <c r="V139" i="1" s="1"/>
  <c r="U134" i="1"/>
  <c r="V134" i="1" s="1"/>
  <c r="U94" i="1"/>
  <c r="U101" i="1"/>
  <c r="V101" i="1" s="1"/>
  <c r="U132" i="1"/>
  <c r="V132" i="1" s="1"/>
  <c r="U133" i="1"/>
  <c r="V133" i="1" s="1"/>
  <c r="U112" i="1"/>
  <c r="V112" i="1" s="1"/>
  <c r="U138" i="1"/>
  <c r="V138" i="1" s="1"/>
  <c r="U117" i="1"/>
  <c r="V117" i="1" s="1"/>
  <c r="U131" i="1"/>
  <c r="V131" i="1" s="1"/>
  <c r="U108" i="1"/>
  <c r="V108" i="1" s="1"/>
  <c r="U111" i="1"/>
  <c r="V111" i="1" s="1"/>
  <c r="U113" i="1"/>
  <c r="V113" i="1" s="1"/>
  <c r="U143" i="1"/>
  <c r="V143" i="1" s="1"/>
  <c r="U151" i="1"/>
  <c r="V151" i="1" s="1"/>
  <c r="U119" i="1"/>
  <c r="V119" i="1" s="1"/>
  <c r="U122" i="1"/>
  <c r="V122" i="1" s="1"/>
  <c r="U124" i="1"/>
  <c r="V124" i="1" s="1"/>
  <c r="U126" i="1"/>
  <c r="V126" i="1" s="1"/>
  <c r="U128" i="1"/>
  <c r="V128" i="1" s="1"/>
  <c r="U142" i="1"/>
  <c r="V142" i="1" s="1"/>
  <c r="U102" i="1"/>
  <c r="V102" i="1" s="1"/>
  <c r="U116" i="1"/>
  <c r="V116" i="1" s="1"/>
  <c r="U130" i="1"/>
  <c r="V130" i="1" s="1"/>
  <c r="U149" i="1"/>
  <c r="V149" i="1" s="1"/>
  <c r="U123" i="1"/>
  <c r="V123" i="1" s="1"/>
  <c r="U137" i="1"/>
  <c r="V137" i="1" s="1"/>
  <c r="U106" i="1"/>
  <c r="V106" i="1" s="1"/>
  <c r="U144" i="1"/>
  <c r="V144" i="1" s="1"/>
  <c r="U127" i="1"/>
  <c r="V127" i="1" s="1"/>
  <c r="U110" i="1"/>
  <c r="V110" i="1" s="1"/>
  <c r="U141" i="1"/>
  <c r="V141" i="1" s="1"/>
  <c r="U148" i="1"/>
  <c r="V148" i="1" s="1"/>
  <c r="U120" i="1"/>
  <c r="V120" i="1" s="1"/>
  <c r="U103" i="1"/>
  <c r="V103" i="1" s="1"/>
  <c r="U129" i="1"/>
  <c r="V129" i="1" s="1"/>
  <c r="U96" i="1"/>
  <c r="V96" i="1" s="1"/>
  <c r="U109" i="1"/>
  <c r="V109" i="1" s="1"/>
  <c r="U147" i="1"/>
  <c r="V147" i="1" s="1"/>
  <c r="U114" i="1"/>
  <c r="V114" i="1" s="1"/>
  <c r="U105" i="1"/>
  <c r="V105" i="1" s="1"/>
  <c r="U95" i="1"/>
  <c r="V95" i="1" s="1"/>
  <c r="U115" i="1"/>
  <c r="V115" i="1" s="1"/>
  <c r="U146" i="1"/>
  <c r="V146" i="1" s="1"/>
  <c r="U136" i="1"/>
  <c r="V136" i="1" s="1"/>
  <c r="U150" i="1"/>
  <c r="V150" i="1" s="1"/>
  <c r="U140" i="1"/>
  <c r="V140" i="1" s="1"/>
  <c r="U107" i="1"/>
  <c r="V107" i="1" s="1"/>
  <c r="U98" i="1"/>
  <c r="V98" i="1" s="1"/>
  <c r="U100" i="1"/>
  <c r="V100" i="1" s="1"/>
  <c r="U145" i="1"/>
  <c r="V145" i="1" s="1"/>
  <c r="U135" i="1"/>
  <c r="V135" i="1" s="1"/>
  <c r="U121" i="1"/>
  <c r="V121" i="1" s="1"/>
  <c r="U118" i="1"/>
  <c r="V118" i="1" s="1"/>
  <c r="U97" i="1"/>
  <c r="V97" i="1" s="1"/>
  <c r="U99" i="1"/>
  <c r="V99" i="1" s="1"/>
  <c r="U125" i="1"/>
  <c r="V125" i="1" s="1"/>
  <c r="BD80" i="1"/>
  <c r="BD81" i="1" s="1"/>
  <c r="AP80" i="1"/>
  <c r="AP81" i="1" s="1"/>
  <c r="AB80" i="1"/>
  <c r="AB81" i="1" s="1"/>
  <c r="N80" i="1"/>
  <c r="N81" i="1" s="1"/>
  <c r="BR80" i="1"/>
  <c r="BR81" i="1" s="1"/>
  <c r="H73" i="1"/>
  <c r="U152" i="1" l="1"/>
  <c r="V94" i="1"/>
  <c r="V152" i="1" s="1"/>
  <c r="H79" i="1"/>
  <c r="H49" i="1"/>
  <c r="H25" i="1" l="1"/>
  <c r="H81" i="1" l="1"/>
  <c r="G80" i="1"/>
  <c r="G81" i="1" s="1"/>
</calcChain>
</file>

<file path=xl/sharedStrings.xml><?xml version="1.0" encoding="utf-8"?>
<sst xmlns="http://schemas.openxmlformats.org/spreadsheetml/2006/main" count="177" uniqueCount="43">
  <si>
    <t>X: La demanda de azucar</t>
  </si>
  <si>
    <t>X-&gt;e(x)</t>
  </si>
  <si>
    <t>Cada 7 días se rellena el inventario</t>
  </si>
  <si>
    <t>Capacidad Máxima: 700Kg</t>
  </si>
  <si>
    <t>Costo de ordenar: $1,000/orden</t>
  </si>
  <si>
    <t>Costo de faltante: $6/Kg</t>
  </si>
  <si>
    <t>Costo de manejo de inventario: $1/Kg</t>
  </si>
  <si>
    <t>Costo promedio/día:</t>
  </si>
  <si>
    <t>Dos meses: 60 días</t>
  </si>
  <si>
    <t>Inventario</t>
  </si>
  <si>
    <t>Xi = -100*ln(1-ri)</t>
  </si>
  <si>
    <t>Día</t>
  </si>
  <si>
    <t>Numero Aleatorio</t>
  </si>
  <si>
    <t>Kg</t>
  </si>
  <si>
    <t>Costo_Orden</t>
  </si>
  <si>
    <t>$</t>
  </si>
  <si>
    <t>Perdidas</t>
  </si>
  <si>
    <t>Ri</t>
  </si>
  <si>
    <t>Xi</t>
  </si>
  <si>
    <t>Demanda (Variable Aleatoria)</t>
  </si>
  <si>
    <t>Simulaciones</t>
  </si>
  <si>
    <t>Promedios/día</t>
  </si>
  <si>
    <t>Probabilidad</t>
  </si>
  <si>
    <t>Prob.Acumulada</t>
  </si>
  <si>
    <t>LM</t>
  </si>
  <si>
    <t>LS</t>
  </si>
  <si>
    <t>Demanda de azúcar</t>
  </si>
  <si>
    <t>&gt;=90 &amp;&amp; &lt;100</t>
  </si>
  <si>
    <t>&gt;=100 &amp;&amp; &lt;110</t>
  </si>
  <si>
    <t>&gt;=80 &amp;&amp; &lt;90</t>
  </si>
  <si>
    <t>Maximo</t>
  </si>
  <si>
    <t>Minimo</t>
  </si>
  <si>
    <t>Rango</t>
  </si>
  <si>
    <t>Clases</t>
  </si>
  <si>
    <t>Amplitud</t>
  </si>
  <si>
    <t>Frecuencia Esperada</t>
  </si>
  <si>
    <t>LI</t>
  </si>
  <si>
    <t>FO</t>
  </si>
  <si>
    <t>Chi cuadrada teorica: 75.62374846944101</t>
  </si>
  <si>
    <t>(Variable Aleatoria)</t>
  </si>
  <si>
    <t>Demanda</t>
  </si>
  <si>
    <t>Inventario restante</t>
  </si>
  <si>
    <t>Venta promedio/día: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</si>
</sst>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3" borderId="1" xfId="2" applyAlignment="1">
      <alignment horizontal="center"/>
    </xf>
    <xf numFmtId="0" fontId="1" fillId="4" borderId="1" xfId="3" applyBorder="1" applyAlignment="1">
      <alignment horizontal="center"/>
    </xf>
    <xf numFmtId="0" fontId="3" fillId="3" borderId="1" xfId="2" applyAlignment="1">
      <alignment horizontal="right"/>
    </xf>
    <xf numFmtId="0" fontId="3" fillId="3" borderId="1" xfId="2" applyAlignment="1">
      <alignment horizontal="left"/>
    </xf>
    <xf numFmtId="0" fontId="2" fillId="2" borderId="0" xfId="1" applyAlignment="1">
      <alignment horizontal="center"/>
    </xf>
    <xf numFmtId="0" fontId="3" fillId="3" borderId="0" xfId="2" applyBorder="1" applyAlignment="1">
      <alignment horizontal="center"/>
    </xf>
    <xf numFmtId="0" fontId="4" fillId="5" borderId="2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2" xfId="0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3" fillId="3" borderId="1" xfId="2"/>
    <xf numFmtId="0" fontId="3" fillId="6" borderId="1" xfId="2" applyFill="1" applyAlignment="1">
      <alignment horizontal="left"/>
    </xf>
    <xf numFmtId="0" fontId="3" fillId="6" borderId="1" xfId="2" applyFill="1"/>
    <xf numFmtId="0" fontId="3" fillId="9" borderId="1" xfId="2" applyFill="1" applyAlignment="1">
      <alignment horizontal="center"/>
    </xf>
    <xf numFmtId="0" fontId="3" fillId="10" borderId="1" xfId="2" applyFill="1"/>
  </cellXfs>
  <cellStyles count="4">
    <cellStyle name="60% - Énfasis3" xfId="3" builtinId="40"/>
    <cellStyle name="Bueno" xfId="1" builtinId="26"/>
    <cellStyle name="Normal" xfId="0" builtinId="0"/>
    <cellStyle name="Salida" xfId="2" builtinId="21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720496</xdr:colOff>
      <xdr:row>15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A8CE97-0A6B-4009-A0B3-855642E4A8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802"/>
        <a:stretch/>
      </xdr:blipFill>
      <xdr:spPr>
        <a:xfrm>
          <a:off x="1524000" y="381000"/>
          <a:ext cx="8180952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8380-E58D-445C-8DE9-7A00C8D181AA}">
  <dimension ref="C18:BU163"/>
  <sheetViews>
    <sheetView tabSelected="1" topLeftCell="L55" zoomScale="80" zoomScaleNormal="80" workbookViewId="0">
      <selection activeCell="P20" sqref="P20:P79"/>
    </sheetView>
  </sheetViews>
  <sheetFormatPr baseColWidth="10" defaultRowHeight="15" x14ac:dyDescent="0.25"/>
  <cols>
    <col min="2" max="2" width="11.42578125" customWidth="1"/>
    <col min="3" max="3" width="7.7109375" customWidth="1"/>
    <col min="4" max="4" width="19.42578125" customWidth="1"/>
    <col min="5" max="5" width="14.140625" customWidth="1"/>
    <col min="6" max="6" width="20" customWidth="1"/>
    <col min="7" max="7" width="20.28515625" customWidth="1"/>
    <col min="8" max="8" width="30.42578125" customWidth="1"/>
    <col min="9" max="9" width="34.5703125" customWidth="1"/>
    <col min="10" max="10" width="31" customWidth="1"/>
    <col min="13" max="13" width="21.42578125" customWidth="1"/>
    <col min="14" max="14" width="30.85546875" customWidth="1"/>
    <col min="15" max="15" width="22.42578125" customWidth="1"/>
    <col min="16" max="16" width="16.5703125" customWidth="1"/>
    <col min="17" max="17" width="28.5703125" customWidth="1"/>
    <col min="18" max="18" width="13.7109375" customWidth="1"/>
    <col min="19" max="19" width="14.42578125" customWidth="1"/>
    <col min="20" max="20" width="18.28515625" customWidth="1"/>
    <col min="21" max="21" width="20.42578125" customWidth="1"/>
    <col min="22" max="22" width="16.7109375" customWidth="1"/>
    <col min="23" max="23" width="20.28515625" customWidth="1"/>
    <col min="24" max="24" width="27.85546875" customWidth="1"/>
    <col min="27" max="27" width="18.140625" customWidth="1"/>
    <col min="28" max="28" width="16" customWidth="1"/>
    <col min="29" max="29" width="21.5703125" customWidth="1"/>
    <col min="30" max="30" width="17.28515625" customWidth="1"/>
    <col min="31" max="31" width="32.28515625" customWidth="1"/>
    <col min="34" max="34" width="20.140625" customWidth="1"/>
    <col min="35" max="35" width="21.5703125" customWidth="1"/>
    <col min="36" max="36" width="21" customWidth="1"/>
    <col min="37" max="37" width="20.28515625" customWidth="1"/>
    <col min="38" max="38" width="29.42578125" customWidth="1"/>
    <col min="41" max="41" width="16.42578125" customWidth="1"/>
    <col min="42" max="42" width="14.85546875" customWidth="1"/>
    <col min="43" max="43" width="20" customWidth="1"/>
    <col min="44" max="44" width="17.85546875" customWidth="1"/>
    <col min="45" max="45" width="28.7109375" customWidth="1"/>
    <col min="48" max="48" width="16.140625" customWidth="1"/>
    <col min="49" max="49" width="13.28515625" customWidth="1"/>
    <col min="50" max="50" width="16.85546875" customWidth="1"/>
    <col min="51" max="51" width="17.28515625" customWidth="1"/>
    <col min="52" max="52" width="31.42578125" customWidth="1"/>
    <col min="55" max="55" width="17.5703125" customWidth="1"/>
    <col min="56" max="56" width="15.7109375" customWidth="1"/>
    <col min="57" max="57" width="19.7109375" customWidth="1"/>
    <col min="58" max="58" width="19.28515625" customWidth="1"/>
    <col min="59" max="59" width="30.85546875" customWidth="1"/>
    <col min="62" max="62" width="16.85546875" customWidth="1"/>
    <col min="63" max="63" width="15" customWidth="1"/>
    <col min="64" max="64" width="19.140625" customWidth="1"/>
    <col min="65" max="65" width="20.140625" customWidth="1"/>
    <col min="66" max="66" width="30.7109375" customWidth="1"/>
    <col min="69" max="69" width="16.42578125" customWidth="1"/>
    <col min="70" max="70" width="18.85546875" customWidth="1"/>
    <col min="71" max="71" width="19.7109375" customWidth="1"/>
    <col min="72" max="72" width="22.140625" customWidth="1"/>
    <col min="73" max="73" width="33.42578125" customWidth="1"/>
  </cols>
  <sheetData>
    <row r="18" spans="3:73" x14ac:dyDescent="0.25">
      <c r="E18" s="2">
        <v>1</v>
      </c>
      <c r="F18" s="7" t="s">
        <v>13</v>
      </c>
      <c r="G18" s="7" t="s">
        <v>15</v>
      </c>
      <c r="H18" s="7" t="s">
        <v>13</v>
      </c>
      <c r="I18" s="7" t="s">
        <v>17</v>
      </c>
      <c r="J18" s="7" t="s">
        <v>18</v>
      </c>
      <c r="L18" s="2">
        <v>2</v>
      </c>
      <c r="M18" s="7" t="s">
        <v>13</v>
      </c>
      <c r="N18" s="7" t="s">
        <v>15</v>
      </c>
      <c r="O18" s="7" t="s">
        <v>13</v>
      </c>
      <c r="P18" s="7" t="s">
        <v>17</v>
      </c>
      <c r="Q18" s="7" t="s">
        <v>18</v>
      </c>
      <c r="S18" s="2">
        <v>3</v>
      </c>
      <c r="T18" s="7" t="s">
        <v>13</v>
      </c>
      <c r="U18" s="7" t="s">
        <v>15</v>
      </c>
      <c r="V18" s="7" t="s">
        <v>13</v>
      </c>
      <c r="W18" s="7" t="s">
        <v>17</v>
      </c>
      <c r="X18" s="7" t="s">
        <v>18</v>
      </c>
      <c r="Z18" s="2">
        <v>4</v>
      </c>
      <c r="AA18" s="7" t="s">
        <v>13</v>
      </c>
      <c r="AB18" s="7" t="s">
        <v>15</v>
      </c>
      <c r="AC18" s="7" t="s">
        <v>13</v>
      </c>
      <c r="AD18" s="7" t="s">
        <v>17</v>
      </c>
      <c r="AE18" s="7" t="s">
        <v>18</v>
      </c>
      <c r="AG18" s="2">
        <v>5</v>
      </c>
      <c r="AH18" s="7" t="s">
        <v>13</v>
      </c>
      <c r="AI18" s="7" t="s">
        <v>15</v>
      </c>
      <c r="AJ18" s="7" t="s">
        <v>13</v>
      </c>
      <c r="AK18" s="7" t="s">
        <v>17</v>
      </c>
      <c r="AL18" s="7" t="s">
        <v>18</v>
      </c>
      <c r="AN18" s="2">
        <v>6</v>
      </c>
      <c r="AO18" s="7" t="s">
        <v>13</v>
      </c>
      <c r="AP18" s="7" t="s">
        <v>15</v>
      </c>
      <c r="AQ18" s="7" t="s">
        <v>13</v>
      </c>
      <c r="AR18" s="7" t="s">
        <v>17</v>
      </c>
      <c r="AS18" s="7" t="s">
        <v>18</v>
      </c>
      <c r="AU18" s="2">
        <v>7</v>
      </c>
      <c r="AV18" s="7" t="s">
        <v>13</v>
      </c>
      <c r="AW18" s="7" t="s">
        <v>15</v>
      </c>
      <c r="AX18" s="7" t="s">
        <v>13</v>
      </c>
      <c r="AY18" s="7" t="s">
        <v>17</v>
      </c>
      <c r="AZ18" s="7" t="s">
        <v>18</v>
      </c>
      <c r="BB18" s="2">
        <v>8</v>
      </c>
      <c r="BC18" s="7" t="s">
        <v>13</v>
      </c>
      <c r="BD18" s="7" t="s">
        <v>15</v>
      </c>
      <c r="BE18" s="7" t="s">
        <v>13</v>
      </c>
      <c r="BF18" s="7" t="s">
        <v>17</v>
      </c>
      <c r="BG18" s="7" t="s">
        <v>18</v>
      </c>
      <c r="BI18" s="2">
        <v>9</v>
      </c>
      <c r="BJ18" s="7" t="s">
        <v>13</v>
      </c>
      <c r="BK18" s="7" t="s">
        <v>15</v>
      </c>
      <c r="BL18" s="7" t="s">
        <v>13</v>
      </c>
      <c r="BM18" s="7" t="s">
        <v>17</v>
      </c>
      <c r="BN18" s="7" t="s">
        <v>18</v>
      </c>
      <c r="BP18" s="2">
        <v>10</v>
      </c>
      <c r="BQ18" s="7" t="s">
        <v>13</v>
      </c>
      <c r="BR18" s="7" t="s">
        <v>15</v>
      </c>
      <c r="BS18" s="7" t="s">
        <v>13</v>
      </c>
      <c r="BT18" s="7" t="s">
        <v>17</v>
      </c>
      <c r="BU18" s="7" t="s">
        <v>18</v>
      </c>
    </row>
    <row r="19" spans="3:73" x14ac:dyDescent="0.25">
      <c r="C19" s="1" t="s">
        <v>0</v>
      </c>
      <c r="E19" s="4" t="s">
        <v>11</v>
      </c>
      <c r="F19" s="4" t="s">
        <v>9</v>
      </c>
      <c r="G19" s="4" t="s">
        <v>14</v>
      </c>
      <c r="H19" s="4" t="s">
        <v>16</v>
      </c>
      <c r="I19" s="4" t="s">
        <v>12</v>
      </c>
      <c r="J19" s="4" t="s">
        <v>19</v>
      </c>
      <c r="L19" s="4" t="s">
        <v>11</v>
      </c>
      <c r="M19" s="4" t="s">
        <v>9</v>
      </c>
      <c r="N19" s="4" t="s">
        <v>14</v>
      </c>
      <c r="O19" s="4" t="s">
        <v>16</v>
      </c>
      <c r="P19" s="4" t="s">
        <v>12</v>
      </c>
      <c r="Q19" s="4" t="s">
        <v>19</v>
      </c>
      <c r="S19" s="4" t="s">
        <v>11</v>
      </c>
      <c r="T19" s="4" t="s">
        <v>9</v>
      </c>
      <c r="U19" s="4" t="s">
        <v>14</v>
      </c>
      <c r="V19" s="4" t="s">
        <v>16</v>
      </c>
      <c r="W19" s="4" t="s">
        <v>12</v>
      </c>
      <c r="X19" s="4" t="s">
        <v>19</v>
      </c>
      <c r="Z19" s="4" t="s">
        <v>11</v>
      </c>
      <c r="AA19" s="4" t="s">
        <v>9</v>
      </c>
      <c r="AB19" s="4" t="s">
        <v>14</v>
      </c>
      <c r="AC19" s="4" t="s">
        <v>16</v>
      </c>
      <c r="AD19" s="4" t="s">
        <v>12</v>
      </c>
      <c r="AE19" s="4" t="s">
        <v>19</v>
      </c>
      <c r="AG19" s="4" t="s">
        <v>11</v>
      </c>
      <c r="AH19" s="4" t="s">
        <v>9</v>
      </c>
      <c r="AI19" s="4" t="s">
        <v>14</v>
      </c>
      <c r="AJ19" s="4" t="s">
        <v>16</v>
      </c>
      <c r="AK19" s="4" t="s">
        <v>12</v>
      </c>
      <c r="AL19" s="4" t="s">
        <v>19</v>
      </c>
      <c r="AN19" s="4" t="s">
        <v>11</v>
      </c>
      <c r="AO19" s="4" t="s">
        <v>9</v>
      </c>
      <c r="AP19" s="4" t="s">
        <v>14</v>
      </c>
      <c r="AQ19" s="4" t="s">
        <v>16</v>
      </c>
      <c r="AR19" s="4" t="s">
        <v>12</v>
      </c>
      <c r="AS19" s="4" t="s">
        <v>19</v>
      </c>
      <c r="AU19" s="4" t="s">
        <v>11</v>
      </c>
      <c r="AV19" s="4" t="s">
        <v>9</v>
      </c>
      <c r="AW19" s="4" t="s">
        <v>14</v>
      </c>
      <c r="AX19" s="4" t="s">
        <v>16</v>
      </c>
      <c r="AY19" s="4" t="s">
        <v>12</v>
      </c>
      <c r="AZ19" s="4" t="s">
        <v>19</v>
      </c>
      <c r="BB19" s="4" t="s">
        <v>11</v>
      </c>
      <c r="BC19" s="4" t="s">
        <v>9</v>
      </c>
      <c r="BD19" s="4" t="s">
        <v>14</v>
      </c>
      <c r="BE19" s="4" t="s">
        <v>16</v>
      </c>
      <c r="BF19" s="4" t="s">
        <v>12</v>
      </c>
      <c r="BG19" s="4" t="s">
        <v>19</v>
      </c>
      <c r="BI19" s="4" t="s">
        <v>11</v>
      </c>
      <c r="BJ19" s="4" t="s">
        <v>9</v>
      </c>
      <c r="BK19" s="4" t="s">
        <v>14</v>
      </c>
      <c r="BL19" s="4" t="s">
        <v>16</v>
      </c>
      <c r="BM19" s="4" t="s">
        <v>12</v>
      </c>
      <c r="BN19" s="4" t="s">
        <v>19</v>
      </c>
      <c r="BP19" s="4" t="s">
        <v>11</v>
      </c>
      <c r="BQ19" s="4" t="s">
        <v>9</v>
      </c>
      <c r="BR19" s="4" t="s">
        <v>14</v>
      </c>
      <c r="BS19" s="4" t="s">
        <v>16</v>
      </c>
      <c r="BT19" s="4" t="s">
        <v>12</v>
      </c>
      <c r="BU19" s="4" t="s">
        <v>19</v>
      </c>
    </row>
    <row r="20" spans="3:73" x14ac:dyDescent="0.25">
      <c r="C20" s="1" t="s">
        <v>1</v>
      </c>
      <c r="E20" s="3">
        <v>1</v>
      </c>
      <c r="F20" s="3">
        <v>700</v>
      </c>
      <c r="G20" s="3"/>
      <c r="H20" s="3"/>
      <c r="I20" s="3">
        <v>0.90037</v>
      </c>
      <c r="J20" s="3">
        <f>-100*LN(1-I20)</f>
        <v>230.62919549253721</v>
      </c>
      <c r="L20" s="3">
        <v>1</v>
      </c>
      <c r="M20" s="3">
        <v>700</v>
      </c>
      <c r="N20" s="3"/>
      <c r="O20" s="3"/>
      <c r="P20" s="3">
        <v>0.96540000000000004</v>
      </c>
      <c r="Q20" s="3">
        <f>-100*LN(1-P20)</f>
        <v>336.39015969184595</v>
      </c>
      <c r="S20" s="3">
        <v>1</v>
      </c>
      <c r="T20" s="3">
        <v>700</v>
      </c>
      <c r="U20" s="3"/>
      <c r="V20" s="3"/>
      <c r="W20" s="3">
        <v>0.11525000000000001</v>
      </c>
      <c r="X20" s="3">
        <f>-100*LN(1-W20)</f>
        <v>12.245015975656424</v>
      </c>
      <c r="Z20" s="3">
        <v>1</v>
      </c>
      <c r="AA20" s="3">
        <v>700</v>
      </c>
      <c r="AB20" s="3"/>
      <c r="AC20" s="3"/>
      <c r="AD20" s="3">
        <v>3.7510000000000002E-2</v>
      </c>
      <c r="AE20" s="3">
        <f>-100*LN(1-AD20)</f>
        <v>3.823160248455979</v>
      </c>
      <c r="AG20" s="3">
        <v>1</v>
      </c>
      <c r="AH20" s="3">
        <v>700</v>
      </c>
      <c r="AI20" s="3"/>
      <c r="AJ20" s="3"/>
      <c r="AK20" s="3">
        <v>0.51531000000000005</v>
      </c>
      <c r="AL20" s="3">
        <f>-100*LN(1-AK20)</f>
        <v>72.424576766197674</v>
      </c>
      <c r="AN20" s="3">
        <v>1</v>
      </c>
      <c r="AO20" s="3">
        <v>700</v>
      </c>
      <c r="AP20" s="3"/>
      <c r="AQ20" s="3"/>
      <c r="AR20" s="3">
        <v>0.93108000000000002</v>
      </c>
      <c r="AS20" s="3">
        <f>-100*LN(1-AR20)</f>
        <v>267.48088673224089</v>
      </c>
      <c r="AU20" s="3">
        <v>1</v>
      </c>
      <c r="AV20" s="3">
        <v>700</v>
      </c>
      <c r="AW20" s="3"/>
      <c r="AX20" s="3"/>
      <c r="AY20" s="3">
        <v>0.10213999999999999</v>
      </c>
      <c r="AZ20" s="3">
        <f>-100*LN(1-AY20)</f>
        <v>10.774112483837254</v>
      </c>
      <c r="BB20" s="3">
        <v>1</v>
      </c>
      <c r="BC20" s="3">
        <v>700</v>
      </c>
      <c r="BD20" s="3"/>
      <c r="BE20" s="3"/>
      <c r="BF20" s="3">
        <v>0.89459</v>
      </c>
      <c r="BG20" s="3">
        <f>-100*LN(1-BF20)</f>
        <v>224.98977707150391</v>
      </c>
      <c r="BI20" s="3">
        <v>1</v>
      </c>
      <c r="BJ20" s="3">
        <v>700</v>
      </c>
      <c r="BK20" s="3"/>
      <c r="BL20" s="3"/>
      <c r="BM20" s="3">
        <v>0.51639000000000002</v>
      </c>
      <c r="BN20" s="3">
        <f>-100*LN(1-BM20)</f>
        <v>72.647648220880683</v>
      </c>
      <c r="BP20" s="3">
        <v>1</v>
      </c>
      <c r="BQ20" s="3">
        <v>700</v>
      </c>
      <c r="BR20" s="3"/>
      <c r="BS20" s="3"/>
      <c r="BT20" s="3">
        <v>0.53910999999999998</v>
      </c>
      <c r="BU20" s="3">
        <f>-100*LN(1-BT20)</f>
        <v>77.459587617145871</v>
      </c>
    </row>
    <row r="21" spans="3:73" x14ac:dyDescent="0.25">
      <c r="C21" s="1" t="s">
        <v>10</v>
      </c>
      <c r="E21" s="3">
        <f>E20+1</f>
        <v>2</v>
      </c>
      <c r="F21" s="3">
        <f>F20-J20</f>
        <v>469.37080450746282</v>
      </c>
      <c r="G21" s="3"/>
      <c r="H21" s="3"/>
      <c r="I21" s="3">
        <v>6.6610000000000003E-2</v>
      </c>
      <c r="J21" s="3">
        <f>-100*LN(1-I21)</f>
        <v>6.8932159044274872</v>
      </c>
      <c r="L21" s="3">
        <f>L20+1</f>
        <v>2</v>
      </c>
      <c r="M21" s="3">
        <f>M20-Q20</f>
        <v>363.60984030815405</v>
      </c>
      <c r="N21" s="3"/>
      <c r="O21" s="3"/>
      <c r="P21" s="3">
        <v>0.19971</v>
      </c>
      <c r="Q21" s="3">
        <f>-100*LN(1-P21)</f>
        <v>22.278111700146088</v>
      </c>
      <c r="S21" s="3">
        <f>S20+1</f>
        <v>2</v>
      </c>
      <c r="T21" s="3">
        <f>T20-X20</f>
        <v>687.75498402434357</v>
      </c>
      <c r="U21" s="3"/>
      <c r="V21" s="3"/>
      <c r="W21" s="3">
        <v>0.32824999999999999</v>
      </c>
      <c r="X21" s="3">
        <f>-100*LN(1-W21)</f>
        <v>39.786903148653636</v>
      </c>
      <c r="Z21" s="3">
        <f>Z20+1</f>
        <v>2</v>
      </c>
      <c r="AA21" s="3">
        <f>AA20-AE20</f>
        <v>696.17683975154398</v>
      </c>
      <c r="AB21" s="3"/>
      <c r="AC21" s="3"/>
      <c r="AD21" s="3">
        <v>0.14069999999999999</v>
      </c>
      <c r="AE21" s="3">
        <f>-100*LN(1-AD21)</f>
        <v>15.163717466295976</v>
      </c>
      <c r="AG21" s="3">
        <f>AG20+1</f>
        <v>2</v>
      </c>
      <c r="AH21" s="3">
        <f>AH20-AL20</f>
        <v>627.57542323380233</v>
      </c>
      <c r="AI21" s="3"/>
      <c r="AJ21" s="3"/>
      <c r="AK21" s="3">
        <v>0.55442999999999998</v>
      </c>
      <c r="AL21" s="3">
        <f>-100*LN(1-AK21)</f>
        <v>80.840091759060599</v>
      </c>
      <c r="AN21" s="3">
        <f>AN20+1</f>
        <v>2</v>
      </c>
      <c r="AO21" s="3">
        <f>AO20-AS20</f>
        <v>432.51911326775911</v>
      </c>
      <c r="AP21" s="3"/>
      <c r="AQ21" s="3"/>
      <c r="AR21" s="3">
        <v>0.69098999999999999</v>
      </c>
      <c r="AS21" s="3">
        <f>-100*LN(1-AR21)</f>
        <v>117.43816401484976</v>
      </c>
      <c r="AU21" s="3">
        <f>AU20+1</f>
        <v>2</v>
      </c>
      <c r="AV21" s="3">
        <f>AV20-AZ20</f>
        <v>689.22588751616274</v>
      </c>
      <c r="AW21" s="3"/>
      <c r="AX21" s="3"/>
      <c r="AY21" s="3">
        <v>4.3249999999999997E-2</v>
      </c>
      <c r="AZ21" s="3">
        <f>-100*LN(1-AY21)</f>
        <v>4.4213154676325415</v>
      </c>
      <c r="BB21" s="3">
        <f>BB20+1</f>
        <v>2</v>
      </c>
      <c r="BC21" s="3">
        <f>BC20-BG20</f>
        <v>475.01022292849609</v>
      </c>
      <c r="BD21" s="3"/>
      <c r="BE21" s="3"/>
      <c r="BF21" s="3">
        <v>2.912E-2</v>
      </c>
      <c r="BG21" s="3">
        <f>-100*LN(1-BF21)</f>
        <v>2.9552402262024353</v>
      </c>
      <c r="BI21" s="3">
        <f>BI20+1</f>
        <v>2</v>
      </c>
      <c r="BJ21" s="3">
        <f>BJ20-BN20</f>
        <v>627.35235177911932</v>
      </c>
      <c r="BK21" s="3"/>
      <c r="BL21" s="3"/>
      <c r="BM21" s="3">
        <v>0.66586000000000001</v>
      </c>
      <c r="BN21" s="3">
        <f>-100*LN(1-BM21)</f>
        <v>109.61952121525049</v>
      </c>
      <c r="BP21" s="3">
        <f>BP20+1</f>
        <v>2</v>
      </c>
      <c r="BQ21" s="3">
        <f>BQ20-BU20</f>
        <v>622.54041238285413</v>
      </c>
      <c r="BR21" s="3"/>
      <c r="BS21" s="3"/>
      <c r="BT21" s="3">
        <v>6.3950000000000007E-2</v>
      </c>
      <c r="BU21" s="3">
        <f>-100*LN(1-BT21)</f>
        <v>6.6086385127859621</v>
      </c>
    </row>
    <row r="22" spans="3:73" x14ac:dyDescent="0.25">
      <c r="C22" s="1" t="s">
        <v>2</v>
      </c>
      <c r="E22" s="3">
        <f t="shared" ref="E22:E79" si="0">E21+1</f>
        <v>3</v>
      </c>
      <c r="F22" s="3">
        <f t="shared" ref="F22:F25" si="1">F21-J21</f>
        <v>462.47758860303531</v>
      </c>
      <c r="G22" s="3"/>
      <c r="H22" s="3"/>
      <c r="I22" s="3">
        <v>0.44368000000000002</v>
      </c>
      <c r="J22" s="3">
        <f t="shared" ref="J22:J79" si="2">-100*LN(1-I22)</f>
        <v>58.641161072258598</v>
      </c>
      <c r="L22" s="3">
        <f t="shared" ref="L22:L79" si="3">L21+1</f>
        <v>3</v>
      </c>
      <c r="M22" s="3">
        <f t="shared" ref="M22:M25" si="4">M21-Q21</f>
        <v>341.33172860800795</v>
      </c>
      <c r="N22" s="3"/>
      <c r="O22" s="3"/>
      <c r="P22" s="3">
        <v>0.98839999999999995</v>
      </c>
      <c r="Q22" s="3">
        <f t="shared" ref="Q22:Q79" si="5">-100*LN(1-P22)</f>
        <v>445.67501808698137</v>
      </c>
      <c r="S22" s="3">
        <f t="shared" ref="S22:S79" si="6">S21+1</f>
        <v>3</v>
      </c>
      <c r="T22" s="3">
        <f t="shared" ref="T22:T25" si="7">T21-X21</f>
        <v>647.96808087568991</v>
      </c>
      <c r="U22" s="3"/>
      <c r="V22" s="3"/>
      <c r="W22" s="3">
        <v>0.77480000000000004</v>
      </c>
      <c r="X22" s="3">
        <f t="shared" ref="X22:X79" si="8">-100*LN(1-W22)</f>
        <v>149.07663827166019</v>
      </c>
      <c r="Z22" s="3">
        <f t="shared" ref="Z22:Z79" si="9">Z21+1</f>
        <v>3</v>
      </c>
      <c r="AA22" s="3">
        <f t="shared" ref="AA22:AA25" si="10">AA21-AE21</f>
        <v>681.01312228524796</v>
      </c>
      <c r="AB22" s="3"/>
      <c r="AC22" s="3"/>
      <c r="AD22" s="3">
        <v>0.97963999999999996</v>
      </c>
      <c r="AE22" s="3">
        <f t="shared" ref="AE22:AE79" si="11">-100*LN(1-AD22)</f>
        <v>389.41830872998128</v>
      </c>
      <c r="AG22" s="3">
        <f t="shared" ref="AG22:AG79" si="12">AG21+1</f>
        <v>3</v>
      </c>
      <c r="AH22" s="3">
        <f t="shared" ref="AH22:AH25" si="13">AH21-AL21</f>
        <v>546.73533147474177</v>
      </c>
      <c r="AI22" s="3"/>
      <c r="AJ22" s="3"/>
      <c r="AK22" s="3">
        <v>0.73926000000000003</v>
      </c>
      <c r="AL22" s="3">
        <f t="shared" ref="AL22:AL79" si="14">-100*LN(1-AK22)</f>
        <v>134.42315367475044</v>
      </c>
      <c r="AN22" s="3">
        <f t="shared" ref="AN22:AN79" si="15">AN21+1</f>
        <v>3</v>
      </c>
      <c r="AO22" s="3">
        <f t="shared" ref="AO22:AO25" si="16">AO21-AS21</f>
        <v>315.08094925290936</v>
      </c>
      <c r="AP22" s="3"/>
      <c r="AQ22" s="3"/>
      <c r="AR22" s="3">
        <v>0.74670999999999998</v>
      </c>
      <c r="AS22" s="3">
        <f t="shared" ref="AS22:AS79" si="17">-100*LN(1-AR22)</f>
        <v>137.32202016326187</v>
      </c>
      <c r="AU22" s="3">
        <f t="shared" ref="AU22:AU79" si="18">AU21+1</f>
        <v>3</v>
      </c>
      <c r="AV22" s="3">
        <f t="shared" ref="AV22:AV25" si="19">AV21-AZ21</f>
        <v>684.80457204853019</v>
      </c>
      <c r="AW22" s="3"/>
      <c r="AX22" s="3"/>
      <c r="AY22" s="3">
        <v>0.18704999999999999</v>
      </c>
      <c r="AZ22" s="3">
        <f t="shared" ref="AZ22:AZ79" si="20">-100*LN(1-AY22)</f>
        <v>20.708567194057288</v>
      </c>
      <c r="BB22" s="3">
        <f t="shared" ref="BB22:BB79" si="21">BB21+1</f>
        <v>3</v>
      </c>
      <c r="BC22" s="3">
        <f t="shared" ref="BC22:BC25" si="22">BC21-BG21</f>
        <v>472.05498270229367</v>
      </c>
      <c r="BD22" s="3"/>
      <c r="BE22" s="3"/>
      <c r="BF22" s="3">
        <v>8.4790000000000004E-2</v>
      </c>
      <c r="BG22" s="3">
        <f t="shared" ref="BG22:BG79" si="23">-100*LN(1-BF22)</f>
        <v>8.8601731842871629</v>
      </c>
      <c r="BI22" s="3">
        <f t="shared" ref="BI22:BI79" si="24">BI21+1</f>
        <v>3</v>
      </c>
      <c r="BJ22" s="3">
        <f t="shared" ref="BJ22:BJ25" si="25">BJ21-BN21</f>
        <v>517.73283056386879</v>
      </c>
      <c r="BK22" s="3"/>
      <c r="BL22" s="3"/>
      <c r="BM22" s="3">
        <v>0.33695000000000003</v>
      </c>
      <c r="BN22" s="3">
        <f t="shared" ref="BN22:BN79" si="26">-100*LN(1-BM22)</f>
        <v>41.090487685852914</v>
      </c>
      <c r="BP22" s="3">
        <f t="shared" ref="BP22:BP79" si="27">BP21+1</f>
        <v>3</v>
      </c>
      <c r="BQ22" s="3">
        <f t="shared" ref="BQ22:BQ25" si="28">BQ21-BU21</f>
        <v>615.93177387006813</v>
      </c>
      <c r="BR22" s="3"/>
      <c r="BS22" s="3"/>
      <c r="BT22" s="3">
        <v>0.40895999999999999</v>
      </c>
      <c r="BU22" s="3">
        <f t="shared" ref="BU22:BU79" si="29">-100*LN(1-BT22)</f>
        <v>52.587158197126193</v>
      </c>
    </row>
    <row r="23" spans="3:73" x14ac:dyDescent="0.25">
      <c r="C23" s="1" t="s">
        <v>3</v>
      </c>
      <c r="E23" s="3">
        <f t="shared" si="0"/>
        <v>4</v>
      </c>
      <c r="F23" s="3">
        <f t="shared" si="1"/>
        <v>403.83642753077675</v>
      </c>
      <c r="G23" s="3"/>
      <c r="H23" s="3"/>
      <c r="I23" s="3">
        <v>0.68518999999999997</v>
      </c>
      <c r="J23" s="3">
        <f t="shared" si="2"/>
        <v>115.57859967426613</v>
      </c>
      <c r="L23" s="3">
        <f t="shared" si="3"/>
        <v>4</v>
      </c>
      <c r="M23" s="3">
        <f t="shared" si="4"/>
        <v>-104.34328947897342</v>
      </c>
      <c r="N23" s="3"/>
      <c r="O23" s="3"/>
      <c r="P23" s="3">
        <v>0.69345000000000001</v>
      </c>
      <c r="Q23" s="3">
        <f t="shared" si="5"/>
        <v>118.23744047734401</v>
      </c>
      <c r="S23" s="3">
        <f t="shared" si="6"/>
        <v>4</v>
      </c>
      <c r="T23" s="3">
        <f t="shared" si="7"/>
        <v>498.89144260402975</v>
      </c>
      <c r="U23" s="3"/>
      <c r="V23" s="3"/>
      <c r="W23" s="3">
        <v>3.15E-2</v>
      </c>
      <c r="X23" s="3">
        <f t="shared" si="8"/>
        <v>3.2006796135086453</v>
      </c>
      <c r="Z23" s="3">
        <f t="shared" si="9"/>
        <v>4</v>
      </c>
      <c r="AA23" s="3">
        <f t="shared" si="10"/>
        <v>291.59481355526668</v>
      </c>
      <c r="AB23" s="3"/>
      <c r="AC23" s="3"/>
      <c r="AD23" s="3">
        <v>0.96945000000000003</v>
      </c>
      <c r="AE23" s="3">
        <f t="shared" si="11"/>
        <v>348.83905933645337</v>
      </c>
      <c r="AG23" s="3">
        <f t="shared" si="12"/>
        <v>4</v>
      </c>
      <c r="AH23" s="3">
        <f t="shared" si="13"/>
        <v>412.31217779999133</v>
      </c>
      <c r="AI23" s="3"/>
      <c r="AJ23" s="3"/>
      <c r="AK23" s="3">
        <v>0.65053000000000005</v>
      </c>
      <c r="AL23" s="3">
        <f t="shared" si="14"/>
        <v>105.13375579023419</v>
      </c>
      <c r="AN23" s="3">
        <f t="shared" si="15"/>
        <v>4</v>
      </c>
      <c r="AO23" s="3">
        <f t="shared" si="16"/>
        <v>177.75892908964749</v>
      </c>
      <c r="AP23" s="3"/>
      <c r="AQ23" s="3"/>
      <c r="AR23" s="3">
        <v>0.75758000000000003</v>
      </c>
      <c r="AS23" s="3">
        <f t="shared" si="17"/>
        <v>141.70835199397715</v>
      </c>
      <c r="AU23" s="3">
        <f t="shared" si="18"/>
        <v>4</v>
      </c>
      <c r="AV23" s="3">
        <f t="shared" si="19"/>
        <v>664.09600485447288</v>
      </c>
      <c r="AW23" s="3"/>
      <c r="AX23" s="3"/>
      <c r="AY23" s="3">
        <v>0.49876999999999999</v>
      </c>
      <c r="AZ23" s="3">
        <f t="shared" si="20"/>
        <v>69.069020140677068</v>
      </c>
      <c r="BB23" s="3">
        <f t="shared" si="21"/>
        <v>4</v>
      </c>
      <c r="BC23" s="3">
        <f t="shared" si="22"/>
        <v>463.19480951800654</v>
      </c>
      <c r="BD23" s="3"/>
      <c r="BE23" s="3"/>
      <c r="BF23" s="3">
        <v>0.71892999999999996</v>
      </c>
      <c r="BG23" s="3">
        <f t="shared" si="23"/>
        <v>126.91515303509304</v>
      </c>
      <c r="BI23" s="3">
        <f t="shared" si="24"/>
        <v>4</v>
      </c>
      <c r="BJ23" s="3">
        <f t="shared" si="25"/>
        <v>476.64234287801588</v>
      </c>
      <c r="BK23" s="3"/>
      <c r="BL23" s="3"/>
      <c r="BM23" s="3">
        <v>0.35353000000000001</v>
      </c>
      <c r="BN23" s="3">
        <f t="shared" si="26"/>
        <v>43.622848555920747</v>
      </c>
      <c r="BP23" s="3">
        <f t="shared" si="27"/>
        <v>4</v>
      </c>
      <c r="BQ23" s="3">
        <f t="shared" si="28"/>
        <v>563.34461567294193</v>
      </c>
      <c r="BR23" s="3"/>
      <c r="BS23" s="3"/>
      <c r="BT23" s="3">
        <v>0.72482000000000002</v>
      </c>
      <c r="BU23" s="3">
        <f t="shared" si="29"/>
        <v>129.03298499824666</v>
      </c>
    </row>
    <row r="24" spans="3:73" x14ac:dyDescent="0.25">
      <c r="C24" s="1" t="s">
        <v>4</v>
      </c>
      <c r="E24" s="3">
        <f t="shared" si="0"/>
        <v>5</v>
      </c>
      <c r="F24" s="3">
        <f t="shared" si="1"/>
        <v>288.25782785651063</v>
      </c>
      <c r="G24" s="3"/>
      <c r="H24" s="3"/>
      <c r="I24" s="3">
        <v>0.94852999999999998</v>
      </c>
      <c r="J24" s="3">
        <f t="shared" si="2"/>
        <v>296.67561653174738</v>
      </c>
      <c r="L24" s="3">
        <f t="shared" si="3"/>
        <v>5</v>
      </c>
      <c r="M24" s="3">
        <f t="shared" si="4"/>
        <v>-222.58072995631744</v>
      </c>
      <c r="N24" s="3"/>
      <c r="O24" s="3"/>
      <c r="P24" s="3">
        <v>8.7290000000000006E-2</v>
      </c>
      <c r="Q24" s="3">
        <f t="shared" si="5"/>
        <v>9.1337083016643099</v>
      </c>
      <c r="S24" s="3">
        <f t="shared" si="6"/>
        <v>5</v>
      </c>
      <c r="T24" s="3">
        <f t="shared" si="7"/>
        <v>495.69076299052108</v>
      </c>
      <c r="U24" s="3"/>
      <c r="V24" s="3"/>
      <c r="W24" s="3">
        <v>9.9220000000000003E-2</v>
      </c>
      <c r="X24" s="3">
        <f t="shared" si="8"/>
        <v>10.449422432986845</v>
      </c>
      <c r="Z24" s="3">
        <f t="shared" si="9"/>
        <v>5</v>
      </c>
      <c r="AA24" s="3">
        <f t="shared" si="10"/>
        <v>-57.244245781186692</v>
      </c>
      <c r="AB24" s="3"/>
      <c r="AC24" s="3"/>
      <c r="AD24" s="3">
        <v>0.98333000000000004</v>
      </c>
      <c r="AE24" s="3">
        <f t="shared" si="11"/>
        <v>409.41445822194362</v>
      </c>
      <c r="AG24" s="3">
        <f t="shared" si="12"/>
        <v>5</v>
      </c>
      <c r="AH24" s="3">
        <f t="shared" si="13"/>
        <v>307.17842200975713</v>
      </c>
      <c r="AI24" s="3"/>
      <c r="AJ24" s="3"/>
      <c r="AK24" s="3">
        <v>0.31891999999999998</v>
      </c>
      <c r="AL24" s="3">
        <f t="shared" si="14"/>
        <v>38.407550542969389</v>
      </c>
      <c r="AN24" s="3">
        <f t="shared" si="15"/>
        <v>5</v>
      </c>
      <c r="AO24" s="3">
        <f t="shared" si="16"/>
        <v>36.050577095670349</v>
      </c>
      <c r="AP24" s="3"/>
      <c r="AQ24" s="3"/>
      <c r="AR24" s="3">
        <v>0.39273999999999998</v>
      </c>
      <c r="AS24" s="3">
        <f t="shared" si="17"/>
        <v>49.879824355327216</v>
      </c>
      <c r="AU24" s="3">
        <f t="shared" si="18"/>
        <v>5</v>
      </c>
      <c r="AV24" s="3">
        <f t="shared" si="19"/>
        <v>595.02698471379585</v>
      </c>
      <c r="AW24" s="3"/>
      <c r="AX24" s="3"/>
      <c r="AY24" s="3">
        <v>0.87714999999999999</v>
      </c>
      <c r="AZ24" s="3">
        <f t="shared" si="20"/>
        <v>209.67911800149488</v>
      </c>
      <c r="BB24" s="3">
        <f t="shared" si="21"/>
        <v>5</v>
      </c>
      <c r="BC24" s="3">
        <f t="shared" si="22"/>
        <v>336.27965648291348</v>
      </c>
      <c r="BD24" s="3"/>
      <c r="BE24" s="3"/>
      <c r="BF24" s="3">
        <v>0.68603000000000003</v>
      </c>
      <c r="BG24" s="3">
        <f t="shared" si="23"/>
        <v>115.84578390395282</v>
      </c>
      <c r="BI24" s="3">
        <f t="shared" si="24"/>
        <v>5</v>
      </c>
      <c r="BJ24" s="3">
        <f t="shared" si="25"/>
        <v>433.01949432209511</v>
      </c>
      <c r="BK24" s="3"/>
      <c r="BL24" s="3"/>
      <c r="BM24" s="3">
        <v>0.49834000000000001</v>
      </c>
      <c r="BN24" s="3">
        <f t="shared" si="26"/>
        <v>68.98326795921156</v>
      </c>
      <c r="BP24" s="3">
        <f t="shared" si="27"/>
        <v>5</v>
      </c>
      <c r="BQ24" s="3">
        <f t="shared" si="28"/>
        <v>434.31163067469527</v>
      </c>
      <c r="BR24" s="3"/>
      <c r="BS24" s="3"/>
      <c r="BT24" s="3">
        <v>0.53639999999999999</v>
      </c>
      <c r="BU24" s="3">
        <f t="shared" si="29"/>
        <v>76.873316751654045</v>
      </c>
    </row>
    <row r="25" spans="3:73" x14ac:dyDescent="0.25">
      <c r="C25" s="1" t="s">
        <v>5</v>
      </c>
      <c r="E25" s="3">
        <f t="shared" si="0"/>
        <v>6</v>
      </c>
      <c r="F25" s="3">
        <f t="shared" si="1"/>
        <v>-8.4177886752367499</v>
      </c>
      <c r="G25" s="3"/>
      <c r="H25" s="3">
        <f t="shared" ref="H25:H49" si="30">IF(F25&lt;0,F25,0)</f>
        <v>-8.4177886752367499</v>
      </c>
      <c r="I25" s="3">
        <v>0.97091000000000005</v>
      </c>
      <c r="J25" s="3">
        <f t="shared" si="2"/>
        <v>353.73608064750283</v>
      </c>
      <c r="L25" s="3">
        <f t="shared" si="3"/>
        <v>6</v>
      </c>
      <c r="M25" s="3">
        <f t="shared" si="4"/>
        <v>-231.71443825798175</v>
      </c>
      <c r="N25" s="3"/>
      <c r="O25" s="3">
        <f t="shared" ref="O25" si="31">IF(M25&lt;0,M25,0)</f>
        <v>-231.71443825798175</v>
      </c>
      <c r="P25" s="3">
        <v>0.76195000000000002</v>
      </c>
      <c r="Q25" s="3">
        <f t="shared" si="5"/>
        <v>143.52745433416095</v>
      </c>
      <c r="S25" s="3">
        <f t="shared" si="6"/>
        <v>6</v>
      </c>
      <c r="T25" s="3">
        <f t="shared" si="7"/>
        <v>485.24134055753422</v>
      </c>
      <c r="U25" s="3"/>
      <c r="V25" s="3">
        <f t="shared" ref="V25" si="32">IF(T25&lt;0,T25,0)</f>
        <v>0</v>
      </c>
      <c r="W25" s="3">
        <v>0.98446</v>
      </c>
      <c r="X25" s="3">
        <f t="shared" si="8"/>
        <v>416.43379340426361</v>
      </c>
      <c r="Z25" s="3">
        <f t="shared" si="9"/>
        <v>6</v>
      </c>
      <c r="AA25" s="3">
        <f t="shared" si="10"/>
        <v>-466.65870400313031</v>
      </c>
      <c r="AB25" s="3"/>
      <c r="AC25" s="3">
        <f t="shared" ref="AC25" si="33">IF(AA25&lt;0,AA25,0)</f>
        <v>-466.65870400313031</v>
      </c>
      <c r="AD25" s="3">
        <v>0.69377999999999995</v>
      </c>
      <c r="AE25" s="3">
        <f t="shared" si="11"/>
        <v>118.34514811051878</v>
      </c>
      <c r="AG25" s="3">
        <f t="shared" si="12"/>
        <v>6</v>
      </c>
      <c r="AH25" s="3">
        <f t="shared" si="13"/>
        <v>268.77087146678775</v>
      </c>
      <c r="AI25" s="3"/>
      <c r="AJ25" s="3">
        <f t="shared" ref="AJ25" si="34">IF(AH25&lt;0,AH25,0)</f>
        <v>0</v>
      </c>
      <c r="AK25" s="3">
        <v>0.17099</v>
      </c>
      <c r="AL25" s="3">
        <f t="shared" si="14"/>
        <v>18.752306119342002</v>
      </c>
      <c r="AN25" s="3">
        <f t="shared" si="15"/>
        <v>6</v>
      </c>
      <c r="AO25" s="3">
        <f t="shared" si="16"/>
        <v>-13.829247259656867</v>
      </c>
      <c r="AP25" s="3"/>
      <c r="AQ25" s="3">
        <f t="shared" ref="AQ25" si="35">IF(AO25&lt;0,AO25,0)</f>
        <v>-13.829247259656867</v>
      </c>
      <c r="AR25" s="3">
        <v>0.42447000000000001</v>
      </c>
      <c r="AS25" s="3">
        <f t="shared" si="17"/>
        <v>55.246392359500703</v>
      </c>
      <c r="AU25" s="3">
        <f t="shared" si="18"/>
        <v>6</v>
      </c>
      <c r="AV25" s="3">
        <f t="shared" si="19"/>
        <v>385.34786671230097</v>
      </c>
      <c r="AW25" s="3"/>
      <c r="AX25" s="3">
        <f t="shared" ref="AX25" si="36">IF(AV25&lt;0,AV25,0)</f>
        <v>0</v>
      </c>
      <c r="AY25" s="3">
        <v>0.93920999999999999</v>
      </c>
      <c r="AZ25" s="3">
        <f t="shared" si="20"/>
        <v>280.03299772215058</v>
      </c>
      <c r="BB25" s="3">
        <f t="shared" si="21"/>
        <v>6</v>
      </c>
      <c r="BC25" s="3">
        <f t="shared" si="22"/>
        <v>220.43387257896066</v>
      </c>
      <c r="BD25" s="3"/>
      <c r="BE25" s="3">
        <f t="shared" ref="BE25" si="37">IF(BC25&lt;0,BC25,0)</f>
        <v>0</v>
      </c>
      <c r="BF25" s="3">
        <v>6.3710000000000003E-2</v>
      </c>
      <c r="BG25" s="3">
        <f t="shared" si="23"/>
        <v>6.5830021431827532</v>
      </c>
      <c r="BI25" s="3">
        <f t="shared" si="24"/>
        <v>6</v>
      </c>
      <c r="BJ25" s="3">
        <f t="shared" si="25"/>
        <v>364.03622636288355</v>
      </c>
      <c r="BK25" s="3"/>
      <c r="BL25" s="3">
        <f t="shared" ref="BL25" si="38">IF(BJ25&lt;0,BJ25,0)</f>
        <v>0</v>
      </c>
      <c r="BM25" s="3">
        <v>0.83426999999999996</v>
      </c>
      <c r="BN25" s="3">
        <f t="shared" si="26"/>
        <v>179.73953208466841</v>
      </c>
      <c r="BP25" s="3">
        <f t="shared" si="27"/>
        <v>6</v>
      </c>
      <c r="BQ25" s="3">
        <f t="shared" si="28"/>
        <v>357.43831392304122</v>
      </c>
      <c r="BR25" s="3"/>
      <c r="BS25" s="3">
        <f t="shared" ref="BS25" si="39">IF(BQ25&lt;0,BQ25,0)</f>
        <v>0</v>
      </c>
      <c r="BT25" s="3">
        <v>0.77249000000000001</v>
      </c>
      <c r="BU25" s="3">
        <f t="shared" si="29"/>
        <v>148.05610855132144</v>
      </c>
    </row>
    <row r="26" spans="3:73" x14ac:dyDescent="0.25">
      <c r="C26" s="1" t="s">
        <v>6</v>
      </c>
      <c r="E26" s="3">
        <f t="shared" si="0"/>
        <v>7</v>
      </c>
      <c r="F26" s="3">
        <v>700</v>
      </c>
      <c r="G26" s="3">
        <f>IF(F25&lt;=0,1000+6*700+700,1000+6*(700-F25)+(700-F25))</f>
        <v>5900</v>
      </c>
      <c r="H26" s="3"/>
      <c r="I26" s="3">
        <v>0.26662000000000002</v>
      </c>
      <c r="J26" s="3">
        <f t="shared" si="2"/>
        <v>31.009129396491076</v>
      </c>
      <c r="L26" s="3">
        <f t="shared" si="3"/>
        <v>7</v>
      </c>
      <c r="M26" s="3">
        <v>700</v>
      </c>
      <c r="N26" s="3">
        <f>IF(M25&lt;=0,1000+6*700+700,1000+6*(700-M25)+(700-M25))</f>
        <v>5900</v>
      </c>
      <c r="O26" s="3"/>
      <c r="P26" s="3">
        <v>5.6779999999999997E-2</v>
      </c>
      <c r="Q26" s="3">
        <f t="shared" si="5"/>
        <v>5.8455725573268884</v>
      </c>
      <c r="S26" s="3">
        <f t="shared" si="6"/>
        <v>7</v>
      </c>
      <c r="T26" s="3">
        <v>700</v>
      </c>
      <c r="U26" s="3">
        <f>IF(T25&lt;=0,1000+6*700+700,1000+6*(700-T25)+(700-T25))</f>
        <v>2503.3106160972602</v>
      </c>
      <c r="V26" s="3"/>
      <c r="W26" s="3">
        <v>0.91613999999999995</v>
      </c>
      <c r="X26" s="3">
        <f t="shared" si="8"/>
        <v>247.860653723952</v>
      </c>
      <c r="Z26" s="3">
        <f t="shared" si="9"/>
        <v>7</v>
      </c>
      <c r="AA26" s="3">
        <v>700</v>
      </c>
      <c r="AB26" s="3">
        <f>IF(AA25&lt;=0,1000+6*700+700,1000+6*(700-AA25)+(700-AA25))</f>
        <v>5900</v>
      </c>
      <c r="AC26" s="3"/>
      <c r="AD26" s="3">
        <v>0.13306000000000001</v>
      </c>
      <c r="AE26" s="3">
        <f t="shared" si="11"/>
        <v>14.278550874856212</v>
      </c>
      <c r="AG26" s="3">
        <f t="shared" si="12"/>
        <v>7</v>
      </c>
      <c r="AH26" s="3">
        <v>700</v>
      </c>
      <c r="AI26" s="3">
        <f>IF(AH25&lt;=0,1000+6*700+700,1000+6*(700-AH25)+(700-AH25))</f>
        <v>4018.6038997324858</v>
      </c>
      <c r="AJ26" s="3"/>
      <c r="AK26" s="3">
        <v>0.92374999999999996</v>
      </c>
      <c r="AL26" s="3">
        <f t="shared" si="14"/>
        <v>257.37378634946151</v>
      </c>
      <c r="AN26" s="3">
        <f t="shared" si="15"/>
        <v>7</v>
      </c>
      <c r="AO26" s="3">
        <v>700</v>
      </c>
      <c r="AP26" s="3">
        <f>IF(AO25&lt;=0,1000+6*700+700,1000+6*(700-AO25)+(700-AO25))</f>
        <v>5900</v>
      </c>
      <c r="AQ26" s="3"/>
      <c r="AR26" s="3">
        <v>1.7469999999999999E-2</v>
      </c>
      <c r="AS26" s="3">
        <f t="shared" si="17"/>
        <v>1.7624401353739507</v>
      </c>
      <c r="AU26" s="3">
        <f t="shared" si="18"/>
        <v>7</v>
      </c>
      <c r="AV26" s="3">
        <v>700</v>
      </c>
      <c r="AW26" s="3">
        <f>IF(AV25&lt;=0,1000+6*700+700,1000+6*(700-AV25)+(700-AV25))</f>
        <v>3202.5649330138931</v>
      </c>
      <c r="AX26" s="3"/>
      <c r="AY26" s="3">
        <v>0.21154000000000001</v>
      </c>
      <c r="AZ26" s="3">
        <f t="shared" si="20"/>
        <v>23.767360309853547</v>
      </c>
      <c r="BB26" s="3">
        <f t="shared" si="21"/>
        <v>7</v>
      </c>
      <c r="BC26" s="3">
        <v>700</v>
      </c>
      <c r="BD26" s="3">
        <f>IF(BC25&lt;=0,1000+6*700+700,1000+6*(700-BC25)+(700-BC25))</f>
        <v>4356.9628919472761</v>
      </c>
      <c r="BE26" s="3"/>
      <c r="BF26" s="3">
        <v>0.40588999999999997</v>
      </c>
      <c r="BG26" s="3">
        <f t="shared" si="23"/>
        <v>52.069079157896667</v>
      </c>
      <c r="BI26" s="3">
        <f t="shared" si="24"/>
        <v>7</v>
      </c>
      <c r="BJ26" s="3">
        <v>700</v>
      </c>
      <c r="BK26" s="3">
        <f>IF(BJ25&lt;=0,1000+6*700+700,1000+6*(700-BJ25)+(700-BJ25))</f>
        <v>3351.7464154598151</v>
      </c>
      <c r="BL26" s="3"/>
      <c r="BM26" s="3">
        <v>0.60063999999999995</v>
      </c>
      <c r="BN26" s="3">
        <f t="shared" si="26"/>
        <v>91.789201324112881</v>
      </c>
      <c r="BP26" s="3">
        <f t="shared" si="27"/>
        <v>7</v>
      </c>
      <c r="BQ26" s="3">
        <v>700</v>
      </c>
      <c r="BR26" s="3">
        <f>IF(BQ25&lt;=0,1000+6*700+700,1000+6*(700-BQ25)+(700-BQ25))</f>
        <v>3397.9318025387115</v>
      </c>
      <c r="BS26" s="3"/>
      <c r="BT26" s="3">
        <v>0.67408000000000001</v>
      </c>
      <c r="BU26" s="3">
        <f t="shared" si="29"/>
        <v>112.11033265036414</v>
      </c>
    </row>
    <row r="27" spans="3:73" x14ac:dyDescent="0.25">
      <c r="C27" s="1" t="s">
        <v>8</v>
      </c>
      <c r="E27" s="3">
        <f t="shared" si="0"/>
        <v>8</v>
      </c>
      <c r="F27" s="3">
        <f>F26-J26</f>
        <v>668.99087060350894</v>
      </c>
      <c r="G27" s="3"/>
      <c r="H27" s="3"/>
      <c r="I27" s="3">
        <v>0.10861999999999999</v>
      </c>
      <c r="J27" s="3">
        <f t="shared" si="2"/>
        <v>11.49844553379444</v>
      </c>
      <c r="L27" s="3">
        <f t="shared" si="3"/>
        <v>8</v>
      </c>
      <c r="M27" s="3">
        <f>M26-Q26</f>
        <v>694.15442744267307</v>
      </c>
      <c r="N27" s="3"/>
      <c r="O27" s="3"/>
      <c r="P27" s="3">
        <v>0.32239000000000001</v>
      </c>
      <c r="Q27" s="3">
        <f t="shared" si="5"/>
        <v>38.918337778388668</v>
      </c>
      <c r="S27" s="3">
        <f t="shared" si="6"/>
        <v>8</v>
      </c>
      <c r="T27" s="3">
        <f>T26-X26</f>
        <v>452.139346276048</v>
      </c>
      <c r="U27" s="3"/>
      <c r="V27" s="3"/>
      <c r="W27" s="3">
        <v>0.93123999999999996</v>
      </c>
      <c r="X27" s="3">
        <f t="shared" si="8"/>
        <v>267.71330984674881</v>
      </c>
      <c r="Z27" s="3">
        <f t="shared" si="9"/>
        <v>8</v>
      </c>
      <c r="AA27" s="3">
        <f>AA26-AE26</f>
        <v>685.72144912514375</v>
      </c>
      <c r="AB27" s="3"/>
      <c r="AC27" s="3"/>
      <c r="AD27" s="3">
        <v>0.77049000000000001</v>
      </c>
      <c r="AE27" s="3">
        <f t="shared" si="11"/>
        <v>147.18086774460627</v>
      </c>
      <c r="AG27" s="3">
        <f t="shared" si="12"/>
        <v>8</v>
      </c>
      <c r="AH27" s="3">
        <f>AH26-AL26</f>
        <v>442.62621365053849</v>
      </c>
      <c r="AI27" s="3"/>
      <c r="AJ27" s="3"/>
      <c r="AK27" s="3">
        <v>0.33139999999999997</v>
      </c>
      <c r="AL27" s="3">
        <f t="shared" si="14"/>
        <v>40.256930499613865</v>
      </c>
      <c r="AN27" s="3">
        <f t="shared" si="15"/>
        <v>8</v>
      </c>
      <c r="AO27" s="3">
        <f>AO26-AS26</f>
        <v>698.23755986462606</v>
      </c>
      <c r="AP27" s="3"/>
      <c r="AQ27" s="3"/>
      <c r="AR27" s="3">
        <v>3.0519999999999999E-2</v>
      </c>
      <c r="AS27" s="3">
        <f t="shared" si="17"/>
        <v>3.0995433702519501</v>
      </c>
      <c r="AU27" s="3">
        <f t="shared" si="18"/>
        <v>8</v>
      </c>
      <c r="AV27" s="3">
        <f>AV26-AZ26</f>
        <v>676.23263969014647</v>
      </c>
      <c r="AW27" s="3"/>
      <c r="AX27" s="3"/>
      <c r="AY27" s="3">
        <v>0.47491</v>
      </c>
      <c r="AZ27" s="3">
        <f t="shared" si="20"/>
        <v>64.418560251128312</v>
      </c>
      <c r="BB27" s="3">
        <f t="shared" si="21"/>
        <v>8</v>
      </c>
      <c r="BC27" s="3">
        <f>BC26-BG26</f>
        <v>647.93092084210332</v>
      </c>
      <c r="BD27" s="3"/>
      <c r="BE27" s="3"/>
      <c r="BF27" s="3">
        <v>0.47466000000000003</v>
      </c>
      <c r="BG27" s="3">
        <f t="shared" si="23"/>
        <v>64.37096069576144</v>
      </c>
      <c r="BI27" s="3">
        <f t="shared" si="24"/>
        <v>8</v>
      </c>
      <c r="BJ27" s="3">
        <f>BJ26-BN26</f>
        <v>608.21079867588708</v>
      </c>
      <c r="BK27" s="3"/>
      <c r="BL27" s="3"/>
      <c r="BM27" s="3">
        <v>7.6840000000000006E-2</v>
      </c>
      <c r="BN27" s="3">
        <f t="shared" si="26"/>
        <v>7.9952711723293461</v>
      </c>
      <c r="BP27" s="3">
        <f t="shared" si="27"/>
        <v>8</v>
      </c>
      <c r="BQ27" s="3">
        <f>BQ26-BU26</f>
        <v>587.88966734963583</v>
      </c>
      <c r="BR27" s="3"/>
      <c r="BS27" s="3"/>
      <c r="BT27" s="3">
        <v>0.43837999999999999</v>
      </c>
      <c r="BU27" s="3">
        <f t="shared" si="29"/>
        <v>57.692981436903445</v>
      </c>
    </row>
    <row r="28" spans="3:73" x14ac:dyDescent="0.25">
      <c r="C28" s="1" t="s">
        <v>7</v>
      </c>
      <c r="E28" s="3">
        <f t="shared" si="0"/>
        <v>9</v>
      </c>
      <c r="F28" s="3">
        <f t="shared" ref="F28:F31" si="40">F27-J27</f>
        <v>657.4924250697145</v>
      </c>
      <c r="G28" s="3"/>
      <c r="H28" s="3"/>
      <c r="I28" s="3">
        <v>0.17982999999999999</v>
      </c>
      <c r="J28" s="3">
        <f t="shared" si="2"/>
        <v>19.824364313788212</v>
      </c>
      <c r="L28" s="3">
        <f t="shared" si="3"/>
        <v>9</v>
      </c>
      <c r="M28" s="3">
        <f t="shared" ref="M28:M31" si="41">M27-Q27</f>
        <v>655.23608966428435</v>
      </c>
      <c r="N28" s="3"/>
      <c r="O28" s="3"/>
      <c r="P28" s="3">
        <v>0.39352999999999999</v>
      </c>
      <c r="Q28" s="3">
        <f t="shared" si="5"/>
        <v>50.010001595992257</v>
      </c>
      <c r="S28" s="3">
        <f t="shared" si="6"/>
        <v>9</v>
      </c>
      <c r="T28" s="3">
        <f t="shared" ref="T28:T31" si="42">T27-X27</f>
        <v>184.42603642929919</v>
      </c>
      <c r="U28" s="3"/>
      <c r="V28" s="3"/>
      <c r="W28" s="3">
        <v>0.72079000000000004</v>
      </c>
      <c r="X28" s="3">
        <f t="shared" si="8"/>
        <v>127.57910921164084</v>
      </c>
      <c r="Z28" s="3">
        <f t="shared" si="9"/>
        <v>9</v>
      </c>
      <c r="AA28" s="3">
        <f t="shared" ref="AA28:AA31" si="43">AA27-AE27</f>
        <v>538.54058138053745</v>
      </c>
      <c r="AB28" s="3"/>
      <c r="AC28" s="3"/>
      <c r="AD28" s="3">
        <v>0.36548000000000003</v>
      </c>
      <c r="AE28" s="3">
        <f t="shared" si="11"/>
        <v>45.488647144188263</v>
      </c>
      <c r="AG28" s="3">
        <f t="shared" si="12"/>
        <v>9</v>
      </c>
      <c r="AH28" s="3">
        <f t="shared" ref="AH28:AH31" si="44">AH27-AL27</f>
        <v>402.36928315092462</v>
      </c>
      <c r="AI28" s="3"/>
      <c r="AJ28" s="3"/>
      <c r="AK28" s="3">
        <v>0.98258999999999996</v>
      </c>
      <c r="AL28" s="3">
        <f t="shared" si="14"/>
        <v>405.07105252020369</v>
      </c>
      <c r="AN28" s="3">
        <f t="shared" si="15"/>
        <v>9</v>
      </c>
      <c r="AO28" s="3">
        <f t="shared" ref="AO28:AO31" si="45">AO27-AS27</f>
        <v>695.13801649437414</v>
      </c>
      <c r="AP28" s="3"/>
      <c r="AQ28" s="3"/>
      <c r="AR28" s="3">
        <v>9.3140000000000001E-2</v>
      </c>
      <c r="AS28" s="3">
        <f t="shared" si="17"/>
        <v>9.7767195797500062</v>
      </c>
      <c r="AU28" s="3">
        <f t="shared" si="18"/>
        <v>9</v>
      </c>
      <c r="AV28" s="3">
        <f t="shared" ref="AV28:AV31" si="46">AV27-AZ27</f>
        <v>611.8140794390182</v>
      </c>
      <c r="AW28" s="3"/>
      <c r="AX28" s="3"/>
      <c r="AY28" s="3">
        <v>0.55395000000000005</v>
      </c>
      <c r="AZ28" s="3">
        <f t="shared" si="20"/>
        <v>80.732422562234476</v>
      </c>
      <c r="BB28" s="3">
        <f t="shared" si="21"/>
        <v>9</v>
      </c>
      <c r="BC28" s="3">
        <f t="shared" ref="BC28:BC31" si="47">BC27-BG27</f>
        <v>583.55996014634184</v>
      </c>
      <c r="BD28" s="3"/>
      <c r="BE28" s="3"/>
      <c r="BF28" s="3">
        <v>0.53020999999999996</v>
      </c>
      <c r="BG28" s="3">
        <f t="shared" si="23"/>
        <v>75.546949263733694</v>
      </c>
      <c r="BI28" s="3">
        <f t="shared" si="24"/>
        <v>9</v>
      </c>
      <c r="BJ28" s="3">
        <f t="shared" ref="BJ28:BJ31" si="48">BJ27-BN27</f>
        <v>600.21552750355772</v>
      </c>
      <c r="BK28" s="3"/>
      <c r="BL28" s="3"/>
      <c r="BM28" s="3">
        <v>0.59043000000000001</v>
      </c>
      <c r="BN28" s="3">
        <f t="shared" si="26"/>
        <v>89.264745012667902</v>
      </c>
      <c r="BP28" s="3">
        <f t="shared" si="27"/>
        <v>9</v>
      </c>
      <c r="BQ28" s="3">
        <f t="shared" ref="BQ28:BQ31" si="49">BQ27-BU27</f>
        <v>530.19668591273239</v>
      </c>
      <c r="BR28" s="3"/>
      <c r="BS28" s="3"/>
      <c r="BT28" s="3">
        <v>0.2177</v>
      </c>
      <c r="BU28" s="3">
        <f t="shared" si="29"/>
        <v>24.551698029110209</v>
      </c>
    </row>
    <row r="29" spans="3:73" x14ac:dyDescent="0.25">
      <c r="E29" s="3">
        <f t="shared" si="0"/>
        <v>10</v>
      </c>
      <c r="F29" s="3">
        <f t="shared" si="40"/>
        <v>637.66806075592626</v>
      </c>
      <c r="G29" s="3"/>
      <c r="H29" s="3"/>
      <c r="I29" s="3">
        <v>0.23388</v>
      </c>
      <c r="J29" s="3">
        <f t="shared" si="2"/>
        <v>26.641646354767662</v>
      </c>
      <c r="L29" s="3">
        <f t="shared" si="3"/>
        <v>10</v>
      </c>
      <c r="M29" s="3">
        <f t="shared" si="41"/>
        <v>605.22608806829214</v>
      </c>
      <c r="N29" s="3"/>
      <c r="O29" s="3"/>
      <c r="P29" s="3">
        <v>0.48658000000000001</v>
      </c>
      <c r="Q29" s="3">
        <f t="shared" si="5"/>
        <v>66.666105532411862</v>
      </c>
      <c r="S29" s="3">
        <f t="shared" si="6"/>
        <v>10</v>
      </c>
      <c r="T29" s="3">
        <f t="shared" si="42"/>
        <v>56.846927217658347</v>
      </c>
      <c r="U29" s="3"/>
      <c r="V29" s="3"/>
      <c r="W29" s="3">
        <v>0.95382</v>
      </c>
      <c r="X29" s="3">
        <f t="shared" si="8"/>
        <v>307.52084750557879</v>
      </c>
      <c r="Z29" s="3">
        <f t="shared" si="9"/>
        <v>10</v>
      </c>
      <c r="AA29" s="3">
        <f t="shared" si="43"/>
        <v>493.05193423634921</v>
      </c>
      <c r="AB29" s="3"/>
      <c r="AC29" s="3"/>
      <c r="AD29" s="3">
        <v>0.35755999999999999</v>
      </c>
      <c r="AE29" s="3">
        <f t="shared" si="11"/>
        <v>44.248185178744052</v>
      </c>
      <c r="AG29" s="3">
        <f t="shared" si="12"/>
        <v>10</v>
      </c>
      <c r="AH29" s="3">
        <f t="shared" si="44"/>
        <v>-2.7017693692790772</v>
      </c>
      <c r="AI29" s="3"/>
      <c r="AJ29" s="3"/>
      <c r="AK29" s="3">
        <v>0.54830999999999996</v>
      </c>
      <c r="AL29" s="3">
        <f t="shared" si="14"/>
        <v>79.47591751541988</v>
      </c>
      <c r="AN29" s="3">
        <f t="shared" si="15"/>
        <v>10</v>
      </c>
      <c r="AO29" s="3">
        <f t="shared" si="45"/>
        <v>685.36129691462418</v>
      </c>
      <c r="AP29" s="3"/>
      <c r="AQ29" s="3"/>
      <c r="AR29" s="3">
        <v>0.86750000000000005</v>
      </c>
      <c r="AS29" s="3">
        <f t="shared" si="17"/>
        <v>202.11726335558606</v>
      </c>
      <c r="AU29" s="3">
        <f t="shared" si="18"/>
        <v>10</v>
      </c>
      <c r="AV29" s="3">
        <f t="shared" si="46"/>
        <v>531.08165687678377</v>
      </c>
      <c r="AW29" s="3"/>
      <c r="AX29" s="3"/>
      <c r="AY29" s="3">
        <v>0.68606</v>
      </c>
      <c r="AZ29" s="3">
        <f t="shared" si="20"/>
        <v>115.85533941350761</v>
      </c>
      <c r="BB29" s="3">
        <f t="shared" si="21"/>
        <v>10</v>
      </c>
      <c r="BC29" s="3">
        <f t="shared" si="47"/>
        <v>508.01301088260811</v>
      </c>
      <c r="BD29" s="3"/>
      <c r="BE29" s="3"/>
      <c r="BF29" s="3">
        <v>0.11226</v>
      </c>
      <c r="BG29" s="3">
        <f t="shared" si="23"/>
        <v>11.907637165493821</v>
      </c>
      <c r="BI29" s="3">
        <f t="shared" si="24"/>
        <v>10</v>
      </c>
      <c r="BJ29" s="3">
        <f t="shared" si="48"/>
        <v>510.95078249088982</v>
      </c>
      <c r="BK29" s="3"/>
      <c r="BL29" s="3"/>
      <c r="BM29" s="3">
        <v>0.86075000000000002</v>
      </c>
      <c r="BN29" s="3">
        <f t="shared" si="26"/>
        <v>197.14844001747437</v>
      </c>
      <c r="BP29" s="3">
        <f t="shared" si="27"/>
        <v>10</v>
      </c>
      <c r="BQ29" s="3">
        <f t="shared" si="49"/>
        <v>505.64498788362221</v>
      </c>
      <c r="BR29" s="3"/>
      <c r="BS29" s="3"/>
      <c r="BT29" s="3">
        <v>0.73931999999999998</v>
      </c>
      <c r="BU29" s="3">
        <f t="shared" si="29"/>
        <v>134.44616775179574</v>
      </c>
    </row>
    <row r="30" spans="3:73" x14ac:dyDescent="0.25">
      <c r="E30" s="3">
        <f t="shared" si="0"/>
        <v>11</v>
      </c>
      <c r="F30" s="3">
        <f t="shared" si="40"/>
        <v>611.0264144011586</v>
      </c>
      <c r="G30" s="3"/>
      <c r="H30" s="3"/>
      <c r="I30" s="3">
        <v>0.46998000000000001</v>
      </c>
      <c r="J30" s="3">
        <f t="shared" si="2"/>
        <v>63.484053729889233</v>
      </c>
      <c r="L30" s="3">
        <f t="shared" si="3"/>
        <v>11</v>
      </c>
      <c r="M30" s="3">
        <f t="shared" si="41"/>
        <v>538.55998253588029</v>
      </c>
      <c r="N30" s="3"/>
      <c r="O30" s="3"/>
      <c r="P30" s="3">
        <v>0.67600000000000005</v>
      </c>
      <c r="Q30" s="3">
        <f t="shared" si="5"/>
        <v>112.70117631898077</v>
      </c>
      <c r="S30" s="3">
        <f t="shared" si="6"/>
        <v>11</v>
      </c>
      <c r="T30" s="3">
        <f t="shared" si="42"/>
        <v>-250.67392028792045</v>
      </c>
      <c r="U30" s="3"/>
      <c r="V30" s="3"/>
      <c r="W30" s="3">
        <v>0.97724999999999995</v>
      </c>
      <c r="X30" s="3">
        <f t="shared" si="8"/>
        <v>378.31901335851757</v>
      </c>
      <c r="Z30" s="3">
        <f t="shared" si="9"/>
        <v>11</v>
      </c>
      <c r="AA30" s="3">
        <f t="shared" si="43"/>
        <v>448.80374905760516</v>
      </c>
      <c r="AB30" s="3"/>
      <c r="AC30" s="3"/>
      <c r="AD30" s="3">
        <v>0.78491</v>
      </c>
      <c r="AE30" s="3">
        <f t="shared" si="11"/>
        <v>153.66987337937954</v>
      </c>
      <c r="AG30" s="3">
        <f t="shared" si="12"/>
        <v>11</v>
      </c>
      <c r="AH30" s="3">
        <f t="shared" si="44"/>
        <v>-82.177686884698957</v>
      </c>
      <c r="AI30" s="3"/>
      <c r="AJ30" s="3"/>
      <c r="AK30" s="3">
        <v>6.4380000000000007E-2</v>
      </c>
      <c r="AL30" s="3">
        <f t="shared" si="14"/>
        <v>6.6545867843899655</v>
      </c>
      <c r="AN30" s="3">
        <f t="shared" si="15"/>
        <v>11</v>
      </c>
      <c r="AO30" s="3">
        <f t="shared" si="45"/>
        <v>483.24403355903814</v>
      </c>
      <c r="AP30" s="3"/>
      <c r="AQ30" s="3"/>
      <c r="AR30" s="3">
        <v>0.25562000000000001</v>
      </c>
      <c r="AS30" s="3">
        <f t="shared" si="17"/>
        <v>29.520362185063124</v>
      </c>
      <c r="AU30" s="3">
        <f t="shared" si="18"/>
        <v>11</v>
      </c>
      <c r="AV30" s="3">
        <f t="shared" si="46"/>
        <v>415.22631746327613</v>
      </c>
      <c r="AW30" s="3"/>
      <c r="AX30" s="3"/>
      <c r="AY30" s="3">
        <v>6.7830000000000001E-2</v>
      </c>
      <c r="AZ30" s="3">
        <f t="shared" si="20"/>
        <v>7.0240077496553175</v>
      </c>
      <c r="BB30" s="3">
        <f t="shared" si="21"/>
        <v>11</v>
      </c>
      <c r="BC30" s="3">
        <f t="shared" si="47"/>
        <v>496.10537371711428</v>
      </c>
      <c r="BD30" s="3"/>
      <c r="BE30" s="3"/>
      <c r="BF30" s="3">
        <v>0.26023000000000002</v>
      </c>
      <c r="BG30" s="3">
        <f t="shared" si="23"/>
        <v>30.141595190642324</v>
      </c>
      <c r="BI30" s="3">
        <f t="shared" si="24"/>
        <v>11</v>
      </c>
      <c r="BJ30" s="3">
        <f t="shared" si="48"/>
        <v>313.80234247341548</v>
      </c>
      <c r="BK30" s="3"/>
      <c r="BL30" s="3"/>
      <c r="BM30" s="3">
        <v>8.9050000000000004E-2</v>
      </c>
      <c r="BN30" s="3">
        <f t="shared" si="26"/>
        <v>9.3267267970442962</v>
      </c>
      <c r="BP30" s="3">
        <f t="shared" si="27"/>
        <v>11</v>
      </c>
      <c r="BQ30" s="3">
        <f t="shared" si="49"/>
        <v>371.19882013182644</v>
      </c>
      <c r="BR30" s="3"/>
      <c r="BS30" s="3"/>
      <c r="BT30" s="3">
        <v>0.65939999999999999</v>
      </c>
      <c r="BU30" s="3">
        <f t="shared" si="29"/>
        <v>107.70465107535492</v>
      </c>
    </row>
    <row r="31" spans="3:73" x14ac:dyDescent="0.25">
      <c r="E31" s="3">
        <f t="shared" si="0"/>
        <v>12</v>
      </c>
      <c r="F31" s="3">
        <f t="shared" si="40"/>
        <v>547.54236067126942</v>
      </c>
      <c r="G31" s="3"/>
      <c r="H31" s="3"/>
      <c r="I31" s="3">
        <v>8.8120000000000004E-2</v>
      </c>
      <c r="J31" s="3">
        <f t="shared" si="2"/>
        <v>9.2246876512443183</v>
      </c>
      <c r="L31" s="3">
        <f t="shared" si="3"/>
        <v>12</v>
      </c>
      <c r="M31" s="3">
        <f t="shared" si="41"/>
        <v>425.85880621689955</v>
      </c>
      <c r="N31" s="3"/>
      <c r="O31" s="3"/>
      <c r="P31" s="3">
        <v>0.6976</v>
      </c>
      <c r="Q31" s="3">
        <f t="shared" si="5"/>
        <v>119.60046346767592</v>
      </c>
      <c r="S31" s="3">
        <f t="shared" si="6"/>
        <v>12</v>
      </c>
      <c r="T31" s="3">
        <f t="shared" si="42"/>
        <v>-628.99293364643802</v>
      </c>
      <c r="U31" s="3"/>
      <c r="V31" s="3"/>
      <c r="W31" s="3">
        <v>0.50175000000000003</v>
      </c>
      <c r="X31" s="3">
        <f t="shared" si="8"/>
        <v>69.665331988923299</v>
      </c>
      <c r="Z31" s="3">
        <f t="shared" si="9"/>
        <v>12</v>
      </c>
      <c r="AA31" s="3">
        <f t="shared" si="43"/>
        <v>295.13387567822565</v>
      </c>
      <c r="AB31" s="3"/>
      <c r="AC31" s="3"/>
      <c r="AD31" s="3">
        <v>0.60836999999999997</v>
      </c>
      <c r="AE31" s="3">
        <f t="shared" si="11"/>
        <v>93.743776247561073</v>
      </c>
      <c r="AG31" s="3">
        <f t="shared" si="12"/>
        <v>12</v>
      </c>
      <c r="AH31" s="3">
        <f t="shared" si="44"/>
        <v>-88.83227366908892</v>
      </c>
      <c r="AI31" s="3"/>
      <c r="AJ31" s="3"/>
      <c r="AK31" s="3">
        <v>0.41447000000000001</v>
      </c>
      <c r="AL31" s="3">
        <f t="shared" si="14"/>
        <v>53.523785899910045</v>
      </c>
      <c r="AN31" s="3">
        <f t="shared" si="15"/>
        <v>12</v>
      </c>
      <c r="AO31" s="3">
        <f t="shared" si="45"/>
        <v>453.72367137397504</v>
      </c>
      <c r="AP31" s="3"/>
      <c r="AQ31" s="3"/>
      <c r="AR31" s="3">
        <v>0.53415000000000001</v>
      </c>
      <c r="AS31" s="3">
        <f t="shared" si="17"/>
        <v>76.389158508570304</v>
      </c>
      <c r="AU31" s="3">
        <f t="shared" si="18"/>
        <v>12</v>
      </c>
      <c r="AV31" s="3">
        <f t="shared" si="46"/>
        <v>408.20230971362082</v>
      </c>
      <c r="AW31" s="3"/>
      <c r="AX31" s="3"/>
      <c r="AY31" s="3">
        <v>0.46009</v>
      </c>
      <c r="AZ31" s="3">
        <f t="shared" si="20"/>
        <v>61.635281998091592</v>
      </c>
      <c r="BB31" s="3">
        <f t="shared" si="21"/>
        <v>12</v>
      </c>
      <c r="BC31" s="3">
        <f t="shared" si="47"/>
        <v>465.96377852647197</v>
      </c>
      <c r="BD31" s="3"/>
      <c r="BE31" s="3"/>
      <c r="BF31" s="3">
        <v>0.77195999999999998</v>
      </c>
      <c r="BG31" s="3">
        <f t="shared" si="23"/>
        <v>147.82342268187557</v>
      </c>
      <c r="BI31" s="3">
        <f t="shared" si="24"/>
        <v>12</v>
      </c>
      <c r="BJ31" s="3">
        <f t="shared" si="48"/>
        <v>304.47561567637121</v>
      </c>
      <c r="BK31" s="3"/>
      <c r="BL31" s="3"/>
      <c r="BM31" s="3">
        <v>0.79298999999999997</v>
      </c>
      <c r="BN31" s="3">
        <f t="shared" si="26"/>
        <v>157.49881777048748</v>
      </c>
      <c r="BP31" s="3">
        <f t="shared" si="27"/>
        <v>12</v>
      </c>
      <c r="BQ31" s="3">
        <f t="shared" si="49"/>
        <v>263.49416905647149</v>
      </c>
      <c r="BR31" s="3"/>
      <c r="BS31" s="3"/>
      <c r="BT31" s="3">
        <v>0.48082999999999998</v>
      </c>
      <c r="BU31" s="3">
        <f t="shared" si="29"/>
        <v>65.552389646350377</v>
      </c>
    </row>
    <row r="32" spans="3:73" x14ac:dyDescent="0.25">
      <c r="E32" s="3">
        <f t="shared" si="0"/>
        <v>13</v>
      </c>
      <c r="F32" s="3">
        <v>700</v>
      </c>
      <c r="G32" s="3">
        <f t="shared" ref="G32:G74" si="50">IF(F31&lt;=0,1000+6*700+700,1000+6*(700-F31)+(700-F31))</f>
        <v>2067.2034753011139</v>
      </c>
      <c r="H32" s="3"/>
      <c r="I32" s="3">
        <v>0.77651000000000003</v>
      </c>
      <c r="J32" s="3">
        <f t="shared" si="2"/>
        <v>149.83886086588058</v>
      </c>
      <c r="L32" s="3">
        <f t="shared" si="3"/>
        <v>13</v>
      </c>
      <c r="M32" s="3">
        <v>700</v>
      </c>
      <c r="N32" s="3">
        <f t="shared" ref="N32" si="51">IF(M31&lt;=0,1000+6*700+700,1000+6*(700-M31)+(700-M31))</f>
        <v>2918.9883564817032</v>
      </c>
      <c r="O32" s="3"/>
      <c r="P32" s="3">
        <v>0.66456999999999999</v>
      </c>
      <c r="Q32" s="3">
        <f t="shared" si="5"/>
        <v>109.23419881547507</v>
      </c>
      <c r="S32" s="3">
        <f t="shared" si="6"/>
        <v>13</v>
      </c>
      <c r="T32" s="3">
        <v>700</v>
      </c>
      <c r="U32" s="3">
        <f t="shared" ref="U32" si="52">IF(T31&lt;=0,1000+6*700+700,1000+6*(700-T31)+(700-T31))</f>
        <v>5900</v>
      </c>
      <c r="V32" s="3"/>
      <c r="W32" s="3">
        <v>0.17530000000000001</v>
      </c>
      <c r="X32" s="3">
        <f t="shared" si="8"/>
        <v>19.273559514282734</v>
      </c>
      <c r="Z32" s="3">
        <f t="shared" si="9"/>
        <v>13</v>
      </c>
      <c r="AA32" s="3">
        <v>700</v>
      </c>
      <c r="AB32" s="3">
        <f t="shared" ref="AB32" si="53">IF(AA31&lt;=0,1000+6*700+700,1000+6*(700-AA31)+(700-AA31))</f>
        <v>3834.0628702524205</v>
      </c>
      <c r="AC32" s="3"/>
      <c r="AD32" s="3">
        <v>1.14E-2</v>
      </c>
      <c r="AE32" s="3">
        <f t="shared" si="11"/>
        <v>1.1465478109278096</v>
      </c>
      <c r="AG32" s="3">
        <f t="shared" si="12"/>
        <v>13</v>
      </c>
      <c r="AH32" s="3">
        <v>700</v>
      </c>
      <c r="AI32" s="3">
        <f t="shared" ref="AI32" si="54">IF(AH31&lt;=0,1000+6*700+700,1000+6*(700-AH31)+(700-AH31))</f>
        <v>5900</v>
      </c>
      <c r="AJ32" s="3"/>
      <c r="AK32" s="3">
        <v>0.17852999999999999</v>
      </c>
      <c r="AL32" s="3">
        <f t="shared" si="14"/>
        <v>19.665986073523641</v>
      </c>
      <c r="AN32" s="3">
        <f t="shared" si="15"/>
        <v>13</v>
      </c>
      <c r="AO32" s="3">
        <v>700</v>
      </c>
      <c r="AP32" s="3">
        <f t="shared" ref="AP32" si="55">IF(AO31&lt;=0,1000+6*700+700,1000+6*(700-AO31)+(700-AO31))</f>
        <v>2723.934300382175</v>
      </c>
      <c r="AQ32" s="3"/>
      <c r="AR32" s="3">
        <v>0.53161999999999998</v>
      </c>
      <c r="AS32" s="3">
        <f t="shared" si="17"/>
        <v>75.847534671843306</v>
      </c>
      <c r="AU32" s="3">
        <f t="shared" si="18"/>
        <v>13</v>
      </c>
      <c r="AV32" s="3">
        <v>700</v>
      </c>
      <c r="AW32" s="3">
        <f t="shared" ref="AW32" si="56">IF(AV31&lt;=0,1000+6*700+700,1000+6*(700-AV31)+(700-AV31))</f>
        <v>3042.5838320046541</v>
      </c>
      <c r="AX32" s="3"/>
      <c r="AY32" s="3">
        <v>0.16828000000000001</v>
      </c>
      <c r="AZ32" s="3">
        <f t="shared" si="20"/>
        <v>18.425943326424342</v>
      </c>
      <c r="BB32" s="3">
        <f t="shared" si="21"/>
        <v>13</v>
      </c>
      <c r="BC32" s="3">
        <v>700</v>
      </c>
      <c r="BD32" s="3">
        <f t="shared" ref="BD32" si="57">IF(BC31&lt;=0,1000+6*700+700,1000+6*(700-BC31)+(700-BC31))</f>
        <v>2638.2535503146964</v>
      </c>
      <c r="BE32" s="3"/>
      <c r="BF32" s="3">
        <v>0.59221999999999997</v>
      </c>
      <c r="BG32" s="3">
        <f t="shared" si="23"/>
        <v>89.70274656933087</v>
      </c>
      <c r="BI32" s="3">
        <f t="shared" si="24"/>
        <v>13</v>
      </c>
      <c r="BJ32" s="3">
        <v>700</v>
      </c>
      <c r="BK32" s="3">
        <f t="shared" ref="BK32" si="58">IF(BJ31&lt;=0,1000+6*700+700,1000+6*(700-BJ31)+(700-BJ31))</f>
        <v>3768.6706902654018</v>
      </c>
      <c r="BL32" s="3"/>
      <c r="BM32" s="3">
        <v>0.88331000000000004</v>
      </c>
      <c r="BN32" s="3">
        <f t="shared" si="26"/>
        <v>214.82344331641215</v>
      </c>
      <c r="BP32" s="3">
        <f t="shared" si="27"/>
        <v>13</v>
      </c>
      <c r="BQ32" s="3">
        <v>700</v>
      </c>
      <c r="BR32" s="3">
        <f t="shared" ref="BR32" si="59">IF(BQ31&lt;=0,1000+6*700+700,1000+6*(700-BQ31)+(700-BQ31))</f>
        <v>4055.5408166046996</v>
      </c>
      <c r="BS32" s="3"/>
      <c r="BT32" s="3">
        <v>0.11974</v>
      </c>
      <c r="BU32" s="3">
        <f t="shared" si="29"/>
        <v>12.753796060252935</v>
      </c>
    </row>
    <row r="33" spans="5:73" x14ac:dyDescent="0.25">
      <c r="E33" s="3">
        <f t="shared" si="0"/>
        <v>14</v>
      </c>
      <c r="F33" s="3">
        <f>F32-J32</f>
        <v>550.16113913411937</v>
      </c>
      <c r="G33" s="3"/>
      <c r="H33" s="3"/>
      <c r="I33" s="3">
        <v>0.29676999999999998</v>
      </c>
      <c r="J33" s="3">
        <f t="shared" si="2"/>
        <v>35.207127140513101</v>
      </c>
      <c r="L33" s="3">
        <f t="shared" si="3"/>
        <v>14</v>
      </c>
      <c r="M33" s="3">
        <f>M32-Q32</f>
        <v>590.76580118452489</v>
      </c>
      <c r="N33" s="3"/>
      <c r="O33" s="3"/>
      <c r="P33" s="3">
        <v>0.16531999999999999</v>
      </c>
      <c r="Q33" s="3">
        <f t="shared" si="5"/>
        <v>18.070686111695309</v>
      </c>
      <c r="S33" s="3">
        <f t="shared" si="6"/>
        <v>14</v>
      </c>
      <c r="T33" s="3">
        <f>T32-X32</f>
        <v>680.72644048571726</v>
      </c>
      <c r="U33" s="3"/>
      <c r="V33" s="3"/>
      <c r="W33" s="3">
        <v>7.2999999999999995E-2</v>
      </c>
      <c r="X33" s="3">
        <f t="shared" si="8"/>
        <v>7.5801713416281853</v>
      </c>
      <c r="Z33" s="3">
        <f t="shared" si="9"/>
        <v>14</v>
      </c>
      <c r="AA33" s="3">
        <f>AA32-AE32</f>
        <v>698.85345218907219</v>
      </c>
      <c r="AB33" s="3"/>
      <c r="AC33" s="3"/>
      <c r="AD33" s="3">
        <v>1.299E-2</v>
      </c>
      <c r="AE33" s="3">
        <f t="shared" si="11"/>
        <v>1.3075107887721493</v>
      </c>
      <c r="AG33" s="3">
        <f t="shared" si="12"/>
        <v>14</v>
      </c>
      <c r="AH33" s="3">
        <f>AH32-AL32</f>
        <v>680.33401392647636</v>
      </c>
      <c r="AI33" s="3"/>
      <c r="AJ33" s="3"/>
      <c r="AK33" s="3">
        <v>0.18729000000000001</v>
      </c>
      <c r="AL33" s="3">
        <f t="shared" si="14"/>
        <v>20.738093663521219</v>
      </c>
      <c r="AN33" s="3">
        <f t="shared" si="15"/>
        <v>14</v>
      </c>
      <c r="AO33" s="3">
        <f>AO32-AS32</f>
        <v>624.15246532815672</v>
      </c>
      <c r="AP33" s="3"/>
      <c r="AQ33" s="3"/>
      <c r="AR33" s="3">
        <v>0.26197999999999999</v>
      </c>
      <c r="AS33" s="3">
        <f t="shared" si="17"/>
        <v>30.378435447786757</v>
      </c>
      <c r="AU33" s="3">
        <f t="shared" si="18"/>
        <v>14</v>
      </c>
      <c r="AV33" s="3">
        <f>AV32-AZ32</f>
        <v>681.57405667357568</v>
      </c>
      <c r="AW33" s="3"/>
      <c r="AX33" s="3"/>
      <c r="AY33" s="3">
        <v>0.83181000000000005</v>
      </c>
      <c r="AZ33" s="3">
        <f t="shared" si="20"/>
        <v>178.26609862427958</v>
      </c>
      <c r="BB33" s="3">
        <f t="shared" si="21"/>
        <v>14</v>
      </c>
      <c r="BC33" s="3">
        <f>BC32-BG32</f>
        <v>610.29725343066912</v>
      </c>
      <c r="BD33" s="3"/>
      <c r="BE33" s="3"/>
      <c r="BF33" s="3">
        <v>7.2450000000000001E-2</v>
      </c>
      <c r="BG33" s="3">
        <f t="shared" si="23"/>
        <v>7.5208577597754918</v>
      </c>
      <c r="BI33" s="3">
        <f t="shared" si="24"/>
        <v>14</v>
      </c>
      <c r="BJ33" s="3">
        <f>BJ32-BN32</f>
        <v>485.17655668358782</v>
      </c>
      <c r="BK33" s="3"/>
      <c r="BL33" s="3"/>
      <c r="BM33" s="3">
        <v>2.3650000000000001E-2</v>
      </c>
      <c r="BN33" s="3">
        <f t="shared" si="26"/>
        <v>2.3934150295630987</v>
      </c>
      <c r="BP33" s="3">
        <f t="shared" si="27"/>
        <v>14</v>
      </c>
      <c r="BQ33" s="3">
        <f>BQ32-BU32</f>
        <v>687.24620393974703</v>
      </c>
      <c r="BR33" s="3"/>
      <c r="BS33" s="3"/>
      <c r="BT33" s="3">
        <v>0.43375999999999998</v>
      </c>
      <c r="BU33" s="3">
        <f t="shared" si="29"/>
        <v>56.873726238498371</v>
      </c>
    </row>
    <row r="34" spans="5:73" x14ac:dyDescent="0.25">
      <c r="E34" s="3">
        <f t="shared" si="0"/>
        <v>15</v>
      </c>
      <c r="F34" s="3">
        <f t="shared" ref="F34:F37" si="60">F33-J33</f>
        <v>514.95401199360629</v>
      </c>
      <c r="G34" s="3"/>
      <c r="H34" s="3"/>
      <c r="I34" s="3">
        <v>0.80723999999999996</v>
      </c>
      <c r="J34" s="3">
        <f t="shared" si="2"/>
        <v>164.63093872100046</v>
      </c>
      <c r="L34" s="3">
        <f t="shared" si="3"/>
        <v>15</v>
      </c>
      <c r="M34" s="3">
        <f t="shared" ref="M34:M37" si="61">M33-Q33</f>
        <v>572.69511507282959</v>
      </c>
      <c r="N34" s="3"/>
      <c r="O34" s="3"/>
      <c r="P34" s="3">
        <v>0.73307</v>
      </c>
      <c r="Q34" s="3">
        <f t="shared" si="5"/>
        <v>132.07688272396931</v>
      </c>
      <c r="S34" s="3">
        <f t="shared" si="6"/>
        <v>15</v>
      </c>
      <c r="T34" s="3">
        <f t="shared" ref="T34:T37" si="62">T33-X33</f>
        <v>673.14626914408905</v>
      </c>
      <c r="U34" s="3"/>
      <c r="V34" s="3"/>
      <c r="W34" s="3">
        <v>0.53290000000000004</v>
      </c>
      <c r="X34" s="3">
        <f t="shared" si="8"/>
        <v>76.121191147407487</v>
      </c>
      <c r="Z34" s="3">
        <f t="shared" si="9"/>
        <v>15</v>
      </c>
      <c r="AA34" s="3">
        <f t="shared" ref="AA34:AA37" si="63">AA33-AE33</f>
        <v>697.54594140030008</v>
      </c>
      <c r="AB34" s="3"/>
      <c r="AC34" s="3"/>
      <c r="AD34" s="3">
        <v>1.687E-2</v>
      </c>
      <c r="AE34" s="3">
        <f t="shared" si="11"/>
        <v>1.7013919359259948</v>
      </c>
      <c r="AG34" s="3">
        <f t="shared" si="12"/>
        <v>15</v>
      </c>
      <c r="AH34" s="3">
        <f t="shared" ref="AH34:AH37" si="64">AH33-AL33</f>
        <v>659.59592026295513</v>
      </c>
      <c r="AI34" s="3"/>
      <c r="AJ34" s="3"/>
      <c r="AK34" s="3">
        <v>0.50775000000000003</v>
      </c>
      <c r="AL34" s="3">
        <f t="shared" si="14"/>
        <v>70.876856146290223</v>
      </c>
      <c r="AN34" s="3">
        <f t="shared" si="15"/>
        <v>15</v>
      </c>
      <c r="AO34" s="3">
        <f t="shared" ref="AO34:AO37" si="65">AO33-AS33</f>
        <v>593.77402988036999</v>
      </c>
      <c r="AP34" s="3"/>
      <c r="AQ34" s="3"/>
      <c r="AR34" s="3">
        <v>0.86334999999999995</v>
      </c>
      <c r="AS34" s="3">
        <f t="shared" si="17"/>
        <v>199.03323666080595</v>
      </c>
      <c r="AU34" s="3">
        <f t="shared" si="18"/>
        <v>15</v>
      </c>
      <c r="AV34" s="3">
        <f t="shared" ref="AV34:AV37" si="66">AV33-AZ33</f>
        <v>503.30795804929608</v>
      </c>
      <c r="AW34" s="3"/>
      <c r="AX34" s="3"/>
      <c r="AY34" s="3">
        <v>0.19078000000000001</v>
      </c>
      <c r="AZ34" s="3">
        <f t="shared" si="20"/>
        <v>21.168445822531577</v>
      </c>
      <c r="BB34" s="3">
        <f t="shared" si="21"/>
        <v>15</v>
      </c>
      <c r="BC34" s="3">
        <f t="shared" ref="BC34:BC37" si="67">BC33-BG33</f>
        <v>602.77639567089363</v>
      </c>
      <c r="BD34" s="3"/>
      <c r="BE34" s="3"/>
      <c r="BF34" s="3">
        <v>0.52490000000000003</v>
      </c>
      <c r="BG34" s="3">
        <f t="shared" si="23"/>
        <v>74.422997078926144</v>
      </c>
      <c r="BI34" s="3">
        <f t="shared" si="24"/>
        <v>15</v>
      </c>
      <c r="BJ34" s="3">
        <f t="shared" ref="BJ34:BJ37" si="68">BJ33-BN33</f>
        <v>482.78314165402475</v>
      </c>
      <c r="BK34" s="3"/>
      <c r="BL34" s="3"/>
      <c r="BM34" s="3">
        <v>5.5930000000000001E-2</v>
      </c>
      <c r="BN34" s="3">
        <f t="shared" si="26"/>
        <v>5.7554963043427385</v>
      </c>
      <c r="BP34" s="3">
        <f t="shared" si="27"/>
        <v>15</v>
      </c>
      <c r="BQ34" s="3">
        <f t="shared" ref="BQ34:BQ37" si="69">BQ33-BU33</f>
        <v>630.37247770124861</v>
      </c>
      <c r="BR34" s="3"/>
      <c r="BS34" s="3"/>
      <c r="BT34" s="3">
        <v>0.81476999999999999</v>
      </c>
      <c r="BU34" s="3">
        <f t="shared" si="29"/>
        <v>168.61569828475055</v>
      </c>
    </row>
    <row r="35" spans="5:73" x14ac:dyDescent="0.25">
      <c r="E35" s="3">
        <f t="shared" si="0"/>
        <v>16</v>
      </c>
      <c r="F35" s="3">
        <f t="shared" si="60"/>
        <v>350.32307327260582</v>
      </c>
      <c r="G35" s="3"/>
      <c r="H35" s="3"/>
      <c r="I35" s="3">
        <v>0.16364000000000001</v>
      </c>
      <c r="J35" s="3">
        <f t="shared" si="2"/>
        <v>17.86961365789147</v>
      </c>
      <c r="L35" s="3">
        <f t="shared" si="3"/>
        <v>16</v>
      </c>
      <c r="M35" s="3">
        <f t="shared" si="61"/>
        <v>440.61823234886026</v>
      </c>
      <c r="N35" s="3"/>
      <c r="O35" s="3"/>
      <c r="P35" s="3">
        <v>0.73916000000000004</v>
      </c>
      <c r="Q35" s="3">
        <f t="shared" si="5"/>
        <v>134.38480864571355</v>
      </c>
      <c r="S35" s="3">
        <f t="shared" si="6"/>
        <v>16</v>
      </c>
      <c r="T35" s="3">
        <f t="shared" si="62"/>
        <v>597.0250779966816</v>
      </c>
      <c r="U35" s="3"/>
      <c r="V35" s="3"/>
      <c r="W35" s="3">
        <v>0.39823999999999998</v>
      </c>
      <c r="X35" s="3">
        <f t="shared" si="8"/>
        <v>50.789658426011066</v>
      </c>
      <c r="Z35" s="3">
        <f t="shared" si="9"/>
        <v>16</v>
      </c>
      <c r="AA35" s="3">
        <f t="shared" si="63"/>
        <v>695.84454946437404</v>
      </c>
      <c r="AB35" s="3"/>
      <c r="AC35" s="3"/>
      <c r="AD35" s="3">
        <v>2.845E-2</v>
      </c>
      <c r="AE35" s="3">
        <f t="shared" si="11"/>
        <v>2.8862544685101286</v>
      </c>
      <c r="AG35" s="3">
        <f t="shared" si="12"/>
        <v>16</v>
      </c>
      <c r="AH35" s="3">
        <f t="shared" si="64"/>
        <v>588.71906411666487</v>
      </c>
      <c r="AI35" s="3"/>
      <c r="AJ35" s="3"/>
      <c r="AK35" s="3">
        <v>0.78100000000000003</v>
      </c>
      <c r="AL35" s="3">
        <f t="shared" si="14"/>
        <v>151.86835491656362</v>
      </c>
      <c r="AN35" s="3">
        <f t="shared" si="15"/>
        <v>16</v>
      </c>
      <c r="AO35" s="3">
        <f t="shared" si="65"/>
        <v>394.74079321956401</v>
      </c>
      <c r="AP35" s="3"/>
      <c r="AQ35" s="3"/>
      <c r="AR35" s="3">
        <v>0.53732000000000002</v>
      </c>
      <c r="AS35" s="3">
        <f t="shared" si="17"/>
        <v>77.071960855493629</v>
      </c>
      <c r="AU35" s="3">
        <f t="shared" si="18"/>
        <v>16</v>
      </c>
      <c r="AV35" s="3">
        <f t="shared" si="66"/>
        <v>482.13951222676451</v>
      </c>
      <c r="AW35" s="3"/>
      <c r="AX35" s="3"/>
      <c r="AY35" s="3">
        <v>0.63970000000000005</v>
      </c>
      <c r="AZ35" s="3">
        <f t="shared" si="20"/>
        <v>102.08182612280896</v>
      </c>
      <c r="BB35" s="3">
        <f t="shared" si="21"/>
        <v>16</v>
      </c>
      <c r="BC35" s="3">
        <f t="shared" si="67"/>
        <v>528.35339859196745</v>
      </c>
      <c r="BD35" s="3"/>
      <c r="BE35" s="3"/>
      <c r="BF35" s="3">
        <v>0.55200000000000005</v>
      </c>
      <c r="BG35" s="3">
        <f t="shared" si="23"/>
        <v>80.296204656715204</v>
      </c>
      <c r="BI35" s="3">
        <f t="shared" si="24"/>
        <v>16</v>
      </c>
      <c r="BJ35" s="3">
        <f t="shared" si="68"/>
        <v>477.02764534968202</v>
      </c>
      <c r="BK35" s="3"/>
      <c r="BL35" s="3"/>
      <c r="BM35" s="3">
        <v>0.31280999999999998</v>
      </c>
      <c r="BN35" s="3">
        <f t="shared" si="26"/>
        <v>37.514446022239376</v>
      </c>
      <c r="BP35" s="3">
        <f t="shared" si="27"/>
        <v>16</v>
      </c>
      <c r="BQ35" s="3">
        <f t="shared" si="69"/>
        <v>461.75677941649803</v>
      </c>
      <c r="BR35" s="3"/>
      <c r="BS35" s="3"/>
      <c r="BT35" s="3">
        <v>0.38501000000000002</v>
      </c>
      <c r="BU35" s="3">
        <f t="shared" si="29"/>
        <v>48.614927147041882</v>
      </c>
    </row>
    <row r="36" spans="5:73" x14ac:dyDescent="0.25">
      <c r="E36" s="3">
        <f t="shared" si="0"/>
        <v>17</v>
      </c>
      <c r="F36" s="3">
        <f t="shared" si="60"/>
        <v>332.45345961471435</v>
      </c>
      <c r="G36" s="3"/>
      <c r="H36" s="3"/>
      <c r="I36" s="3">
        <v>0.67779999999999996</v>
      </c>
      <c r="J36" s="3">
        <f t="shared" si="2"/>
        <v>113.25828082392628</v>
      </c>
      <c r="L36" s="3">
        <f t="shared" si="3"/>
        <v>17</v>
      </c>
      <c r="M36" s="3">
        <f t="shared" si="61"/>
        <v>306.23342370314674</v>
      </c>
      <c r="N36" s="3"/>
      <c r="O36" s="3"/>
      <c r="P36" s="3">
        <v>0.63575000000000004</v>
      </c>
      <c r="Q36" s="3">
        <f t="shared" si="5"/>
        <v>100.99148339068229</v>
      </c>
      <c r="S36" s="3">
        <f t="shared" si="6"/>
        <v>17</v>
      </c>
      <c r="T36" s="3">
        <f t="shared" si="62"/>
        <v>546.2354195706705</v>
      </c>
      <c r="U36" s="3"/>
      <c r="V36" s="3"/>
      <c r="W36" s="3">
        <v>0.85950000000000004</v>
      </c>
      <c r="X36" s="3">
        <f t="shared" si="8"/>
        <v>196.25477902083367</v>
      </c>
      <c r="Z36" s="3">
        <f t="shared" si="9"/>
        <v>17</v>
      </c>
      <c r="AA36" s="3">
        <f t="shared" si="63"/>
        <v>692.95829499586387</v>
      </c>
      <c r="AB36" s="3"/>
      <c r="AC36" s="3"/>
      <c r="AD36" s="3">
        <v>8.0939999999999998E-2</v>
      </c>
      <c r="AE36" s="3">
        <f t="shared" si="11"/>
        <v>8.4403870400732348</v>
      </c>
      <c r="AG36" s="3">
        <f t="shared" si="12"/>
        <v>17</v>
      </c>
      <c r="AH36" s="3">
        <f t="shared" si="64"/>
        <v>436.85070920010128</v>
      </c>
      <c r="AI36" s="3"/>
      <c r="AJ36" s="3"/>
      <c r="AK36" s="3">
        <v>0.99609999999999999</v>
      </c>
      <c r="AL36" s="3">
        <f t="shared" si="14"/>
        <v>554.6778725846533</v>
      </c>
      <c r="AN36" s="3">
        <f t="shared" si="15"/>
        <v>17</v>
      </c>
      <c r="AO36" s="3">
        <f t="shared" si="65"/>
        <v>317.6688323640704</v>
      </c>
      <c r="AP36" s="3"/>
      <c r="AQ36" s="3"/>
      <c r="AR36" s="3">
        <v>0.87126999999999999</v>
      </c>
      <c r="AS36" s="3">
        <f t="shared" si="17"/>
        <v>205.0038091310594</v>
      </c>
      <c r="AU36" s="3">
        <f t="shared" si="18"/>
        <v>17</v>
      </c>
      <c r="AV36" s="3">
        <f t="shared" si="66"/>
        <v>380.05768610395558</v>
      </c>
      <c r="AW36" s="3"/>
      <c r="AX36" s="3"/>
      <c r="AY36" s="3">
        <v>0.92159999999999997</v>
      </c>
      <c r="AZ36" s="3">
        <f t="shared" si="20"/>
        <v>254.59313516257745</v>
      </c>
      <c r="BB36" s="3">
        <f t="shared" si="21"/>
        <v>17</v>
      </c>
      <c r="BC36" s="3">
        <f t="shared" si="67"/>
        <v>448.05719393525226</v>
      </c>
      <c r="BD36" s="3"/>
      <c r="BE36" s="3"/>
      <c r="BF36" s="3">
        <v>0.47039999999999998</v>
      </c>
      <c r="BG36" s="3">
        <f t="shared" si="23"/>
        <v>63.56332743593385</v>
      </c>
      <c r="BI36" s="3">
        <f t="shared" si="24"/>
        <v>17</v>
      </c>
      <c r="BJ36" s="3">
        <f t="shared" si="68"/>
        <v>439.51319932744263</v>
      </c>
      <c r="BK36" s="3"/>
      <c r="BL36" s="3"/>
      <c r="BM36" s="3">
        <v>0.78500000000000003</v>
      </c>
      <c r="BN36" s="3">
        <f t="shared" si="26"/>
        <v>153.71172508544743</v>
      </c>
      <c r="BP36" s="3">
        <f t="shared" si="27"/>
        <v>17</v>
      </c>
      <c r="BQ36" s="3">
        <f t="shared" si="69"/>
        <v>413.14185226945614</v>
      </c>
      <c r="BR36" s="3"/>
      <c r="BS36" s="3"/>
      <c r="BT36" s="3">
        <v>0.82326999999999995</v>
      </c>
      <c r="BU36" s="3">
        <f t="shared" si="29"/>
        <v>173.31321347804311</v>
      </c>
    </row>
    <row r="37" spans="5:73" x14ac:dyDescent="0.25">
      <c r="E37" s="3">
        <f t="shared" si="0"/>
        <v>18</v>
      </c>
      <c r="F37" s="3">
        <f t="shared" si="60"/>
        <v>219.19517879078808</v>
      </c>
      <c r="G37" s="3"/>
      <c r="H37" s="3"/>
      <c r="I37" s="3">
        <v>0.94128000000000001</v>
      </c>
      <c r="J37" s="3">
        <f t="shared" si="2"/>
        <v>283.49748946758768</v>
      </c>
      <c r="L37" s="3">
        <f t="shared" si="3"/>
        <v>18</v>
      </c>
      <c r="M37" s="3">
        <f t="shared" si="61"/>
        <v>205.24194031246446</v>
      </c>
      <c r="N37" s="3"/>
      <c r="O37" s="3"/>
      <c r="P37" s="3">
        <v>0.4178</v>
      </c>
      <c r="Q37" s="3">
        <f t="shared" si="5"/>
        <v>54.094124767061416</v>
      </c>
      <c r="S37" s="3">
        <f t="shared" si="6"/>
        <v>18</v>
      </c>
      <c r="T37" s="3">
        <f t="shared" si="62"/>
        <v>349.98064054983683</v>
      </c>
      <c r="U37" s="3"/>
      <c r="V37" s="3"/>
      <c r="W37" s="3">
        <v>0.87402000000000002</v>
      </c>
      <c r="X37" s="3">
        <f t="shared" si="8"/>
        <v>207.16321147883542</v>
      </c>
      <c r="Z37" s="3">
        <f t="shared" si="9"/>
        <v>18</v>
      </c>
      <c r="AA37" s="3">
        <f t="shared" si="63"/>
        <v>684.51790795579063</v>
      </c>
      <c r="AB37" s="3"/>
      <c r="AC37" s="3"/>
      <c r="AD37" s="3">
        <v>0.65512000000000004</v>
      </c>
      <c r="AE37" s="3">
        <f t="shared" si="11"/>
        <v>106.4558748543258</v>
      </c>
      <c r="AG37" s="3">
        <f t="shared" si="12"/>
        <v>18</v>
      </c>
      <c r="AH37" s="3">
        <f t="shared" si="64"/>
        <v>-117.82716338455202</v>
      </c>
      <c r="AI37" s="3"/>
      <c r="AJ37" s="3"/>
      <c r="AK37" s="3">
        <v>0.22151999999999999</v>
      </c>
      <c r="AL37" s="3">
        <f t="shared" si="14"/>
        <v>25.04119784684034</v>
      </c>
      <c r="AN37" s="3">
        <f t="shared" si="15"/>
        <v>18</v>
      </c>
      <c r="AO37" s="3">
        <f t="shared" si="65"/>
        <v>112.665023233011</v>
      </c>
      <c r="AP37" s="3"/>
      <c r="AQ37" s="3"/>
      <c r="AR37" s="3">
        <v>0.91113999999999995</v>
      </c>
      <c r="AS37" s="3">
        <f t="shared" si="17"/>
        <v>242.06931814743743</v>
      </c>
      <c r="AU37" s="3">
        <f t="shared" si="18"/>
        <v>18</v>
      </c>
      <c r="AV37" s="3">
        <f t="shared" si="66"/>
        <v>125.46455094137812</v>
      </c>
      <c r="AW37" s="3"/>
      <c r="AX37" s="3"/>
      <c r="AY37" s="3">
        <v>0.93464999999999998</v>
      </c>
      <c r="AZ37" s="3">
        <f t="shared" si="20"/>
        <v>272.7997838911906</v>
      </c>
      <c r="BB37" s="3">
        <f t="shared" si="21"/>
        <v>18</v>
      </c>
      <c r="BC37" s="3">
        <f t="shared" si="67"/>
        <v>384.49386649931841</v>
      </c>
      <c r="BD37" s="3"/>
      <c r="BE37" s="3"/>
      <c r="BF37" s="3">
        <v>0.12761</v>
      </c>
      <c r="BG37" s="3">
        <f t="shared" si="23"/>
        <v>13.65187073521798</v>
      </c>
      <c r="BI37" s="3">
        <f t="shared" si="24"/>
        <v>18</v>
      </c>
      <c r="BJ37" s="3">
        <f t="shared" si="68"/>
        <v>285.80147424199521</v>
      </c>
      <c r="BK37" s="3"/>
      <c r="BL37" s="3"/>
      <c r="BM37" s="3">
        <v>0.62250000000000005</v>
      </c>
      <c r="BN37" s="3">
        <f t="shared" si="26"/>
        <v>97.418471029305778</v>
      </c>
      <c r="BP37" s="3">
        <f t="shared" si="27"/>
        <v>18</v>
      </c>
      <c r="BQ37" s="3">
        <f t="shared" si="69"/>
        <v>239.82863879141303</v>
      </c>
      <c r="BR37" s="3"/>
      <c r="BS37" s="3"/>
      <c r="BT37" s="3">
        <v>0.77734000000000003</v>
      </c>
      <c r="BU37" s="3">
        <f t="shared" si="29"/>
        <v>150.21093346815761</v>
      </c>
    </row>
    <row r="38" spans="5:73" x14ac:dyDescent="0.25">
      <c r="E38" s="3">
        <f t="shared" si="0"/>
        <v>19</v>
      </c>
      <c r="F38" s="3">
        <v>700</v>
      </c>
      <c r="G38" s="3">
        <f t="shared" si="50"/>
        <v>4365.6337484644837</v>
      </c>
      <c r="H38" s="3"/>
      <c r="I38" s="3">
        <v>0.6008</v>
      </c>
      <c r="J38" s="3">
        <f t="shared" si="2"/>
        <v>91.829273454482816</v>
      </c>
      <c r="L38" s="3">
        <f t="shared" si="3"/>
        <v>19</v>
      </c>
      <c r="M38" s="3">
        <v>700</v>
      </c>
      <c r="N38" s="3">
        <f t="shared" ref="N38" si="70">IF(M37&lt;=0,1000+6*700+700,1000+6*(700-M37)+(700-M37))</f>
        <v>4463.3064178127488</v>
      </c>
      <c r="O38" s="3"/>
      <c r="P38" s="3">
        <v>0.45567999999999997</v>
      </c>
      <c r="Q38" s="3">
        <f t="shared" si="5"/>
        <v>60.821796977464004</v>
      </c>
      <c r="S38" s="3">
        <f t="shared" si="6"/>
        <v>19</v>
      </c>
      <c r="T38" s="3">
        <v>700</v>
      </c>
      <c r="U38" s="3">
        <f t="shared" ref="U38" si="71">IF(T37&lt;=0,1000+6*700+700,1000+6*(700-T37)+(700-T37))</f>
        <v>3450.1355161511419</v>
      </c>
      <c r="V38" s="3"/>
      <c r="W38" s="3">
        <v>0.39108999999999999</v>
      </c>
      <c r="X38" s="3">
        <f t="shared" si="8"/>
        <v>49.608480544449215</v>
      </c>
      <c r="Z38" s="3">
        <f t="shared" si="9"/>
        <v>19</v>
      </c>
      <c r="AA38" s="3">
        <v>700</v>
      </c>
      <c r="AB38" s="3">
        <f t="shared" ref="AB38" si="72">IF(AA37&lt;=0,1000+6*700+700,1000+6*(700-AA37)+(700-AA37))</f>
        <v>1108.3746443094656</v>
      </c>
      <c r="AC38" s="3"/>
      <c r="AD38" s="3">
        <v>0.91822000000000004</v>
      </c>
      <c r="AE38" s="3">
        <f t="shared" si="11"/>
        <v>250.3722564045641</v>
      </c>
      <c r="AG38" s="3">
        <f t="shared" si="12"/>
        <v>19</v>
      </c>
      <c r="AH38" s="3">
        <v>700</v>
      </c>
      <c r="AI38" s="3">
        <f t="shared" ref="AI38" si="73">IF(AH37&lt;=0,1000+6*700+700,1000+6*(700-AH37)+(700-AH37))</f>
        <v>5900</v>
      </c>
      <c r="AJ38" s="3"/>
      <c r="AK38" s="3">
        <v>0.90710999999999997</v>
      </c>
      <c r="AL38" s="3">
        <f t="shared" si="14"/>
        <v>237.63392815827072</v>
      </c>
      <c r="AN38" s="3">
        <f t="shared" si="15"/>
        <v>19</v>
      </c>
      <c r="AO38" s="3">
        <v>700</v>
      </c>
      <c r="AP38" s="3">
        <f t="shared" ref="AP38" si="74">IF(AO37&lt;=0,1000+6*700+700,1000+6*(700-AO37)+(700-AO37))</f>
        <v>5111.3448373689234</v>
      </c>
      <c r="AQ38" s="3"/>
      <c r="AR38" s="3">
        <v>1.7600000000000001E-2</v>
      </c>
      <c r="AS38" s="3">
        <f t="shared" si="17"/>
        <v>1.7756721589258986</v>
      </c>
      <c r="AU38" s="3">
        <f t="shared" si="18"/>
        <v>19</v>
      </c>
      <c r="AV38" s="3">
        <v>700</v>
      </c>
      <c r="AW38" s="3">
        <f t="shared" ref="AW38" si="75">IF(AV37&lt;=0,1000+6*700+700,1000+6*(700-AV37)+(700-AV37))</f>
        <v>5021.7481434103538</v>
      </c>
      <c r="AX38" s="3"/>
      <c r="AY38" s="3">
        <v>0.35705999999999999</v>
      </c>
      <c r="AZ38" s="3">
        <f t="shared" si="20"/>
        <v>44.170387169560939</v>
      </c>
      <c r="BB38" s="3">
        <f t="shared" si="21"/>
        <v>19</v>
      </c>
      <c r="BC38" s="3">
        <v>700</v>
      </c>
      <c r="BD38" s="3">
        <f t="shared" ref="BD38" si="76">IF(BC37&lt;=0,1000+6*700+700,1000+6*(700-BC37)+(700-BC37))</f>
        <v>3208.542934504771</v>
      </c>
      <c r="BE38" s="3"/>
      <c r="BF38" s="3">
        <v>0.62843000000000004</v>
      </c>
      <c r="BG38" s="3">
        <f t="shared" si="23"/>
        <v>99.001800727131467</v>
      </c>
      <c r="BI38" s="3">
        <f t="shared" si="24"/>
        <v>19</v>
      </c>
      <c r="BJ38" s="3">
        <v>700</v>
      </c>
      <c r="BK38" s="3">
        <f t="shared" ref="BK38" si="77">IF(BJ37&lt;=0,1000+6*700+700,1000+6*(700-BJ37)+(700-BJ37))</f>
        <v>3899.3896803060338</v>
      </c>
      <c r="BL38" s="3"/>
      <c r="BM38" s="3">
        <v>0.75061999999999995</v>
      </c>
      <c r="BN38" s="3">
        <f t="shared" si="26"/>
        <v>138.87774414136967</v>
      </c>
      <c r="BP38" s="3">
        <f t="shared" si="27"/>
        <v>19</v>
      </c>
      <c r="BQ38" s="3">
        <v>700</v>
      </c>
      <c r="BR38" s="3">
        <f t="shared" ref="BR38" si="78">IF(BQ37&lt;=0,1000+6*700+700,1000+6*(700-BQ37)+(700-BQ37))</f>
        <v>4221.1995284601089</v>
      </c>
      <c r="BS38" s="3"/>
      <c r="BT38" s="3">
        <v>0.42574000000000001</v>
      </c>
      <c r="BU38" s="3">
        <f t="shared" si="29"/>
        <v>55.467302354626703</v>
      </c>
    </row>
    <row r="39" spans="5:73" x14ac:dyDescent="0.25">
      <c r="E39" s="3">
        <f t="shared" si="0"/>
        <v>20</v>
      </c>
      <c r="F39" s="3">
        <f>F38-J38</f>
        <v>608.17072654551714</v>
      </c>
      <c r="G39" s="3"/>
      <c r="H39" s="3"/>
      <c r="I39" s="3">
        <v>9.6060000000000006E-2</v>
      </c>
      <c r="J39" s="3">
        <f t="shared" si="2"/>
        <v>10.099229247407402</v>
      </c>
      <c r="L39" s="3">
        <f t="shared" si="3"/>
        <v>20</v>
      </c>
      <c r="M39" s="3">
        <f>M38-Q38</f>
        <v>639.17820302253597</v>
      </c>
      <c r="N39" s="3"/>
      <c r="O39" s="3"/>
      <c r="P39" s="3">
        <v>0.76441999999999999</v>
      </c>
      <c r="Q39" s="3">
        <f t="shared" si="5"/>
        <v>144.57047204514987</v>
      </c>
      <c r="S39" s="3">
        <f t="shared" si="6"/>
        <v>20</v>
      </c>
      <c r="T39" s="3">
        <f>T38-X38</f>
        <v>650.39151945555079</v>
      </c>
      <c r="U39" s="3"/>
      <c r="V39" s="3"/>
      <c r="W39" s="3">
        <v>0.29513</v>
      </c>
      <c r="X39" s="3">
        <f t="shared" si="8"/>
        <v>34.97418903362361</v>
      </c>
      <c r="Z39" s="3">
        <f t="shared" si="9"/>
        <v>20</v>
      </c>
      <c r="AA39" s="3">
        <f>AA38-AE38</f>
        <v>449.6277435954359</v>
      </c>
      <c r="AB39" s="3"/>
      <c r="AC39" s="3"/>
      <c r="AD39" s="3">
        <v>0.31279000000000001</v>
      </c>
      <c r="AE39" s="3">
        <f t="shared" si="11"/>
        <v>37.511535661354415</v>
      </c>
      <c r="AG39" s="3">
        <f t="shared" si="12"/>
        <v>20</v>
      </c>
      <c r="AH39" s="3">
        <f>AH38-AL38</f>
        <v>462.36607184172931</v>
      </c>
      <c r="AI39" s="3"/>
      <c r="AJ39" s="3"/>
      <c r="AK39" s="3">
        <v>0.28484999999999999</v>
      </c>
      <c r="AL39" s="3">
        <f t="shared" si="14"/>
        <v>33.526296808122801</v>
      </c>
      <c r="AN39" s="3">
        <f t="shared" si="15"/>
        <v>20</v>
      </c>
      <c r="AO39" s="3">
        <f>AO38-AS38</f>
        <v>698.22432784107411</v>
      </c>
      <c r="AP39" s="3"/>
      <c r="AQ39" s="3"/>
      <c r="AR39" s="3">
        <v>3.0970000000000001E-2</v>
      </c>
      <c r="AS39" s="3">
        <f t="shared" si="17"/>
        <v>3.1459707818292131</v>
      </c>
      <c r="AU39" s="3">
        <f t="shared" si="18"/>
        <v>20</v>
      </c>
      <c r="AV39" s="3">
        <f>AV38-AZ38</f>
        <v>655.82961283043903</v>
      </c>
      <c r="AW39" s="3"/>
      <c r="AX39" s="3"/>
      <c r="AY39" s="3">
        <v>0.74917999999999996</v>
      </c>
      <c r="AZ39" s="3">
        <f t="shared" si="20"/>
        <v>138.30197285862332</v>
      </c>
      <c r="BB39" s="3">
        <f t="shared" si="21"/>
        <v>20</v>
      </c>
      <c r="BC39" s="3">
        <f>BC38-BG38</f>
        <v>600.99819927286853</v>
      </c>
      <c r="BD39" s="3"/>
      <c r="BE39" s="3"/>
      <c r="BF39" s="3">
        <v>0.49242000000000002</v>
      </c>
      <c r="BG39" s="3">
        <f t="shared" si="23"/>
        <v>67.810094502137943</v>
      </c>
      <c r="BI39" s="3">
        <f t="shared" si="24"/>
        <v>20</v>
      </c>
      <c r="BJ39" s="3">
        <f>BJ38-BN38</f>
        <v>561.1222558586303</v>
      </c>
      <c r="BK39" s="3"/>
      <c r="BL39" s="3"/>
      <c r="BM39" s="3">
        <v>0.34303</v>
      </c>
      <c r="BN39" s="3">
        <f t="shared" si="26"/>
        <v>42.011692364052855</v>
      </c>
      <c r="BP39" s="3">
        <f t="shared" si="27"/>
        <v>20</v>
      </c>
      <c r="BQ39" s="3">
        <f>BQ38-BU38</f>
        <v>644.53269764537333</v>
      </c>
      <c r="BR39" s="3"/>
      <c r="BS39" s="3"/>
      <c r="BT39" s="3">
        <v>0.12545000000000001</v>
      </c>
      <c r="BU39" s="3">
        <f t="shared" si="29"/>
        <v>13.404581062906498</v>
      </c>
    </row>
    <row r="40" spans="5:73" x14ac:dyDescent="0.25">
      <c r="E40" s="3">
        <f t="shared" si="0"/>
        <v>21</v>
      </c>
      <c r="F40" s="3">
        <f t="shared" ref="F40:F43" si="79">F39-J39</f>
        <v>598.07149729810976</v>
      </c>
      <c r="G40" s="3"/>
      <c r="H40" s="3"/>
      <c r="I40" s="3">
        <v>0.92274999999999996</v>
      </c>
      <c r="J40" s="3">
        <f t="shared" si="2"/>
        <v>256.07083632042816</v>
      </c>
      <c r="L40" s="3">
        <f t="shared" si="3"/>
        <v>21</v>
      </c>
      <c r="M40" s="3">
        <f t="shared" ref="M40:M43" si="80">M39-Q39</f>
        <v>494.6077309773861</v>
      </c>
      <c r="N40" s="3"/>
      <c r="O40" s="3"/>
      <c r="P40" s="3">
        <v>0.43379000000000001</v>
      </c>
      <c r="Q40" s="3">
        <f t="shared" si="5"/>
        <v>56.879024485662853</v>
      </c>
      <c r="S40" s="3">
        <f t="shared" si="6"/>
        <v>21</v>
      </c>
      <c r="T40" s="3">
        <f t="shared" ref="T40:T43" si="81">T39-X39</f>
        <v>615.4173304219272</v>
      </c>
      <c r="U40" s="3"/>
      <c r="V40" s="3"/>
      <c r="W40" s="3">
        <v>0.71016999999999997</v>
      </c>
      <c r="X40" s="3">
        <f t="shared" si="8"/>
        <v>123.84607347846091</v>
      </c>
      <c r="Z40" s="3">
        <f t="shared" si="9"/>
        <v>21</v>
      </c>
      <c r="AA40" s="3">
        <f t="shared" ref="AA40:AA43" si="82">AA39-AE39</f>
        <v>412.1162079340815</v>
      </c>
      <c r="AB40" s="3"/>
      <c r="AC40" s="3"/>
      <c r="AD40" s="3">
        <v>0.78374999999999995</v>
      </c>
      <c r="AE40" s="3">
        <f t="shared" si="11"/>
        <v>153.13201331701481</v>
      </c>
      <c r="AG40" s="3">
        <f t="shared" si="12"/>
        <v>21</v>
      </c>
      <c r="AH40" s="3">
        <f t="shared" ref="AH40:AH43" si="83">AH39-AL39</f>
        <v>428.83977503360649</v>
      </c>
      <c r="AI40" s="3"/>
      <c r="AJ40" s="3"/>
      <c r="AK40" s="3">
        <v>0.11395</v>
      </c>
      <c r="AL40" s="3">
        <f t="shared" si="14"/>
        <v>12.098189656078311</v>
      </c>
      <c r="AN40" s="3">
        <f t="shared" si="15"/>
        <v>21</v>
      </c>
      <c r="AO40" s="3">
        <f t="shared" ref="AO40:AO43" si="84">AO39-AS39</f>
        <v>695.07835705924492</v>
      </c>
      <c r="AP40" s="3"/>
      <c r="AQ40" s="3"/>
      <c r="AR40" s="3">
        <v>9.5909999999999995E-2</v>
      </c>
      <c r="AS40" s="3">
        <f t="shared" si="17"/>
        <v>10.08263660233578</v>
      </c>
      <c r="AU40" s="3">
        <f t="shared" si="18"/>
        <v>21</v>
      </c>
      <c r="AV40" s="3">
        <f t="shared" ref="AV40:AV43" si="85">AV39-AZ39</f>
        <v>517.52763997181569</v>
      </c>
      <c r="AW40" s="3"/>
      <c r="AX40" s="3"/>
      <c r="AY40" s="3">
        <v>0.12706000000000001</v>
      </c>
      <c r="AZ40" s="3">
        <f t="shared" si="20"/>
        <v>13.588845402678468</v>
      </c>
      <c r="BB40" s="3">
        <f t="shared" si="21"/>
        <v>21</v>
      </c>
      <c r="BC40" s="3">
        <f t="shared" ref="BC40:BC43" si="86">BC39-BG39</f>
        <v>533.18810477073055</v>
      </c>
      <c r="BD40" s="3"/>
      <c r="BE40" s="3"/>
      <c r="BF40" s="3">
        <v>0.24773999999999999</v>
      </c>
      <c r="BG40" s="3">
        <f t="shared" si="23"/>
        <v>28.467327010736515</v>
      </c>
      <c r="BI40" s="3">
        <f t="shared" si="24"/>
        <v>21</v>
      </c>
      <c r="BJ40" s="3">
        <f t="shared" ref="BJ40:BJ43" si="87">BJ39-BN39</f>
        <v>519.11056349457749</v>
      </c>
      <c r="BK40" s="3"/>
      <c r="BL40" s="3"/>
      <c r="BM40" s="3">
        <v>0.76695000000000002</v>
      </c>
      <c r="BN40" s="3">
        <f t="shared" si="26"/>
        <v>145.6502256163387</v>
      </c>
      <c r="BP40" s="3">
        <f t="shared" si="27"/>
        <v>21</v>
      </c>
      <c r="BQ40" s="3">
        <f t="shared" ref="BQ40:BQ43" si="88">BQ39-BU39</f>
        <v>631.12811658246687</v>
      </c>
      <c r="BR40" s="3"/>
      <c r="BS40" s="3"/>
      <c r="BT40" s="3">
        <v>0.57377</v>
      </c>
      <c r="BU40" s="3">
        <f t="shared" si="29"/>
        <v>85.277617230634107</v>
      </c>
    </row>
    <row r="41" spans="5:73" x14ac:dyDescent="0.25">
      <c r="E41" s="3">
        <f t="shared" si="0"/>
        <v>22</v>
      </c>
      <c r="F41" s="3">
        <f t="shared" si="79"/>
        <v>342.0006609776816</v>
      </c>
      <c r="G41" s="3"/>
      <c r="H41" s="3"/>
      <c r="I41" s="3">
        <v>0.14674999999999999</v>
      </c>
      <c r="J41" s="3">
        <f t="shared" si="2"/>
        <v>15.870269119532054</v>
      </c>
      <c r="L41" s="3">
        <f t="shared" si="3"/>
        <v>22</v>
      </c>
      <c r="M41" s="3">
        <f t="shared" si="80"/>
        <v>437.72870649172324</v>
      </c>
      <c r="N41" s="3"/>
      <c r="O41" s="3"/>
      <c r="P41" s="3">
        <v>0.81737000000000004</v>
      </c>
      <c r="Q41" s="3">
        <f t="shared" si="5"/>
        <v>170.0293030778187</v>
      </c>
      <c r="S41" s="3">
        <f t="shared" si="6"/>
        <v>22</v>
      </c>
      <c r="T41" s="3">
        <f t="shared" si="81"/>
        <v>491.57125694346632</v>
      </c>
      <c r="U41" s="3"/>
      <c r="V41" s="3"/>
      <c r="W41" s="3">
        <v>0.43414000000000003</v>
      </c>
      <c r="X41" s="3">
        <f t="shared" si="8"/>
        <v>56.940858119828853</v>
      </c>
      <c r="Z41" s="3">
        <f t="shared" si="9"/>
        <v>22</v>
      </c>
      <c r="AA41" s="3">
        <f t="shared" si="82"/>
        <v>258.98419461706669</v>
      </c>
      <c r="AB41" s="3"/>
      <c r="AC41" s="3"/>
      <c r="AD41" s="3">
        <v>0.4264</v>
      </c>
      <c r="AE41" s="3">
        <f t="shared" si="11"/>
        <v>55.582298969672649</v>
      </c>
      <c r="AG41" s="3">
        <f t="shared" si="12"/>
        <v>22</v>
      </c>
      <c r="AH41" s="3">
        <f t="shared" si="83"/>
        <v>416.74158537752817</v>
      </c>
      <c r="AI41" s="3"/>
      <c r="AJ41" s="3"/>
      <c r="AK41" s="3">
        <v>0.29846</v>
      </c>
      <c r="AL41" s="3">
        <f t="shared" si="14"/>
        <v>35.447736039524507</v>
      </c>
      <c r="AN41" s="3">
        <f t="shared" si="15"/>
        <v>22</v>
      </c>
      <c r="AO41" s="3">
        <f t="shared" si="84"/>
        <v>684.99572045690911</v>
      </c>
      <c r="AP41" s="3"/>
      <c r="AQ41" s="3"/>
      <c r="AR41" s="3">
        <v>0.91986999999999997</v>
      </c>
      <c r="AS41" s="3">
        <f t="shared" si="17"/>
        <v>252.41049631921575</v>
      </c>
      <c r="AU41" s="3">
        <f t="shared" si="18"/>
        <v>22</v>
      </c>
      <c r="AV41" s="3">
        <f t="shared" si="85"/>
        <v>503.9387945691372</v>
      </c>
      <c r="AW41" s="3"/>
      <c r="AX41" s="3"/>
      <c r="AY41" s="3">
        <v>0.61441999999999997</v>
      </c>
      <c r="AZ41" s="3">
        <f t="shared" si="20"/>
        <v>95.300658481081427</v>
      </c>
      <c r="BB41" s="3">
        <f t="shared" si="21"/>
        <v>22</v>
      </c>
      <c r="BC41" s="3">
        <f t="shared" si="86"/>
        <v>504.72077775999401</v>
      </c>
      <c r="BD41" s="3"/>
      <c r="BE41" s="3"/>
      <c r="BF41" s="3">
        <v>0.13750999999999999</v>
      </c>
      <c r="BG41" s="3">
        <f t="shared" si="23"/>
        <v>14.79317243467341</v>
      </c>
      <c r="BI41" s="3">
        <f t="shared" si="24"/>
        <v>22</v>
      </c>
      <c r="BJ41" s="3">
        <f t="shared" si="87"/>
        <v>373.46033787823876</v>
      </c>
      <c r="BK41" s="3"/>
      <c r="BL41" s="3"/>
      <c r="BM41" s="3">
        <v>0.82123000000000002</v>
      </c>
      <c r="BN41" s="3">
        <f t="shared" si="26"/>
        <v>172.16552155551398</v>
      </c>
      <c r="BP41" s="3">
        <f t="shared" si="27"/>
        <v>22</v>
      </c>
      <c r="BQ41" s="3">
        <f t="shared" si="88"/>
        <v>545.85049935183281</v>
      </c>
      <c r="BR41" s="3"/>
      <c r="BS41" s="3"/>
      <c r="BT41" s="3">
        <v>0.92120000000000002</v>
      </c>
      <c r="BU41" s="3">
        <f t="shared" si="29"/>
        <v>254.08422821183038</v>
      </c>
    </row>
    <row r="42" spans="5:73" x14ac:dyDescent="0.25">
      <c r="E42" s="3">
        <f t="shared" si="0"/>
        <v>23</v>
      </c>
      <c r="F42" s="3">
        <f t="shared" si="79"/>
        <v>326.13039185814955</v>
      </c>
      <c r="G42" s="3"/>
      <c r="H42" s="3"/>
      <c r="I42" s="3">
        <v>0.15354999999999999</v>
      </c>
      <c r="J42" s="3">
        <f t="shared" si="2"/>
        <v>16.670414589887823</v>
      </c>
      <c r="L42" s="3">
        <f t="shared" si="3"/>
        <v>23</v>
      </c>
      <c r="M42" s="3">
        <f t="shared" si="80"/>
        <v>267.69940341390452</v>
      </c>
      <c r="N42" s="3"/>
      <c r="O42" s="3"/>
      <c r="P42" s="3">
        <v>0.80937000000000003</v>
      </c>
      <c r="Q42" s="3">
        <f t="shared" si="5"/>
        <v>165.74209024562521</v>
      </c>
      <c r="S42" s="3">
        <f t="shared" si="6"/>
        <v>23</v>
      </c>
      <c r="T42" s="3">
        <f t="shared" si="81"/>
        <v>434.63039882363745</v>
      </c>
      <c r="U42" s="3"/>
      <c r="V42" s="3"/>
      <c r="W42" s="3">
        <v>0.84775</v>
      </c>
      <c r="X42" s="3">
        <f t="shared" si="8"/>
        <v>188.22313723921306</v>
      </c>
      <c r="Z42" s="3">
        <f t="shared" si="9"/>
        <v>23</v>
      </c>
      <c r="AA42" s="3">
        <f t="shared" si="82"/>
        <v>203.40189564739404</v>
      </c>
      <c r="AB42" s="3"/>
      <c r="AC42" s="3"/>
      <c r="AD42" s="3">
        <v>0.18168999999999999</v>
      </c>
      <c r="AE42" s="3">
        <f t="shared" si="11"/>
        <v>20.051404106642511</v>
      </c>
      <c r="AG42" s="3">
        <f t="shared" si="12"/>
        <v>23</v>
      </c>
      <c r="AH42" s="3">
        <f t="shared" si="83"/>
        <v>381.29384933800367</v>
      </c>
      <c r="AI42" s="3"/>
      <c r="AJ42" s="3"/>
      <c r="AK42" s="3">
        <v>0.90783000000000003</v>
      </c>
      <c r="AL42" s="3">
        <f t="shared" si="14"/>
        <v>238.41205809765646</v>
      </c>
      <c r="AN42" s="3">
        <f t="shared" si="15"/>
        <v>23</v>
      </c>
      <c r="AO42" s="3">
        <f t="shared" si="84"/>
        <v>432.58522413769333</v>
      </c>
      <c r="AP42" s="3"/>
      <c r="AQ42" s="3"/>
      <c r="AR42" s="3">
        <v>0.61607999999999996</v>
      </c>
      <c r="AS42" s="3">
        <f t="shared" si="17"/>
        <v>95.732108143214688</v>
      </c>
      <c r="AU42" s="3">
        <f t="shared" si="18"/>
        <v>23</v>
      </c>
      <c r="AV42" s="3">
        <f t="shared" si="85"/>
        <v>408.63813608805577</v>
      </c>
      <c r="AW42" s="3"/>
      <c r="AX42" s="3"/>
      <c r="AY42" s="3">
        <v>0.75119000000000002</v>
      </c>
      <c r="AZ42" s="3">
        <f t="shared" si="20"/>
        <v>139.10657259987818</v>
      </c>
      <c r="BB42" s="3">
        <f t="shared" si="21"/>
        <v>23</v>
      </c>
      <c r="BC42" s="3">
        <f t="shared" si="86"/>
        <v>489.9276053253206</v>
      </c>
      <c r="BD42" s="3"/>
      <c r="BE42" s="3"/>
      <c r="BF42" s="3">
        <v>0.89090000000000003</v>
      </c>
      <c r="BG42" s="3">
        <f t="shared" si="23"/>
        <v>221.5490386143112</v>
      </c>
      <c r="BI42" s="3">
        <f t="shared" si="24"/>
        <v>23</v>
      </c>
      <c r="BJ42" s="3">
        <f t="shared" si="87"/>
        <v>201.29481632272478</v>
      </c>
      <c r="BK42" s="3"/>
      <c r="BL42" s="3"/>
      <c r="BM42" s="3">
        <v>0.44186999999999999</v>
      </c>
      <c r="BN42" s="3">
        <f t="shared" si="26"/>
        <v>58.316336882487199</v>
      </c>
      <c r="BP42" s="3">
        <f t="shared" si="27"/>
        <v>23</v>
      </c>
      <c r="BQ42" s="3">
        <f t="shared" si="88"/>
        <v>291.76627114000246</v>
      </c>
      <c r="BR42" s="3"/>
      <c r="BS42" s="3"/>
      <c r="BT42" s="3">
        <v>0.86094000000000004</v>
      </c>
      <c r="BU42" s="3">
        <f t="shared" si="29"/>
        <v>197.28497843112655</v>
      </c>
    </row>
    <row r="43" spans="5:73" x14ac:dyDescent="0.25">
      <c r="E43" s="3">
        <f t="shared" si="0"/>
        <v>24</v>
      </c>
      <c r="F43" s="3">
        <f t="shared" si="79"/>
        <v>309.45997726826175</v>
      </c>
      <c r="G43" s="3"/>
      <c r="H43" s="3"/>
      <c r="I43" s="3">
        <v>0.35776000000000002</v>
      </c>
      <c r="J43" s="3">
        <f t="shared" si="2"/>
        <v>44.279321337416384</v>
      </c>
      <c r="L43" s="3">
        <f t="shared" si="3"/>
        <v>24</v>
      </c>
      <c r="M43" s="3">
        <f t="shared" si="80"/>
        <v>101.95731316827931</v>
      </c>
      <c r="N43" s="3"/>
      <c r="O43" s="3"/>
      <c r="P43" s="3">
        <v>0.50797000000000003</v>
      </c>
      <c r="Q43" s="3">
        <f t="shared" si="5"/>
        <v>70.921558873900977</v>
      </c>
      <c r="S43" s="3">
        <f t="shared" si="6"/>
        <v>24</v>
      </c>
      <c r="T43" s="3">
        <f t="shared" si="81"/>
        <v>246.40726158442439</v>
      </c>
      <c r="U43" s="3"/>
      <c r="V43" s="3"/>
      <c r="W43" s="3">
        <v>0.86799999999999999</v>
      </c>
      <c r="X43" s="3">
        <f t="shared" si="8"/>
        <v>202.49533563957664</v>
      </c>
      <c r="Z43" s="3">
        <f t="shared" si="9"/>
        <v>24</v>
      </c>
      <c r="AA43" s="3">
        <f t="shared" si="82"/>
        <v>183.35049154075153</v>
      </c>
      <c r="AB43" s="3"/>
      <c r="AC43" s="3"/>
      <c r="AD43" s="3">
        <v>0.30112</v>
      </c>
      <c r="AE43" s="3">
        <f t="shared" si="11"/>
        <v>35.827622530570629</v>
      </c>
      <c r="AG43" s="3">
        <f t="shared" si="12"/>
        <v>24</v>
      </c>
      <c r="AH43" s="3">
        <f t="shared" si="83"/>
        <v>142.88179124034721</v>
      </c>
      <c r="AI43" s="3"/>
      <c r="AJ43" s="3"/>
      <c r="AK43" s="3">
        <v>0.41553000000000001</v>
      </c>
      <c r="AL43" s="3">
        <f t="shared" si="14"/>
        <v>53.704982530682329</v>
      </c>
      <c r="AN43" s="3">
        <f t="shared" si="15"/>
        <v>24</v>
      </c>
      <c r="AO43" s="3">
        <f t="shared" si="84"/>
        <v>336.85311599447863</v>
      </c>
      <c r="AP43" s="3"/>
      <c r="AQ43" s="3"/>
      <c r="AR43" s="3">
        <v>0.95545000000000002</v>
      </c>
      <c r="AS43" s="3">
        <f t="shared" si="17"/>
        <v>311.11431250653192</v>
      </c>
      <c r="AU43" s="3">
        <f t="shared" si="18"/>
        <v>24</v>
      </c>
      <c r="AV43" s="3">
        <f t="shared" si="85"/>
        <v>269.5315634881776</v>
      </c>
      <c r="AW43" s="3"/>
      <c r="AX43" s="3"/>
      <c r="AY43" s="3">
        <v>0.42864000000000002</v>
      </c>
      <c r="AZ43" s="3">
        <f t="shared" si="20"/>
        <v>55.97357951359988</v>
      </c>
      <c r="BB43" s="3">
        <f t="shared" si="21"/>
        <v>24</v>
      </c>
      <c r="BC43" s="3">
        <f t="shared" si="86"/>
        <v>268.3785667110094</v>
      </c>
      <c r="BD43" s="3"/>
      <c r="BE43" s="3"/>
      <c r="BF43" s="3">
        <v>0.37028</v>
      </c>
      <c r="BG43" s="3">
        <f t="shared" si="23"/>
        <v>46.248000283570875</v>
      </c>
      <c r="BI43" s="3">
        <f t="shared" si="24"/>
        <v>24</v>
      </c>
      <c r="BJ43" s="3">
        <f t="shared" si="87"/>
        <v>142.97847944023758</v>
      </c>
      <c r="BK43" s="3"/>
      <c r="BL43" s="3"/>
      <c r="BM43" s="3">
        <v>0.52490000000000003</v>
      </c>
      <c r="BN43" s="3">
        <f t="shared" si="26"/>
        <v>74.422997078926144</v>
      </c>
      <c r="BP43" s="3">
        <f t="shared" si="27"/>
        <v>24</v>
      </c>
      <c r="BQ43" s="3">
        <f t="shared" si="88"/>
        <v>94.481292708875912</v>
      </c>
      <c r="BR43" s="3"/>
      <c r="BS43" s="3"/>
      <c r="BT43" s="3">
        <v>0.12175999999999999</v>
      </c>
      <c r="BU43" s="3">
        <f t="shared" si="29"/>
        <v>12.983537418055796</v>
      </c>
    </row>
    <row r="44" spans="5:73" x14ac:dyDescent="0.25">
      <c r="E44" s="3">
        <f t="shared" si="0"/>
        <v>25</v>
      </c>
      <c r="F44" s="3">
        <v>700</v>
      </c>
      <c r="G44" s="3">
        <f t="shared" si="50"/>
        <v>3733.7801591221678</v>
      </c>
      <c r="H44" s="3"/>
      <c r="I44" s="3">
        <v>0.79922000000000004</v>
      </c>
      <c r="J44" s="3">
        <f t="shared" si="2"/>
        <v>160.55454977187566</v>
      </c>
      <c r="L44" s="3">
        <f t="shared" si="3"/>
        <v>25</v>
      </c>
      <c r="M44" s="3">
        <v>700</v>
      </c>
      <c r="N44" s="3">
        <f t="shared" ref="N44" si="89">IF(M43&lt;=0,1000+6*700+700,1000+6*(700-M43)+(700-M43))</f>
        <v>5186.2988078220442</v>
      </c>
      <c r="O44" s="3"/>
      <c r="P44" s="3">
        <v>0.80335000000000001</v>
      </c>
      <c r="Q44" s="3">
        <f t="shared" si="5"/>
        <v>162.63297801043186</v>
      </c>
      <c r="S44" s="3">
        <f t="shared" si="6"/>
        <v>25</v>
      </c>
      <c r="T44" s="3">
        <v>700</v>
      </c>
      <c r="U44" s="3">
        <f t="shared" ref="U44" si="90">IF(T43&lt;=0,1000+6*700+700,1000+6*(700-T43)+(700-T43))</f>
        <v>4175.149168909029</v>
      </c>
      <c r="V44" s="3"/>
      <c r="W44" s="3">
        <v>0.34239999999999998</v>
      </c>
      <c r="X44" s="3">
        <f t="shared" si="8"/>
        <v>41.915843524016694</v>
      </c>
      <c r="Z44" s="3">
        <f t="shared" si="9"/>
        <v>25</v>
      </c>
      <c r="AA44" s="3">
        <v>700</v>
      </c>
      <c r="AB44" s="3">
        <f t="shared" ref="AB44" si="91">IF(AA43&lt;=0,1000+6*700+700,1000+6*(700-AA43)+(700-AA43))</f>
        <v>4616.5465592147393</v>
      </c>
      <c r="AC44" s="3"/>
      <c r="AD44" s="3">
        <v>6.7320000000000005E-2</v>
      </c>
      <c r="AE44" s="3">
        <f t="shared" si="11"/>
        <v>6.9693116601344887</v>
      </c>
      <c r="AG44" s="3">
        <f t="shared" si="12"/>
        <v>25</v>
      </c>
      <c r="AH44" s="3">
        <v>700</v>
      </c>
      <c r="AI44" s="3">
        <f t="shared" ref="AI44" si="92">IF(AH43&lt;=0,1000+6*700+700,1000+6*(700-AH43)+(700-AH43))</f>
        <v>4899.8274613175699</v>
      </c>
      <c r="AJ44" s="3"/>
      <c r="AK44" s="3">
        <v>0.26651000000000002</v>
      </c>
      <c r="AL44" s="3">
        <f t="shared" si="14"/>
        <v>30.994131475720149</v>
      </c>
      <c r="AN44" s="3">
        <f t="shared" si="15"/>
        <v>25</v>
      </c>
      <c r="AO44" s="3">
        <v>700</v>
      </c>
      <c r="AP44" s="3">
        <f t="shared" ref="AP44" si="93">IF(AO43&lt;=0,1000+6*700+700,1000+6*(700-AO43)+(700-AO43))</f>
        <v>3542.0281880386497</v>
      </c>
      <c r="AQ44" s="3"/>
      <c r="AR44" s="3">
        <v>0.28847</v>
      </c>
      <c r="AS44" s="3">
        <f t="shared" si="17"/>
        <v>34.03376978998039</v>
      </c>
      <c r="AU44" s="3">
        <f t="shared" si="18"/>
        <v>25</v>
      </c>
      <c r="AV44" s="3">
        <v>700</v>
      </c>
      <c r="AW44" s="3">
        <f t="shared" ref="AW44" si="94">IF(AV43&lt;=0,1000+6*700+700,1000+6*(700-AV43)+(700-AV43))</f>
        <v>4013.2790555827569</v>
      </c>
      <c r="AX44" s="3"/>
      <c r="AY44" s="3">
        <v>0.37322</v>
      </c>
      <c r="AZ44" s="3">
        <f t="shared" si="20"/>
        <v>46.715967711400424</v>
      </c>
      <c r="BB44" s="3">
        <f t="shared" si="21"/>
        <v>25</v>
      </c>
      <c r="BC44" s="3">
        <v>700</v>
      </c>
      <c r="BD44" s="3">
        <f t="shared" ref="BD44" si="95">IF(BC43&lt;=0,1000+6*700+700,1000+6*(700-BC43)+(700-BC43))</f>
        <v>4021.3500330229344</v>
      </c>
      <c r="BE44" s="3"/>
      <c r="BF44" s="3">
        <v>0.71072000000000002</v>
      </c>
      <c r="BG44" s="3">
        <f t="shared" si="23"/>
        <v>124.03602017783255</v>
      </c>
      <c r="BI44" s="3">
        <f t="shared" si="24"/>
        <v>25</v>
      </c>
      <c r="BJ44" s="3">
        <v>700</v>
      </c>
      <c r="BK44" s="3">
        <f t="shared" ref="BK44" si="96">IF(BJ43&lt;=0,1000+6*700+700,1000+6*(700-BJ43)+(700-BJ43))</f>
        <v>4899.1506439183368</v>
      </c>
      <c r="BL44" s="3"/>
      <c r="BM44" s="3">
        <v>0.55200000000000005</v>
      </c>
      <c r="BN44" s="3">
        <f t="shared" si="26"/>
        <v>80.296204656715204</v>
      </c>
      <c r="BP44" s="3">
        <f t="shared" si="27"/>
        <v>25</v>
      </c>
      <c r="BQ44" s="3">
        <v>700</v>
      </c>
      <c r="BR44" s="3">
        <f t="shared" ref="BR44" si="97">IF(BQ43&lt;=0,1000+6*700+700,1000+6*(700-BQ43)+(700-BQ43))</f>
        <v>5238.6309510378687</v>
      </c>
      <c r="BS44" s="3"/>
      <c r="BT44" s="3">
        <v>0.48254000000000002</v>
      </c>
      <c r="BU44" s="3">
        <f t="shared" si="29"/>
        <v>65.882305151599141</v>
      </c>
    </row>
    <row r="45" spans="5:73" x14ac:dyDescent="0.25">
      <c r="E45" s="3">
        <f t="shared" si="0"/>
        <v>26</v>
      </c>
      <c r="F45" s="3">
        <f>F44-J44</f>
        <v>539.4454502281244</v>
      </c>
      <c r="G45" s="3"/>
      <c r="H45" s="3"/>
      <c r="I45" s="3">
        <v>0.87526000000000004</v>
      </c>
      <c r="J45" s="3">
        <f t="shared" si="2"/>
        <v>208.15237078841608</v>
      </c>
      <c r="L45" s="3">
        <f t="shared" si="3"/>
        <v>26</v>
      </c>
      <c r="M45" s="3">
        <f>M44-Q44</f>
        <v>537.36702198956812</v>
      </c>
      <c r="N45" s="3"/>
      <c r="O45" s="3"/>
      <c r="P45" s="3">
        <v>0.53712000000000004</v>
      </c>
      <c r="Q45" s="3">
        <f t="shared" si="5"/>
        <v>77.028743775431224</v>
      </c>
      <c r="S45" s="3">
        <f t="shared" si="6"/>
        <v>26</v>
      </c>
      <c r="T45" s="3">
        <f>T44-X44</f>
        <v>658.08415647598326</v>
      </c>
      <c r="U45" s="3"/>
      <c r="V45" s="3"/>
      <c r="W45" s="3">
        <v>0.72377000000000002</v>
      </c>
      <c r="X45" s="3">
        <f t="shared" si="8"/>
        <v>128.65214269610951</v>
      </c>
      <c r="Z45" s="3">
        <f t="shared" si="9"/>
        <v>26</v>
      </c>
      <c r="AA45" s="3">
        <f>AA44-AE44</f>
        <v>693.03068833986549</v>
      </c>
      <c r="AB45" s="3"/>
      <c r="AC45" s="3"/>
      <c r="AD45" s="3">
        <v>0.45318999999999998</v>
      </c>
      <c r="AE45" s="3">
        <f t="shared" si="11"/>
        <v>60.365388607718529</v>
      </c>
      <c r="AG45" s="3">
        <f t="shared" si="12"/>
        <v>26</v>
      </c>
      <c r="AH45" s="3">
        <f>AH44-AL44</f>
        <v>669.00586852427989</v>
      </c>
      <c r="AI45" s="3"/>
      <c r="AJ45" s="3"/>
      <c r="AK45" s="3">
        <v>0.10274999999999999</v>
      </c>
      <c r="AL45" s="3">
        <f t="shared" si="14"/>
        <v>10.842074895442041</v>
      </c>
      <c r="AN45" s="3">
        <f t="shared" si="15"/>
        <v>26</v>
      </c>
      <c r="AO45" s="3">
        <f>AO44-AS44</f>
        <v>665.9662302100196</v>
      </c>
      <c r="AP45" s="3"/>
      <c r="AQ45" s="3"/>
      <c r="AR45" s="3">
        <v>0.32149</v>
      </c>
      <c r="AS45" s="3">
        <f t="shared" si="17"/>
        <v>38.785606142230719</v>
      </c>
      <c r="AU45" s="3">
        <f t="shared" si="18"/>
        <v>26</v>
      </c>
      <c r="AV45" s="3">
        <f>AV44-AZ44</f>
        <v>653.28403228859952</v>
      </c>
      <c r="AW45" s="3"/>
      <c r="AX45" s="3"/>
      <c r="AY45" s="3">
        <v>0.92930999999999997</v>
      </c>
      <c r="AZ45" s="3">
        <f t="shared" si="20"/>
        <v>264.94511587992736</v>
      </c>
      <c r="BB45" s="3">
        <f t="shared" si="21"/>
        <v>26</v>
      </c>
      <c r="BC45" s="3">
        <f>BC44-BG44</f>
        <v>575.9639798221674</v>
      </c>
      <c r="BD45" s="3"/>
      <c r="BE45" s="3"/>
      <c r="BF45" s="3">
        <v>0.51229000000000002</v>
      </c>
      <c r="BG45" s="3">
        <f t="shared" si="23"/>
        <v>71.803431206789497</v>
      </c>
      <c r="BI45" s="3">
        <f t="shared" si="24"/>
        <v>26</v>
      </c>
      <c r="BJ45" s="3">
        <f>BJ44-BN44</f>
        <v>619.70379534328481</v>
      </c>
      <c r="BK45" s="3"/>
      <c r="BL45" s="3"/>
      <c r="BM45" s="3">
        <v>0.47039999999999998</v>
      </c>
      <c r="BN45" s="3">
        <f t="shared" si="26"/>
        <v>63.56332743593385</v>
      </c>
      <c r="BP45" s="3">
        <f t="shared" si="27"/>
        <v>26</v>
      </c>
      <c r="BQ45" s="3">
        <f>BQ44-BU44</f>
        <v>634.1176948484009</v>
      </c>
      <c r="BR45" s="3"/>
      <c r="BS45" s="3"/>
      <c r="BT45" s="3">
        <v>0.28448000000000001</v>
      </c>
      <c r="BU45" s="3">
        <f t="shared" si="29"/>
        <v>33.474572789551225</v>
      </c>
    </row>
    <row r="46" spans="5:73" x14ac:dyDescent="0.25">
      <c r="E46" s="3">
        <f t="shared" si="0"/>
        <v>27</v>
      </c>
      <c r="F46" s="3">
        <f t="shared" ref="F46:F49" si="98">F45-J45</f>
        <v>331.29307943970832</v>
      </c>
      <c r="G46" s="3"/>
      <c r="H46" s="3"/>
      <c r="I46" s="3">
        <v>0.60799999999999998</v>
      </c>
      <c r="J46" s="3">
        <f t="shared" si="2"/>
        <v>93.64934391916745</v>
      </c>
      <c r="L46" s="3">
        <f t="shared" si="3"/>
        <v>27</v>
      </c>
      <c r="M46" s="3">
        <f t="shared" ref="M46:M49" si="99">M45-Q45</f>
        <v>460.33827821413689</v>
      </c>
      <c r="N46" s="3"/>
      <c r="O46" s="3"/>
      <c r="P46" s="3">
        <v>0.84977999999999998</v>
      </c>
      <c r="Q46" s="3">
        <f t="shared" si="5"/>
        <v>189.56543927242711</v>
      </c>
      <c r="S46" s="3">
        <f t="shared" si="6"/>
        <v>27</v>
      </c>
      <c r="T46" s="3">
        <f t="shared" ref="T46:T49" si="100">T45-X45</f>
        <v>529.43201377987373</v>
      </c>
      <c r="U46" s="3"/>
      <c r="V46" s="3"/>
      <c r="W46" s="3">
        <v>0.38429999999999997</v>
      </c>
      <c r="X46" s="3">
        <f t="shared" si="8"/>
        <v>48.499544706497254</v>
      </c>
      <c r="Z46" s="3">
        <f t="shared" si="9"/>
        <v>27</v>
      </c>
      <c r="AA46" s="3">
        <f t="shared" ref="AA46:AA49" si="101">AA45-AE45</f>
        <v>632.66529973214699</v>
      </c>
      <c r="AB46" s="3"/>
      <c r="AC46" s="3"/>
      <c r="AD46" s="3">
        <v>0.53810999999999998</v>
      </c>
      <c r="AE46" s="3">
        <f t="shared" si="11"/>
        <v>77.242851148766462</v>
      </c>
      <c r="AG46" s="3">
        <f t="shared" si="12"/>
        <v>27</v>
      </c>
      <c r="AH46" s="3">
        <f t="shared" ref="AH46:AH49" si="102">AH45-AL45</f>
        <v>658.16379362883788</v>
      </c>
      <c r="AI46" s="3"/>
      <c r="AJ46" s="3"/>
      <c r="AK46" s="3">
        <v>5.5750000000000001E-2</v>
      </c>
      <c r="AL46" s="3">
        <f t="shared" si="14"/>
        <v>5.7364317389570774</v>
      </c>
      <c r="AN46" s="3">
        <f t="shared" si="15"/>
        <v>27</v>
      </c>
      <c r="AO46" s="3">
        <f t="shared" ref="AO46:AO49" si="103">AO45-AS45</f>
        <v>627.18062406778893</v>
      </c>
      <c r="AP46" s="3"/>
      <c r="AQ46" s="3"/>
      <c r="AR46" s="3">
        <v>0.33557999999999999</v>
      </c>
      <c r="AS46" s="3">
        <f t="shared" si="17"/>
        <v>40.884079934808064</v>
      </c>
      <c r="AU46" s="3">
        <f t="shared" si="18"/>
        <v>27</v>
      </c>
      <c r="AV46" s="3">
        <f t="shared" ref="AV46:AV49" si="104">AV45-AZ45</f>
        <v>388.33891640867216</v>
      </c>
      <c r="AW46" s="3"/>
      <c r="AX46" s="3"/>
      <c r="AY46" s="3">
        <v>0.36170000000000002</v>
      </c>
      <c r="AZ46" s="3">
        <f t="shared" si="20"/>
        <v>44.894688672012542</v>
      </c>
      <c r="BB46" s="3">
        <f t="shared" si="21"/>
        <v>27</v>
      </c>
      <c r="BC46" s="3">
        <f t="shared" ref="BC46:BC49" si="105">BC45-BG45</f>
        <v>504.16054861537793</v>
      </c>
      <c r="BD46" s="3"/>
      <c r="BE46" s="3"/>
      <c r="BF46" s="3">
        <v>0.24410000000000001</v>
      </c>
      <c r="BG46" s="3">
        <f t="shared" si="23"/>
        <v>27.9846186684006</v>
      </c>
      <c r="BI46" s="3">
        <f t="shared" si="24"/>
        <v>27</v>
      </c>
      <c r="BJ46" s="3">
        <f t="shared" ref="BJ46:BJ49" si="106">BJ45-BN45</f>
        <v>556.14046790735097</v>
      </c>
      <c r="BK46" s="3"/>
      <c r="BL46" s="3"/>
      <c r="BM46" s="3">
        <v>0.12761</v>
      </c>
      <c r="BN46" s="3">
        <f t="shared" si="26"/>
        <v>13.65187073521798</v>
      </c>
      <c r="BP46" s="3">
        <f t="shared" si="27"/>
        <v>27</v>
      </c>
      <c r="BQ46" s="3">
        <f t="shared" ref="BQ46:BQ49" si="107">BQ45-BU45</f>
        <v>600.64312205884971</v>
      </c>
      <c r="BR46" s="3"/>
      <c r="BS46" s="3"/>
      <c r="BT46" s="3">
        <v>9.2880000000000004E-2</v>
      </c>
      <c r="BU46" s="3">
        <f t="shared" si="29"/>
        <v>9.7480533318552656</v>
      </c>
    </row>
    <row r="47" spans="5:73" x14ac:dyDescent="0.25">
      <c r="E47" s="3">
        <f t="shared" si="0"/>
        <v>28</v>
      </c>
      <c r="F47" s="3">
        <f t="shared" si="98"/>
        <v>237.64373552054087</v>
      </c>
      <c r="G47" s="3"/>
      <c r="H47" s="3"/>
      <c r="I47" s="3">
        <v>0.96640000000000004</v>
      </c>
      <c r="J47" s="3">
        <f t="shared" si="2"/>
        <v>339.32292120129796</v>
      </c>
      <c r="L47" s="3">
        <f t="shared" si="3"/>
        <v>28</v>
      </c>
      <c r="M47" s="3">
        <f t="shared" si="99"/>
        <v>270.77283894170978</v>
      </c>
      <c r="N47" s="3"/>
      <c r="O47" s="3"/>
      <c r="P47" s="3">
        <v>0.21260000000000001</v>
      </c>
      <c r="Q47" s="3">
        <f t="shared" si="5"/>
        <v>23.901890047249992</v>
      </c>
      <c r="S47" s="3">
        <f t="shared" si="6"/>
        <v>28</v>
      </c>
      <c r="T47" s="3">
        <f t="shared" si="100"/>
        <v>480.93246907337647</v>
      </c>
      <c r="U47" s="3"/>
      <c r="V47" s="3"/>
      <c r="W47" s="3">
        <v>0.76863999999999999</v>
      </c>
      <c r="X47" s="3">
        <f t="shared" si="8"/>
        <v>146.37803400117372</v>
      </c>
      <c r="Z47" s="3">
        <f t="shared" si="9"/>
        <v>28</v>
      </c>
      <c r="AA47" s="3">
        <f t="shared" si="101"/>
        <v>555.42244858338051</v>
      </c>
      <c r="AB47" s="3"/>
      <c r="AC47" s="3"/>
      <c r="AD47" s="3">
        <v>0.95623000000000002</v>
      </c>
      <c r="AE47" s="3">
        <f t="shared" si="11"/>
        <v>312.88066277793337</v>
      </c>
      <c r="AG47" s="3">
        <f t="shared" si="12"/>
        <v>28</v>
      </c>
      <c r="AH47" s="3">
        <f t="shared" si="102"/>
        <v>652.42736188988079</v>
      </c>
      <c r="AI47" s="3"/>
      <c r="AJ47" s="3"/>
      <c r="AK47" s="3">
        <v>0.31080000000000002</v>
      </c>
      <c r="AL47" s="3">
        <f t="shared" si="14"/>
        <v>37.222377432836247</v>
      </c>
      <c r="AN47" s="3">
        <f t="shared" si="15"/>
        <v>28</v>
      </c>
      <c r="AO47" s="3">
        <f t="shared" si="103"/>
        <v>586.2965441329809</v>
      </c>
      <c r="AP47" s="3"/>
      <c r="AQ47" s="3"/>
      <c r="AR47" s="3">
        <v>0.26139000000000001</v>
      </c>
      <c r="AS47" s="3">
        <f t="shared" si="17"/>
        <v>30.298523752724726</v>
      </c>
      <c r="AU47" s="3">
        <f t="shared" si="18"/>
        <v>28</v>
      </c>
      <c r="AV47" s="3">
        <f t="shared" si="104"/>
        <v>343.44422773665963</v>
      </c>
      <c r="AW47" s="3"/>
      <c r="AX47" s="3"/>
      <c r="AY47" s="3">
        <v>8.2680000000000003E-2</v>
      </c>
      <c r="AZ47" s="3">
        <f t="shared" si="20"/>
        <v>8.6298903586365814</v>
      </c>
      <c r="BB47" s="3">
        <f t="shared" si="21"/>
        <v>28</v>
      </c>
      <c r="BC47" s="3">
        <f t="shared" si="105"/>
        <v>476.17592994697736</v>
      </c>
      <c r="BD47" s="3"/>
      <c r="BE47" s="3"/>
      <c r="BF47" s="3">
        <v>0.95848</v>
      </c>
      <c r="BG47" s="3">
        <f t="shared" si="23"/>
        <v>318.15800401245042</v>
      </c>
      <c r="BI47" s="3">
        <f t="shared" si="24"/>
        <v>28</v>
      </c>
      <c r="BJ47" s="3">
        <f t="shared" si="106"/>
        <v>542.48859717213304</v>
      </c>
      <c r="BK47" s="3"/>
      <c r="BL47" s="3"/>
      <c r="BM47" s="3">
        <v>0.62843000000000004</v>
      </c>
      <c r="BN47" s="3">
        <f t="shared" si="26"/>
        <v>99.001800727131467</v>
      </c>
      <c r="BP47" s="3">
        <f t="shared" si="27"/>
        <v>28</v>
      </c>
      <c r="BQ47" s="3">
        <f t="shared" si="107"/>
        <v>590.8950687269944</v>
      </c>
      <c r="BR47" s="3"/>
      <c r="BS47" s="3"/>
      <c r="BT47" s="3">
        <v>0.86265999999999998</v>
      </c>
      <c r="BU47" s="3">
        <f t="shared" si="29"/>
        <v>198.52956757896067</v>
      </c>
    </row>
    <row r="48" spans="5:73" x14ac:dyDescent="0.25">
      <c r="E48" s="3">
        <f t="shared" si="0"/>
        <v>29</v>
      </c>
      <c r="F48" s="3">
        <f t="shared" si="98"/>
        <v>-101.67918568075709</v>
      </c>
      <c r="G48" s="3"/>
      <c r="H48" s="3"/>
      <c r="I48" s="3">
        <v>0.39289000000000002</v>
      </c>
      <c r="J48" s="3">
        <f t="shared" si="2"/>
        <v>49.904528523045933</v>
      </c>
      <c r="L48" s="3">
        <f t="shared" si="3"/>
        <v>29</v>
      </c>
      <c r="M48" s="3">
        <f t="shared" si="99"/>
        <v>246.87094889445979</v>
      </c>
      <c r="N48" s="3"/>
      <c r="O48" s="3"/>
      <c r="P48" s="3">
        <v>0.51987000000000005</v>
      </c>
      <c r="Q48" s="3">
        <f t="shared" si="5"/>
        <v>73.369837841559388</v>
      </c>
      <c r="S48" s="3">
        <f t="shared" si="6"/>
        <v>29</v>
      </c>
      <c r="T48" s="3">
        <f t="shared" si="100"/>
        <v>334.55443507220275</v>
      </c>
      <c r="U48" s="3"/>
      <c r="V48" s="3"/>
      <c r="W48" s="3">
        <v>8.0740000000000006E-2</v>
      </c>
      <c r="X48" s="3">
        <f t="shared" si="8"/>
        <v>8.4186280426419859</v>
      </c>
      <c r="Z48" s="3">
        <f t="shared" si="9"/>
        <v>29</v>
      </c>
      <c r="AA48" s="3">
        <f t="shared" si="101"/>
        <v>242.54178580544715</v>
      </c>
      <c r="AB48" s="3"/>
      <c r="AC48" s="3"/>
      <c r="AD48" s="3">
        <v>0.43758000000000002</v>
      </c>
      <c r="AE48" s="3">
        <f t="shared" si="11"/>
        <v>57.550637724032349</v>
      </c>
      <c r="AG48" s="3">
        <f t="shared" si="12"/>
        <v>29</v>
      </c>
      <c r="AH48" s="3">
        <f t="shared" si="102"/>
        <v>615.20498445704459</v>
      </c>
      <c r="AI48" s="3"/>
      <c r="AJ48" s="3"/>
      <c r="AK48" s="3">
        <v>0.65966000000000002</v>
      </c>
      <c r="AL48" s="3">
        <f t="shared" si="14"/>
        <v>107.78101610388464</v>
      </c>
      <c r="AN48" s="3">
        <f t="shared" si="15"/>
        <v>29</v>
      </c>
      <c r="AO48" s="3">
        <f t="shared" si="103"/>
        <v>555.99802038025621</v>
      </c>
      <c r="AP48" s="3"/>
      <c r="AQ48" s="3"/>
      <c r="AR48" s="3">
        <v>0.83247000000000004</v>
      </c>
      <c r="AS48" s="3">
        <f t="shared" si="17"/>
        <v>178.65928392766963</v>
      </c>
      <c r="AU48" s="3">
        <f t="shared" si="18"/>
        <v>29</v>
      </c>
      <c r="AV48" s="3">
        <f t="shared" si="104"/>
        <v>334.81433737802303</v>
      </c>
      <c r="AW48" s="3"/>
      <c r="AX48" s="3"/>
      <c r="AY48" s="3">
        <v>0.68359000000000003</v>
      </c>
      <c r="AZ48" s="3">
        <f t="shared" si="20"/>
        <v>115.07164380255045</v>
      </c>
      <c r="BB48" s="3">
        <f t="shared" si="21"/>
        <v>29</v>
      </c>
      <c r="BC48" s="3">
        <f t="shared" si="105"/>
        <v>158.01792593452694</v>
      </c>
      <c r="BD48" s="3"/>
      <c r="BE48" s="3"/>
      <c r="BF48" s="3">
        <v>0.86839</v>
      </c>
      <c r="BG48" s="3">
        <f t="shared" si="23"/>
        <v>202.79122751359048</v>
      </c>
      <c r="BI48" s="3">
        <f t="shared" si="24"/>
        <v>29</v>
      </c>
      <c r="BJ48" s="3">
        <f t="shared" si="106"/>
        <v>443.48679644500157</v>
      </c>
      <c r="BK48" s="3"/>
      <c r="BL48" s="3"/>
      <c r="BM48" s="3">
        <v>0.49242000000000002</v>
      </c>
      <c r="BN48" s="3">
        <f t="shared" si="26"/>
        <v>67.810094502137943</v>
      </c>
      <c r="BP48" s="3">
        <f t="shared" si="27"/>
        <v>29</v>
      </c>
      <c r="BQ48" s="3">
        <f t="shared" si="107"/>
        <v>392.36550114803373</v>
      </c>
      <c r="BR48" s="3"/>
      <c r="BS48" s="3"/>
      <c r="BT48" s="3">
        <v>0.41821999999999998</v>
      </c>
      <c r="BU48" s="3">
        <f t="shared" si="29"/>
        <v>54.166290958615889</v>
      </c>
    </row>
    <row r="49" spans="5:73" x14ac:dyDescent="0.25">
      <c r="E49" s="3">
        <f t="shared" si="0"/>
        <v>30</v>
      </c>
      <c r="F49" s="3">
        <f t="shared" si="98"/>
        <v>-151.58371420380303</v>
      </c>
      <c r="G49" s="3"/>
      <c r="H49" s="3">
        <f t="shared" si="30"/>
        <v>-151.58371420380303</v>
      </c>
      <c r="I49" s="3">
        <v>0.43625000000000003</v>
      </c>
      <c r="J49" s="3">
        <f t="shared" si="2"/>
        <v>57.314438816524905</v>
      </c>
      <c r="L49" s="3">
        <f t="shared" si="3"/>
        <v>30</v>
      </c>
      <c r="M49" s="3">
        <f t="shared" si="99"/>
        <v>173.5011110529004</v>
      </c>
      <c r="N49" s="3"/>
      <c r="O49" s="3">
        <f t="shared" ref="O49" si="108">IF(M49&lt;0,M49,0)</f>
        <v>0</v>
      </c>
      <c r="P49" s="3">
        <v>2.648E-2</v>
      </c>
      <c r="Q49" s="3">
        <f t="shared" si="5"/>
        <v>2.6836909953592389</v>
      </c>
      <c r="S49" s="3">
        <f t="shared" si="6"/>
        <v>30</v>
      </c>
      <c r="T49" s="3">
        <f t="shared" si="100"/>
        <v>326.13580702956074</v>
      </c>
      <c r="U49" s="3"/>
      <c r="V49" s="3">
        <f t="shared" ref="V49" si="109">IF(T49&lt;0,T49,0)</f>
        <v>0</v>
      </c>
      <c r="W49" s="3">
        <v>0.65188999999999997</v>
      </c>
      <c r="X49" s="3">
        <f t="shared" si="8"/>
        <v>105.52367572001764</v>
      </c>
      <c r="Z49" s="3">
        <f t="shared" si="9"/>
        <v>30</v>
      </c>
      <c r="AA49" s="3">
        <f t="shared" si="101"/>
        <v>184.99114808141479</v>
      </c>
      <c r="AB49" s="3"/>
      <c r="AC49" s="3">
        <f t="shared" ref="AC49" si="110">IF(AA49&lt;0,AA49,0)</f>
        <v>0</v>
      </c>
      <c r="AD49" s="3">
        <v>0.14762</v>
      </c>
      <c r="AE49" s="3">
        <f t="shared" si="11"/>
        <v>15.972284219577359</v>
      </c>
      <c r="AG49" s="3">
        <f t="shared" si="12"/>
        <v>30</v>
      </c>
      <c r="AH49" s="3">
        <f t="shared" si="102"/>
        <v>507.42396835315992</v>
      </c>
      <c r="AI49" s="3"/>
      <c r="AJ49" s="3">
        <f t="shared" ref="AJ49" si="111">IF(AH49&lt;0,AH49,0)</f>
        <v>0</v>
      </c>
      <c r="AK49" s="3">
        <v>0.51512999999999998</v>
      </c>
      <c r="AL49" s="3">
        <f t="shared" si="14"/>
        <v>72.387446521124005</v>
      </c>
      <c r="AN49" s="3">
        <f t="shared" si="15"/>
        <v>30</v>
      </c>
      <c r="AO49" s="3">
        <f t="shared" si="103"/>
        <v>377.33873645258655</v>
      </c>
      <c r="AP49" s="3"/>
      <c r="AQ49" s="3">
        <f t="shared" ref="AQ49" si="112">IF(AO49&lt;0,AO49,0)</f>
        <v>0</v>
      </c>
      <c r="AR49" s="3">
        <v>0.30063000000000001</v>
      </c>
      <c r="AS49" s="3">
        <f t="shared" si="17"/>
        <v>35.757534918189641</v>
      </c>
      <c r="AU49" s="3">
        <f t="shared" si="18"/>
        <v>30</v>
      </c>
      <c r="AV49" s="3">
        <f t="shared" si="104"/>
        <v>219.74269357547257</v>
      </c>
      <c r="AW49" s="3"/>
      <c r="AX49" s="3">
        <f t="shared" ref="AX49" si="113">IF(AV49&lt;0,AV49,0)</f>
        <v>0</v>
      </c>
      <c r="AY49" s="3">
        <v>0.72951999999999995</v>
      </c>
      <c r="AZ49" s="3">
        <f t="shared" si="20"/>
        <v>130.75571205825062</v>
      </c>
      <c r="BB49" s="3">
        <f t="shared" si="21"/>
        <v>30</v>
      </c>
      <c r="BC49" s="3">
        <f t="shared" si="105"/>
        <v>-44.773301579063542</v>
      </c>
      <c r="BD49" s="3"/>
      <c r="BE49" s="3">
        <f t="shared" ref="BE49" si="114">IF(BC49&lt;0,BC49,0)</f>
        <v>-44.773301579063542</v>
      </c>
      <c r="BF49" s="3">
        <v>0.41010999999999997</v>
      </c>
      <c r="BG49" s="3">
        <f t="shared" si="23"/>
        <v>52.781920014256166</v>
      </c>
      <c r="BI49" s="3">
        <f t="shared" si="24"/>
        <v>30</v>
      </c>
      <c r="BJ49" s="3">
        <f t="shared" si="106"/>
        <v>375.67670194286364</v>
      </c>
      <c r="BK49" s="3"/>
      <c r="BL49" s="3">
        <f t="shared" ref="BL49" si="115">IF(BJ49&lt;0,BJ49,0)</f>
        <v>0</v>
      </c>
      <c r="BM49" s="3">
        <v>0.24773999999999999</v>
      </c>
      <c r="BN49" s="3">
        <f t="shared" si="26"/>
        <v>28.467327010736515</v>
      </c>
      <c r="BP49" s="3">
        <f t="shared" si="27"/>
        <v>30</v>
      </c>
      <c r="BQ49" s="3">
        <f t="shared" si="107"/>
        <v>338.19921018941784</v>
      </c>
      <c r="BR49" s="3"/>
      <c r="BS49" s="3">
        <f t="shared" ref="BS49" si="116">IF(BQ49&lt;0,BQ49,0)</f>
        <v>0</v>
      </c>
      <c r="BT49" s="3">
        <v>0.49079</v>
      </c>
      <c r="BU49" s="3">
        <f t="shared" si="29"/>
        <v>67.489477384286047</v>
      </c>
    </row>
    <row r="50" spans="5:73" x14ac:dyDescent="0.25">
      <c r="E50" s="3">
        <f t="shared" si="0"/>
        <v>31</v>
      </c>
      <c r="F50" s="3">
        <v>700</v>
      </c>
      <c r="G50" s="3">
        <f t="shared" si="50"/>
        <v>5900</v>
      </c>
      <c r="H50" s="3"/>
      <c r="I50" s="3">
        <v>3.1399999999999997E-2</v>
      </c>
      <c r="J50" s="3">
        <f t="shared" si="2"/>
        <v>3.1903549013008279</v>
      </c>
      <c r="L50" s="3">
        <f t="shared" si="3"/>
        <v>31</v>
      </c>
      <c r="M50" s="3">
        <v>700</v>
      </c>
      <c r="N50" s="3">
        <f t="shared" ref="N50" si="117">IF(M49&lt;=0,1000+6*700+700,1000+6*(700-M49)+(700-M49))</f>
        <v>4685.4922226296976</v>
      </c>
      <c r="O50" s="3"/>
      <c r="P50" s="3">
        <v>7.0110000000000006E-2</v>
      </c>
      <c r="Q50" s="3">
        <f t="shared" si="5"/>
        <v>7.2688979400307874</v>
      </c>
      <c r="S50" s="3">
        <f t="shared" si="6"/>
        <v>31</v>
      </c>
      <c r="T50" s="3">
        <v>700</v>
      </c>
      <c r="U50" s="3">
        <f t="shared" ref="U50" si="118">IF(T49&lt;=0,1000+6*700+700,1000+6*(700-T49)+(700-T49))</f>
        <v>3617.0493507930751</v>
      </c>
      <c r="V50" s="3"/>
      <c r="W50" s="3">
        <v>0.49604999999999999</v>
      </c>
      <c r="X50" s="3">
        <f t="shared" si="8"/>
        <v>68.52782221812501</v>
      </c>
      <c r="Z50" s="3">
        <f t="shared" si="9"/>
        <v>31</v>
      </c>
      <c r="AA50" s="3">
        <v>700</v>
      </c>
      <c r="AB50" s="3">
        <f t="shared" ref="AB50" si="119">IF(AA49&lt;=0,1000+6*700+700,1000+6*(700-AA49)+(700-AA49))</f>
        <v>4605.0619634300965</v>
      </c>
      <c r="AC50" s="3"/>
      <c r="AD50" s="3">
        <v>0.17916000000000001</v>
      </c>
      <c r="AE50" s="3">
        <f t="shared" si="11"/>
        <v>19.742707280957347</v>
      </c>
      <c r="AG50" s="3">
        <f t="shared" si="12"/>
        <v>31</v>
      </c>
      <c r="AH50" s="3">
        <v>700</v>
      </c>
      <c r="AI50" s="3">
        <f t="shared" ref="AI50" si="120">IF(AH49&lt;=0,1000+6*700+700,1000+6*(700-AH49)+(700-AH49))</f>
        <v>2348.0322215278807</v>
      </c>
      <c r="AJ50" s="3"/>
      <c r="AK50" s="3">
        <v>0.53588999999999998</v>
      </c>
      <c r="AL50" s="3">
        <f t="shared" si="14"/>
        <v>76.763368588677125</v>
      </c>
      <c r="AN50" s="3">
        <f t="shared" si="15"/>
        <v>31</v>
      </c>
      <c r="AO50" s="3">
        <v>700</v>
      </c>
      <c r="AP50" s="3">
        <f t="shared" ref="AP50" si="121">IF(AO49&lt;=0,1000+6*700+700,1000+6*(700-AO49)+(700-AO49))</f>
        <v>3258.6288448318942</v>
      </c>
      <c r="AQ50" s="3"/>
      <c r="AR50" s="3">
        <v>3.7830000000000003E-2</v>
      </c>
      <c r="AS50" s="3">
        <f t="shared" si="17"/>
        <v>3.8564128752003</v>
      </c>
      <c r="AU50" s="3">
        <f t="shared" si="18"/>
        <v>31</v>
      </c>
      <c r="AV50" s="3">
        <v>700</v>
      </c>
      <c r="AW50" s="3">
        <f t="shared" ref="AW50" si="122">IF(AV49&lt;=0,1000+6*700+700,1000+6*(700-AV49)+(700-AV49))</f>
        <v>4361.8011449716914</v>
      </c>
      <c r="AX50" s="3"/>
      <c r="AY50" s="3">
        <v>0.21994</v>
      </c>
      <c r="AZ50" s="3">
        <f t="shared" si="20"/>
        <v>24.838443918000475</v>
      </c>
      <c r="BB50" s="3">
        <f t="shared" si="21"/>
        <v>31</v>
      </c>
      <c r="BC50" s="3">
        <v>700</v>
      </c>
      <c r="BD50" s="3">
        <f t="shared" ref="BD50" si="123">IF(BC49&lt;=0,1000+6*700+700,1000+6*(700-BC49)+(700-BC49))</f>
        <v>5900</v>
      </c>
      <c r="BE50" s="3"/>
      <c r="BF50" s="3">
        <v>0.81901999999999997</v>
      </c>
      <c r="BG50" s="3">
        <f t="shared" si="23"/>
        <v>170.93687510591496</v>
      </c>
      <c r="BI50" s="3">
        <f t="shared" si="24"/>
        <v>31</v>
      </c>
      <c r="BJ50" s="3">
        <v>700</v>
      </c>
      <c r="BK50" s="3">
        <f t="shared" ref="BK50" si="124">IF(BJ49&lt;=0,1000+6*700+700,1000+6*(700-BJ49)+(700-BJ49))</f>
        <v>3270.2630863999548</v>
      </c>
      <c r="BL50" s="3"/>
      <c r="BM50" s="3">
        <v>0.13750999999999999</v>
      </c>
      <c r="BN50" s="3">
        <f t="shared" si="26"/>
        <v>14.79317243467341</v>
      </c>
      <c r="BP50" s="3">
        <f t="shared" si="27"/>
        <v>31</v>
      </c>
      <c r="BQ50" s="3">
        <v>700</v>
      </c>
      <c r="BR50" s="3">
        <f t="shared" ref="BR50" si="125">IF(BQ49&lt;=0,1000+6*700+700,1000+6*(700-BQ49)+(700-BQ49))</f>
        <v>3532.6055286740752</v>
      </c>
      <c r="BS50" s="3"/>
      <c r="BT50" s="3">
        <v>8.7480000000000002E-2</v>
      </c>
      <c r="BU50" s="3">
        <f t="shared" si="29"/>
        <v>9.1545275957462948</v>
      </c>
    </row>
    <row r="51" spans="5:73" x14ac:dyDescent="0.25">
      <c r="E51" s="3">
        <f t="shared" si="0"/>
        <v>32</v>
      </c>
      <c r="F51" s="3">
        <f>F50-J50</f>
        <v>696.80964509869921</v>
      </c>
      <c r="G51" s="3"/>
      <c r="H51" s="3"/>
      <c r="I51" s="3">
        <v>9.8589999999999997E-2</v>
      </c>
      <c r="J51" s="3">
        <f t="shared" si="2"/>
        <v>10.379507493312056</v>
      </c>
      <c r="L51" s="3">
        <f t="shared" si="3"/>
        <v>32</v>
      </c>
      <c r="M51" s="3">
        <f>M50-Q50</f>
        <v>692.7311020599692</v>
      </c>
      <c r="N51" s="3"/>
      <c r="O51" s="3"/>
      <c r="P51" s="3">
        <v>0.49153999999999998</v>
      </c>
      <c r="Q51" s="3">
        <f t="shared" si="5"/>
        <v>67.636872932112752</v>
      </c>
      <c r="S51" s="3">
        <f t="shared" si="6"/>
        <v>32</v>
      </c>
      <c r="T51" s="3">
        <f>T50-X50</f>
        <v>631.47217778187496</v>
      </c>
      <c r="U51" s="3"/>
      <c r="V51" s="3"/>
      <c r="W51" s="3">
        <v>0.60655999999999999</v>
      </c>
      <c r="X51" s="3">
        <f t="shared" si="8"/>
        <v>93.282670051425455</v>
      </c>
      <c r="Z51" s="3">
        <f t="shared" si="9"/>
        <v>32</v>
      </c>
      <c r="AA51" s="3">
        <f>AA50-AE50</f>
        <v>680.25729271904265</v>
      </c>
      <c r="AB51" s="3"/>
      <c r="AC51" s="3"/>
      <c r="AD51" s="3">
        <v>0.20982999999999999</v>
      </c>
      <c r="AE51" s="3">
        <f t="shared" si="11"/>
        <v>23.550716679767188</v>
      </c>
      <c r="AG51" s="3">
        <f t="shared" si="12"/>
        <v>32</v>
      </c>
      <c r="AH51" s="3">
        <f>AH50-AL50</f>
        <v>623.23663141132283</v>
      </c>
      <c r="AI51" s="3"/>
      <c r="AJ51" s="3"/>
      <c r="AK51" s="3">
        <v>0.71779999999999999</v>
      </c>
      <c r="AL51" s="3">
        <f t="shared" si="14"/>
        <v>126.51392395634234</v>
      </c>
      <c r="AN51" s="3">
        <f t="shared" si="15"/>
        <v>32</v>
      </c>
      <c r="AO51" s="3">
        <f>AO50-AS50</f>
        <v>696.14358712479975</v>
      </c>
      <c r="AP51" s="3"/>
      <c r="AQ51" s="3"/>
      <c r="AR51" s="3">
        <v>0.14310999999999999</v>
      </c>
      <c r="AS51" s="3">
        <f t="shared" si="17"/>
        <v>15.44457233483176</v>
      </c>
      <c r="AU51" s="3">
        <f t="shared" si="18"/>
        <v>32</v>
      </c>
      <c r="AV51" s="3">
        <f>AV50-AZ50</f>
        <v>675.16155608199949</v>
      </c>
      <c r="AW51" s="3"/>
      <c r="AX51" s="3"/>
      <c r="AY51" s="3">
        <v>0.83735999999999999</v>
      </c>
      <c r="AZ51" s="3">
        <f t="shared" si="20"/>
        <v>181.62161096620457</v>
      </c>
      <c r="BB51" s="3">
        <f t="shared" si="21"/>
        <v>32</v>
      </c>
      <c r="BC51" s="3">
        <f>BC50-BG50</f>
        <v>529.06312489408504</v>
      </c>
      <c r="BD51" s="3"/>
      <c r="BE51" s="3"/>
      <c r="BF51" s="3">
        <v>7.9369999999999996E-2</v>
      </c>
      <c r="BG51" s="3">
        <f t="shared" si="23"/>
        <v>8.2697060686983139</v>
      </c>
      <c r="BI51" s="3">
        <f t="shared" si="24"/>
        <v>32</v>
      </c>
      <c r="BJ51" s="3">
        <f>BJ50-BN50</f>
        <v>685.20682756532653</v>
      </c>
      <c r="BK51" s="3"/>
      <c r="BL51" s="3"/>
      <c r="BM51" s="3">
        <v>0.89090000000000003</v>
      </c>
      <c r="BN51" s="3">
        <f t="shared" si="26"/>
        <v>221.5490386143112</v>
      </c>
      <c r="BP51" s="3">
        <f t="shared" si="27"/>
        <v>32</v>
      </c>
      <c r="BQ51" s="3">
        <f>BQ50-BU50</f>
        <v>690.84547240425366</v>
      </c>
      <c r="BR51" s="3"/>
      <c r="BS51" s="3"/>
      <c r="BT51" s="3">
        <v>0.76527000000000001</v>
      </c>
      <c r="BU51" s="3">
        <f t="shared" si="29"/>
        <v>144.93193615413412</v>
      </c>
    </row>
    <row r="52" spans="5:73" x14ac:dyDescent="0.25">
      <c r="E52" s="3">
        <f t="shared" si="0"/>
        <v>33</v>
      </c>
      <c r="F52" s="3">
        <f t="shared" ref="F52:F55" si="126">F51-J51</f>
        <v>686.43013760538713</v>
      </c>
      <c r="G52" s="3"/>
      <c r="H52" s="3"/>
      <c r="I52" s="3">
        <v>0.97199000000000002</v>
      </c>
      <c r="J52" s="3">
        <f t="shared" si="2"/>
        <v>357.51936897101206</v>
      </c>
      <c r="L52" s="3">
        <f t="shared" si="3"/>
        <v>33</v>
      </c>
      <c r="M52" s="3">
        <f t="shared" ref="M52:M55" si="127">M51-Q51</f>
        <v>625.09422912785647</v>
      </c>
      <c r="N52" s="3"/>
      <c r="O52" s="3"/>
      <c r="P52" s="3">
        <v>0.16114999999999999</v>
      </c>
      <c r="Q52" s="3">
        <f t="shared" si="5"/>
        <v>17.572337276572757</v>
      </c>
      <c r="S52" s="3">
        <f t="shared" si="6"/>
        <v>33</v>
      </c>
      <c r="T52" s="3">
        <f t="shared" ref="T52:T55" si="128">T51-X51</f>
        <v>538.18950773044946</v>
      </c>
      <c r="U52" s="3"/>
      <c r="V52" s="3"/>
      <c r="W52" s="3">
        <v>0.79149999999999998</v>
      </c>
      <c r="X52" s="3">
        <f t="shared" si="8"/>
        <v>156.78162377432807</v>
      </c>
      <c r="Z52" s="3">
        <f t="shared" si="9"/>
        <v>33</v>
      </c>
      <c r="AA52" s="3">
        <f t="shared" ref="AA52:AA55" si="129">AA51-AE51</f>
        <v>656.70657603927543</v>
      </c>
      <c r="AB52" s="3"/>
      <c r="AC52" s="3"/>
      <c r="AD52" s="3">
        <v>0.40286</v>
      </c>
      <c r="AE52" s="3">
        <f t="shared" si="11"/>
        <v>51.560368721909022</v>
      </c>
      <c r="AG52" s="3">
        <f t="shared" si="12"/>
        <v>33</v>
      </c>
      <c r="AH52" s="3">
        <f t="shared" ref="AH52:AH55" si="130">AH51-AL51</f>
        <v>496.72270745498048</v>
      </c>
      <c r="AI52" s="3"/>
      <c r="AJ52" s="3"/>
      <c r="AK52" s="3">
        <v>0.52368000000000003</v>
      </c>
      <c r="AL52" s="3">
        <f t="shared" si="14"/>
        <v>74.166538171467096</v>
      </c>
      <c r="AN52" s="3">
        <f t="shared" si="15"/>
        <v>33</v>
      </c>
      <c r="AO52" s="3">
        <f t="shared" ref="AO52:AO55" si="131">AO51-AS51</f>
        <v>680.69901478996803</v>
      </c>
      <c r="AP52" s="3"/>
      <c r="AQ52" s="3"/>
      <c r="AR52" s="3">
        <v>4.8039999999999999E-2</v>
      </c>
      <c r="AS52" s="3">
        <f t="shared" si="17"/>
        <v>4.9232261880225145</v>
      </c>
      <c r="AU52" s="3">
        <f t="shared" si="18"/>
        <v>33</v>
      </c>
      <c r="AV52" s="3">
        <f t="shared" ref="AV52:AV55" si="132">AV51-AZ51</f>
        <v>493.53994511579492</v>
      </c>
      <c r="AW52" s="3"/>
      <c r="AX52" s="3"/>
      <c r="AY52" s="3">
        <v>0.11717</v>
      </c>
      <c r="AZ52" s="3">
        <f t="shared" si="20"/>
        <v>12.462262239490029</v>
      </c>
      <c r="BB52" s="3">
        <f t="shared" si="21"/>
        <v>33</v>
      </c>
      <c r="BC52" s="3">
        <f t="shared" ref="BC52:BC55" si="133">BC51-BG51</f>
        <v>520.79341882538677</v>
      </c>
      <c r="BD52" s="3"/>
      <c r="BE52" s="3"/>
      <c r="BF52" s="3">
        <v>0.62995000000000001</v>
      </c>
      <c r="BG52" s="3">
        <f t="shared" si="23"/>
        <v>99.411714733866162</v>
      </c>
      <c r="BI52" s="3">
        <f t="shared" si="24"/>
        <v>33</v>
      </c>
      <c r="BJ52" s="3">
        <f t="shared" ref="BJ52:BJ55" si="134">BJ51-BN51</f>
        <v>463.65778895101533</v>
      </c>
      <c r="BK52" s="3"/>
      <c r="BL52" s="3"/>
      <c r="BM52" s="3">
        <v>0.37028</v>
      </c>
      <c r="BN52" s="3">
        <f t="shared" si="26"/>
        <v>46.248000283570875</v>
      </c>
      <c r="BP52" s="3">
        <f t="shared" si="27"/>
        <v>33</v>
      </c>
      <c r="BQ52" s="3">
        <f t="shared" ref="BQ52:BQ55" si="135">BQ51-BU51</f>
        <v>545.91353625011948</v>
      </c>
      <c r="BR52" s="3"/>
      <c r="BS52" s="3"/>
      <c r="BT52" s="3">
        <v>0.56381000000000003</v>
      </c>
      <c r="BU52" s="3">
        <f t="shared" si="29"/>
        <v>82.967735074103686</v>
      </c>
    </row>
    <row r="53" spans="5:73" x14ac:dyDescent="0.25">
      <c r="E53" s="3">
        <f t="shared" si="0"/>
        <v>34</v>
      </c>
      <c r="F53" s="3">
        <f t="shared" si="126"/>
        <v>328.91076863437507</v>
      </c>
      <c r="G53" s="3"/>
      <c r="H53" s="3"/>
      <c r="I53" s="3">
        <v>0.47644999999999998</v>
      </c>
      <c r="J53" s="3">
        <f t="shared" si="2"/>
        <v>64.712274224866604</v>
      </c>
      <c r="L53" s="3">
        <f t="shared" si="3"/>
        <v>34</v>
      </c>
      <c r="M53" s="3">
        <f t="shared" si="127"/>
        <v>607.52189185128373</v>
      </c>
      <c r="N53" s="3"/>
      <c r="O53" s="3"/>
      <c r="P53" s="3">
        <v>0.59692999999999996</v>
      </c>
      <c r="Q53" s="3">
        <f t="shared" si="5"/>
        <v>90.864503484860677</v>
      </c>
      <c r="S53" s="3">
        <f t="shared" si="6"/>
        <v>34</v>
      </c>
      <c r="T53" s="3">
        <f t="shared" si="128"/>
        <v>381.4078839561214</v>
      </c>
      <c r="U53" s="3"/>
      <c r="V53" s="3"/>
      <c r="W53" s="3">
        <v>0.64722000000000002</v>
      </c>
      <c r="X53" s="3">
        <f t="shared" si="8"/>
        <v>104.19106457988062</v>
      </c>
      <c r="Z53" s="3">
        <f t="shared" si="9"/>
        <v>34</v>
      </c>
      <c r="AA53" s="3">
        <f t="shared" si="129"/>
        <v>605.14620731736636</v>
      </c>
      <c r="AB53" s="3"/>
      <c r="AC53" s="3"/>
      <c r="AD53" s="3">
        <v>0.22961000000000001</v>
      </c>
      <c r="AE53" s="3">
        <f t="shared" si="11"/>
        <v>26.085839885245527</v>
      </c>
      <c r="AG53" s="3">
        <f t="shared" si="12"/>
        <v>34</v>
      </c>
      <c r="AH53" s="3">
        <f t="shared" si="130"/>
        <v>422.55616928351338</v>
      </c>
      <c r="AI53" s="3"/>
      <c r="AJ53" s="3"/>
      <c r="AK53" s="3">
        <v>0.42407</v>
      </c>
      <c r="AL53" s="3">
        <f t="shared" si="14"/>
        <v>55.176915344912224</v>
      </c>
      <c r="AN53" s="3">
        <f t="shared" si="15"/>
        <v>34</v>
      </c>
      <c r="AO53" s="3">
        <f t="shared" si="131"/>
        <v>675.77578860194546</v>
      </c>
      <c r="AP53" s="3"/>
      <c r="AQ53" s="3"/>
      <c r="AR53" s="3">
        <v>0.23078000000000001</v>
      </c>
      <c r="AS53" s="3">
        <f t="shared" si="17"/>
        <v>26.237826456549197</v>
      </c>
      <c r="AU53" s="3">
        <f t="shared" si="18"/>
        <v>34</v>
      </c>
      <c r="AV53" s="3">
        <f t="shared" si="132"/>
        <v>481.07768287630489</v>
      </c>
      <c r="AW53" s="3"/>
      <c r="AX53" s="3"/>
      <c r="AY53" s="3">
        <v>0.37287999999999999</v>
      </c>
      <c r="AZ53" s="3">
        <f t="shared" si="20"/>
        <v>46.661736910167029</v>
      </c>
      <c r="BB53" s="3">
        <f t="shared" si="21"/>
        <v>34</v>
      </c>
      <c r="BC53" s="3">
        <f t="shared" si="133"/>
        <v>421.38170409152059</v>
      </c>
      <c r="BD53" s="3"/>
      <c r="BE53" s="3"/>
      <c r="BF53" s="3">
        <v>0.68369999999999997</v>
      </c>
      <c r="BG53" s="3">
        <f t="shared" si="23"/>
        <v>115.10641486705337</v>
      </c>
      <c r="BI53" s="3">
        <f t="shared" si="24"/>
        <v>34</v>
      </c>
      <c r="BJ53" s="3">
        <f t="shared" si="134"/>
        <v>417.40978866744445</v>
      </c>
      <c r="BK53" s="3"/>
      <c r="BL53" s="3"/>
      <c r="BM53" s="3">
        <v>0.71072000000000002</v>
      </c>
      <c r="BN53" s="3">
        <f t="shared" si="26"/>
        <v>124.03602017783255</v>
      </c>
      <c r="BP53" s="3">
        <f t="shared" si="27"/>
        <v>34</v>
      </c>
      <c r="BQ53" s="3">
        <f t="shared" si="135"/>
        <v>462.94580117601578</v>
      </c>
      <c r="BR53" s="3"/>
      <c r="BS53" s="3"/>
      <c r="BT53" s="3">
        <v>0.78817000000000004</v>
      </c>
      <c r="BU53" s="3">
        <f t="shared" si="29"/>
        <v>155.19712127857721</v>
      </c>
    </row>
    <row r="54" spans="5:73" x14ac:dyDescent="0.25">
      <c r="E54" s="3">
        <f t="shared" si="0"/>
        <v>35</v>
      </c>
      <c r="F54" s="3">
        <f t="shared" si="126"/>
        <v>264.1984944095085</v>
      </c>
      <c r="G54" s="3"/>
      <c r="H54" s="3"/>
      <c r="I54" s="3">
        <v>0.70045999999999997</v>
      </c>
      <c r="J54" s="3">
        <f t="shared" si="2"/>
        <v>120.55073144178874</v>
      </c>
      <c r="L54" s="3">
        <f t="shared" si="3"/>
        <v>35</v>
      </c>
      <c r="M54" s="3">
        <f t="shared" si="127"/>
        <v>516.65738836642299</v>
      </c>
      <c r="N54" s="3"/>
      <c r="O54" s="3"/>
      <c r="P54" s="3">
        <v>0.63253999999999999</v>
      </c>
      <c r="Q54" s="3">
        <f t="shared" si="5"/>
        <v>100.11408097905483</v>
      </c>
      <c r="S54" s="3">
        <f t="shared" si="6"/>
        <v>35</v>
      </c>
      <c r="T54" s="3">
        <f t="shared" si="128"/>
        <v>277.21681937624078</v>
      </c>
      <c r="U54" s="3"/>
      <c r="V54" s="3"/>
      <c r="W54" s="3">
        <v>0.88936999999999999</v>
      </c>
      <c r="X54" s="3">
        <f t="shared" si="8"/>
        <v>220.15639789353173</v>
      </c>
      <c r="Z54" s="3">
        <f t="shared" si="9"/>
        <v>35</v>
      </c>
      <c r="AA54" s="3">
        <f t="shared" si="129"/>
        <v>579.06036743212087</v>
      </c>
      <c r="AB54" s="3"/>
      <c r="AC54" s="3"/>
      <c r="AD54" s="3">
        <v>0.27206999999999998</v>
      </c>
      <c r="AE54" s="3">
        <f t="shared" si="11"/>
        <v>31.755038925468238</v>
      </c>
      <c r="AG54" s="3">
        <f t="shared" si="12"/>
        <v>35</v>
      </c>
      <c r="AH54" s="3">
        <f t="shared" si="130"/>
        <v>367.37925393860115</v>
      </c>
      <c r="AI54" s="3"/>
      <c r="AJ54" s="3"/>
      <c r="AK54" s="3">
        <v>0.98353000000000002</v>
      </c>
      <c r="AL54" s="3">
        <f t="shared" si="14"/>
        <v>410.6214734792589</v>
      </c>
      <c r="AN54" s="3">
        <f t="shared" si="15"/>
        <v>35</v>
      </c>
      <c r="AO54" s="3">
        <f t="shared" si="131"/>
        <v>649.53796214539625</v>
      </c>
      <c r="AP54" s="3"/>
      <c r="AQ54" s="3"/>
      <c r="AR54" s="3">
        <v>0.32594000000000001</v>
      </c>
      <c r="AS54" s="3">
        <f t="shared" si="17"/>
        <v>39.443615126043042</v>
      </c>
      <c r="AU54" s="3">
        <f t="shared" si="18"/>
        <v>35</v>
      </c>
      <c r="AV54" s="3">
        <f t="shared" si="132"/>
        <v>434.41594596613788</v>
      </c>
      <c r="AW54" s="3"/>
      <c r="AX54" s="3"/>
      <c r="AY54" s="3">
        <v>0.90393999999999997</v>
      </c>
      <c r="AZ54" s="3">
        <f t="shared" si="20"/>
        <v>234.27822827454582</v>
      </c>
      <c r="BB54" s="3">
        <f t="shared" si="21"/>
        <v>35</v>
      </c>
      <c r="BC54" s="3">
        <f t="shared" si="133"/>
        <v>306.2752892244672</v>
      </c>
      <c r="BD54" s="3"/>
      <c r="BE54" s="3"/>
      <c r="BF54" s="3">
        <v>0.74456</v>
      </c>
      <c r="BG54" s="3">
        <f t="shared" si="23"/>
        <v>136.47677305756105</v>
      </c>
      <c r="BI54" s="3">
        <f t="shared" si="24"/>
        <v>35</v>
      </c>
      <c r="BJ54" s="3">
        <f t="shared" si="134"/>
        <v>293.3737684896119</v>
      </c>
      <c r="BK54" s="3"/>
      <c r="BL54" s="3"/>
      <c r="BM54" s="3">
        <v>0.51229000000000002</v>
      </c>
      <c r="BN54" s="3">
        <f t="shared" si="26"/>
        <v>71.803431206789497</v>
      </c>
      <c r="BP54" s="3">
        <f t="shared" si="27"/>
        <v>35</v>
      </c>
      <c r="BQ54" s="3">
        <f t="shared" si="135"/>
        <v>307.74867989743859</v>
      </c>
      <c r="BR54" s="3"/>
      <c r="BS54" s="3"/>
      <c r="BT54" s="3">
        <v>0.12119000000000001</v>
      </c>
      <c r="BU54" s="3">
        <f t="shared" si="29"/>
        <v>12.918655938303303</v>
      </c>
    </row>
    <row r="55" spans="5:73" x14ac:dyDescent="0.25">
      <c r="E55" s="3">
        <f t="shared" si="0"/>
        <v>36</v>
      </c>
      <c r="F55" s="3">
        <f t="shared" si="126"/>
        <v>143.64776296771976</v>
      </c>
      <c r="G55" s="3"/>
      <c r="H55" s="3"/>
      <c r="I55" s="3">
        <v>6.4420000000000005E-2</v>
      </c>
      <c r="J55" s="3">
        <f t="shared" si="2"/>
        <v>6.6588621157287999</v>
      </c>
      <c r="L55" s="3">
        <f t="shared" si="3"/>
        <v>36</v>
      </c>
      <c r="M55" s="3">
        <f t="shared" si="127"/>
        <v>416.54330738736815</v>
      </c>
      <c r="N55" s="3"/>
      <c r="O55" s="3"/>
      <c r="P55" s="3">
        <v>1.068E-2</v>
      </c>
      <c r="Q55" s="3">
        <f t="shared" si="5"/>
        <v>1.0737440542741266</v>
      </c>
      <c r="S55" s="3">
        <f t="shared" si="6"/>
        <v>36</v>
      </c>
      <c r="T55" s="3">
        <f t="shared" si="128"/>
        <v>57.060421482709046</v>
      </c>
      <c r="U55" s="3"/>
      <c r="V55" s="3"/>
      <c r="W55" s="3">
        <v>9.7890000000000005E-2</v>
      </c>
      <c r="X55" s="3">
        <f t="shared" si="8"/>
        <v>10.301881513544672</v>
      </c>
      <c r="Z55" s="3">
        <f t="shared" si="9"/>
        <v>36</v>
      </c>
      <c r="AA55" s="3">
        <f t="shared" si="129"/>
        <v>547.30532850665259</v>
      </c>
      <c r="AB55" s="3"/>
      <c r="AC55" s="3"/>
      <c r="AD55" s="3">
        <v>0.4022</v>
      </c>
      <c r="AE55" s="3">
        <f t="shared" si="11"/>
        <v>51.449902913229963</v>
      </c>
      <c r="AG55" s="3">
        <f t="shared" si="12"/>
        <v>36</v>
      </c>
      <c r="AH55" s="3">
        <f t="shared" si="130"/>
        <v>-43.242219540657743</v>
      </c>
      <c r="AI55" s="3"/>
      <c r="AJ55" s="3"/>
      <c r="AK55" s="3">
        <v>0.73311999999999999</v>
      </c>
      <c r="AL55" s="3">
        <f t="shared" si="14"/>
        <v>132.09561598117551</v>
      </c>
      <c r="AN55" s="3">
        <f t="shared" si="15"/>
        <v>36</v>
      </c>
      <c r="AO55" s="3">
        <f t="shared" si="131"/>
        <v>610.09434701935322</v>
      </c>
      <c r="AP55" s="3"/>
      <c r="AQ55" s="3"/>
      <c r="AR55" s="3">
        <v>0.62368000000000001</v>
      </c>
      <c r="AS55" s="3">
        <f t="shared" si="17"/>
        <v>97.73154337119297</v>
      </c>
      <c r="AU55" s="3">
        <f t="shared" si="18"/>
        <v>36</v>
      </c>
      <c r="AV55" s="3">
        <f t="shared" si="132"/>
        <v>200.13771769159206</v>
      </c>
      <c r="AW55" s="3"/>
      <c r="AX55" s="3"/>
      <c r="AY55" s="3">
        <v>0.71074999999999999</v>
      </c>
      <c r="AZ55" s="3">
        <f t="shared" si="20"/>
        <v>124.0463912908351</v>
      </c>
      <c r="BB55" s="3">
        <f t="shared" si="21"/>
        <v>36</v>
      </c>
      <c r="BC55" s="3">
        <f t="shared" si="133"/>
        <v>169.79851616690615</v>
      </c>
      <c r="BD55" s="3"/>
      <c r="BE55" s="3"/>
      <c r="BF55" s="3">
        <v>0.43695000000000001</v>
      </c>
      <c r="BG55" s="3">
        <f t="shared" si="23"/>
        <v>57.438684483910244</v>
      </c>
      <c r="BI55" s="3">
        <f t="shared" si="24"/>
        <v>36</v>
      </c>
      <c r="BJ55" s="3">
        <f t="shared" si="134"/>
        <v>221.57033728282241</v>
      </c>
      <c r="BK55" s="3"/>
      <c r="BL55" s="3"/>
      <c r="BM55" s="3">
        <v>0.24410000000000001</v>
      </c>
      <c r="BN55" s="3">
        <f t="shared" si="26"/>
        <v>27.9846186684006</v>
      </c>
      <c r="BP55" s="3">
        <f t="shared" si="27"/>
        <v>36</v>
      </c>
      <c r="BQ55" s="3">
        <f t="shared" si="135"/>
        <v>294.8300239591353</v>
      </c>
      <c r="BR55" s="3"/>
      <c r="BS55" s="3"/>
      <c r="BT55" s="3">
        <v>0.46870000000000001</v>
      </c>
      <c r="BU55" s="3">
        <f t="shared" si="29"/>
        <v>63.242844552523948</v>
      </c>
    </row>
    <row r="56" spans="5:73" x14ac:dyDescent="0.25">
      <c r="E56" s="3">
        <f t="shared" si="0"/>
        <v>37</v>
      </c>
      <c r="F56" s="3">
        <v>700</v>
      </c>
      <c r="G56" s="3">
        <f t="shared" si="50"/>
        <v>4894.4656592259616</v>
      </c>
      <c r="H56" s="3"/>
      <c r="I56" s="3">
        <v>0.41499000000000003</v>
      </c>
      <c r="J56" s="3">
        <f t="shared" si="2"/>
        <v>53.612633787928758</v>
      </c>
      <c r="L56" s="3">
        <f t="shared" si="3"/>
        <v>37</v>
      </c>
      <c r="M56" s="3">
        <v>700</v>
      </c>
      <c r="N56" s="3">
        <f t="shared" ref="N56" si="136">IF(M55&lt;=0,1000+6*700+700,1000+6*(700-M55)+(700-M55))</f>
        <v>2984.1968482884231</v>
      </c>
      <c r="O56" s="3"/>
      <c r="P56" s="3">
        <v>1.14E-2</v>
      </c>
      <c r="Q56" s="3">
        <f t="shared" si="5"/>
        <v>1.1465478109278096</v>
      </c>
      <c r="S56" s="3">
        <f t="shared" si="6"/>
        <v>37</v>
      </c>
      <c r="T56" s="3">
        <v>700</v>
      </c>
      <c r="U56" s="3">
        <f t="shared" ref="U56" si="137">IF(T55&lt;=0,1000+6*700+700,1000+6*(700-T55)+(700-T55))</f>
        <v>5500.5770496210371</v>
      </c>
      <c r="V56" s="3"/>
      <c r="W56" s="3">
        <v>0.95823999999999998</v>
      </c>
      <c r="X56" s="3">
        <f t="shared" si="8"/>
        <v>317.58163354077533</v>
      </c>
      <c r="Z56" s="3">
        <f t="shared" si="9"/>
        <v>37</v>
      </c>
      <c r="AA56" s="3">
        <v>700</v>
      </c>
      <c r="AB56" s="3">
        <f t="shared" ref="AB56" si="138">IF(AA55&lt;=0,1000+6*700+700,1000+6*(700-AA55)+(700-AA55))</f>
        <v>2068.8627004534319</v>
      </c>
      <c r="AC56" s="3"/>
      <c r="AD56" s="3">
        <v>0.17648</v>
      </c>
      <c r="AE56" s="3">
        <f t="shared" si="11"/>
        <v>19.416744307769264</v>
      </c>
      <c r="AG56" s="3">
        <f t="shared" si="12"/>
        <v>37</v>
      </c>
      <c r="AH56" s="3">
        <v>700</v>
      </c>
      <c r="AI56" s="3">
        <f t="shared" ref="AI56" si="139">IF(AH55&lt;=0,1000+6*700+700,1000+6*(700-AH55)+(700-AH55))</f>
        <v>5900</v>
      </c>
      <c r="AJ56" s="3"/>
      <c r="AK56" s="3">
        <v>0.74648999999999999</v>
      </c>
      <c r="AL56" s="3">
        <f t="shared" si="14"/>
        <v>137.23520089971851</v>
      </c>
      <c r="AN56" s="3">
        <f t="shared" si="15"/>
        <v>37</v>
      </c>
      <c r="AO56" s="3">
        <v>700</v>
      </c>
      <c r="AP56" s="3">
        <f t="shared" ref="AP56" si="140">IF(AO55&lt;=0,1000+6*700+700,1000+6*(700-AO55)+(700-AO55))</f>
        <v>1629.3395708645276</v>
      </c>
      <c r="AQ56" s="3"/>
      <c r="AR56" s="3">
        <v>0.89766999999999997</v>
      </c>
      <c r="AS56" s="3">
        <f t="shared" si="17"/>
        <v>227.95523938834728</v>
      </c>
      <c r="AU56" s="3">
        <f t="shared" si="18"/>
        <v>37</v>
      </c>
      <c r="AV56" s="3">
        <v>700</v>
      </c>
      <c r="AW56" s="3">
        <f t="shared" ref="AW56" si="141">IF(AV55&lt;=0,1000+6*700+700,1000+6*(700-AV55)+(700-AV55))</f>
        <v>4499.0359761588561</v>
      </c>
      <c r="AX56" s="3"/>
      <c r="AY56" s="3">
        <v>0.51654999999999995</v>
      </c>
      <c r="AZ56" s="3">
        <f t="shared" si="20"/>
        <v>72.680738205258038</v>
      </c>
      <c r="BB56" s="3">
        <f t="shared" si="21"/>
        <v>37</v>
      </c>
      <c r="BC56" s="3">
        <v>700</v>
      </c>
      <c r="BD56" s="3">
        <f t="shared" ref="BD56" si="142">IF(BC55&lt;=0,1000+6*700+700,1000+6*(700-BC55)+(700-BC55))</f>
        <v>4711.4103868316561</v>
      </c>
      <c r="BE56" s="3"/>
      <c r="BF56" s="3">
        <v>9.2530000000000001E-2</v>
      </c>
      <c r="BG56" s="3">
        <f t="shared" si="23"/>
        <v>9.7094771240793687</v>
      </c>
      <c r="BI56" s="3">
        <f t="shared" si="24"/>
        <v>37</v>
      </c>
      <c r="BJ56" s="3">
        <v>700</v>
      </c>
      <c r="BK56" s="3">
        <f t="shared" ref="BK56" si="143">IF(BJ55&lt;=0,1000+6*700+700,1000+6*(700-BJ55)+(700-BJ55))</f>
        <v>4349.0076390202439</v>
      </c>
      <c r="BL56" s="3"/>
      <c r="BM56" s="3">
        <v>0.95848</v>
      </c>
      <c r="BN56" s="3">
        <f t="shared" si="26"/>
        <v>318.15800401245042</v>
      </c>
      <c r="BP56" s="3">
        <f t="shared" si="27"/>
        <v>37</v>
      </c>
      <c r="BQ56" s="3">
        <v>700</v>
      </c>
      <c r="BR56" s="3">
        <f t="shared" ref="BR56" si="144">IF(BQ55&lt;=0,1000+6*700+700,1000+6*(700-BQ55)+(700-BQ55))</f>
        <v>3836.1898322860529</v>
      </c>
      <c r="BS56" s="3"/>
      <c r="BT56" s="3">
        <v>0.96796000000000004</v>
      </c>
      <c r="BU56" s="3">
        <f t="shared" si="29"/>
        <v>344.07701567819799</v>
      </c>
    </row>
    <row r="57" spans="5:73" x14ac:dyDescent="0.25">
      <c r="E57" s="3">
        <f t="shared" si="0"/>
        <v>38</v>
      </c>
      <c r="F57" s="3">
        <f>F56-J56</f>
        <v>646.38736621207124</v>
      </c>
      <c r="G57" s="3"/>
      <c r="H57" s="3"/>
      <c r="I57" s="3">
        <v>0.22167000000000001</v>
      </c>
      <c r="J57" s="3">
        <f t="shared" si="2"/>
        <v>25.060468021166592</v>
      </c>
      <c r="L57" s="3">
        <f t="shared" si="3"/>
        <v>38</v>
      </c>
      <c r="M57" s="3">
        <f>M56-Q56</f>
        <v>698.85345218907219</v>
      </c>
      <c r="N57" s="3"/>
      <c r="O57" s="3"/>
      <c r="P57" s="3">
        <v>1.299E-2</v>
      </c>
      <c r="Q57" s="3">
        <f t="shared" si="5"/>
        <v>1.3075107887721493</v>
      </c>
      <c r="S57" s="3">
        <f t="shared" si="6"/>
        <v>38</v>
      </c>
      <c r="T57" s="3">
        <f>T56-X56</f>
        <v>382.41836645922467</v>
      </c>
      <c r="U57" s="3"/>
      <c r="V57" s="3"/>
      <c r="W57" s="3">
        <v>0.82238</v>
      </c>
      <c r="X57" s="3">
        <f t="shared" si="8"/>
        <v>172.81088421517791</v>
      </c>
      <c r="Z57" s="3">
        <f t="shared" si="9"/>
        <v>38</v>
      </c>
      <c r="AA57" s="3">
        <f>AA56-AE56</f>
        <v>680.58325569223075</v>
      </c>
      <c r="AB57" s="3"/>
      <c r="AC57" s="3"/>
      <c r="AD57" s="3">
        <v>0.11451</v>
      </c>
      <c r="AE57" s="3">
        <f t="shared" si="11"/>
        <v>12.161411487778716</v>
      </c>
      <c r="AG57" s="3">
        <f t="shared" si="12"/>
        <v>38</v>
      </c>
      <c r="AH57" s="3">
        <f>AH56-AL56</f>
        <v>562.76479910028149</v>
      </c>
      <c r="AI57" s="3"/>
      <c r="AJ57" s="3"/>
      <c r="AK57" s="3">
        <v>0.72472999999999999</v>
      </c>
      <c r="AL57" s="3">
        <f t="shared" si="14"/>
        <v>129.00028448019708</v>
      </c>
      <c r="AN57" s="3">
        <f t="shared" si="15"/>
        <v>38</v>
      </c>
      <c r="AO57" s="3">
        <f>AO56-AS56</f>
        <v>472.04476061165269</v>
      </c>
      <c r="AP57" s="3"/>
      <c r="AQ57" s="3"/>
      <c r="AR57" s="3">
        <v>0.58113999999999999</v>
      </c>
      <c r="AS57" s="3">
        <f t="shared" si="17"/>
        <v>87.021854377177192</v>
      </c>
      <c r="AU57" s="3">
        <f t="shared" si="18"/>
        <v>38</v>
      </c>
      <c r="AV57" s="3">
        <f>AV56-AZ56</f>
        <v>627.31926179474192</v>
      </c>
      <c r="AW57" s="3"/>
      <c r="AX57" s="3"/>
      <c r="AY57" s="3">
        <v>0.68239000000000005</v>
      </c>
      <c r="AZ57" s="3">
        <f t="shared" si="20"/>
        <v>114.69310639587391</v>
      </c>
      <c r="BB57" s="3">
        <f t="shared" si="21"/>
        <v>38</v>
      </c>
      <c r="BC57" s="3">
        <f>BC56-BG56</f>
        <v>690.2905228759206</v>
      </c>
      <c r="BD57" s="3"/>
      <c r="BE57" s="3"/>
      <c r="BF57" s="3">
        <v>0.85618000000000005</v>
      </c>
      <c r="BG57" s="3">
        <f t="shared" si="23"/>
        <v>193.91927613077894</v>
      </c>
      <c r="BI57" s="3">
        <f t="shared" si="24"/>
        <v>38</v>
      </c>
      <c r="BJ57" s="3">
        <f>BJ56-BN56</f>
        <v>381.84199598754958</v>
      </c>
      <c r="BK57" s="3"/>
      <c r="BL57" s="3"/>
      <c r="BM57" s="3">
        <v>0.86839</v>
      </c>
      <c r="BN57" s="3">
        <f t="shared" si="26"/>
        <v>202.79122751359048</v>
      </c>
      <c r="BP57" s="3">
        <f t="shared" si="27"/>
        <v>38</v>
      </c>
      <c r="BQ57" s="3">
        <f>BQ56-BU56</f>
        <v>355.92298432180201</v>
      </c>
      <c r="BR57" s="3"/>
      <c r="BS57" s="3"/>
      <c r="BT57" s="3">
        <v>0.69464999999999999</v>
      </c>
      <c r="BU57" s="3">
        <f t="shared" si="29"/>
        <v>118.62966193129934</v>
      </c>
    </row>
    <row r="58" spans="5:73" x14ac:dyDescent="0.25">
      <c r="E58" s="3">
        <f t="shared" si="0"/>
        <v>39</v>
      </c>
      <c r="F58" s="3">
        <f t="shared" ref="F58:F61" si="145">F57-J57</f>
        <v>621.32689819090467</v>
      </c>
      <c r="G58" s="3"/>
      <c r="H58" s="3"/>
      <c r="I58" s="3">
        <v>0.91374999999999995</v>
      </c>
      <c r="J58" s="3">
        <f t="shared" si="2"/>
        <v>245.05052230706673</v>
      </c>
      <c r="L58" s="3">
        <f t="shared" si="3"/>
        <v>39</v>
      </c>
      <c r="M58" s="3">
        <f t="shared" ref="M58:M61" si="146">M57-Q57</f>
        <v>697.54594140030008</v>
      </c>
      <c r="N58" s="3"/>
      <c r="O58" s="3"/>
      <c r="P58" s="3">
        <v>1.687E-2</v>
      </c>
      <c r="Q58" s="3">
        <f t="shared" si="5"/>
        <v>1.7013919359259948</v>
      </c>
      <c r="S58" s="3">
        <f t="shared" si="6"/>
        <v>39</v>
      </c>
      <c r="T58" s="3">
        <f t="shared" ref="T58:T61" si="147">T57-X57</f>
        <v>209.60748224404676</v>
      </c>
      <c r="U58" s="3"/>
      <c r="V58" s="3"/>
      <c r="W58" s="3">
        <v>0.63088</v>
      </c>
      <c r="X58" s="3">
        <f t="shared" si="8"/>
        <v>99.66334845566935</v>
      </c>
      <c r="Z58" s="3">
        <f t="shared" si="9"/>
        <v>39</v>
      </c>
      <c r="AA58" s="3">
        <f t="shared" ref="AA58:AA61" si="148">AA57-AE57</f>
        <v>668.42184420445199</v>
      </c>
      <c r="AB58" s="3"/>
      <c r="AC58" s="3"/>
      <c r="AD58" s="3">
        <v>0.31125000000000003</v>
      </c>
      <c r="AE58" s="3">
        <f t="shared" si="11"/>
        <v>37.287691851501286</v>
      </c>
      <c r="AG58" s="3">
        <f t="shared" si="12"/>
        <v>39</v>
      </c>
      <c r="AH58" s="3">
        <f t="shared" ref="AH58:AH61" si="149">AH57-AL57</f>
        <v>433.76451462008441</v>
      </c>
      <c r="AI58" s="3"/>
      <c r="AJ58" s="3"/>
      <c r="AK58" s="3">
        <v>0.52334999999999998</v>
      </c>
      <c r="AL58" s="3">
        <f t="shared" si="14"/>
        <v>74.097281004254995</v>
      </c>
      <c r="AN58" s="3">
        <f t="shared" si="15"/>
        <v>39</v>
      </c>
      <c r="AO58" s="3">
        <f t="shared" ref="AO58:AO61" si="150">AO57-AS57</f>
        <v>385.0229062344755</v>
      </c>
      <c r="AP58" s="3"/>
      <c r="AQ58" s="3"/>
      <c r="AR58" s="3">
        <v>0.77236000000000005</v>
      </c>
      <c r="AS58" s="3">
        <f t="shared" si="17"/>
        <v>147.99898452472144</v>
      </c>
      <c r="AU58" s="3">
        <f t="shared" si="18"/>
        <v>39</v>
      </c>
      <c r="AV58" s="3">
        <f t="shared" ref="AV58:AV61" si="151">AV57-AZ57</f>
        <v>512.62615539886804</v>
      </c>
      <c r="AW58" s="3"/>
      <c r="AX58" s="3"/>
      <c r="AY58" s="3">
        <v>0.56560999999999995</v>
      </c>
      <c r="AZ58" s="3">
        <f t="shared" si="20"/>
        <v>83.381253088520836</v>
      </c>
      <c r="BB58" s="3">
        <f t="shared" si="21"/>
        <v>39</v>
      </c>
      <c r="BC58" s="3">
        <f t="shared" ref="BC58:BC61" si="152">BC57-BG57</f>
        <v>496.37124674514166</v>
      </c>
      <c r="BD58" s="3"/>
      <c r="BE58" s="3"/>
      <c r="BF58" s="3">
        <v>0.30441000000000001</v>
      </c>
      <c r="BG58" s="3">
        <f t="shared" si="23"/>
        <v>36.299487268355186</v>
      </c>
      <c r="BI58" s="3">
        <f t="shared" si="24"/>
        <v>39</v>
      </c>
      <c r="BJ58" s="3">
        <f t="shared" ref="BJ58:BJ61" si="153">BJ57-BN57</f>
        <v>179.0507684739591</v>
      </c>
      <c r="BK58" s="3"/>
      <c r="BL58" s="3"/>
      <c r="BM58" s="3">
        <v>0.41010999999999997</v>
      </c>
      <c r="BN58" s="3">
        <f t="shared" si="26"/>
        <v>52.781920014256166</v>
      </c>
      <c r="BP58" s="3">
        <f t="shared" si="27"/>
        <v>39</v>
      </c>
      <c r="BQ58" s="3">
        <f t="shared" ref="BQ58:BQ61" si="154">BQ57-BU57</f>
        <v>237.29332239050268</v>
      </c>
      <c r="BR58" s="3"/>
      <c r="BS58" s="3"/>
      <c r="BT58" s="3">
        <v>0.25385999999999997</v>
      </c>
      <c r="BU58" s="3">
        <f t="shared" si="29"/>
        <v>29.284202882540821</v>
      </c>
    </row>
    <row r="59" spans="5:73" x14ac:dyDescent="0.25">
      <c r="E59" s="3">
        <f t="shared" si="0"/>
        <v>40</v>
      </c>
      <c r="F59" s="3">
        <f t="shared" si="145"/>
        <v>376.27637588383794</v>
      </c>
      <c r="G59" s="3"/>
      <c r="H59" s="3"/>
      <c r="I59" s="3">
        <v>0.49390000000000001</v>
      </c>
      <c r="J59" s="3">
        <f t="shared" si="2"/>
        <v>68.102100076210476</v>
      </c>
      <c r="L59" s="3">
        <f t="shared" si="3"/>
        <v>40</v>
      </c>
      <c r="M59" s="3">
        <f t="shared" si="146"/>
        <v>695.84454946437404</v>
      </c>
      <c r="N59" s="3"/>
      <c r="O59" s="3"/>
      <c r="P59" s="3">
        <v>2.845E-2</v>
      </c>
      <c r="Q59" s="3">
        <f t="shared" si="5"/>
        <v>2.8862544685101286</v>
      </c>
      <c r="S59" s="3">
        <f t="shared" si="6"/>
        <v>40</v>
      </c>
      <c r="T59" s="3">
        <f t="shared" si="147"/>
        <v>109.94413378837741</v>
      </c>
      <c r="U59" s="3"/>
      <c r="V59" s="3"/>
      <c r="W59" s="3">
        <v>0.80095000000000005</v>
      </c>
      <c r="X59" s="3">
        <f t="shared" si="8"/>
        <v>161.41992295358111</v>
      </c>
      <c r="Z59" s="3">
        <f t="shared" si="9"/>
        <v>40</v>
      </c>
      <c r="AA59" s="3">
        <f t="shared" si="148"/>
        <v>631.13415235295065</v>
      </c>
      <c r="AB59" s="3"/>
      <c r="AC59" s="3"/>
      <c r="AD59" s="3">
        <v>0.68764999999999998</v>
      </c>
      <c r="AE59" s="3">
        <f t="shared" si="11"/>
        <v>116.3630925042558</v>
      </c>
      <c r="AG59" s="3">
        <f t="shared" si="12"/>
        <v>40</v>
      </c>
      <c r="AH59" s="3">
        <f t="shared" si="149"/>
        <v>359.66723361582945</v>
      </c>
      <c r="AI59" s="3"/>
      <c r="AJ59" s="3"/>
      <c r="AK59" s="3">
        <v>0.38951999999999998</v>
      </c>
      <c r="AL59" s="3">
        <f t="shared" si="14"/>
        <v>49.350974600075922</v>
      </c>
      <c r="AN59" s="3">
        <f t="shared" si="15"/>
        <v>40</v>
      </c>
      <c r="AO59" s="3">
        <f t="shared" si="150"/>
        <v>237.02392170975406</v>
      </c>
      <c r="AP59" s="3"/>
      <c r="AQ59" s="3"/>
      <c r="AR59" s="3">
        <v>0.65398999999999996</v>
      </c>
      <c r="AS59" s="3">
        <f t="shared" si="17"/>
        <v>106.12876026079556</v>
      </c>
      <c r="AU59" s="3">
        <f t="shared" si="18"/>
        <v>40</v>
      </c>
      <c r="AV59" s="3">
        <f t="shared" si="151"/>
        <v>429.24490231034719</v>
      </c>
      <c r="AW59" s="3"/>
      <c r="AX59" s="3"/>
      <c r="AY59" s="3">
        <v>0.99146000000000001</v>
      </c>
      <c r="AZ59" s="3">
        <f t="shared" si="20"/>
        <v>476.29942711816591</v>
      </c>
      <c r="BB59" s="3">
        <f t="shared" si="21"/>
        <v>40</v>
      </c>
      <c r="BC59" s="3">
        <f t="shared" si="152"/>
        <v>460.0717594767865</v>
      </c>
      <c r="BD59" s="3"/>
      <c r="BE59" s="3"/>
      <c r="BF59" s="3">
        <v>0.26654</v>
      </c>
      <c r="BG59" s="3">
        <f t="shared" si="23"/>
        <v>30.998221594675009</v>
      </c>
      <c r="BI59" s="3">
        <f t="shared" si="24"/>
        <v>40</v>
      </c>
      <c r="BJ59" s="3">
        <f t="shared" si="153"/>
        <v>126.26884845970292</v>
      </c>
      <c r="BK59" s="3"/>
      <c r="BL59" s="3"/>
      <c r="BM59" s="3">
        <v>0.81901999999999997</v>
      </c>
      <c r="BN59" s="3">
        <f t="shared" si="26"/>
        <v>170.93687510591496</v>
      </c>
      <c r="BP59" s="3">
        <f t="shared" si="27"/>
        <v>40</v>
      </c>
      <c r="BQ59" s="3">
        <f t="shared" si="154"/>
        <v>208.00911950796186</v>
      </c>
      <c r="BR59" s="3"/>
      <c r="BS59" s="3"/>
      <c r="BT59" s="3">
        <v>0.44447999999999999</v>
      </c>
      <c r="BU59" s="3">
        <f t="shared" si="29"/>
        <v>58.785066695020639</v>
      </c>
    </row>
    <row r="60" spans="5:73" x14ac:dyDescent="0.25">
      <c r="E60" s="3">
        <f t="shared" si="0"/>
        <v>41</v>
      </c>
      <c r="F60" s="3">
        <f t="shared" si="145"/>
        <v>308.17427580762745</v>
      </c>
      <c r="G60" s="3"/>
      <c r="H60" s="3"/>
      <c r="I60" s="3">
        <v>0.39372000000000001</v>
      </c>
      <c r="J60" s="3">
        <f t="shared" si="2"/>
        <v>50.041335341868098</v>
      </c>
      <c r="L60" s="3">
        <f t="shared" si="3"/>
        <v>41</v>
      </c>
      <c r="M60" s="3">
        <f t="shared" si="146"/>
        <v>692.95829499586387</v>
      </c>
      <c r="N60" s="3"/>
      <c r="O60" s="3"/>
      <c r="P60" s="3">
        <v>8.0939999999999998E-2</v>
      </c>
      <c r="Q60" s="3">
        <f t="shared" si="5"/>
        <v>8.4403870400732348</v>
      </c>
      <c r="S60" s="3">
        <f t="shared" si="6"/>
        <v>41</v>
      </c>
      <c r="T60" s="3">
        <f t="shared" si="147"/>
        <v>-51.475789165203693</v>
      </c>
      <c r="U60" s="3"/>
      <c r="V60" s="3"/>
      <c r="W60" s="3">
        <v>0.15209</v>
      </c>
      <c r="X60" s="3">
        <f t="shared" si="8"/>
        <v>16.498078089811301</v>
      </c>
      <c r="Z60" s="3">
        <f t="shared" si="9"/>
        <v>41</v>
      </c>
      <c r="AA60" s="3">
        <f t="shared" si="148"/>
        <v>514.7710598486949</v>
      </c>
      <c r="AB60" s="3"/>
      <c r="AC60" s="3"/>
      <c r="AD60" s="3">
        <v>0.28625</v>
      </c>
      <c r="AE60" s="3">
        <f t="shared" si="11"/>
        <v>33.72225180119171</v>
      </c>
      <c r="AG60" s="3">
        <f t="shared" si="12"/>
        <v>41</v>
      </c>
      <c r="AH60" s="3">
        <f t="shared" si="149"/>
        <v>310.31625901575353</v>
      </c>
      <c r="AI60" s="3"/>
      <c r="AJ60" s="3"/>
      <c r="AK60" s="3">
        <v>0.17258000000000001</v>
      </c>
      <c r="AL60" s="3">
        <f t="shared" si="14"/>
        <v>18.944285314157614</v>
      </c>
      <c r="AN60" s="3">
        <f t="shared" si="15"/>
        <v>41</v>
      </c>
      <c r="AO60" s="3">
        <f t="shared" si="150"/>
        <v>130.8951614489585</v>
      </c>
      <c r="AP60" s="3"/>
      <c r="AQ60" s="3"/>
      <c r="AR60" s="3">
        <v>0.77029000000000003</v>
      </c>
      <c r="AS60" s="3">
        <f t="shared" si="17"/>
        <v>147.09376351889952</v>
      </c>
      <c r="AU60" s="3">
        <f t="shared" si="18"/>
        <v>41</v>
      </c>
      <c r="AV60" s="3">
        <f t="shared" si="151"/>
        <v>-47.054524807818723</v>
      </c>
      <c r="AW60" s="3"/>
      <c r="AX60" s="3"/>
      <c r="AY60" s="3">
        <v>0.29929</v>
      </c>
      <c r="AZ60" s="3">
        <f t="shared" si="20"/>
        <v>35.566117226464215</v>
      </c>
      <c r="BB60" s="3">
        <f t="shared" si="21"/>
        <v>41</v>
      </c>
      <c r="BC60" s="3">
        <f t="shared" si="152"/>
        <v>429.07353788211151</v>
      </c>
      <c r="BD60" s="3"/>
      <c r="BE60" s="3"/>
      <c r="BF60" s="3">
        <v>0.10435</v>
      </c>
      <c r="BG60" s="3">
        <f t="shared" si="23"/>
        <v>11.020556732102586</v>
      </c>
      <c r="BI60" s="3">
        <f t="shared" si="24"/>
        <v>41</v>
      </c>
      <c r="BJ60" s="3">
        <f t="shared" si="153"/>
        <v>-44.668026646212041</v>
      </c>
      <c r="BK60" s="3"/>
      <c r="BL60" s="3"/>
      <c r="BM60" s="3">
        <v>7.9369999999999996E-2</v>
      </c>
      <c r="BN60" s="3">
        <f t="shared" si="26"/>
        <v>8.2697060686983139</v>
      </c>
      <c r="BP60" s="3">
        <f t="shared" si="27"/>
        <v>41</v>
      </c>
      <c r="BQ60" s="3">
        <f t="shared" si="154"/>
        <v>149.22405281294121</v>
      </c>
      <c r="BR60" s="3"/>
      <c r="BS60" s="3"/>
      <c r="BT60" s="3">
        <v>0.75624000000000002</v>
      </c>
      <c r="BU60" s="3">
        <f t="shared" si="29"/>
        <v>141.15711443046834</v>
      </c>
    </row>
    <row r="61" spans="5:73" x14ac:dyDescent="0.25">
      <c r="E61" s="3">
        <f t="shared" si="0"/>
        <v>42</v>
      </c>
      <c r="F61" s="3">
        <f t="shared" si="145"/>
        <v>258.13294046575936</v>
      </c>
      <c r="G61" s="3"/>
      <c r="H61" s="3"/>
      <c r="I61" s="3">
        <v>0.50153999999999999</v>
      </c>
      <c r="J61" s="3">
        <f t="shared" si="2"/>
        <v>69.623193352186945</v>
      </c>
      <c r="L61" s="3">
        <f t="shared" si="3"/>
        <v>42</v>
      </c>
      <c r="M61" s="3">
        <f t="shared" si="146"/>
        <v>684.51790795579063</v>
      </c>
      <c r="N61" s="3"/>
      <c r="O61" s="3"/>
      <c r="P61" s="3">
        <v>0.65512000000000004</v>
      </c>
      <c r="Q61" s="3">
        <f t="shared" si="5"/>
        <v>106.4558748543258</v>
      </c>
      <c r="S61" s="3">
        <f t="shared" si="6"/>
        <v>42</v>
      </c>
      <c r="T61" s="3">
        <f t="shared" si="147"/>
        <v>-67.973867255014994</v>
      </c>
      <c r="U61" s="3"/>
      <c r="V61" s="3"/>
      <c r="W61" s="3">
        <v>0.31313000000000002</v>
      </c>
      <c r="X61" s="3">
        <f t="shared" si="8"/>
        <v>37.561023319560476</v>
      </c>
      <c r="Z61" s="3">
        <f t="shared" si="9"/>
        <v>42</v>
      </c>
      <c r="AA61" s="3">
        <f t="shared" si="148"/>
        <v>481.0488080475032</v>
      </c>
      <c r="AB61" s="3"/>
      <c r="AC61" s="3"/>
      <c r="AD61" s="3">
        <v>0.19389999999999999</v>
      </c>
      <c r="AE61" s="3">
        <f t="shared" si="11"/>
        <v>21.554747469258174</v>
      </c>
      <c r="AG61" s="3">
        <f t="shared" si="12"/>
        <v>42</v>
      </c>
      <c r="AH61" s="3">
        <f t="shared" si="149"/>
        <v>291.37197370159589</v>
      </c>
      <c r="AI61" s="3"/>
      <c r="AJ61" s="3"/>
      <c r="AK61" s="3">
        <v>0.97838000000000003</v>
      </c>
      <c r="AL61" s="3">
        <f t="shared" si="14"/>
        <v>383.41364667710758</v>
      </c>
      <c r="AN61" s="3">
        <f t="shared" si="15"/>
        <v>42</v>
      </c>
      <c r="AO61" s="3">
        <f t="shared" si="150"/>
        <v>-16.198602069941018</v>
      </c>
      <c r="AP61" s="3"/>
      <c r="AQ61" s="3"/>
      <c r="AR61" s="3">
        <v>0.33466000000000001</v>
      </c>
      <c r="AS61" s="3">
        <f t="shared" si="17"/>
        <v>40.74570907889575</v>
      </c>
      <c r="AU61" s="3">
        <f t="shared" si="18"/>
        <v>42</v>
      </c>
      <c r="AV61" s="3">
        <f t="shared" si="151"/>
        <v>-82.620642034282938</v>
      </c>
      <c r="AW61" s="3"/>
      <c r="AX61" s="3"/>
      <c r="AY61" s="3">
        <v>0.95745000000000002</v>
      </c>
      <c r="AZ61" s="3">
        <f t="shared" si="20"/>
        <v>315.70754239627547</v>
      </c>
      <c r="BB61" s="3">
        <f t="shared" si="21"/>
        <v>42</v>
      </c>
      <c r="BC61" s="3">
        <f t="shared" si="152"/>
        <v>418.05298115000892</v>
      </c>
      <c r="BD61" s="3"/>
      <c r="BE61" s="3"/>
      <c r="BF61" s="3">
        <v>8.8889999999999997E-2</v>
      </c>
      <c r="BG61" s="3">
        <f t="shared" si="23"/>
        <v>9.3091642578950715</v>
      </c>
      <c r="BI61" s="3">
        <f t="shared" si="24"/>
        <v>42</v>
      </c>
      <c r="BJ61" s="3">
        <f t="shared" si="153"/>
        <v>-52.937732714910354</v>
      </c>
      <c r="BK61" s="3"/>
      <c r="BL61" s="3"/>
      <c r="BM61" s="3">
        <v>0.62995000000000001</v>
      </c>
      <c r="BN61" s="3">
        <f t="shared" si="26"/>
        <v>99.411714733866162</v>
      </c>
      <c r="BP61" s="3">
        <f t="shared" si="27"/>
        <v>42</v>
      </c>
      <c r="BQ61" s="3">
        <f t="shared" si="154"/>
        <v>8.0669383824728698</v>
      </c>
      <c r="BR61" s="3"/>
      <c r="BS61" s="3"/>
      <c r="BT61" s="3">
        <v>0.18989</v>
      </c>
      <c r="BU61" s="3">
        <f t="shared" si="29"/>
        <v>21.058523806683738</v>
      </c>
    </row>
    <row r="62" spans="5:73" x14ac:dyDescent="0.25">
      <c r="E62" s="3">
        <f t="shared" si="0"/>
        <v>43</v>
      </c>
      <c r="F62" s="3">
        <v>700</v>
      </c>
      <c r="G62" s="3">
        <f t="shared" si="50"/>
        <v>4093.0694167396846</v>
      </c>
      <c r="H62" s="3"/>
      <c r="I62" s="3">
        <v>0.15423000000000001</v>
      </c>
      <c r="J62" s="3">
        <f t="shared" si="2"/>
        <v>16.750782395090567</v>
      </c>
      <c r="L62" s="3">
        <f t="shared" si="3"/>
        <v>43</v>
      </c>
      <c r="M62" s="3">
        <v>700</v>
      </c>
      <c r="N62" s="3">
        <f t="shared" ref="N62" si="155">IF(M61&lt;=0,1000+6*700+700,1000+6*(700-M61)+(700-M61))</f>
        <v>1108.3746443094656</v>
      </c>
      <c r="O62" s="3"/>
      <c r="P62" s="3">
        <v>0.91822000000000004</v>
      </c>
      <c r="Q62" s="3">
        <f t="shared" si="5"/>
        <v>250.3722564045641</v>
      </c>
      <c r="S62" s="3">
        <f t="shared" si="6"/>
        <v>43</v>
      </c>
      <c r="T62" s="3">
        <v>700</v>
      </c>
      <c r="U62" s="3">
        <f t="shared" ref="U62" si="156">IF(T61&lt;=0,1000+6*700+700,1000+6*(700-T61)+(700-T61))</f>
        <v>5900</v>
      </c>
      <c r="V62" s="3"/>
      <c r="W62" s="3">
        <v>0.80503000000000002</v>
      </c>
      <c r="X62" s="3">
        <f t="shared" si="8"/>
        <v>163.49095784077701</v>
      </c>
      <c r="Z62" s="3">
        <f t="shared" si="9"/>
        <v>43</v>
      </c>
      <c r="AA62" s="3">
        <v>700</v>
      </c>
      <c r="AB62" s="3">
        <f t="shared" ref="AB62" si="157">IF(AA61&lt;=0,1000+6*700+700,1000+6*(700-AA61)+(700-AA61))</f>
        <v>2532.6583436674773</v>
      </c>
      <c r="AC62" s="3"/>
      <c r="AD62" s="3">
        <v>0.75971999999999995</v>
      </c>
      <c r="AE62" s="3">
        <f t="shared" si="11"/>
        <v>142.59503690001762</v>
      </c>
      <c r="AG62" s="3">
        <f t="shared" si="12"/>
        <v>43</v>
      </c>
      <c r="AH62" s="3">
        <v>700</v>
      </c>
      <c r="AI62" s="3">
        <f t="shared" ref="AI62" si="158">IF(AH61&lt;=0,1000+6*700+700,1000+6*(700-AH61)+(700-AH61))</f>
        <v>3860.3961840888287</v>
      </c>
      <c r="AJ62" s="3"/>
      <c r="AK62" s="3">
        <v>0.72274000000000005</v>
      </c>
      <c r="AL62" s="3">
        <f t="shared" si="14"/>
        <v>128.27995848719073</v>
      </c>
      <c r="AN62" s="3">
        <f t="shared" si="15"/>
        <v>43</v>
      </c>
      <c r="AO62" s="3">
        <v>700</v>
      </c>
      <c r="AP62" s="3">
        <f t="shared" ref="AP62" si="159">IF(AO61&lt;=0,1000+6*700+700,1000+6*(700-AO61)+(700-AO61))</f>
        <v>5900</v>
      </c>
      <c r="AQ62" s="3"/>
      <c r="AR62" s="3">
        <v>0.19972999999999999</v>
      </c>
      <c r="AS62" s="3">
        <f t="shared" si="17"/>
        <v>22.280610825452349</v>
      </c>
      <c r="AU62" s="3">
        <f t="shared" si="18"/>
        <v>43</v>
      </c>
      <c r="AV62" s="3">
        <v>700</v>
      </c>
      <c r="AW62" s="3">
        <f t="shared" ref="AW62" si="160">IF(AV61&lt;=0,1000+6*700+700,1000+6*(700-AV61)+(700-AV61))</f>
        <v>5900</v>
      </c>
      <c r="AX62" s="3"/>
      <c r="AY62" s="3">
        <v>0.67105000000000004</v>
      </c>
      <c r="AZ62" s="3">
        <f t="shared" si="20"/>
        <v>111.18495154501302</v>
      </c>
      <c r="BB62" s="3">
        <f t="shared" si="21"/>
        <v>43</v>
      </c>
      <c r="BC62" s="3">
        <v>700</v>
      </c>
      <c r="BD62" s="3">
        <f t="shared" ref="BD62" si="161">IF(BC61&lt;=0,1000+6*700+700,1000+6*(700-BC61)+(700-BC61))</f>
        <v>2973.6291319499378</v>
      </c>
      <c r="BE62" s="3"/>
      <c r="BF62" s="3">
        <v>0.79013999999999995</v>
      </c>
      <c r="BG62" s="3">
        <f t="shared" si="23"/>
        <v>156.13146372523718</v>
      </c>
      <c r="BI62" s="3">
        <f t="shared" si="24"/>
        <v>43</v>
      </c>
      <c r="BJ62" s="3">
        <v>700</v>
      </c>
      <c r="BK62" s="3">
        <f t="shared" ref="BK62" si="162">IF(BJ61&lt;=0,1000+6*700+700,1000+6*(700-BJ61)+(700-BJ61))</f>
        <v>5900</v>
      </c>
      <c r="BL62" s="3"/>
      <c r="BM62" s="3">
        <v>0.68369999999999997</v>
      </c>
      <c r="BN62" s="3">
        <f t="shared" si="26"/>
        <v>115.10641486705337</v>
      </c>
      <c r="BP62" s="3">
        <f t="shared" si="27"/>
        <v>43</v>
      </c>
      <c r="BQ62" s="3">
        <v>700</v>
      </c>
      <c r="BR62" s="3">
        <f t="shared" ref="BR62" si="163">IF(BQ61&lt;=0,1000+6*700+700,1000+6*(700-BQ61)+(700-BQ61))</f>
        <v>5843.53143132269</v>
      </c>
      <c r="BS62" s="3"/>
      <c r="BT62" s="3">
        <v>0.60582000000000003</v>
      </c>
      <c r="BU62" s="3">
        <f t="shared" si="29"/>
        <v>93.094762121778885</v>
      </c>
    </row>
    <row r="63" spans="5:73" x14ac:dyDescent="0.25">
      <c r="E63" s="3">
        <f t="shared" si="0"/>
        <v>44</v>
      </c>
      <c r="F63" s="3">
        <f>F62-J62</f>
        <v>683.2492176049094</v>
      </c>
      <c r="G63" s="3"/>
      <c r="H63" s="3"/>
      <c r="I63" s="3">
        <v>0.37868000000000002</v>
      </c>
      <c r="J63" s="3">
        <f t="shared" si="2"/>
        <v>47.590903186243061</v>
      </c>
      <c r="L63" s="3">
        <f t="shared" si="3"/>
        <v>44</v>
      </c>
      <c r="M63" s="3">
        <f>M62-Q62</f>
        <v>449.6277435954359</v>
      </c>
      <c r="N63" s="3"/>
      <c r="O63" s="3"/>
      <c r="P63" s="3">
        <v>0.31279000000000001</v>
      </c>
      <c r="Q63" s="3">
        <f t="shared" si="5"/>
        <v>37.511535661354415</v>
      </c>
      <c r="S63" s="3">
        <f t="shared" si="6"/>
        <v>44</v>
      </c>
      <c r="T63" s="3">
        <f>T62-X62</f>
        <v>536.50904215922299</v>
      </c>
      <c r="U63" s="3"/>
      <c r="V63" s="3"/>
      <c r="W63" s="3">
        <v>0.80732999999999999</v>
      </c>
      <c r="X63" s="3">
        <f t="shared" si="8"/>
        <v>164.67763980894682</v>
      </c>
      <c r="Z63" s="3">
        <f t="shared" si="9"/>
        <v>44</v>
      </c>
      <c r="AA63" s="3">
        <f>AA62-AE62</f>
        <v>557.40496309998241</v>
      </c>
      <c r="AB63" s="3"/>
      <c r="AC63" s="3"/>
      <c r="AD63" s="3">
        <v>0.71743999999999997</v>
      </c>
      <c r="AE63" s="3">
        <f t="shared" si="11"/>
        <v>126.38643615665417</v>
      </c>
      <c r="AG63" s="3">
        <f t="shared" si="12"/>
        <v>44</v>
      </c>
      <c r="AH63" s="3">
        <f>AH62-AL62</f>
        <v>571.7200415128093</v>
      </c>
      <c r="AI63" s="3"/>
      <c r="AJ63" s="3"/>
      <c r="AK63" s="3">
        <v>0.23530999999999999</v>
      </c>
      <c r="AL63" s="3">
        <f t="shared" si="14"/>
        <v>26.828475604113205</v>
      </c>
      <c r="AN63" s="3">
        <f t="shared" si="15"/>
        <v>44</v>
      </c>
      <c r="AO63" s="3">
        <f>AO62-AS62</f>
        <v>677.7193891745477</v>
      </c>
      <c r="AP63" s="3"/>
      <c r="AQ63" s="3"/>
      <c r="AR63" s="3">
        <v>0.98919999999999997</v>
      </c>
      <c r="AS63" s="3">
        <f t="shared" si="17"/>
        <v>452.820914485196</v>
      </c>
      <c r="AU63" s="3">
        <f t="shared" si="18"/>
        <v>44</v>
      </c>
      <c r="AV63" s="3">
        <f>AV62-AZ62</f>
        <v>588.81504845498694</v>
      </c>
      <c r="AW63" s="3"/>
      <c r="AX63" s="3"/>
      <c r="AY63" s="3">
        <v>3.0810000000000001E-2</v>
      </c>
      <c r="AZ63" s="3">
        <f t="shared" si="20"/>
        <v>3.1294607880861411</v>
      </c>
      <c r="BB63" s="3">
        <f t="shared" si="21"/>
        <v>44</v>
      </c>
      <c r="BC63" s="3">
        <f>BC62-BG62</f>
        <v>543.86853627476285</v>
      </c>
      <c r="BD63" s="3"/>
      <c r="BE63" s="3"/>
      <c r="BF63" s="3">
        <v>0.43212</v>
      </c>
      <c r="BG63" s="3">
        <f t="shared" si="23"/>
        <v>56.584515018676399</v>
      </c>
      <c r="BI63" s="3">
        <f t="shared" si="24"/>
        <v>44</v>
      </c>
      <c r="BJ63" s="3">
        <f>BJ62-BN62</f>
        <v>584.89358513294667</v>
      </c>
      <c r="BK63" s="3"/>
      <c r="BL63" s="3"/>
      <c r="BM63" s="3">
        <v>0.74456</v>
      </c>
      <c r="BN63" s="3">
        <f t="shared" si="26"/>
        <v>136.47677305756105</v>
      </c>
      <c r="BP63" s="3">
        <f t="shared" si="27"/>
        <v>44</v>
      </c>
      <c r="BQ63" s="3">
        <f>BQ62-BU62</f>
        <v>606.9052378782211</v>
      </c>
      <c r="BR63" s="3"/>
      <c r="BS63" s="3"/>
      <c r="BT63" s="3">
        <v>0.70177999999999996</v>
      </c>
      <c r="BU63" s="3">
        <f t="shared" si="29"/>
        <v>120.99238098193756</v>
      </c>
    </row>
    <row r="64" spans="5:73" x14ac:dyDescent="0.25">
      <c r="E64" s="3">
        <f t="shared" si="0"/>
        <v>45</v>
      </c>
      <c r="F64" s="3">
        <f t="shared" ref="F64:F67" si="164">F63-J63</f>
        <v>635.65831441866635</v>
      </c>
      <c r="G64" s="3"/>
      <c r="H64" s="3"/>
      <c r="I64" s="3">
        <v>0.33984999999999999</v>
      </c>
      <c r="J64" s="3">
        <f t="shared" si="2"/>
        <v>41.52881970569269</v>
      </c>
      <c r="L64" s="3">
        <f t="shared" si="3"/>
        <v>45</v>
      </c>
      <c r="M64" s="3">
        <f t="shared" ref="M64:M67" si="165">M63-Q63</f>
        <v>412.1162079340815</v>
      </c>
      <c r="N64" s="3"/>
      <c r="O64" s="3"/>
      <c r="P64" s="3">
        <v>0.78374999999999995</v>
      </c>
      <c r="Q64" s="3">
        <f t="shared" si="5"/>
        <v>153.13201331701481</v>
      </c>
      <c r="S64" s="3">
        <f t="shared" si="6"/>
        <v>45</v>
      </c>
      <c r="T64" s="3">
        <f t="shared" ref="T64:T67" si="166">T63-X63</f>
        <v>371.83140235027616</v>
      </c>
      <c r="U64" s="3"/>
      <c r="V64" s="3"/>
      <c r="W64" s="3">
        <v>0.17817</v>
      </c>
      <c r="X64" s="3">
        <f t="shared" si="8"/>
        <v>19.622171796671072</v>
      </c>
      <c r="Z64" s="3">
        <f t="shared" si="9"/>
        <v>45</v>
      </c>
      <c r="AA64" s="3">
        <f t="shared" ref="AA64:AA67" si="167">AA63-AE63</f>
        <v>431.01852694332825</v>
      </c>
      <c r="AB64" s="3"/>
      <c r="AC64" s="3"/>
      <c r="AD64" s="3">
        <v>0.47200999999999999</v>
      </c>
      <c r="AE64" s="3">
        <f t="shared" si="11"/>
        <v>63.867793484916767</v>
      </c>
      <c r="AG64" s="3">
        <f t="shared" si="12"/>
        <v>45</v>
      </c>
      <c r="AH64" s="3">
        <f t="shared" ref="AH64:AH67" si="168">AH63-AL63</f>
        <v>544.89156590869607</v>
      </c>
      <c r="AI64" s="3"/>
      <c r="AJ64" s="3"/>
      <c r="AK64" s="3">
        <v>0.53707000000000005</v>
      </c>
      <c r="AL64" s="3">
        <f t="shared" si="14"/>
        <v>77.017942423091398</v>
      </c>
      <c r="AN64" s="3">
        <f t="shared" si="15"/>
        <v>45</v>
      </c>
      <c r="AO64" s="3">
        <f t="shared" ref="AO64:AO67" si="169">AO63-AS63</f>
        <v>224.8984746893517</v>
      </c>
      <c r="AP64" s="3"/>
      <c r="AQ64" s="3"/>
      <c r="AR64" s="3">
        <v>0.85165999999999997</v>
      </c>
      <c r="AS64" s="3">
        <f t="shared" si="17"/>
        <v>190.82483426737249</v>
      </c>
      <c r="AU64" s="3">
        <f t="shared" si="18"/>
        <v>45</v>
      </c>
      <c r="AV64" s="3">
        <f t="shared" ref="AV64:AV67" si="170">AV63-AZ63</f>
        <v>585.6855876669008</v>
      </c>
      <c r="AW64" s="3"/>
      <c r="AX64" s="3"/>
      <c r="AY64" s="3">
        <v>9.4920000000000004E-2</v>
      </c>
      <c r="AZ64" s="3">
        <f t="shared" si="20"/>
        <v>9.9731941399010093</v>
      </c>
      <c r="BB64" s="3">
        <f t="shared" si="21"/>
        <v>45</v>
      </c>
      <c r="BC64" s="3">
        <f t="shared" ref="BC64:BC67" si="171">BC63-BG63</f>
        <v>487.28402125608648</v>
      </c>
      <c r="BD64" s="3"/>
      <c r="BE64" s="3"/>
      <c r="BF64" s="3">
        <v>0.67276000000000002</v>
      </c>
      <c r="BG64" s="3">
        <f t="shared" si="23"/>
        <v>111.70614323366397</v>
      </c>
      <c r="BI64" s="3">
        <f t="shared" si="24"/>
        <v>45</v>
      </c>
      <c r="BJ64" s="3">
        <f t="shared" ref="BJ64:BJ67" si="172">BJ63-BN63</f>
        <v>448.41681207538562</v>
      </c>
      <c r="BK64" s="3"/>
      <c r="BL64" s="3"/>
      <c r="BM64" s="3">
        <v>0.43695000000000001</v>
      </c>
      <c r="BN64" s="3">
        <f t="shared" si="26"/>
        <v>57.438684483910244</v>
      </c>
      <c r="BP64" s="3">
        <f t="shared" si="27"/>
        <v>45</v>
      </c>
      <c r="BQ64" s="3">
        <f t="shared" ref="BQ64:BQ67" si="173">BQ63-BU63</f>
        <v>485.91285689628353</v>
      </c>
      <c r="BR64" s="3"/>
      <c r="BS64" s="3"/>
      <c r="BT64" s="3">
        <v>0.24951000000000001</v>
      </c>
      <c r="BU64" s="3">
        <f t="shared" si="29"/>
        <v>28.70289524477581</v>
      </c>
    </row>
    <row r="65" spans="5:73" x14ac:dyDescent="0.25">
      <c r="E65" s="3">
        <f t="shared" si="0"/>
        <v>46</v>
      </c>
      <c r="F65" s="3">
        <f t="shared" si="164"/>
        <v>594.12949471297361</v>
      </c>
      <c r="G65" s="3"/>
      <c r="H65" s="3"/>
      <c r="I65" s="3">
        <v>0.54979999999999996</v>
      </c>
      <c r="J65" s="3">
        <f t="shared" si="2"/>
        <v>79.806335050950509</v>
      </c>
      <c r="L65" s="3">
        <f t="shared" si="3"/>
        <v>46</v>
      </c>
      <c r="M65" s="3">
        <f t="shared" si="165"/>
        <v>258.98419461706669</v>
      </c>
      <c r="N65" s="3"/>
      <c r="O65" s="3"/>
      <c r="P65" s="3">
        <v>0.4264</v>
      </c>
      <c r="Q65" s="3">
        <f t="shared" si="5"/>
        <v>55.582298969672649</v>
      </c>
      <c r="S65" s="3">
        <f t="shared" si="6"/>
        <v>46</v>
      </c>
      <c r="T65" s="3">
        <f t="shared" si="166"/>
        <v>352.2092305536051</v>
      </c>
      <c r="U65" s="3"/>
      <c r="V65" s="3"/>
      <c r="W65" s="3">
        <v>0.17444999999999999</v>
      </c>
      <c r="X65" s="3">
        <f t="shared" si="8"/>
        <v>19.170544810429554</v>
      </c>
      <c r="Z65" s="3">
        <f t="shared" si="9"/>
        <v>46</v>
      </c>
      <c r="AA65" s="3">
        <f t="shared" si="167"/>
        <v>367.15073345841148</v>
      </c>
      <c r="AB65" s="3"/>
      <c r="AC65" s="3"/>
      <c r="AD65" s="3">
        <v>0.27933999999999998</v>
      </c>
      <c r="AE65" s="3">
        <f t="shared" si="11"/>
        <v>32.758782018768301</v>
      </c>
      <c r="AG65" s="3">
        <f t="shared" si="12"/>
        <v>46</v>
      </c>
      <c r="AH65" s="3">
        <f t="shared" si="168"/>
        <v>467.87362348560464</v>
      </c>
      <c r="AI65" s="3"/>
      <c r="AJ65" s="3"/>
      <c r="AK65" s="3">
        <v>0.84440999999999999</v>
      </c>
      <c r="AL65" s="3">
        <f t="shared" si="14"/>
        <v>186.05309366552655</v>
      </c>
      <c r="AN65" s="3">
        <f t="shared" si="15"/>
        <v>46</v>
      </c>
      <c r="AO65" s="3">
        <f t="shared" si="169"/>
        <v>34.073640421979206</v>
      </c>
      <c r="AP65" s="3"/>
      <c r="AQ65" s="3"/>
      <c r="AR65" s="3">
        <v>0.53247</v>
      </c>
      <c r="AS65" s="3">
        <f t="shared" si="17"/>
        <v>76.029176118927907</v>
      </c>
      <c r="AU65" s="3">
        <f t="shared" si="18"/>
        <v>46</v>
      </c>
      <c r="AV65" s="3">
        <f t="shared" si="170"/>
        <v>575.71239352699979</v>
      </c>
      <c r="AW65" s="3"/>
      <c r="AX65" s="3"/>
      <c r="AY65" s="3">
        <v>0.90098</v>
      </c>
      <c r="AZ65" s="3">
        <f t="shared" si="20"/>
        <v>231.24334290488599</v>
      </c>
      <c r="BB65" s="3">
        <f t="shared" si="21"/>
        <v>46</v>
      </c>
      <c r="BC65" s="3">
        <f t="shared" si="171"/>
        <v>375.57787802242251</v>
      </c>
      <c r="BD65" s="3"/>
      <c r="BE65" s="3"/>
      <c r="BF65" s="3">
        <v>0.2606</v>
      </c>
      <c r="BG65" s="3">
        <f t="shared" si="23"/>
        <v>30.191623247960543</v>
      </c>
      <c r="BI65" s="3">
        <f t="shared" si="24"/>
        <v>46</v>
      </c>
      <c r="BJ65" s="3">
        <f t="shared" si="172"/>
        <v>390.97812759147536</v>
      </c>
      <c r="BK65" s="3"/>
      <c r="BL65" s="3"/>
      <c r="BM65" s="3">
        <v>9.2530000000000001E-2</v>
      </c>
      <c r="BN65" s="3">
        <f t="shared" si="26"/>
        <v>9.7094771240793687</v>
      </c>
      <c r="BP65" s="3">
        <f t="shared" si="27"/>
        <v>46</v>
      </c>
      <c r="BQ65" s="3">
        <f t="shared" si="173"/>
        <v>457.20996165150774</v>
      </c>
      <c r="BR65" s="3"/>
      <c r="BS65" s="3"/>
      <c r="BT65" s="3">
        <v>0.22552</v>
      </c>
      <c r="BU65" s="3">
        <f t="shared" si="29"/>
        <v>25.556344257032087</v>
      </c>
    </row>
    <row r="66" spans="5:73" x14ac:dyDescent="0.25">
      <c r="E66" s="3">
        <f t="shared" si="0"/>
        <v>47</v>
      </c>
      <c r="F66" s="3">
        <f t="shared" si="164"/>
        <v>514.32315966202304</v>
      </c>
      <c r="G66" s="3"/>
      <c r="H66" s="3"/>
      <c r="I66" s="3">
        <v>0.22800000000000001</v>
      </c>
      <c r="J66" s="3">
        <f t="shared" si="2"/>
        <v>25.877072895736084</v>
      </c>
      <c r="L66" s="3">
        <f t="shared" si="3"/>
        <v>47</v>
      </c>
      <c r="M66" s="3">
        <f t="shared" si="165"/>
        <v>203.40189564739404</v>
      </c>
      <c r="N66" s="3"/>
      <c r="O66" s="3"/>
      <c r="P66" s="3">
        <v>0.18168999999999999</v>
      </c>
      <c r="Q66" s="3">
        <f t="shared" si="5"/>
        <v>20.051404106642511</v>
      </c>
      <c r="S66" s="3">
        <f t="shared" si="6"/>
        <v>47</v>
      </c>
      <c r="T66" s="3">
        <f t="shared" si="166"/>
        <v>333.03868574317556</v>
      </c>
      <c r="U66" s="3"/>
      <c r="V66" s="3"/>
      <c r="W66" s="3">
        <v>4.3279999999999999E-2</v>
      </c>
      <c r="X66" s="3">
        <f t="shared" si="8"/>
        <v>4.4244511321585005</v>
      </c>
      <c r="Z66" s="3">
        <f t="shared" si="9"/>
        <v>47</v>
      </c>
      <c r="AA66" s="3">
        <f t="shared" si="167"/>
        <v>334.39195143964321</v>
      </c>
      <c r="AB66" s="3"/>
      <c r="AC66" s="3"/>
      <c r="AD66" s="3">
        <v>0.80308000000000002</v>
      </c>
      <c r="AE66" s="3">
        <f t="shared" si="11"/>
        <v>162.49577240921374</v>
      </c>
      <c r="AG66" s="3">
        <f t="shared" si="12"/>
        <v>47</v>
      </c>
      <c r="AH66" s="3">
        <f t="shared" si="168"/>
        <v>281.82052982007809</v>
      </c>
      <c r="AI66" s="3"/>
      <c r="AJ66" s="3"/>
      <c r="AK66" s="3">
        <v>0.30281999999999998</v>
      </c>
      <c r="AL66" s="3">
        <f t="shared" si="14"/>
        <v>36.07116519209918</v>
      </c>
      <c r="AN66" s="3">
        <f t="shared" si="15"/>
        <v>47</v>
      </c>
      <c r="AO66" s="3">
        <f t="shared" si="169"/>
        <v>-41.955535696948701</v>
      </c>
      <c r="AP66" s="3"/>
      <c r="AQ66" s="3"/>
      <c r="AR66" s="3">
        <v>0.35243000000000002</v>
      </c>
      <c r="AS66" s="3">
        <f t="shared" si="17"/>
        <v>43.452838314359653</v>
      </c>
      <c r="AU66" s="3">
        <f t="shared" si="18"/>
        <v>47</v>
      </c>
      <c r="AV66" s="3">
        <f t="shared" si="170"/>
        <v>344.4690506221138</v>
      </c>
      <c r="AW66" s="3"/>
      <c r="AX66" s="3"/>
      <c r="AY66" s="3">
        <v>0.17649000000000001</v>
      </c>
      <c r="AZ66" s="3">
        <f t="shared" si="20"/>
        <v>19.417958614733944</v>
      </c>
      <c r="BB66" s="3">
        <f t="shared" si="21"/>
        <v>47</v>
      </c>
      <c r="BC66" s="3">
        <f t="shared" si="171"/>
        <v>345.38625477446197</v>
      </c>
      <c r="BD66" s="3"/>
      <c r="BE66" s="3"/>
      <c r="BF66" s="3">
        <v>0.79122999999999999</v>
      </c>
      <c r="BG66" s="3">
        <f t="shared" si="23"/>
        <v>156.65221114572688</v>
      </c>
      <c r="BI66" s="3">
        <f t="shared" si="24"/>
        <v>47</v>
      </c>
      <c r="BJ66" s="3">
        <f t="shared" si="172"/>
        <v>381.26865046739601</v>
      </c>
      <c r="BK66" s="3"/>
      <c r="BL66" s="3"/>
      <c r="BM66" s="3">
        <v>0.85618000000000005</v>
      </c>
      <c r="BN66" s="3">
        <f t="shared" si="26"/>
        <v>193.91927613077894</v>
      </c>
      <c r="BP66" s="3">
        <f t="shared" si="27"/>
        <v>47</v>
      </c>
      <c r="BQ66" s="3">
        <f t="shared" si="173"/>
        <v>431.65361739447565</v>
      </c>
      <c r="BR66" s="3"/>
      <c r="BS66" s="3"/>
      <c r="BT66" s="3">
        <v>8.5919999999999996E-2</v>
      </c>
      <c r="BU66" s="3">
        <f t="shared" si="29"/>
        <v>8.9837184005984643</v>
      </c>
    </row>
    <row r="67" spans="5:73" x14ac:dyDescent="0.25">
      <c r="E67" s="3">
        <f t="shared" si="0"/>
        <v>48</v>
      </c>
      <c r="F67" s="3">
        <f t="shared" si="164"/>
        <v>488.44608676628695</v>
      </c>
      <c r="G67" s="3"/>
      <c r="H67" s="3"/>
      <c r="I67" s="3">
        <v>0.19839999999999999</v>
      </c>
      <c r="J67" s="3">
        <f t="shared" si="2"/>
        <v>22.114554865153675</v>
      </c>
      <c r="L67" s="3">
        <f t="shared" si="3"/>
        <v>48</v>
      </c>
      <c r="M67" s="3">
        <f t="shared" si="165"/>
        <v>183.35049154075153</v>
      </c>
      <c r="N67" s="3"/>
      <c r="O67" s="3"/>
      <c r="P67" s="3">
        <v>0.30112</v>
      </c>
      <c r="Q67" s="3">
        <f t="shared" si="5"/>
        <v>35.827622530570629</v>
      </c>
      <c r="S67" s="3">
        <f t="shared" si="6"/>
        <v>48</v>
      </c>
      <c r="T67" s="3">
        <f t="shared" si="166"/>
        <v>328.61423461101708</v>
      </c>
      <c r="U67" s="3"/>
      <c r="V67" s="3"/>
      <c r="W67" s="3">
        <v>0.18731</v>
      </c>
      <c r="X67" s="3">
        <f t="shared" si="8"/>
        <v>20.740554596214835</v>
      </c>
      <c r="Z67" s="3">
        <f t="shared" si="9"/>
        <v>48</v>
      </c>
      <c r="AA67" s="3">
        <f t="shared" si="167"/>
        <v>171.89617903042947</v>
      </c>
      <c r="AB67" s="3"/>
      <c r="AC67" s="3"/>
      <c r="AD67" s="3">
        <v>0.49374000000000001</v>
      </c>
      <c r="AE67" s="3">
        <f t="shared" si="11"/>
        <v>68.070490767005822</v>
      </c>
      <c r="AG67" s="3">
        <f t="shared" si="12"/>
        <v>48</v>
      </c>
      <c r="AH67" s="3">
        <f t="shared" si="168"/>
        <v>245.74936462797891</v>
      </c>
      <c r="AI67" s="3"/>
      <c r="AJ67" s="3"/>
      <c r="AK67" s="3">
        <v>0.16999</v>
      </c>
      <c r="AL67" s="3">
        <f t="shared" si="14"/>
        <v>18.631753007130122</v>
      </c>
      <c r="AN67" s="3">
        <f t="shared" si="15"/>
        <v>48</v>
      </c>
      <c r="AO67" s="3">
        <f t="shared" si="169"/>
        <v>-85.408374011308354</v>
      </c>
      <c r="AP67" s="3"/>
      <c r="AQ67" s="3"/>
      <c r="AR67" s="3">
        <v>0.42069000000000001</v>
      </c>
      <c r="AS67" s="3">
        <f t="shared" si="17"/>
        <v>54.591753881553316</v>
      </c>
      <c r="AU67" s="3">
        <f t="shared" si="18"/>
        <v>48</v>
      </c>
      <c r="AV67" s="3">
        <f t="shared" si="170"/>
        <v>325.05109200737985</v>
      </c>
      <c r="AW67" s="3"/>
      <c r="AX67" s="3"/>
      <c r="AY67" s="3">
        <v>0.11487</v>
      </c>
      <c r="AZ67" s="3">
        <f t="shared" si="20"/>
        <v>12.202075210651003</v>
      </c>
      <c r="BB67" s="3">
        <f t="shared" si="21"/>
        <v>48</v>
      </c>
      <c r="BC67" s="3">
        <f t="shared" si="171"/>
        <v>188.73404362873509</v>
      </c>
      <c r="BD67" s="3"/>
      <c r="BE67" s="3"/>
      <c r="BF67" s="3">
        <v>0.60448999999999997</v>
      </c>
      <c r="BG67" s="3">
        <f t="shared" si="23"/>
        <v>92.757920764401149</v>
      </c>
      <c r="BI67" s="3">
        <f t="shared" si="24"/>
        <v>48</v>
      </c>
      <c r="BJ67" s="3">
        <f t="shared" si="172"/>
        <v>187.34937433661707</v>
      </c>
      <c r="BK67" s="3"/>
      <c r="BL67" s="3"/>
      <c r="BM67" s="3">
        <v>0.30441000000000001</v>
      </c>
      <c r="BN67" s="3">
        <f t="shared" si="26"/>
        <v>36.299487268355186</v>
      </c>
      <c r="BP67" s="3">
        <f t="shared" si="27"/>
        <v>48</v>
      </c>
      <c r="BQ67" s="3">
        <f t="shared" si="173"/>
        <v>422.66989899387715</v>
      </c>
      <c r="BR67" s="3"/>
      <c r="BS67" s="3"/>
      <c r="BT67" s="3">
        <v>0.73821999999999999</v>
      </c>
      <c r="BU67" s="3">
        <f t="shared" si="29"/>
        <v>134.0250822618564</v>
      </c>
    </row>
    <row r="68" spans="5:73" x14ac:dyDescent="0.25">
      <c r="E68" s="3">
        <f t="shared" si="0"/>
        <v>49</v>
      </c>
      <c r="F68" s="3">
        <v>700</v>
      </c>
      <c r="G68" s="3">
        <f t="shared" si="50"/>
        <v>2480.8773926359913</v>
      </c>
      <c r="H68" s="3"/>
      <c r="I68" s="3">
        <v>0.93625000000000003</v>
      </c>
      <c r="J68" s="3">
        <f t="shared" si="2"/>
        <v>275.27860949436018</v>
      </c>
      <c r="L68" s="3">
        <f t="shared" si="3"/>
        <v>49</v>
      </c>
      <c r="M68" s="3">
        <v>700</v>
      </c>
      <c r="N68" s="3">
        <f t="shared" ref="N68" si="174">IF(M67&lt;=0,1000+6*700+700,1000+6*(700-M67)+(700-M67))</f>
        <v>4616.5465592147393</v>
      </c>
      <c r="O68" s="3"/>
      <c r="P68" s="3">
        <v>6.7320000000000005E-2</v>
      </c>
      <c r="Q68" s="3">
        <f t="shared" si="5"/>
        <v>6.9693116601344887</v>
      </c>
      <c r="S68" s="3">
        <f t="shared" si="6"/>
        <v>49</v>
      </c>
      <c r="T68" s="3">
        <v>700</v>
      </c>
      <c r="U68" s="3">
        <f t="shared" ref="U68" si="175">IF(T67&lt;=0,1000+6*700+700,1000+6*(700-T67)+(700-T67))</f>
        <v>3599.7003577228807</v>
      </c>
      <c r="V68" s="3"/>
      <c r="W68" s="3">
        <v>0.50849999999999995</v>
      </c>
      <c r="X68" s="3">
        <f t="shared" si="8"/>
        <v>71.029333939491565</v>
      </c>
      <c r="Z68" s="3">
        <f t="shared" si="9"/>
        <v>49</v>
      </c>
      <c r="AA68" s="3">
        <v>700</v>
      </c>
      <c r="AB68" s="3">
        <f t="shared" ref="AB68" si="176">IF(AA67&lt;=0,1000+6*700+700,1000+6*(700-AA67)+(700-AA67))</f>
        <v>4696.7267467869933</v>
      </c>
      <c r="AC68" s="3"/>
      <c r="AD68" s="3">
        <v>0.37791000000000002</v>
      </c>
      <c r="AE68" s="3">
        <f t="shared" si="11"/>
        <v>47.467050217643987</v>
      </c>
      <c r="AG68" s="3">
        <f t="shared" si="12"/>
        <v>49</v>
      </c>
      <c r="AH68" s="3">
        <v>700</v>
      </c>
      <c r="AI68" s="3">
        <f t="shared" ref="AI68" si="177">IF(AH67&lt;=0,1000+6*700+700,1000+6*(700-AH67)+(700-AH67))</f>
        <v>4179.7544476041476</v>
      </c>
      <c r="AJ68" s="3"/>
      <c r="AK68" s="3">
        <v>0.88966000000000001</v>
      </c>
      <c r="AL68" s="3">
        <f t="shared" si="14"/>
        <v>220.41887711378524</v>
      </c>
      <c r="AN68" s="3">
        <f t="shared" si="15"/>
        <v>49</v>
      </c>
      <c r="AO68" s="3">
        <v>700</v>
      </c>
      <c r="AP68" s="3">
        <f t="shared" ref="AP68" si="178">IF(AO67&lt;=0,1000+6*700+700,1000+6*(700-AO67)+(700-AO67))</f>
        <v>5900</v>
      </c>
      <c r="AQ68" s="3"/>
      <c r="AR68" s="3">
        <v>0.69799999999999995</v>
      </c>
      <c r="AS68" s="3">
        <f t="shared" si="17"/>
        <v>119.73282616072673</v>
      </c>
      <c r="AU68" s="3">
        <f t="shared" si="18"/>
        <v>49</v>
      </c>
      <c r="AV68" s="3">
        <v>700</v>
      </c>
      <c r="AW68" s="3">
        <f t="shared" ref="AW68" si="179">IF(AV67&lt;=0,1000+6*700+700,1000+6*(700-AV67)+(700-AV67))</f>
        <v>3624.642355948341</v>
      </c>
      <c r="AX68" s="3"/>
      <c r="AY68" s="3">
        <v>0.31951000000000002</v>
      </c>
      <c r="AZ68" s="3">
        <f t="shared" si="20"/>
        <v>38.494215207573909</v>
      </c>
      <c r="BB68" s="3">
        <f t="shared" si="21"/>
        <v>49</v>
      </c>
      <c r="BC68" s="3">
        <v>700</v>
      </c>
      <c r="BD68" s="3">
        <f t="shared" ref="BD68" si="180">IF(BC67&lt;=0,1000+6*700+700,1000+6*(700-BC67)+(700-BC67))</f>
        <v>4578.8616945988542</v>
      </c>
      <c r="BE68" s="3"/>
      <c r="BF68" s="3">
        <v>0.54081000000000001</v>
      </c>
      <c r="BG68" s="3">
        <f t="shared" si="23"/>
        <v>77.829121121738709</v>
      </c>
      <c r="BI68" s="3">
        <f t="shared" si="24"/>
        <v>49</v>
      </c>
      <c r="BJ68" s="3">
        <v>700</v>
      </c>
      <c r="BK68" s="3">
        <f t="shared" ref="BK68" si="181">IF(BJ67&lt;=0,1000+6*700+700,1000+6*(700-BJ67)+(700-BJ67))</f>
        <v>4588.5543796436805</v>
      </c>
      <c r="BL68" s="3"/>
      <c r="BM68" s="3">
        <v>0.26654</v>
      </c>
      <c r="BN68" s="3">
        <f t="shared" si="26"/>
        <v>30.998221594675009</v>
      </c>
      <c r="BP68" s="3">
        <f t="shared" si="27"/>
        <v>49</v>
      </c>
      <c r="BQ68" s="3">
        <v>700</v>
      </c>
      <c r="BR68" s="3">
        <f t="shared" ref="BR68" si="182">IF(BQ67&lt;=0,1000+6*700+700,1000+6*(700-BQ67)+(700-BQ67))</f>
        <v>2941.31070704286</v>
      </c>
      <c r="BS68" s="3"/>
      <c r="BT68" s="3">
        <v>0.49686999999999998</v>
      </c>
      <c r="BU68" s="3">
        <f t="shared" si="29"/>
        <v>68.690669297049084</v>
      </c>
    </row>
    <row r="69" spans="5:73" x14ac:dyDescent="0.25">
      <c r="E69" s="3">
        <f t="shared" si="0"/>
        <v>50</v>
      </c>
      <c r="F69" s="3">
        <f>F68-J68</f>
        <v>424.72139050563982</v>
      </c>
      <c r="G69" s="3"/>
      <c r="H69" s="3"/>
      <c r="I69" s="3">
        <v>0.65639999999999998</v>
      </c>
      <c r="J69" s="3">
        <f t="shared" si="2"/>
        <v>106.82770888720367</v>
      </c>
      <c r="L69" s="3">
        <f t="shared" si="3"/>
        <v>50</v>
      </c>
      <c r="M69" s="3">
        <f>M68-Q68</f>
        <v>693.03068833986549</v>
      </c>
      <c r="N69" s="3"/>
      <c r="O69" s="3"/>
      <c r="P69" s="3">
        <v>0.45318999999999998</v>
      </c>
      <c r="Q69" s="3">
        <f t="shared" si="5"/>
        <v>60.365388607718529</v>
      </c>
      <c r="S69" s="3">
        <f t="shared" si="6"/>
        <v>50</v>
      </c>
      <c r="T69" s="3">
        <f>T68-X68</f>
        <v>628.97066606050839</v>
      </c>
      <c r="U69" s="3"/>
      <c r="V69" s="3"/>
      <c r="W69" s="3">
        <v>0.85721999999999998</v>
      </c>
      <c r="X69" s="3">
        <f t="shared" si="8"/>
        <v>194.64502949078224</v>
      </c>
      <c r="Z69" s="3">
        <f t="shared" si="9"/>
        <v>50</v>
      </c>
      <c r="AA69" s="3">
        <f>AA68-AE68</f>
        <v>652.53294978235601</v>
      </c>
      <c r="AB69" s="3"/>
      <c r="AC69" s="3"/>
      <c r="AD69" s="3">
        <v>0.28159000000000001</v>
      </c>
      <c r="AE69" s="3">
        <f t="shared" si="11"/>
        <v>33.071484226920077</v>
      </c>
      <c r="AG69" s="3">
        <f t="shared" si="12"/>
        <v>50</v>
      </c>
      <c r="AH69" s="3">
        <f>AH68-AL68</f>
        <v>479.58112288621476</v>
      </c>
      <c r="AI69" s="3"/>
      <c r="AJ69" s="3"/>
      <c r="AK69" s="3">
        <v>0.14949000000000001</v>
      </c>
      <c r="AL69" s="3">
        <f t="shared" si="14"/>
        <v>16.19191094258073</v>
      </c>
      <c r="AN69" s="3">
        <f t="shared" si="15"/>
        <v>50</v>
      </c>
      <c r="AO69" s="3">
        <f>AO68-AS68</f>
        <v>580.26717383927325</v>
      </c>
      <c r="AP69" s="3"/>
      <c r="AQ69" s="3"/>
      <c r="AR69" s="3">
        <v>0.72040000000000004</v>
      </c>
      <c r="AS69" s="3">
        <f t="shared" si="17"/>
        <v>127.4395268622482</v>
      </c>
      <c r="AU69" s="3">
        <f t="shared" si="18"/>
        <v>50</v>
      </c>
      <c r="AV69" s="3">
        <f>AV68-AZ68</f>
        <v>661.50578479242608</v>
      </c>
      <c r="AW69" s="3"/>
      <c r="AX69" s="3"/>
      <c r="AY69" s="3">
        <v>0.20866000000000001</v>
      </c>
      <c r="AZ69" s="3">
        <f t="shared" si="20"/>
        <v>23.402756791628871</v>
      </c>
      <c r="BB69" s="3">
        <f t="shared" si="21"/>
        <v>50</v>
      </c>
      <c r="BC69" s="3">
        <f>BC68-BG68</f>
        <v>622.17087887826131</v>
      </c>
      <c r="BD69" s="3"/>
      <c r="BE69" s="3"/>
      <c r="BF69" s="3">
        <v>0.24754000000000001</v>
      </c>
      <c r="BG69" s="3">
        <f t="shared" si="23"/>
        <v>28.440743991812361</v>
      </c>
      <c r="BI69" s="3">
        <f t="shared" si="24"/>
        <v>50</v>
      </c>
      <c r="BJ69" s="3">
        <f>BJ68-BN68</f>
        <v>669.00177840532501</v>
      </c>
      <c r="BK69" s="3"/>
      <c r="BL69" s="3"/>
      <c r="BM69" s="3">
        <v>0.10435</v>
      </c>
      <c r="BN69" s="3">
        <f t="shared" si="26"/>
        <v>11.020556732102586</v>
      </c>
      <c r="BP69" s="3">
        <f t="shared" si="27"/>
        <v>50</v>
      </c>
      <c r="BQ69" s="3">
        <f>BQ68-BU68</f>
        <v>631.30933070295089</v>
      </c>
      <c r="BR69" s="3"/>
      <c r="BS69" s="3"/>
      <c r="BT69" s="3">
        <v>0.68796999999999997</v>
      </c>
      <c r="BU69" s="3">
        <f t="shared" si="29"/>
        <v>116.46559419489854</v>
      </c>
    </row>
    <row r="70" spans="5:73" x14ac:dyDescent="0.25">
      <c r="E70" s="3">
        <f t="shared" si="0"/>
        <v>51</v>
      </c>
      <c r="F70" s="3">
        <f t="shared" ref="F70:F73" si="183">F69-J69</f>
        <v>317.89368161843618</v>
      </c>
      <c r="G70" s="3"/>
      <c r="H70" s="3"/>
      <c r="I70" s="3">
        <v>8.609E-2</v>
      </c>
      <c r="J70" s="3">
        <f t="shared" si="2"/>
        <v>9.0023180647640331</v>
      </c>
      <c r="L70" s="3">
        <f t="shared" si="3"/>
        <v>51</v>
      </c>
      <c r="M70" s="3">
        <f t="shared" ref="M70:M73" si="184">M69-Q69</f>
        <v>632.66529973214699</v>
      </c>
      <c r="N70" s="3"/>
      <c r="O70" s="3"/>
      <c r="P70" s="3">
        <v>0.53810999999999998</v>
      </c>
      <c r="Q70" s="3">
        <f t="shared" si="5"/>
        <v>77.242851148766462</v>
      </c>
      <c r="S70" s="3">
        <f t="shared" si="6"/>
        <v>51</v>
      </c>
      <c r="T70" s="3">
        <f t="shared" ref="T70:T73" si="185">T69-X69</f>
        <v>434.32563656972616</v>
      </c>
      <c r="U70" s="3"/>
      <c r="V70" s="3"/>
      <c r="W70" s="3">
        <v>0.48260999999999998</v>
      </c>
      <c r="X70" s="3">
        <f t="shared" si="8"/>
        <v>65.895833682324707</v>
      </c>
      <c r="Z70" s="3">
        <f t="shared" si="9"/>
        <v>51</v>
      </c>
      <c r="AA70" s="3">
        <f t="shared" ref="AA70:AA73" si="186">AA69-AE69</f>
        <v>619.46146555543589</v>
      </c>
      <c r="AB70" s="3"/>
      <c r="AC70" s="3"/>
      <c r="AD70" s="3">
        <v>0.92928999999999995</v>
      </c>
      <c r="AE70" s="3">
        <f t="shared" si="11"/>
        <v>264.91682733659866</v>
      </c>
      <c r="AG70" s="3">
        <f t="shared" si="12"/>
        <v>51</v>
      </c>
      <c r="AH70" s="3">
        <f t="shared" ref="AH70:AH73" si="187">AH69-AL69</f>
        <v>463.38921194363405</v>
      </c>
      <c r="AI70" s="3"/>
      <c r="AJ70" s="3"/>
      <c r="AK70" s="3">
        <v>0.23472000000000001</v>
      </c>
      <c r="AL70" s="3">
        <f t="shared" si="14"/>
        <v>26.751349905015033</v>
      </c>
      <c r="AN70" s="3">
        <f t="shared" si="15"/>
        <v>51</v>
      </c>
      <c r="AO70" s="3">
        <f t="shared" ref="AO70:AO73" si="188">AO69-AS69</f>
        <v>452.82764697702504</v>
      </c>
      <c r="AP70" s="3"/>
      <c r="AQ70" s="3"/>
      <c r="AR70" s="3">
        <v>0.89761000000000002</v>
      </c>
      <c r="AS70" s="3">
        <f t="shared" si="17"/>
        <v>227.89662273954119</v>
      </c>
      <c r="AU70" s="3">
        <f t="shared" si="18"/>
        <v>51</v>
      </c>
      <c r="AV70" s="3">
        <f t="shared" ref="AV70:AV73" si="189">AV69-AZ69</f>
        <v>638.10302800079717</v>
      </c>
      <c r="AW70" s="3"/>
      <c r="AX70" s="3"/>
      <c r="AY70" s="3">
        <v>0.35388999999999998</v>
      </c>
      <c r="AZ70" s="3">
        <f t="shared" si="20"/>
        <v>43.678551105752604</v>
      </c>
      <c r="BB70" s="3">
        <f t="shared" si="21"/>
        <v>51</v>
      </c>
      <c r="BC70" s="3">
        <f t="shared" ref="BC70:BC73" si="190">BC69-BG69</f>
        <v>593.73013488644892</v>
      </c>
      <c r="BD70" s="3"/>
      <c r="BE70" s="3"/>
      <c r="BF70" s="3">
        <v>0.12759999999999999</v>
      </c>
      <c r="BG70" s="3">
        <f t="shared" si="23"/>
        <v>13.650724465466299</v>
      </c>
      <c r="BI70" s="3">
        <f t="shared" si="24"/>
        <v>51</v>
      </c>
      <c r="BJ70" s="3">
        <f t="shared" ref="BJ70:BJ73" si="191">BJ69-BN69</f>
        <v>657.98122167322242</v>
      </c>
      <c r="BK70" s="3"/>
      <c r="BL70" s="3"/>
      <c r="BM70" s="3">
        <v>8.8889999999999997E-2</v>
      </c>
      <c r="BN70" s="3">
        <f t="shared" si="26"/>
        <v>9.3091642578950715</v>
      </c>
      <c r="BP70" s="3">
        <f t="shared" si="27"/>
        <v>51</v>
      </c>
      <c r="BQ70" s="3">
        <f t="shared" ref="BQ70:BQ73" si="192">BQ69-BU69</f>
        <v>514.8437365080523</v>
      </c>
      <c r="BR70" s="3"/>
      <c r="BS70" s="3"/>
      <c r="BT70" s="3">
        <v>0.33027000000000001</v>
      </c>
      <c r="BU70" s="3">
        <f t="shared" si="29"/>
        <v>40.088063289205856</v>
      </c>
    </row>
    <row r="71" spans="5:73" x14ac:dyDescent="0.25">
      <c r="E71" s="3">
        <f t="shared" si="0"/>
        <v>52</v>
      </c>
      <c r="F71" s="3">
        <f t="shared" si="183"/>
        <v>308.89136355367214</v>
      </c>
      <c r="G71" s="3"/>
      <c r="H71" s="3"/>
      <c r="I71" s="3">
        <v>0.74114000000000002</v>
      </c>
      <c r="J71" s="3">
        <f t="shared" si="2"/>
        <v>135.1467903967845</v>
      </c>
      <c r="L71" s="3">
        <f t="shared" si="3"/>
        <v>52</v>
      </c>
      <c r="M71" s="3">
        <f t="shared" si="184"/>
        <v>555.42244858338051</v>
      </c>
      <c r="N71" s="3"/>
      <c r="O71" s="3"/>
      <c r="P71" s="3">
        <v>0.95623000000000002</v>
      </c>
      <c r="Q71" s="3">
        <f t="shared" si="5"/>
        <v>312.88066277793337</v>
      </c>
      <c r="S71" s="3">
        <f t="shared" si="6"/>
        <v>52</v>
      </c>
      <c r="T71" s="3">
        <f t="shared" si="185"/>
        <v>368.42980288740148</v>
      </c>
      <c r="U71" s="3"/>
      <c r="V71" s="3"/>
      <c r="W71" s="3">
        <v>0.29124</v>
      </c>
      <c r="X71" s="3">
        <f t="shared" si="8"/>
        <v>34.42383146922684</v>
      </c>
      <c r="Z71" s="3">
        <f t="shared" si="9"/>
        <v>52</v>
      </c>
      <c r="AA71" s="3">
        <f t="shared" si="186"/>
        <v>354.54463821883724</v>
      </c>
      <c r="AB71" s="3"/>
      <c r="AC71" s="3"/>
      <c r="AD71" s="3">
        <v>0.35798999999999997</v>
      </c>
      <c r="AE71" s="3">
        <f t="shared" si="11"/>
        <v>44.31513990894981</v>
      </c>
      <c r="AG71" s="3">
        <f t="shared" si="12"/>
        <v>52</v>
      </c>
      <c r="AH71" s="3">
        <f t="shared" si="187"/>
        <v>436.63786203861901</v>
      </c>
      <c r="AI71" s="3"/>
      <c r="AJ71" s="3"/>
      <c r="AK71" s="3">
        <v>0.50934000000000001</v>
      </c>
      <c r="AL71" s="3">
        <f t="shared" si="14"/>
        <v>71.200385541025042</v>
      </c>
      <c r="AN71" s="3">
        <f t="shared" si="15"/>
        <v>52</v>
      </c>
      <c r="AO71" s="3">
        <f t="shared" si="188"/>
        <v>224.93102423748385</v>
      </c>
      <c r="AP71" s="3"/>
      <c r="AQ71" s="3"/>
      <c r="AR71" s="3">
        <v>0.57037000000000004</v>
      </c>
      <c r="AS71" s="3">
        <f t="shared" si="17"/>
        <v>84.483090582341617</v>
      </c>
      <c r="AU71" s="3">
        <f t="shared" si="18"/>
        <v>52</v>
      </c>
      <c r="AV71" s="3">
        <f t="shared" si="189"/>
        <v>594.42447689504456</v>
      </c>
      <c r="AW71" s="3"/>
      <c r="AX71" s="3"/>
      <c r="AY71" s="3">
        <v>0.52381</v>
      </c>
      <c r="AZ71" s="3">
        <f t="shared" si="20"/>
        <v>74.193834472987731</v>
      </c>
      <c r="BB71" s="3">
        <f t="shared" si="21"/>
        <v>52</v>
      </c>
      <c r="BC71" s="3">
        <f t="shared" si="190"/>
        <v>580.07941042098264</v>
      </c>
      <c r="BD71" s="3"/>
      <c r="BE71" s="3"/>
      <c r="BF71" s="3">
        <v>0.62817000000000001</v>
      </c>
      <c r="BG71" s="3">
        <f t="shared" si="23"/>
        <v>98.931851840771174</v>
      </c>
      <c r="BI71" s="3">
        <f t="shared" si="24"/>
        <v>52</v>
      </c>
      <c r="BJ71" s="3">
        <f t="shared" si="191"/>
        <v>648.67205741532734</v>
      </c>
      <c r="BK71" s="3"/>
      <c r="BL71" s="3"/>
      <c r="BM71" s="3">
        <v>0.79013999999999995</v>
      </c>
      <c r="BN71" s="3">
        <f t="shared" si="26"/>
        <v>156.13146372523718</v>
      </c>
      <c r="BP71" s="3">
        <f t="shared" si="27"/>
        <v>52</v>
      </c>
      <c r="BQ71" s="3">
        <f t="shared" si="192"/>
        <v>474.75567321884643</v>
      </c>
      <c r="BR71" s="3"/>
      <c r="BS71" s="3"/>
      <c r="BT71" s="3">
        <v>0.90781999999999996</v>
      </c>
      <c r="BU71" s="3">
        <f t="shared" si="29"/>
        <v>238.40120916897743</v>
      </c>
    </row>
    <row r="72" spans="5:73" x14ac:dyDescent="0.25">
      <c r="E72" s="3">
        <f t="shared" si="0"/>
        <v>53</v>
      </c>
      <c r="F72" s="3">
        <f t="shared" si="183"/>
        <v>173.74457315688764</v>
      </c>
      <c r="G72" s="3"/>
      <c r="H72" s="3"/>
      <c r="I72" s="3">
        <v>0.92884</v>
      </c>
      <c r="J72" s="3">
        <f t="shared" si="2"/>
        <v>264.28244161845026</v>
      </c>
      <c r="L72" s="3">
        <f t="shared" si="3"/>
        <v>53</v>
      </c>
      <c r="M72" s="3">
        <f t="shared" si="184"/>
        <v>242.54178580544715</v>
      </c>
      <c r="N72" s="3"/>
      <c r="O72" s="3"/>
      <c r="P72" s="3">
        <v>0.43758000000000002</v>
      </c>
      <c r="Q72" s="3">
        <f t="shared" si="5"/>
        <v>57.550637724032349</v>
      </c>
      <c r="S72" s="3">
        <f t="shared" si="6"/>
        <v>53</v>
      </c>
      <c r="T72" s="3">
        <f t="shared" si="185"/>
        <v>334.00597141817462</v>
      </c>
      <c r="U72" s="3"/>
      <c r="V72" s="3"/>
      <c r="W72" s="3">
        <v>0.48207</v>
      </c>
      <c r="X72" s="3">
        <f t="shared" si="8"/>
        <v>65.791518098936422</v>
      </c>
      <c r="Z72" s="3">
        <f t="shared" si="9"/>
        <v>53</v>
      </c>
      <c r="AA72" s="3">
        <f t="shared" si="186"/>
        <v>310.22949830988745</v>
      </c>
      <c r="AB72" s="3"/>
      <c r="AC72" s="3"/>
      <c r="AD72" s="3">
        <v>0.81567999999999996</v>
      </c>
      <c r="AE72" s="3">
        <f t="shared" si="11"/>
        <v>169.10819014746104</v>
      </c>
      <c r="AG72" s="3">
        <f t="shared" si="12"/>
        <v>53</v>
      </c>
      <c r="AH72" s="3">
        <f t="shared" si="187"/>
        <v>365.43747649759393</v>
      </c>
      <c r="AI72" s="3"/>
      <c r="AJ72" s="3"/>
      <c r="AK72" s="3">
        <v>0.94272</v>
      </c>
      <c r="AL72" s="3">
        <f t="shared" si="14"/>
        <v>285.98037563297464</v>
      </c>
      <c r="AN72" s="3">
        <f t="shared" si="15"/>
        <v>53</v>
      </c>
      <c r="AO72" s="3">
        <f t="shared" si="188"/>
        <v>140.44793365514224</v>
      </c>
      <c r="AP72" s="3"/>
      <c r="AQ72" s="3"/>
      <c r="AR72" s="3">
        <v>0.53219000000000005</v>
      </c>
      <c r="AS72" s="3">
        <f t="shared" si="17"/>
        <v>75.96930484038451</v>
      </c>
      <c r="AU72" s="3">
        <f t="shared" si="18"/>
        <v>53</v>
      </c>
      <c r="AV72" s="3">
        <f t="shared" si="189"/>
        <v>520.2306424220568</v>
      </c>
      <c r="AW72" s="3"/>
      <c r="AX72" s="3"/>
      <c r="AY72" s="3">
        <v>0.43769000000000002</v>
      </c>
      <c r="AZ72" s="3">
        <f t="shared" si="20"/>
        <v>57.570197974110258</v>
      </c>
      <c r="BB72" s="3">
        <f t="shared" si="21"/>
        <v>53</v>
      </c>
      <c r="BC72" s="3">
        <f t="shared" si="190"/>
        <v>481.14755858021147</v>
      </c>
      <c r="BD72" s="3"/>
      <c r="BE72" s="3"/>
      <c r="BF72" s="3">
        <v>0.45974999999999999</v>
      </c>
      <c r="BG72" s="3">
        <f t="shared" si="23"/>
        <v>61.572328359514174</v>
      </c>
      <c r="BI72" s="3">
        <f t="shared" si="24"/>
        <v>53</v>
      </c>
      <c r="BJ72" s="3">
        <f t="shared" si="191"/>
        <v>492.54059369009019</v>
      </c>
      <c r="BK72" s="3"/>
      <c r="BL72" s="3"/>
      <c r="BM72" s="3">
        <v>0.43212</v>
      </c>
      <c r="BN72" s="3">
        <f t="shared" si="26"/>
        <v>56.584515018676399</v>
      </c>
      <c r="BP72" s="3">
        <f t="shared" si="27"/>
        <v>53</v>
      </c>
      <c r="BQ72" s="3">
        <f t="shared" si="192"/>
        <v>236.35446404986899</v>
      </c>
      <c r="BR72" s="3"/>
      <c r="BS72" s="3"/>
      <c r="BT72" s="3">
        <v>0.41371000000000002</v>
      </c>
      <c r="BU72" s="3">
        <f t="shared" si="29"/>
        <v>53.394073127204202</v>
      </c>
    </row>
    <row r="73" spans="5:73" x14ac:dyDescent="0.25">
      <c r="E73" s="3">
        <f t="shared" si="0"/>
        <v>54</v>
      </c>
      <c r="F73" s="3">
        <f t="shared" si="183"/>
        <v>-90.537868461562624</v>
      </c>
      <c r="G73" s="3"/>
      <c r="H73" s="3">
        <f t="shared" ref="H73" si="193">IF(F73&lt;0,F73,0)</f>
        <v>-90.537868461562624</v>
      </c>
      <c r="I73" s="3">
        <v>0.27437</v>
      </c>
      <c r="J73" s="3">
        <f t="shared" si="2"/>
        <v>32.071503594217951</v>
      </c>
      <c r="L73" s="3">
        <f t="shared" si="3"/>
        <v>54</v>
      </c>
      <c r="M73" s="3">
        <f t="shared" si="184"/>
        <v>184.99114808141479</v>
      </c>
      <c r="N73" s="3"/>
      <c r="O73" s="3">
        <f t="shared" ref="O73" si="194">IF(M73&lt;0,M73,0)</f>
        <v>0</v>
      </c>
      <c r="P73" s="3">
        <v>0.14762</v>
      </c>
      <c r="Q73" s="3">
        <f t="shared" si="5"/>
        <v>15.972284219577359</v>
      </c>
      <c r="S73" s="3">
        <f t="shared" si="6"/>
        <v>54</v>
      </c>
      <c r="T73" s="3">
        <f t="shared" si="185"/>
        <v>268.2144533192382</v>
      </c>
      <c r="U73" s="3"/>
      <c r="V73" s="3">
        <f t="shared" ref="V73" si="195">IF(T73&lt;0,T73,0)</f>
        <v>0</v>
      </c>
      <c r="W73" s="3">
        <v>0.23913999999999999</v>
      </c>
      <c r="X73" s="3">
        <f t="shared" si="8"/>
        <v>27.33059065072738</v>
      </c>
      <c r="Z73" s="3">
        <f t="shared" si="9"/>
        <v>54</v>
      </c>
      <c r="AA73" s="3">
        <f t="shared" si="186"/>
        <v>141.1213081624264</v>
      </c>
      <c r="AB73" s="3"/>
      <c r="AC73" s="3">
        <f t="shared" ref="AC73" si="196">IF(AA73&lt;0,AA73,0)</f>
        <v>0</v>
      </c>
      <c r="AD73" s="3">
        <v>0.53337999999999997</v>
      </c>
      <c r="AE73" s="3">
        <f t="shared" si="11"/>
        <v>76.224005704723012</v>
      </c>
      <c r="AG73" s="3">
        <f t="shared" si="12"/>
        <v>54</v>
      </c>
      <c r="AH73" s="3">
        <f t="shared" si="187"/>
        <v>79.457100864619292</v>
      </c>
      <c r="AI73" s="3"/>
      <c r="AJ73" s="3">
        <f t="shared" ref="AJ73" si="197">IF(AH73&lt;0,AH73,0)</f>
        <v>0</v>
      </c>
      <c r="AK73" s="3">
        <v>0.87209000000000003</v>
      </c>
      <c r="AL73" s="3">
        <f t="shared" si="14"/>
        <v>205.64283873708354</v>
      </c>
      <c r="AN73" s="3">
        <f t="shared" si="15"/>
        <v>54</v>
      </c>
      <c r="AO73" s="3">
        <f t="shared" si="188"/>
        <v>64.478628814757727</v>
      </c>
      <c r="AP73" s="3"/>
      <c r="AQ73" s="3">
        <f t="shared" ref="AQ73" si="198">IF(AO73&lt;0,AO73,0)</f>
        <v>0</v>
      </c>
      <c r="AR73" s="3">
        <v>0.32261000000000001</v>
      </c>
      <c r="AS73" s="3">
        <f t="shared" si="17"/>
        <v>38.950810103397274</v>
      </c>
      <c r="AU73" s="3">
        <f t="shared" si="18"/>
        <v>54</v>
      </c>
      <c r="AV73" s="3">
        <f t="shared" si="189"/>
        <v>462.66044444794653</v>
      </c>
      <c r="AW73" s="3"/>
      <c r="AX73" s="3">
        <f t="shared" ref="AX73" si="199">IF(AV73&lt;0,AV73,0)</f>
        <v>0</v>
      </c>
      <c r="AY73" s="3">
        <v>0.15725</v>
      </c>
      <c r="AZ73" s="3">
        <f t="shared" si="20"/>
        <v>17.108492486796695</v>
      </c>
      <c r="BB73" s="3">
        <f t="shared" si="21"/>
        <v>54</v>
      </c>
      <c r="BC73" s="3">
        <f t="shared" si="190"/>
        <v>419.57523022069728</v>
      </c>
      <c r="BD73" s="3"/>
      <c r="BE73" s="3">
        <f t="shared" ref="BE73" si="200">IF(BC73&lt;0,BC73,0)</f>
        <v>0</v>
      </c>
      <c r="BF73" s="3">
        <v>0.13700000000000001</v>
      </c>
      <c r="BG73" s="3">
        <f t="shared" si="23"/>
        <v>14.734058789870913</v>
      </c>
      <c r="BI73" s="3">
        <f t="shared" si="24"/>
        <v>54</v>
      </c>
      <c r="BJ73" s="3">
        <f t="shared" si="191"/>
        <v>435.95607867141382</v>
      </c>
      <c r="BK73" s="3"/>
      <c r="BL73" s="3">
        <f t="shared" ref="BL73" si="201">IF(BJ73&lt;0,BJ73,0)</f>
        <v>0</v>
      </c>
      <c r="BM73" s="3">
        <v>0.67276000000000002</v>
      </c>
      <c r="BN73" s="3">
        <f t="shared" si="26"/>
        <v>111.70614323366397</v>
      </c>
      <c r="BP73" s="3">
        <f t="shared" si="27"/>
        <v>54</v>
      </c>
      <c r="BQ73" s="3">
        <f t="shared" si="192"/>
        <v>182.9603909226648</v>
      </c>
      <c r="BR73" s="3"/>
      <c r="BS73" s="3">
        <f t="shared" ref="BS73" si="202">IF(BQ73&lt;0,BQ73,0)</f>
        <v>0</v>
      </c>
      <c r="BT73" s="3">
        <v>0.11559</v>
      </c>
      <c r="BU73" s="3">
        <f t="shared" si="29"/>
        <v>12.283452296191124</v>
      </c>
    </row>
    <row r="74" spans="5:73" x14ac:dyDescent="0.25">
      <c r="E74" s="3">
        <f t="shared" si="0"/>
        <v>55</v>
      </c>
      <c r="F74" s="3">
        <v>700</v>
      </c>
      <c r="G74" s="3">
        <f t="shared" si="50"/>
        <v>5900</v>
      </c>
      <c r="H74" s="3"/>
      <c r="I74" s="3">
        <v>0.52788000000000002</v>
      </c>
      <c r="J74" s="3">
        <f t="shared" si="2"/>
        <v>75.052208842126873</v>
      </c>
      <c r="L74" s="3">
        <f t="shared" si="3"/>
        <v>55</v>
      </c>
      <c r="M74" s="3">
        <v>700</v>
      </c>
      <c r="N74" s="3">
        <f t="shared" ref="N74" si="203">IF(M73&lt;=0,1000+6*700+700,1000+6*(700-M73)+(700-M73))</f>
        <v>4605.0619634300965</v>
      </c>
      <c r="O74" s="3"/>
      <c r="P74" s="3">
        <v>0.17916000000000001</v>
      </c>
      <c r="Q74" s="3">
        <f t="shared" si="5"/>
        <v>19.742707280957347</v>
      </c>
      <c r="S74" s="3">
        <f t="shared" si="6"/>
        <v>55</v>
      </c>
      <c r="T74" s="3">
        <v>700</v>
      </c>
      <c r="U74" s="3">
        <f t="shared" ref="U74" si="204">IF(T73&lt;=0,1000+6*700+700,1000+6*(700-T73)+(700-T73))</f>
        <v>4022.4988267653325</v>
      </c>
      <c r="V74" s="3"/>
      <c r="W74" s="3">
        <v>0.71879000000000004</v>
      </c>
      <c r="X74" s="3">
        <f t="shared" si="8"/>
        <v>126.86535578002689</v>
      </c>
      <c r="Z74" s="3">
        <f t="shared" si="9"/>
        <v>55</v>
      </c>
      <c r="AA74" s="3">
        <v>700</v>
      </c>
      <c r="AB74" s="3">
        <f t="shared" ref="AB74" si="205">IF(AA73&lt;=0,1000+6*700+700,1000+6*(700-AA73)+(700-AA73))</f>
        <v>4912.150842863015</v>
      </c>
      <c r="AC74" s="3"/>
      <c r="AD74" s="3">
        <v>0.44941999999999999</v>
      </c>
      <c r="AE74" s="3">
        <f t="shared" si="11"/>
        <v>59.678301094353358</v>
      </c>
      <c r="AG74" s="3">
        <f t="shared" si="12"/>
        <v>55</v>
      </c>
      <c r="AH74" s="3">
        <v>700</v>
      </c>
      <c r="AI74" s="3">
        <f t="shared" ref="AI74" si="206">IF(AH73&lt;=0,1000+6*700+700,1000+6*(700-AH73)+(700-AH73))</f>
        <v>5343.8002939476655</v>
      </c>
      <c r="AJ74" s="3"/>
      <c r="AK74" s="3">
        <v>5.4089999999999999E-2</v>
      </c>
      <c r="AL74" s="3">
        <f t="shared" si="14"/>
        <v>5.5607851876829022</v>
      </c>
      <c r="AN74" s="3">
        <f t="shared" si="15"/>
        <v>55</v>
      </c>
      <c r="AO74" s="3">
        <v>700</v>
      </c>
      <c r="AP74" s="3">
        <f t="shared" ref="AP74" si="207">IF(AO73&lt;=0,1000+6*700+700,1000+6*(700-AO73)+(700-AO73))</f>
        <v>5448.6495982966962</v>
      </c>
      <c r="AQ74" s="3"/>
      <c r="AR74" s="3">
        <v>0.40772000000000003</v>
      </c>
      <c r="AS74" s="3">
        <f t="shared" si="17"/>
        <v>52.377578294161907</v>
      </c>
      <c r="AU74" s="3">
        <f t="shared" si="18"/>
        <v>55</v>
      </c>
      <c r="AV74" s="3">
        <v>700</v>
      </c>
      <c r="AW74" s="3">
        <f t="shared" ref="AW74" si="208">IF(AV73&lt;=0,1000+6*700+700,1000+6*(700-AV73)+(700-AV73))</f>
        <v>2661.376888864374</v>
      </c>
      <c r="AX74" s="3"/>
      <c r="AY74" s="3">
        <v>0.47275</v>
      </c>
      <c r="AZ74" s="3">
        <f t="shared" si="20"/>
        <v>64.008045962325312</v>
      </c>
      <c r="BB74" s="3">
        <f t="shared" si="21"/>
        <v>55</v>
      </c>
      <c r="BC74" s="3">
        <v>700</v>
      </c>
      <c r="BD74" s="3">
        <f t="shared" ref="BD74" si="209">IF(BC73&lt;=0,1000+6*700+700,1000+6*(700-BC73)+(700-BC73))</f>
        <v>2962.9733884551188</v>
      </c>
      <c r="BE74" s="3"/>
      <c r="BF74" s="3">
        <v>0.87690000000000001</v>
      </c>
      <c r="BG74" s="3">
        <f t="shared" si="23"/>
        <v>209.47582457917292</v>
      </c>
      <c r="BI74" s="3">
        <f t="shared" si="24"/>
        <v>55</v>
      </c>
      <c r="BJ74" s="3">
        <v>700</v>
      </c>
      <c r="BK74" s="3">
        <f t="shared" ref="BK74" si="210">IF(BJ73&lt;=0,1000+6*700+700,1000+6*(700-BJ73)+(700-BJ73))</f>
        <v>2848.3074493001031</v>
      </c>
      <c r="BL74" s="3"/>
      <c r="BM74" s="3">
        <v>0.2606</v>
      </c>
      <c r="BN74" s="3">
        <f t="shared" si="26"/>
        <v>30.191623247960543</v>
      </c>
      <c r="BP74" s="3">
        <f t="shared" si="27"/>
        <v>55</v>
      </c>
      <c r="BQ74" s="3">
        <v>700</v>
      </c>
      <c r="BR74" s="3">
        <f t="shared" ref="BR74" si="211">IF(BQ73&lt;=0,1000+6*700+700,1000+6*(700-BQ73)+(700-BQ73))</f>
        <v>4619.2772635413457</v>
      </c>
      <c r="BS74" s="3"/>
      <c r="BT74" s="3">
        <v>0.33610000000000001</v>
      </c>
      <c r="BU74" s="3">
        <f t="shared" si="29"/>
        <v>40.962374325702349</v>
      </c>
    </row>
    <row r="75" spans="5:73" x14ac:dyDescent="0.25">
      <c r="E75" s="3">
        <f t="shared" si="0"/>
        <v>56</v>
      </c>
      <c r="F75" s="3">
        <f>F74-J74</f>
        <v>624.9477911578731</v>
      </c>
      <c r="G75" s="3"/>
      <c r="H75" s="3"/>
      <c r="I75" s="3">
        <v>0.86572000000000005</v>
      </c>
      <c r="J75" s="3">
        <f t="shared" si="2"/>
        <v>200.78281068703032</v>
      </c>
      <c r="L75" s="3">
        <f t="shared" si="3"/>
        <v>56</v>
      </c>
      <c r="M75" s="3">
        <f>M74-Q74</f>
        <v>680.25729271904265</v>
      </c>
      <c r="N75" s="3"/>
      <c r="O75" s="3"/>
      <c r="P75" s="3">
        <v>0.20982999999999999</v>
      </c>
      <c r="Q75" s="3">
        <f t="shared" si="5"/>
        <v>23.550716679767188</v>
      </c>
      <c r="S75" s="3">
        <f t="shared" si="6"/>
        <v>56</v>
      </c>
      <c r="T75" s="3">
        <f>T74-X74</f>
        <v>573.1346442199731</v>
      </c>
      <c r="U75" s="3"/>
      <c r="V75" s="3"/>
      <c r="W75" s="3">
        <v>0.66590000000000005</v>
      </c>
      <c r="X75" s="3">
        <f t="shared" si="8"/>
        <v>109.63149296194263</v>
      </c>
      <c r="Z75" s="3">
        <f t="shared" si="9"/>
        <v>56</v>
      </c>
      <c r="AA75" s="3">
        <f>AA74-AE74</f>
        <v>640.3216989056466</v>
      </c>
      <c r="AB75" s="3"/>
      <c r="AC75" s="3"/>
      <c r="AD75" s="3">
        <v>0.19783000000000001</v>
      </c>
      <c r="AE75" s="3">
        <f t="shared" si="11"/>
        <v>22.043472350329164</v>
      </c>
      <c r="AG75" s="3">
        <f t="shared" si="12"/>
        <v>56</v>
      </c>
      <c r="AH75" s="3">
        <f>AH74-AL74</f>
        <v>694.43921481231712</v>
      </c>
      <c r="AI75" s="3"/>
      <c r="AJ75" s="3"/>
      <c r="AK75" s="3">
        <v>0.29257</v>
      </c>
      <c r="AL75" s="3">
        <f t="shared" si="14"/>
        <v>34.611659428895067</v>
      </c>
      <c r="AN75" s="3">
        <f t="shared" si="15"/>
        <v>56</v>
      </c>
      <c r="AO75" s="3">
        <f>AO74-AS74</f>
        <v>647.62242170583806</v>
      </c>
      <c r="AP75" s="3"/>
      <c r="AQ75" s="3"/>
      <c r="AR75" s="3">
        <v>0.62355000000000005</v>
      </c>
      <c r="AS75" s="3">
        <f t="shared" si="17"/>
        <v>97.69700426860058</v>
      </c>
      <c r="AU75" s="3">
        <f t="shared" si="18"/>
        <v>56</v>
      </c>
      <c r="AV75" s="3">
        <f>AV74-AZ74</f>
        <v>635.99195403767465</v>
      </c>
      <c r="AW75" s="3"/>
      <c r="AX75" s="3"/>
      <c r="AY75" s="3">
        <v>0.34925</v>
      </c>
      <c r="AZ75" s="3">
        <f t="shared" si="20"/>
        <v>42.962973510746238</v>
      </c>
      <c r="BB75" s="3">
        <f t="shared" si="21"/>
        <v>56</v>
      </c>
      <c r="BC75" s="3">
        <f>BC74-BG74</f>
        <v>490.52417542082708</v>
      </c>
      <c r="BD75" s="3"/>
      <c r="BE75" s="3"/>
      <c r="BF75" s="3">
        <v>0.89536000000000004</v>
      </c>
      <c r="BG75" s="3">
        <f t="shared" si="23"/>
        <v>225.72293912732491</v>
      </c>
      <c r="BI75" s="3">
        <f t="shared" si="24"/>
        <v>56</v>
      </c>
      <c r="BJ75" s="3">
        <f>BJ74-BN74</f>
        <v>669.80837675203941</v>
      </c>
      <c r="BK75" s="3"/>
      <c r="BL75" s="3"/>
      <c r="BM75" s="3">
        <v>0.79122999999999999</v>
      </c>
      <c r="BN75" s="3">
        <f t="shared" si="26"/>
        <v>156.65221114572688</v>
      </c>
      <c r="BP75" s="3">
        <f t="shared" si="27"/>
        <v>56</v>
      </c>
      <c r="BQ75" s="3">
        <f>BQ74-BU74</f>
        <v>659.0376256742976</v>
      </c>
      <c r="BR75" s="3"/>
      <c r="BS75" s="3"/>
      <c r="BT75" s="3">
        <v>0.29631999999999997</v>
      </c>
      <c r="BU75" s="3">
        <f t="shared" si="29"/>
        <v>35.143157161574059</v>
      </c>
    </row>
    <row r="76" spans="5:73" x14ac:dyDescent="0.25">
      <c r="E76" s="3">
        <f t="shared" si="0"/>
        <v>57</v>
      </c>
      <c r="F76" s="3">
        <f t="shared" ref="F76:F79" si="212">F75-J75</f>
        <v>424.16498047084281</v>
      </c>
      <c r="G76" s="3"/>
      <c r="H76" s="3"/>
      <c r="I76" s="3">
        <v>0.94711000000000001</v>
      </c>
      <c r="J76" s="3">
        <f t="shared" si="2"/>
        <v>293.95409939042486</v>
      </c>
      <c r="L76" s="3">
        <f t="shared" si="3"/>
        <v>57</v>
      </c>
      <c r="M76" s="3">
        <f t="shared" ref="M76:M79" si="213">M75-Q75</f>
        <v>656.70657603927543</v>
      </c>
      <c r="N76" s="3"/>
      <c r="O76" s="3"/>
      <c r="P76" s="3">
        <v>0.40286</v>
      </c>
      <c r="Q76" s="3">
        <f t="shared" si="5"/>
        <v>51.560368721909022</v>
      </c>
      <c r="S76" s="3">
        <f t="shared" si="6"/>
        <v>57</v>
      </c>
      <c r="T76" s="3">
        <f t="shared" ref="T76:T79" si="214">T75-X75</f>
        <v>463.50315125803047</v>
      </c>
      <c r="U76" s="3"/>
      <c r="V76" s="3"/>
      <c r="W76" s="3">
        <v>0.34227999999999997</v>
      </c>
      <c r="X76" s="3">
        <f t="shared" si="8"/>
        <v>41.897597013611161</v>
      </c>
      <c r="Z76" s="3">
        <f t="shared" si="9"/>
        <v>57</v>
      </c>
      <c r="AA76" s="3">
        <f t="shared" ref="AA76:AA79" si="215">AA75-AE75</f>
        <v>618.27822655531747</v>
      </c>
      <c r="AB76" s="3"/>
      <c r="AC76" s="3"/>
      <c r="AD76" s="3">
        <v>0.91366999999999998</v>
      </c>
      <c r="AE76" s="3">
        <f t="shared" si="11"/>
        <v>244.95781167347056</v>
      </c>
      <c r="AG76" s="3">
        <f t="shared" si="12"/>
        <v>57</v>
      </c>
      <c r="AH76" s="3">
        <f t="shared" ref="AH76:AH79" si="216">AH75-AL75</f>
        <v>659.82755538342201</v>
      </c>
      <c r="AI76" s="3"/>
      <c r="AJ76" s="3"/>
      <c r="AK76" s="3">
        <v>0.55972</v>
      </c>
      <c r="AL76" s="3">
        <f t="shared" si="14"/>
        <v>82.034439082694604</v>
      </c>
      <c r="AN76" s="3">
        <f t="shared" si="15"/>
        <v>57</v>
      </c>
      <c r="AO76" s="3">
        <f t="shared" ref="AO76:AO79" si="217">AO75-AS75</f>
        <v>549.92541743723746</v>
      </c>
      <c r="AP76" s="3"/>
      <c r="AQ76" s="3"/>
      <c r="AR76" s="3">
        <v>0.88146000000000002</v>
      </c>
      <c r="AS76" s="3">
        <f t="shared" si="17"/>
        <v>213.25048226224453</v>
      </c>
      <c r="AU76" s="3">
        <f t="shared" si="18"/>
        <v>57</v>
      </c>
      <c r="AV76" s="3">
        <f t="shared" ref="AV76:AV79" si="218">AV75-AZ75</f>
        <v>593.02898052692842</v>
      </c>
      <c r="AW76" s="3"/>
      <c r="AX76" s="3"/>
      <c r="AY76" s="3">
        <v>0.19755</v>
      </c>
      <c r="AZ76" s="3">
        <f t="shared" si="20"/>
        <v>22.008573121497186</v>
      </c>
      <c r="BB76" s="3">
        <f t="shared" si="21"/>
        <v>57</v>
      </c>
      <c r="BC76" s="3">
        <f t="shared" ref="BC76:BC79" si="219">BC75-BG75</f>
        <v>264.80123629350214</v>
      </c>
      <c r="BD76" s="3"/>
      <c r="BE76" s="3"/>
      <c r="BF76" s="3">
        <v>0.16694999999999999</v>
      </c>
      <c r="BG76" s="3">
        <f t="shared" si="23"/>
        <v>18.26616146070592</v>
      </c>
      <c r="BI76" s="3">
        <f t="shared" si="24"/>
        <v>57</v>
      </c>
      <c r="BJ76" s="3">
        <f t="shared" ref="BJ76:BJ79" si="220">BJ75-BN75</f>
        <v>513.15616560631247</v>
      </c>
      <c r="BK76" s="3"/>
      <c r="BL76" s="3"/>
      <c r="BM76" s="3">
        <v>0.60448999999999997</v>
      </c>
      <c r="BN76" s="3">
        <f t="shared" si="26"/>
        <v>92.757920764401149</v>
      </c>
      <c r="BP76" s="3">
        <f t="shared" si="27"/>
        <v>57</v>
      </c>
      <c r="BQ76" s="3">
        <f t="shared" ref="BQ76:BQ79" si="221">BQ75-BU75</f>
        <v>623.89446851272351</v>
      </c>
      <c r="BR76" s="3"/>
      <c r="BS76" s="3"/>
      <c r="BT76" s="3">
        <v>0.78054999999999997</v>
      </c>
      <c r="BU76" s="3">
        <f t="shared" si="29"/>
        <v>151.66308628478939</v>
      </c>
    </row>
    <row r="77" spans="5:73" x14ac:dyDescent="0.25">
      <c r="E77" s="3">
        <f t="shared" si="0"/>
        <v>58</v>
      </c>
      <c r="F77" s="3">
        <f t="shared" si="212"/>
        <v>130.21088108041795</v>
      </c>
      <c r="G77" s="3"/>
      <c r="H77" s="3"/>
      <c r="I77" s="3">
        <v>0.70172999999999996</v>
      </c>
      <c r="J77" s="3">
        <f t="shared" si="2"/>
        <v>120.9756162415003</v>
      </c>
      <c r="L77" s="3">
        <f t="shared" si="3"/>
        <v>58</v>
      </c>
      <c r="M77" s="3">
        <f t="shared" si="213"/>
        <v>605.14620731736636</v>
      </c>
      <c r="N77" s="3"/>
      <c r="O77" s="3"/>
      <c r="P77" s="3">
        <v>0.22961000000000001</v>
      </c>
      <c r="Q77" s="3">
        <f t="shared" si="5"/>
        <v>26.085839885245527</v>
      </c>
      <c r="S77" s="3">
        <f t="shared" si="6"/>
        <v>58</v>
      </c>
      <c r="T77" s="3">
        <f t="shared" si="214"/>
        <v>421.6055542444193</v>
      </c>
      <c r="U77" s="3"/>
      <c r="V77" s="3"/>
      <c r="W77" s="3">
        <v>0.71555000000000002</v>
      </c>
      <c r="X77" s="3">
        <f t="shared" si="8"/>
        <v>125.71977877854808</v>
      </c>
      <c r="Z77" s="3">
        <f t="shared" si="9"/>
        <v>58</v>
      </c>
      <c r="AA77" s="3">
        <f t="shared" si="215"/>
        <v>373.32041488184689</v>
      </c>
      <c r="AB77" s="3"/>
      <c r="AC77" s="3"/>
      <c r="AD77" s="3">
        <v>0.47927999999999998</v>
      </c>
      <c r="AE77" s="3">
        <f t="shared" si="11"/>
        <v>65.254280971800512</v>
      </c>
      <c r="AG77" s="3">
        <f t="shared" si="12"/>
        <v>58</v>
      </c>
      <c r="AH77" s="3">
        <f t="shared" si="216"/>
        <v>577.79311630072743</v>
      </c>
      <c r="AI77" s="3"/>
      <c r="AJ77" s="3"/>
      <c r="AK77" s="3">
        <v>0.32863999999999999</v>
      </c>
      <c r="AL77" s="3">
        <f t="shared" si="14"/>
        <v>39.844977321425944</v>
      </c>
      <c r="AN77" s="3">
        <f t="shared" si="15"/>
        <v>58</v>
      </c>
      <c r="AO77" s="3">
        <f t="shared" si="217"/>
        <v>336.67493517499292</v>
      </c>
      <c r="AP77" s="3"/>
      <c r="AQ77" s="3"/>
      <c r="AR77" s="3">
        <v>0.69716999999999996</v>
      </c>
      <c r="AS77" s="3">
        <f t="shared" si="17"/>
        <v>119.45836870292503</v>
      </c>
      <c r="AU77" s="3">
        <f t="shared" si="18"/>
        <v>58</v>
      </c>
      <c r="AV77" s="3">
        <f t="shared" si="218"/>
        <v>571.02040740543123</v>
      </c>
      <c r="AW77" s="3"/>
      <c r="AX77" s="3"/>
      <c r="AY77" s="3">
        <v>0.90259999999999996</v>
      </c>
      <c r="AZ77" s="3">
        <f t="shared" si="20"/>
        <v>232.89290683336472</v>
      </c>
      <c r="BB77" s="3">
        <f t="shared" si="21"/>
        <v>58</v>
      </c>
      <c r="BC77" s="3">
        <f t="shared" si="219"/>
        <v>246.53507483279623</v>
      </c>
      <c r="BD77" s="3"/>
      <c r="BE77" s="3"/>
      <c r="BF77" s="3">
        <v>0.78722999999999999</v>
      </c>
      <c r="BG77" s="3">
        <f t="shared" si="23"/>
        <v>154.75435088965105</v>
      </c>
      <c r="BI77" s="3">
        <f t="shared" si="24"/>
        <v>58</v>
      </c>
      <c r="BJ77" s="3">
        <f t="shared" si="220"/>
        <v>420.39824484191132</v>
      </c>
      <c r="BK77" s="3"/>
      <c r="BL77" s="3"/>
      <c r="BM77" s="3">
        <v>0.54081000000000001</v>
      </c>
      <c r="BN77" s="3">
        <f t="shared" si="26"/>
        <v>77.829121121738709</v>
      </c>
      <c r="BP77" s="3">
        <f t="shared" si="27"/>
        <v>58</v>
      </c>
      <c r="BQ77" s="3">
        <f t="shared" si="221"/>
        <v>472.23138222793409</v>
      </c>
      <c r="BR77" s="3"/>
      <c r="BS77" s="3"/>
      <c r="BT77" s="3">
        <v>0.92583000000000004</v>
      </c>
      <c r="BU77" s="3">
        <f t="shared" si="29"/>
        <v>260.13955232336707</v>
      </c>
    </row>
    <row r="78" spans="5:73" x14ac:dyDescent="0.25">
      <c r="E78" s="3">
        <f t="shared" si="0"/>
        <v>59</v>
      </c>
      <c r="F78" s="3">
        <f t="shared" si="212"/>
        <v>9.2352648389176437</v>
      </c>
      <c r="G78" s="3"/>
      <c r="H78" s="3"/>
      <c r="I78" s="3">
        <v>0.24249000000000001</v>
      </c>
      <c r="J78" s="3">
        <f t="shared" si="2"/>
        <v>27.771854036561749</v>
      </c>
      <c r="L78" s="3">
        <f t="shared" si="3"/>
        <v>59</v>
      </c>
      <c r="M78" s="3">
        <f t="shared" si="213"/>
        <v>579.06036743212087</v>
      </c>
      <c r="N78" s="3"/>
      <c r="O78" s="3"/>
      <c r="P78" s="3">
        <v>0.27206999999999998</v>
      </c>
      <c r="Q78" s="3">
        <f t="shared" si="5"/>
        <v>31.755038925468238</v>
      </c>
      <c r="S78" s="3">
        <f t="shared" si="6"/>
        <v>59</v>
      </c>
      <c r="T78" s="3">
        <f t="shared" si="214"/>
        <v>295.88577546587123</v>
      </c>
      <c r="U78" s="3"/>
      <c r="V78" s="3"/>
      <c r="W78" s="3">
        <v>0.20118</v>
      </c>
      <c r="X78" s="3">
        <f t="shared" si="8"/>
        <v>22.461964019757684</v>
      </c>
      <c r="Z78" s="3">
        <f t="shared" si="9"/>
        <v>59</v>
      </c>
      <c r="AA78" s="3">
        <f t="shared" si="215"/>
        <v>308.06613391004635</v>
      </c>
      <c r="AB78" s="3"/>
      <c r="AC78" s="3"/>
      <c r="AD78" s="3">
        <v>0.97092999999999996</v>
      </c>
      <c r="AE78" s="3">
        <f t="shared" si="11"/>
        <v>353.80485644113514</v>
      </c>
      <c r="AG78" s="3">
        <f t="shared" si="12"/>
        <v>59</v>
      </c>
      <c r="AH78" s="3">
        <f t="shared" si="216"/>
        <v>537.94813897930146</v>
      </c>
      <c r="AI78" s="3"/>
      <c r="AJ78" s="3"/>
      <c r="AK78" s="3">
        <v>0.80042000000000002</v>
      </c>
      <c r="AL78" s="3">
        <f t="shared" si="14"/>
        <v>161.15401205259707</v>
      </c>
      <c r="AN78" s="3">
        <f t="shared" si="15"/>
        <v>59</v>
      </c>
      <c r="AO78" s="3">
        <f t="shared" si="217"/>
        <v>217.21656647206788</v>
      </c>
      <c r="AP78" s="3"/>
      <c r="AQ78" s="3"/>
      <c r="AR78" s="3">
        <v>0.60460000000000003</v>
      </c>
      <c r="AS78" s="3">
        <f t="shared" si="17"/>
        <v>92.785736824562065</v>
      </c>
      <c r="AU78" s="3">
        <f t="shared" si="18"/>
        <v>59</v>
      </c>
      <c r="AV78" s="3">
        <f t="shared" si="218"/>
        <v>338.12750057206654</v>
      </c>
      <c r="AW78" s="3"/>
      <c r="AX78" s="3"/>
      <c r="AY78" s="3">
        <v>0.46866999999999998</v>
      </c>
      <c r="AZ78" s="3">
        <f t="shared" si="20"/>
        <v>63.237198184548639</v>
      </c>
      <c r="BB78" s="3">
        <f t="shared" si="21"/>
        <v>59</v>
      </c>
      <c r="BC78" s="3">
        <f t="shared" si="219"/>
        <v>91.780723943145176</v>
      </c>
      <c r="BD78" s="3"/>
      <c r="BE78" s="3"/>
      <c r="BF78" s="3">
        <v>0.97309999999999997</v>
      </c>
      <c r="BG78" s="3">
        <f t="shared" si="23"/>
        <v>361.56289923743424</v>
      </c>
      <c r="BI78" s="3">
        <f t="shared" si="24"/>
        <v>59</v>
      </c>
      <c r="BJ78" s="3">
        <f t="shared" si="220"/>
        <v>342.56912372017263</v>
      </c>
      <c r="BK78" s="3"/>
      <c r="BL78" s="3"/>
      <c r="BM78" s="3">
        <v>0.24754000000000001</v>
      </c>
      <c r="BN78" s="3">
        <f t="shared" si="26"/>
        <v>28.440743991812361</v>
      </c>
      <c r="BP78" s="3">
        <f t="shared" si="27"/>
        <v>59</v>
      </c>
      <c r="BQ78" s="3">
        <f t="shared" si="221"/>
        <v>212.09182990456702</v>
      </c>
      <c r="BR78" s="3"/>
      <c r="BS78" s="3"/>
      <c r="BT78" s="3">
        <v>0.71611000000000002</v>
      </c>
      <c r="BU78" s="3">
        <f t="shared" si="29"/>
        <v>125.9168439793886</v>
      </c>
    </row>
    <row r="79" spans="5:73" x14ac:dyDescent="0.25">
      <c r="E79" s="3">
        <f t="shared" si="0"/>
        <v>60</v>
      </c>
      <c r="F79" s="3">
        <f t="shared" si="212"/>
        <v>-18.536589197644105</v>
      </c>
      <c r="G79" s="3"/>
      <c r="H79" s="3">
        <f t="shared" ref="H79" si="222">IF(F79&lt;0,F79,0)</f>
        <v>-18.536589197644105</v>
      </c>
      <c r="I79" s="3">
        <v>0.88014000000000003</v>
      </c>
      <c r="J79" s="3">
        <f t="shared" si="2"/>
        <v>212.14308839520984</v>
      </c>
      <c r="L79" s="3">
        <f t="shared" si="3"/>
        <v>60</v>
      </c>
      <c r="M79" s="3">
        <f t="shared" si="213"/>
        <v>547.30532850665259</v>
      </c>
      <c r="N79" s="3"/>
      <c r="O79" s="3">
        <f t="shared" ref="O79" si="223">IF(M79&lt;0,M79,0)</f>
        <v>0</v>
      </c>
      <c r="P79" s="3">
        <v>0.4022</v>
      </c>
      <c r="Q79" s="3">
        <f t="shared" si="5"/>
        <v>51.449902913229963</v>
      </c>
      <c r="S79" s="3">
        <f t="shared" si="6"/>
        <v>60</v>
      </c>
      <c r="T79" s="3">
        <f t="shared" si="214"/>
        <v>273.42381144611358</v>
      </c>
      <c r="U79" s="3"/>
      <c r="V79" s="3">
        <f t="shared" ref="V79" si="224">IF(T79&lt;0,T79,0)</f>
        <v>0</v>
      </c>
      <c r="W79" s="3">
        <v>4.7329999999999997E-2</v>
      </c>
      <c r="X79" s="3">
        <f t="shared" si="8"/>
        <v>4.8486710216240416</v>
      </c>
      <c r="Z79" s="3">
        <f t="shared" si="9"/>
        <v>60</v>
      </c>
      <c r="AA79" s="3">
        <f t="shared" si="215"/>
        <v>-45.738722531088797</v>
      </c>
      <c r="AB79" s="3"/>
      <c r="AC79" s="3">
        <f t="shared" ref="AC79" si="225">IF(AA79&lt;0,AA79,0)</f>
        <v>-45.738722531088797</v>
      </c>
      <c r="AD79" s="3">
        <v>0.27050000000000002</v>
      </c>
      <c r="AE79" s="3">
        <f t="shared" si="11"/>
        <v>31.539591101929666</v>
      </c>
      <c r="AG79" s="3">
        <f t="shared" si="12"/>
        <v>60</v>
      </c>
      <c r="AH79" s="3">
        <f t="shared" si="216"/>
        <v>376.79412692670439</v>
      </c>
      <c r="AI79" s="3"/>
      <c r="AJ79" s="3">
        <f t="shared" ref="AJ79" si="226">IF(AH79&lt;0,AH79,0)</f>
        <v>0</v>
      </c>
      <c r="AK79" s="3">
        <v>6.7210000000000006E-2</v>
      </c>
      <c r="AL79" s="3">
        <f t="shared" si="14"/>
        <v>6.9575183855036942</v>
      </c>
      <c r="AN79" s="3">
        <f t="shared" si="15"/>
        <v>60</v>
      </c>
      <c r="AO79" s="3">
        <f t="shared" si="217"/>
        <v>124.43082964750582</v>
      </c>
      <c r="AP79" s="3"/>
      <c r="AQ79" s="3">
        <f t="shared" ref="AQ79" si="227">IF(AO79&lt;0,AO79,0)</f>
        <v>0</v>
      </c>
      <c r="AR79" s="3">
        <v>0.55410999999999999</v>
      </c>
      <c r="AS79" s="3">
        <f t="shared" si="17"/>
        <v>80.768299415322375</v>
      </c>
      <c r="AU79" s="3">
        <f t="shared" si="18"/>
        <v>60</v>
      </c>
      <c r="AV79" s="3">
        <f t="shared" si="218"/>
        <v>274.89030238751792</v>
      </c>
      <c r="AW79" s="3"/>
      <c r="AX79" s="3">
        <f t="shared" ref="AX79" si="228">IF(AV79&lt;0,AV79,0)</f>
        <v>0</v>
      </c>
      <c r="AY79" s="3">
        <v>0.96514999999999995</v>
      </c>
      <c r="AZ79" s="3">
        <f t="shared" si="20"/>
        <v>335.67021417756024</v>
      </c>
      <c r="BB79" s="3">
        <f t="shared" si="21"/>
        <v>60</v>
      </c>
      <c r="BC79" s="3">
        <f t="shared" si="219"/>
        <v>-269.78217529428906</v>
      </c>
      <c r="BD79" s="3"/>
      <c r="BE79" s="3">
        <f t="shared" ref="BE79" si="229">IF(BC79&lt;0,BC79,0)</f>
        <v>-269.78217529428906</v>
      </c>
      <c r="BF79" s="3">
        <v>0.69235999999999998</v>
      </c>
      <c r="BG79" s="3">
        <f t="shared" si="23"/>
        <v>117.88250107932838</v>
      </c>
      <c r="BI79" s="3">
        <f t="shared" si="24"/>
        <v>60</v>
      </c>
      <c r="BJ79" s="3">
        <f t="shared" si="220"/>
        <v>314.12837972836024</v>
      </c>
      <c r="BK79" s="3"/>
      <c r="BL79" s="3">
        <f t="shared" ref="BL79" si="230">IF(BJ79&lt;0,BJ79,0)</f>
        <v>0</v>
      </c>
      <c r="BM79" s="3">
        <v>0.12759999999999999</v>
      </c>
      <c r="BN79" s="3">
        <f t="shared" si="26"/>
        <v>13.650724465466299</v>
      </c>
      <c r="BP79" s="3">
        <f t="shared" si="27"/>
        <v>60</v>
      </c>
      <c r="BQ79" s="3">
        <f t="shared" si="221"/>
        <v>86.174985925178419</v>
      </c>
      <c r="BR79" s="3"/>
      <c r="BS79" s="3">
        <f t="shared" ref="BS79" si="231">IF(BQ79&lt;0,BQ79,0)</f>
        <v>0</v>
      </c>
      <c r="BT79" s="3">
        <v>0.28134999999999999</v>
      </c>
      <c r="BU79" s="3">
        <f t="shared" si="29"/>
        <v>33.038082698489625</v>
      </c>
    </row>
    <row r="80" spans="5:73" x14ac:dyDescent="0.25">
      <c r="E80" s="2"/>
      <c r="F80" s="2"/>
      <c r="G80" s="3">
        <f>SUM(G20:G79)</f>
        <v>39335.029851489402</v>
      </c>
      <c r="I80" s="2"/>
      <c r="J80" s="2">
        <f>SUM(J20:J79)</f>
        <v>6393.3148738509344</v>
      </c>
      <c r="K80" s="2"/>
      <c r="L80" s="2"/>
      <c r="M80" s="2"/>
      <c r="N80" s="3">
        <f>SUM(N20:N79)</f>
        <v>36468.265819988919</v>
      </c>
      <c r="P80" s="2"/>
      <c r="Q80" s="2">
        <f>SUM(Q20:Q79)</f>
        <v>4910.0538050455962</v>
      </c>
      <c r="S80" s="2"/>
      <c r="T80" s="2"/>
      <c r="U80" s="3">
        <f>SUM(U20:U79)</f>
        <v>38668.420886059757</v>
      </c>
      <c r="W80" s="2"/>
      <c r="X80" s="2">
        <f>SUM(X20:X79)</f>
        <v>6463.9528996543049</v>
      </c>
      <c r="Z80" s="2"/>
      <c r="AA80" s="2"/>
      <c r="AB80" s="3">
        <f>SUM(AB20:AB79)</f>
        <v>34274.444670977638</v>
      </c>
      <c r="AD80" s="2"/>
      <c r="AE80" s="2">
        <f>SUM(AE20:AE79)</f>
        <v>5442.2158234497256</v>
      </c>
      <c r="AG80" s="2"/>
      <c r="AH80" s="2"/>
      <c r="AI80" s="3">
        <f>SUM(AI20:AI79)</f>
        <v>42350.414508218579</v>
      </c>
      <c r="AK80" s="2"/>
      <c r="AL80" s="2">
        <f>SUM(AL20:AL79)</f>
        <v>6307.6035511190048</v>
      </c>
      <c r="AN80" s="2"/>
      <c r="AO80" s="2"/>
      <c r="AP80" s="3">
        <f>SUM(AP20:AP79)</f>
        <v>39413.925339782865</v>
      </c>
      <c r="AR80" s="2"/>
      <c r="AS80" s="2">
        <f>SUM(AS20:AS79)</f>
        <v>6069.216703095829</v>
      </c>
      <c r="AU80" s="2"/>
      <c r="AV80" s="2"/>
      <c r="AW80" s="3">
        <f>SUM(AW20:AW79)</f>
        <v>36327.03232995492</v>
      </c>
      <c r="AY80" s="2"/>
      <c r="AZ80" s="2">
        <f>SUM(AZ20:AZ79)</f>
        <v>6017.5241718142979</v>
      </c>
      <c r="BB80" s="2"/>
      <c r="BC80" s="2"/>
      <c r="BD80" s="3">
        <f>SUM(BD20:BD79)</f>
        <v>35351.984011625245</v>
      </c>
      <c r="BF80" s="2"/>
      <c r="BG80" s="2">
        <f>SUM(BG20:BG79)</f>
        <v>5338.3351666247536</v>
      </c>
      <c r="BI80" s="2"/>
      <c r="BJ80" s="2"/>
      <c r="BK80" s="3">
        <f>SUM(BK20:BK79)</f>
        <v>36875.08998431357</v>
      </c>
      <c r="BM80" s="2"/>
      <c r="BN80" s="2">
        <f>SUM(BN20:BN79)</f>
        <v>5247.5648983752208</v>
      </c>
      <c r="BP80" s="2"/>
      <c r="BQ80" s="2"/>
      <c r="BR80" s="3">
        <f>SUM(BR20:BR79)</f>
        <v>37686.217861508412</v>
      </c>
      <c r="BT80" s="2"/>
      <c r="BU80" s="2">
        <f>SUM(BU20:BU79)</f>
        <v>5419.7965692313674</v>
      </c>
    </row>
    <row r="81" spans="4:73" x14ac:dyDescent="0.25">
      <c r="F81" s="5" t="s">
        <v>7</v>
      </c>
      <c r="G81" s="6">
        <f>G80/E79</f>
        <v>655.58383085815672</v>
      </c>
      <c r="H81" s="3">
        <f>SUM(H20:H79)</f>
        <v>-269.07596053824648</v>
      </c>
      <c r="J81" s="8">
        <f>J80/60</f>
        <v>106.55524789751557</v>
      </c>
      <c r="M81" s="5" t="s">
        <v>7</v>
      </c>
      <c r="N81" s="6">
        <f>N80/L79</f>
        <v>607.80443033314862</v>
      </c>
      <c r="O81" s="3">
        <f>SUM(O20:O79)</f>
        <v>-231.71443825798175</v>
      </c>
      <c r="Q81" s="8">
        <f>Q80/60</f>
        <v>81.834230084093264</v>
      </c>
      <c r="T81" s="5" t="s">
        <v>7</v>
      </c>
      <c r="U81" s="6">
        <f>U80/S79</f>
        <v>644.47368143432925</v>
      </c>
      <c r="V81" s="3">
        <f>SUM(V20:V79)</f>
        <v>0</v>
      </c>
      <c r="X81" s="8">
        <f>X80/60</f>
        <v>107.73254832757175</v>
      </c>
      <c r="AA81" s="5" t="s">
        <v>7</v>
      </c>
      <c r="AB81" s="6">
        <f>AB80/Z79</f>
        <v>571.24074451629394</v>
      </c>
      <c r="AC81" s="3">
        <f>SUM(AC20:AC79)</f>
        <v>-512.39742653421911</v>
      </c>
      <c r="AE81" s="8">
        <f>AE80/60</f>
        <v>90.703597057495429</v>
      </c>
      <c r="AH81" s="5" t="s">
        <v>7</v>
      </c>
      <c r="AI81" s="6">
        <f>AI80/AG79</f>
        <v>705.84024180364293</v>
      </c>
      <c r="AJ81" s="3">
        <f>SUM(AJ20:AJ79)</f>
        <v>0</v>
      </c>
      <c r="AL81" s="8">
        <f>AL80/60</f>
        <v>105.12672585198341</v>
      </c>
      <c r="AO81" s="5" t="s">
        <v>7</v>
      </c>
      <c r="AP81" s="6">
        <f>AP80/AN79</f>
        <v>656.89875566304772</v>
      </c>
      <c r="AQ81" s="3">
        <f>SUM(AQ20:AQ79)</f>
        <v>-13.829247259656867</v>
      </c>
      <c r="AS81" s="8">
        <f>AS80/60</f>
        <v>101.15361171826382</v>
      </c>
      <c r="AV81" s="5" t="s">
        <v>7</v>
      </c>
      <c r="AW81" s="6">
        <f>AW80/AU79</f>
        <v>605.45053883258197</v>
      </c>
      <c r="AX81" s="3">
        <f>SUM(AX20:AX79)</f>
        <v>0</v>
      </c>
      <c r="AZ81" s="8">
        <f>AZ80/60</f>
        <v>100.29206953023829</v>
      </c>
      <c r="BC81" s="5" t="s">
        <v>7</v>
      </c>
      <c r="BD81" s="6">
        <f>BD80/BB79</f>
        <v>589.19973352708746</v>
      </c>
      <c r="BE81" s="3">
        <f>SUM(BE20:BE79)</f>
        <v>-314.55547687335263</v>
      </c>
      <c r="BG81" s="8">
        <f>BG80/60</f>
        <v>88.97225277707922</v>
      </c>
      <c r="BJ81" s="5" t="s">
        <v>7</v>
      </c>
      <c r="BK81" s="6">
        <f>BK80/BI79</f>
        <v>614.58483307189283</v>
      </c>
      <c r="BL81" s="3">
        <f>SUM(BL20:BL79)</f>
        <v>0</v>
      </c>
      <c r="BN81" s="8">
        <f>BN80/60</f>
        <v>87.459414972920342</v>
      </c>
      <c r="BQ81" s="5" t="s">
        <v>7</v>
      </c>
      <c r="BR81" s="6">
        <f>BR80/BP79</f>
        <v>628.1036310251402</v>
      </c>
      <c r="BS81" s="3">
        <f>SUM(BS20:BS79)</f>
        <v>0</v>
      </c>
      <c r="BU81" s="8">
        <f>BU80/60</f>
        <v>90.329942820522788</v>
      </c>
    </row>
    <row r="85" spans="4:73" ht="15.75" thickBot="1" x14ac:dyDescent="0.3"/>
    <row r="86" spans="4:73" ht="16.5" thickTop="1" thickBot="1" x14ac:dyDescent="0.3">
      <c r="D86" s="2" t="s">
        <v>20</v>
      </c>
      <c r="E86" s="2" t="s">
        <v>21</v>
      </c>
      <c r="G86" s="9" t="s">
        <v>26</v>
      </c>
      <c r="H86" s="10" t="s">
        <v>22</v>
      </c>
      <c r="I86" s="10" t="s">
        <v>23</v>
      </c>
      <c r="J86" s="10" t="s">
        <v>24</v>
      </c>
      <c r="K86" s="10" t="s">
        <v>25</v>
      </c>
    </row>
    <row r="87" spans="4:73" ht="16.5" thickTop="1" thickBot="1" x14ac:dyDescent="0.3">
      <c r="D87" s="2">
        <v>1</v>
      </c>
      <c r="E87" s="2">
        <f>J81</f>
        <v>106.55524789751557</v>
      </c>
      <c r="G87" s="12" t="s">
        <v>29</v>
      </c>
      <c r="H87" s="11">
        <v>0.3</v>
      </c>
      <c r="I87" s="11">
        <f>H87</f>
        <v>0.3</v>
      </c>
      <c r="J87" s="11">
        <f>K87-H87</f>
        <v>0</v>
      </c>
      <c r="K87" s="11">
        <v>0.3</v>
      </c>
    </row>
    <row r="88" spans="4:73" ht="16.5" thickTop="1" thickBot="1" x14ac:dyDescent="0.3">
      <c r="D88" s="2">
        <v>2</v>
      </c>
      <c r="E88" s="2">
        <f>Q81</f>
        <v>81.834230084093264</v>
      </c>
      <c r="G88" s="13" t="s">
        <v>27</v>
      </c>
      <c r="H88" s="11">
        <v>0.2</v>
      </c>
      <c r="I88" s="11">
        <f>I87+H88</f>
        <v>0.5</v>
      </c>
      <c r="J88" s="11">
        <v>0.3</v>
      </c>
      <c r="K88" s="11">
        <v>0.5</v>
      </c>
    </row>
    <row r="89" spans="4:73" ht="16.5" thickTop="1" thickBot="1" x14ac:dyDescent="0.3">
      <c r="D89" s="2">
        <v>3</v>
      </c>
      <c r="E89" s="2">
        <f>X81</f>
        <v>107.73254832757175</v>
      </c>
      <c r="G89" s="14" t="s">
        <v>28</v>
      </c>
      <c r="H89" s="11">
        <v>0.5</v>
      </c>
      <c r="I89" s="11">
        <f t="shared" ref="I89" si="232">I88+H89</f>
        <v>1</v>
      </c>
      <c r="J89" s="11">
        <v>0.5</v>
      </c>
      <c r="K89" s="11">
        <f>1</f>
        <v>1</v>
      </c>
    </row>
    <row r="90" spans="4:73" ht="16.5" thickTop="1" thickBot="1" x14ac:dyDescent="0.3">
      <c r="D90" s="2">
        <v>4</v>
      </c>
      <c r="E90" s="2">
        <f>AE81</f>
        <v>90.703597057495429</v>
      </c>
    </row>
    <row r="91" spans="4:73" ht="16.5" thickTop="1" thickBot="1" x14ac:dyDescent="0.3">
      <c r="D91" s="2">
        <v>5</v>
      </c>
      <c r="E91" s="2">
        <f>AL81</f>
        <v>105.12672585198341</v>
      </c>
      <c r="G91" s="9" t="s">
        <v>26</v>
      </c>
      <c r="H91" s="10" t="s">
        <v>22</v>
      </c>
      <c r="I91" s="10" t="s">
        <v>23</v>
      </c>
      <c r="J91" s="10" t="s">
        <v>24</v>
      </c>
      <c r="K91" s="10" t="s">
        <v>25</v>
      </c>
      <c r="M91" s="7" t="s">
        <v>17</v>
      </c>
      <c r="N91" s="7" t="s">
        <v>18</v>
      </c>
    </row>
    <row r="92" spans="4:73" ht="16.5" thickTop="1" thickBot="1" x14ac:dyDescent="0.3">
      <c r="D92" s="2">
        <v>6</v>
      </c>
      <c r="E92" s="2">
        <f>AS81</f>
        <v>101.15361171826382</v>
      </c>
      <c r="G92" s="12">
        <v>80</v>
      </c>
      <c r="H92" s="11">
        <v>0.3</v>
      </c>
      <c r="I92" s="11">
        <f>H92</f>
        <v>0.3</v>
      </c>
      <c r="J92" s="11">
        <f>0</f>
        <v>0</v>
      </c>
      <c r="K92" s="11">
        <v>300</v>
      </c>
      <c r="M92" s="4" t="s">
        <v>12</v>
      </c>
      <c r="N92" s="4" t="s">
        <v>19</v>
      </c>
    </row>
    <row r="93" spans="4:73" ht="16.5" thickTop="1" thickBot="1" x14ac:dyDescent="0.3">
      <c r="D93" s="2">
        <v>7</v>
      </c>
      <c r="E93" s="2">
        <f>AZ81</f>
        <v>100.29206953023829</v>
      </c>
      <c r="G93" s="13">
        <v>90</v>
      </c>
      <c r="H93" s="11">
        <v>0.2</v>
      </c>
      <c r="I93" s="11">
        <f>I92+H93</f>
        <v>0.5</v>
      </c>
      <c r="J93" s="11">
        <v>300</v>
      </c>
      <c r="K93" s="11">
        <v>500</v>
      </c>
      <c r="L93">
        <v>1</v>
      </c>
      <c r="M93" s="3">
        <v>9.2859999999999998E-2</v>
      </c>
      <c r="N93" s="3">
        <f>-100*LN(1-M93)</f>
        <v>9.7458485761972184</v>
      </c>
      <c r="O93" s="1" t="s">
        <v>30</v>
      </c>
      <c r="P93">
        <f>MAX(N93:N152)</f>
        <v>309.44482464931485</v>
      </c>
      <c r="R93" t="s">
        <v>33</v>
      </c>
      <c r="S93" t="s">
        <v>36</v>
      </c>
      <c r="T93" t="s">
        <v>25</v>
      </c>
      <c r="U93" t="s">
        <v>37</v>
      </c>
    </row>
    <row r="94" spans="4:73" ht="16.5" thickTop="1" thickBot="1" x14ac:dyDescent="0.3">
      <c r="D94" s="2">
        <v>8</v>
      </c>
      <c r="E94" s="2">
        <f>BG81</f>
        <v>88.97225277707922</v>
      </c>
      <c r="G94" s="14">
        <v>100</v>
      </c>
      <c r="H94" s="11">
        <v>0.5</v>
      </c>
      <c r="I94" s="11">
        <f t="shared" ref="I94" si="233">I93+H94</f>
        <v>1</v>
      </c>
      <c r="J94" s="11">
        <v>500</v>
      </c>
      <c r="K94" s="11">
        <f>1000</f>
        <v>1000</v>
      </c>
      <c r="L94">
        <f>L93+1</f>
        <v>2</v>
      </c>
      <c r="M94" s="3">
        <v>0.86229</v>
      </c>
      <c r="N94" s="3">
        <f>-100*LN(1-M94)</f>
        <v>198.26052542431026</v>
      </c>
      <c r="O94" s="1" t="s">
        <v>31</v>
      </c>
      <c r="P94">
        <f>MIN(N93:N152)</f>
        <v>2.0457841902396199</v>
      </c>
      <c r="R94">
        <v>1</v>
      </c>
      <c r="S94">
        <f>P94</f>
        <v>2.0457841902396199</v>
      </c>
      <c r="T94">
        <f>S94+$P$97</f>
        <v>7.3457676464305726</v>
      </c>
      <c r="U94">
        <f t="array" ref="U94:U151">FREQUENCY(N93:N152,T94:T151)</f>
        <v>2</v>
      </c>
      <c r="V94">
        <f>POWER(U94-$P$98,2)/$P$98</f>
        <v>0.9011494252873562</v>
      </c>
    </row>
    <row r="95" spans="4:73" ht="15.75" thickTop="1" x14ac:dyDescent="0.25">
      <c r="D95" s="2">
        <v>9</v>
      </c>
      <c r="E95" s="2">
        <f>BN81</f>
        <v>87.459414972920342</v>
      </c>
      <c r="L95">
        <f t="shared" ref="L95:L152" si="234">L94+1</f>
        <v>3</v>
      </c>
      <c r="M95" s="3">
        <v>0.35439999999999999</v>
      </c>
      <c r="N95" s="3">
        <f t="shared" ref="N95:N152" si="235">-100*LN(1-M95)</f>
        <v>43.757516202639806</v>
      </c>
      <c r="O95" s="1" t="s">
        <v>32</v>
      </c>
      <c r="P95">
        <f>P93-P94</f>
        <v>307.39904045907525</v>
      </c>
      <c r="R95">
        <f>R94+1</f>
        <v>2</v>
      </c>
      <c r="S95">
        <f>T94</f>
        <v>7.3457676464305726</v>
      </c>
      <c r="T95">
        <f>S95+$P$97</f>
        <v>12.645751102621524</v>
      </c>
      <c r="U95">
        <v>4</v>
      </c>
      <c r="V95">
        <f t="shared" ref="V95:V151" si="236">POWER(U95-$P$98,2)/$P$98</f>
        <v>8.5011494252873554</v>
      </c>
    </row>
    <row r="96" spans="4:73" x14ac:dyDescent="0.25">
      <c r="D96" s="2">
        <v>10</v>
      </c>
      <c r="E96" s="2">
        <f>BU81</f>
        <v>90.329942820522788</v>
      </c>
      <c r="L96">
        <f t="shared" si="234"/>
        <v>4</v>
      </c>
      <c r="M96" s="3">
        <v>0.55993000000000004</v>
      </c>
      <c r="N96" s="3">
        <f t="shared" si="235"/>
        <v>82.082147381435604</v>
      </c>
      <c r="O96" s="1" t="s">
        <v>33</v>
      </c>
      <c r="P96">
        <f>R151</f>
        <v>58</v>
      </c>
      <c r="R96">
        <f t="shared" ref="R96:R151" si="237">R95+1</f>
        <v>3</v>
      </c>
      <c r="S96">
        <f>T95</f>
        <v>12.645751102621524</v>
      </c>
      <c r="T96">
        <f t="shared" ref="T96:T150" si="238">S96+$P$97</f>
        <v>17.945734558812475</v>
      </c>
      <c r="U96">
        <v>4</v>
      </c>
      <c r="V96">
        <f t="shared" si="236"/>
        <v>8.5011494252873554</v>
      </c>
    </row>
    <row r="97" spans="3:22" x14ac:dyDescent="0.25">
      <c r="L97">
        <f t="shared" si="234"/>
        <v>5</v>
      </c>
      <c r="M97" s="3">
        <v>0.35215999999999997</v>
      </c>
      <c r="N97" s="3">
        <f t="shared" si="235"/>
        <v>43.41115266982861</v>
      </c>
      <c r="O97" s="1" t="s">
        <v>34</v>
      </c>
      <c r="P97">
        <f>P95/P96</f>
        <v>5.2999834561909527</v>
      </c>
      <c r="R97">
        <f t="shared" si="237"/>
        <v>4</v>
      </c>
      <c r="S97">
        <f t="shared" ref="S97:S151" si="239">T96</f>
        <v>17.945734558812475</v>
      </c>
      <c r="T97">
        <f t="shared" si="238"/>
        <v>23.245718015003426</v>
      </c>
      <c r="U97">
        <v>4</v>
      </c>
      <c r="V97">
        <f t="shared" si="236"/>
        <v>8.5011494252873554</v>
      </c>
    </row>
    <row r="98" spans="3:22" x14ac:dyDescent="0.25">
      <c r="L98">
        <f t="shared" si="234"/>
        <v>6</v>
      </c>
      <c r="M98" s="3">
        <v>0.40166000000000002</v>
      </c>
      <c r="N98" s="3">
        <f t="shared" si="235"/>
        <v>51.359612472865848</v>
      </c>
      <c r="O98" s="1" t="s">
        <v>35</v>
      </c>
      <c r="P98">
        <f>L152/P96</f>
        <v>1.0344827586206897</v>
      </c>
      <c r="R98">
        <f t="shared" si="237"/>
        <v>5</v>
      </c>
      <c r="S98">
        <f t="shared" si="239"/>
        <v>23.245718015003426</v>
      </c>
      <c r="T98">
        <f t="shared" si="238"/>
        <v>28.545701471194377</v>
      </c>
      <c r="U98">
        <v>1</v>
      </c>
      <c r="V98">
        <f t="shared" si="236"/>
        <v>1.1494252873563264E-3</v>
      </c>
    </row>
    <row r="99" spans="3:22" x14ac:dyDescent="0.25">
      <c r="L99">
        <f t="shared" si="234"/>
        <v>7</v>
      </c>
      <c r="M99" s="3">
        <v>0.13306999999999999</v>
      </c>
      <c r="N99" s="3">
        <f t="shared" si="235"/>
        <v>14.279704363872131</v>
      </c>
      <c r="R99">
        <f t="shared" si="237"/>
        <v>6</v>
      </c>
      <c r="S99">
        <f t="shared" si="239"/>
        <v>28.545701471194377</v>
      </c>
      <c r="T99">
        <f t="shared" si="238"/>
        <v>33.845684927385328</v>
      </c>
      <c r="U99">
        <v>2</v>
      </c>
      <c r="V99">
        <f t="shared" si="236"/>
        <v>0.9011494252873562</v>
      </c>
    </row>
    <row r="100" spans="3:22" x14ac:dyDescent="0.25">
      <c r="C100" s="2"/>
      <c r="D100" s="7" t="s">
        <v>13</v>
      </c>
      <c r="E100" s="7" t="s">
        <v>13</v>
      </c>
      <c r="F100" s="7" t="s">
        <v>13</v>
      </c>
      <c r="G100" s="7" t="s">
        <v>15</v>
      </c>
      <c r="H100" s="7" t="s">
        <v>13</v>
      </c>
      <c r="I100" s="7" t="s">
        <v>17</v>
      </c>
      <c r="J100" s="7" t="s">
        <v>18</v>
      </c>
      <c r="L100">
        <f t="shared" si="234"/>
        <v>8</v>
      </c>
      <c r="M100" s="3">
        <v>0.77076</v>
      </c>
      <c r="N100" s="3">
        <f t="shared" si="235"/>
        <v>147.29857892986001</v>
      </c>
      <c r="R100">
        <f t="shared" si="237"/>
        <v>7</v>
      </c>
      <c r="S100">
        <f t="shared" si="239"/>
        <v>33.845684927385328</v>
      </c>
      <c r="T100">
        <f t="shared" si="238"/>
        <v>39.145668383576279</v>
      </c>
      <c r="U100">
        <v>1</v>
      </c>
      <c r="V100">
        <f t="shared" si="236"/>
        <v>1.1494252873563264E-3</v>
      </c>
    </row>
    <row r="101" spans="3:22" x14ac:dyDescent="0.25">
      <c r="C101" s="4" t="s">
        <v>11</v>
      </c>
      <c r="D101" s="4" t="s">
        <v>9</v>
      </c>
      <c r="E101" s="19" t="s">
        <v>40</v>
      </c>
      <c r="F101" s="19" t="s">
        <v>41</v>
      </c>
      <c r="G101" s="4" t="s">
        <v>14</v>
      </c>
      <c r="H101" s="4" t="s">
        <v>16</v>
      </c>
      <c r="I101" s="4" t="s">
        <v>12</v>
      </c>
      <c r="J101" s="4" t="s">
        <v>39</v>
      </c>
      <c r="L101">
        <f t="shared" si="234"/>
        <v>9</v>
      </c>
      <c r="M101" s="3">
        <v>0.40709000000000001</v>
      </c>
      <c r="N101" s="3">
        <f t="shared" si="235"/>
        <v>52.27126621604161</v>
      </c>
      <c r="R101">
        <f t="shared" si="237"/>
        <v>8</v>
      </c>
      <c r="S101">
        <f t="shared" si="239"/>
        <v>39.145668383576279</v>
      </c>
      <c r="T101">
        <f t="shared" si="238"/>
        <v>44.44565183976723</v>
      </c>
      <c r="U101">
        <v>3</v>
      </c>
      <c r="V101">
        <f t="shared" si="236"/>
        <v>3.7344827586206892</v>
      </c>
    </row>
    <row r="102" spans="3:22" x14ac:dyDescent="0.25">
      <c r="C102" s="3">
        <v>1</v>
      </c>
      <c r="D102" s="3">
        <v>700</v>
      </c>
      <c r="E102" s="15">
        <f>LOOKUP(J102,$J$92:$K$94,$G$92:$G$94)</f>
        <v>80</v>
      </c>
      <c r="F102" s="15">
        <f>D102-E102</f>
        <v>620</v>
      </c>
      <c r="G102" s="3"/>
      <c r="H102" s="3"/>
      <c r="I102" s="3">
        <v>0.90037</v>
      </c>
      <c r="J102" s="3">
        <f>-100*LN(1-I102)</f>
        <v>230.62919549253721</v>
      </c>
      <c r="L102">
        <f t="shared" si="234"/>
        <v>10</v>
      </c>
      <c r="M102" s="3">
        <v>0.57221999999999995</v>
      </c>
      <c r="N102" s="3">
        <f t="shared" si="235"/>
        <v>84.914623424482457</v>
      </c>
      <c r="R102">
        <f t="shared" si="237"/>
        <v>9</v>
      </c>
      <c r="S102">
        <f t="shared" si="239"/>
        <v>44.44565183976723</v>
      </c>
      <c r="T102">
        <f t="shared" si="238"/>
        <v>49.745635295958181</v>
      </c>
      <c r="U102">
        <v>2</v>
      </c>
      <c r="V102">
        <f t="shared" si="236"/>
        <v>0.9011494252873562</v>
      </c>
    </row>
    <row r="103" spans="3:22" x14ac:dyDescent="0.25">
      <c r="C103" s="3">
        <f>C102+1</f>
        <v>2</v>
      </c>
      <c r="D103" s="3">
        <f>F102</f>
        <v>620</v>
      </c>
      <c r="E103" s="15">
        <f t="shared" ref="E103:E161" si="240">LOOKUP(J103,$J$92:$K$94,$G$92:$G$94)</f>
        <v>80</v>
      </c>
      <c r="F103" s="15">
        <f t="shared" ref="F103:F161" si="241">D103-E103</f>
        <v>540</v>
      </c>
      <c r="G103" s="3"/>
      <c r="H103" s="3"/>
      <c r="I103" s="3">
        <v>6.6610000000000003E-2</v>
      </c>
      <c r="J103" s="3">
        <f>-100*LN(1-I103)</f>
        <v>6.8932159044274872</v>
      </c>
      <c r="L103">
        <f t="shared" si="234"/>
        <v>11</v>
      </c>
      <c r="M103" s="3">
        <v>0.74356999999999995</v>
      </c>
      <c r="N103" s="3">
        <f t="shared" si="235"/>
        <v>136.08995560999483</v>
      </c>
      <c r="R103">
        <f t="shared" si="237"/>
        <v>10</v>
      </c>
      <c r="S103">
        <f t="shared" si="239"/>
        <v>49.745635295958181</v>
      </c>
      <c r="T103">
        <f t="shared" si="238"/>
        <v>55.045618752149132</v>
      </c>
      <c r="U103">
        <v>3</v>
      </c>
      <c r="V103">
        <f t="shared" si="236"/>
        <v>3.7344827586206892</v>
      </c>
    </row>
    <row r="104" spans="3:22" x14ac:dyDescent="0.25">
      <c r="C104" s="3">
        <f t="shared" ref="C104:C161" si="242">C103+1</f>
        <v>3</v>
      </c>
      <c r="D104" s="3">
        <f t="shared" ref="D104:D161" si="243">F103</f>
        <v>540</v>
      </c>
      <c r="E104" s="15">
        <f t="shared" si="240"/>
        <v>80</v>
      </c>
      <c r="F104" s="15">
        <f t="shared" si="241"/>
        <v>460</v>
      </c>
      <c r="G104" s="3"/>
      <c r="H104" s="3"/>
      <c r="I104" s="3">
        <v>0.44368000000000002</v>
      </c>
      <c r="J104" s="3">
        <f t="shared" ref="J104:J161" si="244">-100*LN(1-I104)</f>
        <v>58.641161072258598</v>
      </c>
      <c r="L104">
        <f t="shared" si="234"/>
        <v>12</v>
      </c>
      <c r="M104" s="3">
        <v>0.28963</v>
      </c>
      <c r="N104" s="3">
        <f t="shared" si="235"/>
        <v>34.196931792560669</v>
      </c>
      <c r="R104">
        <f t="shared" si="237"/>
        <v>11</v>
      </c>
      <c r="S104">
        <f t="shared" si="239"/>
        <v>55.045618752149132</v>
      </c>
      <c r="T104">
        <f t="shared" si="238"/>
        <v>60.345602208340082</v>
      </c>
      <c r="U104">
        <v>2</v>
      </c>
      <c r="V104">
        <f t="shared" si="236"/>
        <v>0.9011494252873562</v>
      </c>
    </row>
    <row r="105" spans="3:22" x14ac:dyDescent="0.25">
      <c r="C105" s="3">
        <f t="shared" si="242"/>
        <v>4</v>
      </c>
      <c r="D105" s="3">
        <f t="shared" si="243"/>
        <v>460</v>
      </c>
      <c r="E105" s="15">
        <f t="shared" si="240"/>
        <v>80</v>
      </c>
      <c r="F105" s="15">
        <f t="shared" si="241"/>
        <v>380</v>
      </c>
      <c r="G105" s="3"/>
      <c r="H105" s="3"/>
      <c r="I105" s="3">
        <v>0.68518999999999997</v>
      </c>
      <c r="J105" s="3">
        <f t="shared" si="244"/>
        <v>115.57859967426613</v>
      </c>
      <c r="L105">
        <f t="shared" si="234"/>
        <v>13</v>
      </c>
      <c r="M105" s="3">
        <v>0.38855000000000001</v>
      </c>
      <c r="N105" s="3">
        <f t="shared" si="235"/>
        <v>49.192209334675809</v>
      </c>
      <c r="R105">
        <f t="shared" si="237"/>
        <v>12</v>
      </c>
      <c r="S105">
        <f t="shared" si="239"/>
        <v>60.345602208340082</v>
      </c>
      <c r="T105">
        <f t="shared" si="238"/>
        <v>65.64558566453104</v>
      </c>
      <c r="U105">
        <v>1</v>
      </c>
      <c r="V105">
        <f t="shared" si="236"/>
        <v>1.1494252873563264E-3</v>
      </c>
    </row>
    <row r="106" spans="3:22" x14ac:dyDescent="0.25">
      <c r="C106" s="3">
        <f t="shared" si="242"/>
        <v>5</v>
      </c>
      <c r="D106" s="3">
        <f t="shared" si="243"/>
        <v>380</v>
      </c>
      <c r="E106" s="15">
        <f t="shared" si="240"/>
        <v>80</v>
      </c>
      <c r="F106" s="15">
        <f t="shared" si="241"/>
        <v>300</v>
      </c>
      <c r="G106" s="3"/>
      <c r="H106" s="3"/>
      <c r="I106" s="3">
        <v>0.94852999999999998</v>
      </c>
      <c r="J106" s="3">
        <f t="shared" si="244"/>
        <v>296.67561653174738</v>
      </c>
      <c r="L106">
        <f t="shared" si="234"/>
        <v>14</v>
      </c>
      <c r="M106" s="3">
        <v>9.7110000000000002E-2</v>
      </c>
      <c r="N106" s="3">
        <f t="shared" si="235"/>
        <v>10.21545491536715</v>
      </c>
      <c r="R106">
        <f t="shared" si="237"/>
        <v>13</v>
      </c>
      <c r="S106">
        <f t="shared" si="239"/>
        <v>65.64558566453104</v>
      </c>
      <c r="T106">
        <f t="shared" si="238"/>
        <v>70.945569120721999</v>
      </c>
      <c r="U106">
        <v>1</v>
      </c>
      <c r="V106">
        <f t="shared" si="236"/>
        <v>1.1494252873563264E-3</v>
      </c>
    </row>
    <row r="107" spans="3:22" x14ac:dyDescent="0.25">
      <c r="C107" s="3">
        <f t="shared" si="242"/>
        <v>6</v>
      </c>
      <c r="D107" s="3">
        <f t="shared" si="243"/>
        <v>300</v>
      </c>
      <c r="E107" s="15">
        <f t="shared" si="240"/>
        <v>90</v>
      </c>
      <c r="F107" s="15">
        <f t="shared" si="241"/>
        <v>210</v>
      </c>
      <c r="G107" s="3"/>
      <c r="H107" s="3">
        <f>IF(D107&lt;0,D107,0)</f>
        <v>0</v>
      </c>
      <c r="I107" s="3">
        <v>0.97091000000000005</v>
      </c>
      <c r="J107" s="3">
        <f t="shared" si="244"/>
        <v>353.73608064750283</v>
      </c>
      <c r="L107">
        <f t="shared" si="234"/>
        <v>15</v>
      </c>
      <c r="M107" s="3">
        <v>0.94303000000000003</v>
      </c>
      <c r="N107" s="3">
        <f t="shared" si="235"/>
        <v>286.5230465489833</v>
      </c>
      <c r="R107">
        <f t="shared" si="237"/>
        <v>14</v>
      </c>
      <c r="S107">
        <f t="shared" si="239"/>
        <v>70.945569120721999</v>
      </c>
      <c r="T107">
        <f t="shared" si="238"/>
        <v>76.245552576912957</v>
      </c>
      <c r="U107">
        <v>1</v>
      </c>
      <c r="V107">
        <f t="shared" si="236"/>
        <v>1.1494252873563264E-3</v>
      </c>
    </row>
    <row r="108" spans="3:22" x14ac:dyDescent="0.25">
      <c r="C108" s="3">
        <f t="shared" si="242"/>
        <v>7</v>
      </c>
      <c r="D108" s="3">
        <f>700</f>
        <v>700</v>
      </c>
      <c r="E108" s="15">
        <f t="shared" si="240"/>
        <v>80</v>
      </c>
      <c r="F108" s="15">
        <f t="shared" si="241"/>
        <v>620</v>
      </c>
      <c r="G108" s="3">
        <f>IF(D107&lt;=0,1000+6*700+700,1000+6*(700-D107)+(700-D107))</f>
        <v>3800</v>
      </c>
      <c r="H108" s="3"/>
      <c r="I108" s="3">
        <v>0.26662000000000002</v>
      </c>
      <c r="J108" s="3">
        <f t="shared" si="244"/>
        <v>31.009129396491076</v>
      </c>
      <c r="L108">
        <f t="shared" si="234"/>
        <v>16</v>
      </c>
      <c r="M108" s="3">
        <v>0.93054999999999999</v>
      </c>
      <c r="N108" s="3">
        <f t="shared" si="235"/>
        <v>266.71482097817841</v>
      </c>
      <c r="R108">
        <f t="shared" si="237"/>
        <v>15</v>
      </c>
      <c r="S108">
        <f t="shared" si="239"/>
        <v>76.245552576912957</v>
      </c>
      <c r="T108">
        <f t="shared" si="238"/>
        <v>81.545536033103915</v>
      </c>
      <c r="U108">
        <v>2</v>
      </c>
      <c r="V108">
        <f t="shared" si="236"/>
        <v>0.9011494252873562</v>
      </c>
    </row>
    <row r="109" spans="3:22" x14ac:dyDescent="0.25">
      <c r="C109" s="3">
        <f t="shared" si="242"/>
        <v>8</v>
      </c>
      <c r="D109" s="3">
        <f t="shared" si="243"/>
        <v>620</v>
      </c>
      <c r="E109" s="15">
        <f t="shared" si="240"/>
        <v>80</v>
      </c>
      <c r="F109" s="15">
        <f t="shared" si="241"/>
        <v>540</v>
      </c>
      <c r="G109" s="3"/>
      <c r="H109" s="3"/>
      <c r="I109" s="3">
        <v>0.10861999999999999</v>
      </c>
      <c r="J109" s="3">
        <f t="shared" si="244"/>
        <v>11.49844553379444</v>
      </c>
      <c r="L109">
        <f t="shared" si="234"/>
        <v>17</v>
      </c>
      <c r="M109" s="3">
        <v>0.59233000000000002</v>
      </c>
      <c r="N109" s="3">
        <f t="shared" si="235"/>
        <v>89.729725538162128</v>
      </c>
      <c r="R109">
        <f t="shared" si="237"/>
        <v>16</v>
      </c>
      <c r="S109">
        <f t="shared" si="239"/>
        <v>81.545536033103915</v>
      </c>
      <c r="T109">
        <f t="shared" si="238"/>
        <v>86.845519489294873</v>
      </c>
      <c r="U109">
        <v>2</v>
      </c>
      <c r="V109">
        <f t="shared" si="236"/>
        <v>0.9011494252873562</v>
      </c>
    </row>
    <row r="110" spans="3:22" x14ac:dyDescent="0.25">
      <c r="C110" s="3">
        <f t="shared" si="242"/>
        <v>9</v>
      </c>
      <c r="D110" s="3">
        <f t="shared" si="243"/>
        <v>540</v>
      </c>
      <c r="E110" s="15">
        <f t="shared" si="240"/>
        <v>80</v>
      </c>
      <c r="F110" s="15">
        <f t="shared" si="241"/>
        <v>460</v>
      </c>
      <c r="G110" s="3"/>
      <c r="H110" s="3"/>
      <c r="I110" s="3">
        <v>0.17982999999999999</v>
      </c>
      <c r="J110" s="3">
        <f t="shared" si="244"/>
        <v>19.824364313788212</v>
      </c>
      <c r="L110">
        <f t="shared" si="234"/>
        <v>18</v>
      </c>
      <c r="M110" s="3">
        <v>8.548E-2</v>
      </c>
      <c r="N110" s="3">
        <f t="shared" si="235"/>
        <v>8.9355941516110668</v>
      </c>
      <c r="R110">
        <f t="shared" si="237"/>
        <v>17</v>
      </c>
      <c r="S110">
        <f t="shared" si="239"/>
        <v>86.845519489294873</v>
      </c>
      <c r="T110">
        <f t="shared" si="238"/>
        <v>92.145502945485831</v>
      </c>
      <c r="U110">
        <v>2</v>
      </c>
      <c r="V110">
        <f t="shared" si="236"/>
        <v>0.9011494252873562</v>
      </c>
    </row>
    <row r="111" spans="3:22" x14ac:dyDescent="0.25">
      <c r="C111" s="3">
        <f t="shared" si="242"/>
        <v>10</v>
      </c>
      <c r="D111" s="3">
        <f t="shared" si="243"/>
        <v>460</v>
      </c>
      <c r="E111" s="15">
        <f t="shared" si="240"/>
        <v>80</v>
      </c>
      <c r="F111" s="15">
        <f t="shared" si="241"/>
        <v>380</v>
      </c>
      <c r="G111" s="3"/>
      <c r="H111" s="3"/>
      <c r="I111" s="3">
        <v>0.23388</v>
      </c>
      <c r="J111" s="3">
        <f t="shared" si="244"/>
        <v>26.641646354767662</v>
      </c>
      <c r="L111">
        <f t="shared" si="234"/>
        <v>19</v>
      </c>
      <c r="M111" s="3">
        <v>0.73068</v>
      </c>
      <c r="N111" s="3">
        <f t="shared" si="235"/>
        <v>131.18550153050569</v>
      </c>
      <c r="R111">
        <f t="shared" si="237"/>
        <v>18</v>
      </c>
      <c r="S111">
        <f t="shared" si="239"/>
        <v>92.145502945485831</v>
      </c>
      <c r="T111">
        <f t="shared" si="238"/>
        <v>97.445486401676789</v>
      </c>
      <c r="U111">
        <v>1</v>
      </c>
      <c r="V111">
        <f t="shared" si="236"/>
        <v>1.1494252873563264E-3</v>
      </c>
    </row>
    <row r="112" spans="3:22" x14ac:dyDescent="0.25">
      <c r="C112" s="3">
        <f t="shared" si="242"/>
        <v>11</v>
      </c>
      <c r="D112" s="3">
        <f t="shared" si="243"/>
        <v>380</v>
      </c>
      <c r="E112" s="15">
        <f t="shared" si="240"/>
        <v>80</v>
      </c>
      <c r="F112" s="15">
        <f t="shared" si="241"/>
        <v>300</v>
      </c>
      <c r="G112" s="3"/>
      <c r="H112" s="3"/>
      <c r="I112" s="3">
        <v>0.46998000000000001</v>
      </c>
      <c r="J112" s="3">
        <f t="shared" si="244"/>
        <v>63.484053729889233</v>
      </c>
      <c r="L112">
        <f t="shared" si="234"/>
        <v>20</v>
      </c>
      <c r="M112" s="3">
        <v>0.38932</v>
      </c>
      <c r="N112" s="3">
        <f t="shared" si="235"/>
        <v>49.318218859339545</v>
      </c>
      <c r="R112">
        <f t="shared" si="237"/>
        <v>19</v>
      </c>
      <c r="S112">
        <f t="shared" si="239"/>
        <v>97.445486401676789</v>
      </c>
      <c r="T112">
        <f t="shared" si="238"/>
        <v>102.74546985786775</v>
      </c>
      <c r="U112">
        <v>0</v>
      </c>
      <c r="V112">
        <f t="shared" si="236"/>
        <v>1.0344827586206897</v>
      </c>
    </row>
    <row r="113" spans="3:22" x14ac:dyDescent="0.25">
      <c r="C113" s="3">
        <f t="shared" si="242"/>
        <v>12</v>
      </c>
      <c r="D113" s="3">
        <f t="shared" si="243"/>
        <v>300</v>
      </c>
      <c r="E113" s="15">
        <f t="shared" si="240"/>
        <v>80</v>
      </c>
      <c r="F113" s="15">
        <f t="shared" si="241"/>
        <v>220</v>
      </c>
      <c r="G113" s="3"/>
      <c r="H113" s="3"/>
      <c r="I113" s="3">
        <v>8.8120000000000004E-2</v>
      </c>
      <c r="J113" s="3">
        <f t="shared" si="244"/>
        <v>9.2246876512443183</v>
      </c>
      <c r="L113">
        <f t="shared" si="234"/>
        <v>21</v>
      </c>
      <c r="M113" s="3">
        <v>0.157</v>
      </c>
      <c r="N113" s="3">
        <f t="shared" si="235"/>
        <v>17.078832098028162</v>
      </c>
      <c r="R113">
        <f t="shared" si="237"/>
        <v>20</v>
      </c>
      <c r="S113">
        <f t="shared" si="239"/>
        <v>102.74546985786775</v>
      </c>
      <c r="T113">
        <f t="shared" si="238"/>
        <v>108.0454533140587</v>
      </c>
      <c r="U113">
        <v>0</v>
      </c>
      <c r="V113">
        <f t="shared" si="236"/>
        <v>1.0344827586206897</v>
      </c>
    </row>
    <row r="114" spans="3:22" x14ac:dyDescent="0.25">
      <c r="C114" s="3">
        <f t="shared" si="242"/>
        <v>13</v>
      </c>
      <c r="D114" s="3">
        <f t="shared" si="243"/>
        <v>220</v>
      </c>
      <c r="E114" s="15">
        <f t="shared" si="240"/>
        <v>80</v>
      </c>
      <c r="F114" s="15">
        <f t="shared" si="241"/>
        <v>140</v>
      </c>
      <c r="G114" s="3">
        <f>IF(D113&lt;=0,1000+6*700+700,1000+6*(700-D113)+(700-D113))</f>
        <v>3800</v>
      </c>
      <c r="H114" s="3"/>
      <c r="I114" s="3">
        <v>0.77651000000000003</v>
      </c>
      <c r="J114" s="3">
        <f t="shared" si="244"/>
        <v>149.83886086588058</v>
      </c>
      <c r="L114">
        <f t="shared" si="234"/>
        <v>22</v>
      </c>
      <c r="M114" s="3">
        <v>0.46489999999999998</v>
      </c>
      <c r="N114" s="3">
        <f t="shared" si="235"/>
        <v>62.530163366487812</v>
      </c>
      <c r="R114">
        <f t="shared" si="237"/>
        <v>21</v>
      </c>
      <c r="S114">
        <f t="shared" si="239"/>
        <v>108.0454533140587</v>
      </c>
      <c r="T114">
        <f t="shared" si="238"/>
        <v>113.34543677024966</v>
      </c>
      <c r="U114">
        <v>0</v>
      </c>
      <c r="V114">
        <f t="shared" si="236"/>
        <v>1.0344827586206897</v>
      </c>
    </row>
    <row r="115" spans="3:22" x14ac:dyDescent="0.25">
      <c r="C115" s="3">
        <f t="shared" si="242"/>
        <v>14</v>
      </c>
      <c r="D115" s="3">
        <f>700</f>
        <v>700</v>
      </c>
      <c r="E115" s="15">
        <f t="shared" si="240"/>
        <v>80</v>
      </c>
      <c r="F115" s="15">
        <f t="shared" si="241"/>
        <v>620</v>
      </c>
      <c r="G115" s="3"/>
      <c r="H115" s="3"/>
      <c r="I115" s="3">
        <v>0.29676999999999998</v>
      </c>
      <c r="J115" s="3">
        <f t="shared" si="244"/>
        <v>35.207127140513101</v>
      </c>
      <c r="L115">
        <f t="shared" si="234"/>
        <v>23</v>
      </c>
      <c r="M115" s="3">
        <v>0.61319999999999997</v>
      </c>
      <c r="N115" s="3">
        <f t="shared" si="235"/>
        <v>94.984751540299769</v>
      </c>
      <c r="R115">
        <f t="shared" si="237"/>
        <v>22</v>
      </c>
      <c r="S115">
        <f t="shared" si="239"/>
        <v>113.34543677024966</v>
      </c>
      <c r="T115">
        <f t="shared" si="238"/>
        <v>118.64542022644062</v>
      </c>
      <c r="U115">
        <v>1</v>
      </c>
      <c r="V115">
        <f t="shared" si="236"/>
        <v>1.1494252873563264E-3</v>
      </c>
    </row>
    <row r="116" spans="3:22" x14ac:dyDescent="0.25">
      <c r="C116" s="3">
        <f t="shared" si="242"/>
        <v>15</v>
      </c>
      <c r="D116" s="3">
        <f t="shared" si="243"/>
        <v>620</v>
      </c>
      <c r="E116" s="15">
        <f t="shared" si="240"/>
        <v>80</v>
      </c>
      <c r="F116" s="15">
        <f t="shared" si="241"/>
        <v>540</v>
      </c>
      <c r="G116" s="3"/>
      <c r="H116" s="3"/>
      <c r="I116" s="3">
        <v>0.80723999999999996</v>
      </c>
      <c r="J116" s="3">
        <f t="shared" si="244"/>
        <v>164.63093872100046</v>
      </c>
      <c r="L116">
        <f t="shared" si="234"/>
        <v>24</v>
      </c>
      <c r="M116" s="3">
        <v>0.60141999999999995</v>
      </c>
      <c r="N116" s="3">
        <f t="shared" si="235"/>
        <v>91.98470480769322</v>
      </c>
      <c r="R116">
        <f t="shared" si="237"/>
        <v>23</v>
      </c>
      <c r="S116">
        <f t="shared" si="239"/>
        <v>118.64542022644062</v>
      </c>
      <c r="T116">
        <f t="shared" si="238"/>
        <v>123.94540368263158</v>
      </c>
      <c r="U116">
        <v>0</v>
      </c>
      <c r="V116">
        <f t="shared" si="236"/>
        <v>1.0344827586206897</v>
      </c>
    </row>
    <row r="117" spans="3:22" x14ac:dyDescent="0.25">
      <c r="C117" s="3">
        <f t="shared" si="242"/>
        <v>16</v>
      </c>
      <c r="D117" s="3">
        <f t="shared" si="243"/>
        <v>540</v>
      </c>
      <c r="E117" s="15">
        <f t="shared" si="240"/>
        <v>80</v>
      </c>
      <c r="F117" s="15">
        <f t="shared" si="241"/>
        <v>460</v>
      </c>
      <c r="G117" s="3"/>
      <c r="H117" s="3"/>
      <c r="I117" s="3">
        <v>0.16364000000000001</v>
      </c>
      <c r="J117" s="3">
        <f t="shared" si="244"/>
        <v>17.86961365789147</v>
      </c>
      <c r="L117">
        <f t="shared" si="234"/>
        <v>25</v>
      </c>
      <c r="M117" s="3">
        <v>0.1706</v>
      </c>
      <c r="N117" s="3">
        <f t="shared" si="235"/>
        <v>18.705273116985609</v>
      </c>
      <c r="R117">
        <f t="shared" si="237"/>
        <v>24</v>
      </c>
      <c r="S117">
        <f t="shared" si="239"/>
        <v>123.94540368263158</v>
      </c>
      <c r="T117">
        <f t="shared" si="238"/>
        <v>129.24538713882254</v>
      </c>
      <c r="U117">
        <v>1</v>
      </c>
      <c r="V117">
        <f t="shared" si="236"/>
        <v>1.1494252873563264E-3</v>
      </c>
    </row>
    <row r="118" spans="3:22" x14ac:dyDescent="0.25">
      <c r="C118" s="3">
        <f t="shared" si="242"/>
        <v>17</v>
      </c>
      <c r="D118" s="3">
        <f t="shared" si="243"/>
        <v>460</v>
      </c>
      <c r="E118" s="15">
        <f t="shared" si="240"/>
        <v>80</v>
      </c>
      <c r="F118" s="15">
        <f t="shared" si="241"/>
        <v>380</v>
      </c>
      <c r="G118" s="3"/>
      <c r="H118" s="3"/>
      <c r="I118" s="3">
        <v>0.67779999999999996</v>
      </c>
      <c r="J118" s="3">
        <f t="shared" si="244"/>
        <v>113.25828082392628</v>
      </c>
      <c r="L118">
        <f t="shared" si="234"/>
        <v>26</v>
      </c>
      <c r="M118" s="3">
        <v>0.91042999999999996</v>
      </c>
      <c r="N118" s="3">
        <f t="shared" si="235"/>
        <v>241.27348364950328</v>
      </c>
      <c r="R118">
        <f t="shared" si="237"/>
        <v>25</v>
      </c>
      <c r="S118">
        <f t="shared" si="239"/>
        <v>129.24538713882254</v>
      </c>
      <c r="T118">
        <f t="shared" si="238"/>
        <v>134.54537059501348</v>
      </c>
      <c r="U118">
        <v>2</v>
      </c>
      <c r="V118">
        <f t="shared" si="236"/>
        <v>0.9011494252873562</v>
      </c>
    </row>
    <row r="119" spans="3:22" x14ac:dyDescent="0.25">
      <c r="C119" s="3">
        <f t="shared" si="242"/>
        <v>18</v>
      </c>
      <c r="D119" s="3">
        <f t="shared" si="243"/>
        <v>380</v>
      </c>
      <c r="E119" s="15">
        <f t="shared" si="240"/>
        <v>80</v>
      </c>
      <c r="F119" s="15">
        <f t="shared" si="241"/>
        <v>300</v>
      </c>
      <c r="G119" s="3"/>
      <c r="H119" s="3"/>
      <c r="I119" s="3">
        <v>0.94128000000000001</v>
      </c>
      <c r="J119" s="3">
        <f t="shared" si="244"/>
        <v>283.49748946758768</v>
      </c>
      <c r="L119">
        <f t="shared" si="234"/>
        <v>27</v>
      </c>
      <c r="M119" s="3">
        <v>0.88827</v>
      </c>
      <c r="N119" s="3">
        <f t="shared" si="235"/>
        <v>219.16700324228904</v>
      </c>
      <c r="R119">
        <f t="shared" si="237"/>
        <v>26</v>
      </c>
      <c r="S119">
        <f t="shared" si="239"/>
        <v>134.54537059501348</v>
      </c>
      <c r="T119">
        <f t="shared" si="238"/>
        <v>139.84535405120442</v>
      </c>
      <c r="U119">
        <v>1</v>
      </c>
      <c r="V119">
        <f t="shared" si="236"/>
        <v>1.1494252873563264E-3</v>
      </c>
    </row>
    <row r="120" spans="3:22" x14ac:dyDescent="0.25">
      <c r="C120" s="3">
        <f t="shared" si="242"/>
        <v>19</v>
      </c>
      <c r="D120" s="3">
        <f t="shared" si="243"/>
        <v>300</v>
      </c>
      <c r="E120" s="15">
        <f t="shared" si="240"/>
        <v>80</v>
      </c>
      <c r="F120" s="15">
        <f t="shared" si="241"/>
        <v>220</v>
      </c>
      <c r="G120" s="3">
        <f>IF(D119&lt;=0,1000+6*700+700,1000+6*(700-D119)+(700-D119))</f>
        <v>3240</v>
      </c>
      <c r="H120" s="3"/>
      <c r="I120" s="3">
        <v>0.6008</v>
      </c>
      <c r="J120" s="3">
        <f t="shared" si="244"/>
        <v>91.829273454482816</v>
      </c>
      <c r="L120">
        <f t="shared" si="234"/>
        <v>28</v>
      </c>
      <c r="M120" s="3">
        <v>0.90234999999999999</v>
      </c>
      <c r="N120" s="3">
        <f t="shared" si="235"/>
        <v>232.63656216594489</v>
      </c>
      <c r="R120">
        <f t="shared" si="237"/>
        <v>27</v>
      </c>
      <c r="S120">
        <f t="shared" si="239"/>
        <v>139.84535405120442</v>
      </c>
      <c r="T120">
        <f t="shared" si="238"/>
        <v>145.14533750739537</v>
      </c>
      <c r="U120">
        <v>2</v>
      </c>
      <c r="V120">
        <f t="shared" si="236"/>
        <v>0.9011494252873562</v>
      </c>
    </row>
    <row r="121" spans="3:22" x14ac:dyDescent="0.25">
      <c r="C121" s="3">
        <f t="shared" si="242"/>
        <v>20</v>
      </c>
      <c r="D121" s="3">
        <f t="shared" si="243"/>
        <v>220</v>
      </c>
      <c r="E121" s="15">
        <f t="shared" si="240"/>
        <v>80</v>
      </c>
      <c r="F121" s="15">
        <f t="shared" si="241"/>
        <v>140</v>
      </c>
      <c r="G121" s="3"/>
      <c r="H121" s="3"/>
      <c r="I121" s="3">
        <v>9.6060000000000006E-2</v>
      </c>
      <c r="J121" s="3">
        <f t="shared" si="244"/>
        <v>10.099229247407402</v>
      </c>
      <c r="L121">
        <f t="shared" si="234"/>
        <v>29</v>
      </c>
      <c r="M121" s="3">
        <v>0.42354999999999998</v>
      </c>
      <c r="N121" s="3">
        <f t="shared" si="235"/>
        <v>55.086667330317439</v>
      </c>
      <c r="R121">
        <f t="shared" si="237"/>
        <v>28</v>
      </c>
      <c r="S121">
        <f t="shared" si="239"/>
        <v>145.14533750739537</v>
      </c>
      <c r="T121">
        <f t="shared" si="238"/>
        <v>150.44532096358631</v>
      </c>
      <c r="U121">
        <v>2</v>
      </c>
      <c r="V121">
        <f t="shared" si="236"/>
        <v>0.9011494252873562</v>
      </c>
    </row>
    <row r="122" spans="3:22" x14ac:dyDescent="0.25">
      <c r="C122" s="3">
        <f t="shared" si="242"/>
        <v>21</v>
      </c>
      <c r="D122" s="3">
        <f>700</f>
        <v>700</v>
      </c>
      <c r="E122" s="15">
        <f t="shared" si="240"/>
        <v>80</v>
      </c>
      <c r="F122" s="15">
        <f t="shared" si="241"/>
        <v>620</v>
      </c>
      <c r="G122" s="3"/>
      <c r="H122" s="3"/>
      <c r="I122" s="3">
        <v>0.92274999999999996</v>
      </c>
      <c r="J122" s="3">
        <f t="shared" si="244"/>
        <v>256.07083632042816</v>
      </c>
      <c r="L122">
        <f t="shared" si="234"/>
        <v>30</v>
      </c>
      <c r="M122" s="3">
        <v>0.93945999999999996</v>
      </c>
      <c r="N122" s="3">
        <f t="shared" si="235"/>
        <v>280.44509753885637</v>
      </c>
      <c r="R122">
        <f t="shared" si="237"/>
        <v>29</v>
      </c>
      <c r="S122">
        <f t="shared" si="239"/>
        <v>150.44532096358631</v>
      </c>
      <c r="T122">
        <f t="shared" si="238"/>
        <v>155.74530441977726</v>
      </c>
      <c r="U122">
        <v>0</v>
      </c>
      <c r="V122">
        <f t="shared" si="236"/>
        <v>1.0344827586206897</v>
      </c>
    </row>
    <row r="123" spans="3:22" x14ac:dyDescent="0.25">
      <c r="C123" s="3">
        <f t="shared" si="242"/>
        <v>22</v>
      </c>
      <c r="D123" s="3">
        <f t="shared" si="243"/>
        <v>620</v>
      </c>
      <c r="E123" s="15">
        <f t="shared" si="240"/>
        <v>80</v>
      </c>
      <c r="F123" s="15">
        <f t="shared" si="241"/>
        <v>540</v>
      </c>
      <c r="G123" s="3"/>
      <c r="H123" s="3"/>
      <c r="I123" s="3">
        <v>0.14674999999999999</v>
      </c>
      <c r="J123" s="3">
        <f t="shared" si="244"/>
        <v>15.870269119532054</v>
      </c>
      <c r="L123">
        <f t="shared" si="234"/>
        <v>31</v>
      </c>
      <c r="M123" s="3">
        <v>0.25850000000000001</v>
      </c>
      <c r="N123" s="3">
        <f t="shared" si="235"/>
        <v>29.90801174041502</v>
      </c>
      <c r="R123">
        <f t="shared" si="237"/>
        <v>30</v>
      </c>
      <c r="S123">
        <f t="shared" si="239"/>
        <v>155.74530441977726</v>
      </c>
      <c r="T123">
        <f t="shared" si="238"/>
        <v>161.0452878759682</v>
      </c>
      <c r="U123">
        <v>2</v>
      </c>
      <c r="V123">
        <f t="shared" si="236"/>
        <v>0.9011494252873562</v>
      </c>
    </row>
    <row r="124" spans="3:22" x14ac:dyDescent="0.25">
      <c r="C124" s="3">
        <f t="shared" si="242"/>
        <v>23</v>
      </c>
      <c r="D124" s="3">
        <f t="shared" si="243"/>
        <v>540</v>
      </c>
      <c r="E124" s="15">
        <f t="shared" si="240"/>
        <v>80</v>
      </c>
      <c r="F124" s="15">
        <f t="shared" si="241"/>
        <v>460</v>
      </c>
      <c r="G124" s="3"/>
      <c r="H124" s="3"/>
      <c r="I124" s="3">
        <v>0.15354999999999999</v>
      </c>
      <c r="J124" s="3">
        <f t="shared" si="244"/>
        <v>16.670414589887823</v>
      </c>
      <c r="L124">
        <f t="shared" si="234"/>
        <v>32</v>
      </c>
      <c r="M124" s="3">
        <v>0.68222000000000005</v>
      </c>
      <c r="N124" s="3">
        <f t="shared" si="235"/>
        <v>114.63959595219163</v>
      </c>
      <c r="R124">
        <f t="shared" si="237"/>
        <v>31</v>
      </c>
      <c r="S124">
        <f t="shared" si="239"/>
        <v>161.0452878759682</v>
      </c>
      <c r="T124">
        <f t="shared" si="238"/>
        <v>166.34527133215914</v>
      </c>
      <c r="U124">
        <v>0</v>
      </c>
      <c r="V124">
        <f t="shared" si="236"/>
        <v>1.0344827586206897</v>
      </c>
    </row>
    <row r="125" spans="3:22" x14ac:dyDescent="0.25">
      <c r="C125" s="3">
        <f t="shared" si="242"/>
        <v>24</v>
      </c>
      <c r="D125" s="3">
        <f t="shared" si="243"/>
        <v>460</v>
      </c>
      <c r="E125" s="15">
        <f t="shared" si="240"/>
        <v>80</v>
      </c>
      <c r="F125" s="15">
        <f t="shared" si="241"/>
        <v>380</v>
      </c>
      <c r="G125" s="3"/>
      <c r="H125" s="3"/>
      <c r="I125" s="3">
        <v>0.35776000000000002</v>
      </c>
      <c r="J125" s="3">
        <f t="shared" si="244"/>
        <v>44.279321337416384</v>
      </c>
      <c r="L125">
        <f t="shared" si="234"/>
        <v>33</v>
      </c>
      <c r="M125" s="3">
        <v>0.54240999999999995</v>
      </c>
      <c r="N125" s="3">
        <f t="shared" si="235"/>
        <v>78.178169230218543</v>
      </c>
      <c r="R125">
        <f t="shared" si="237"/>
        <v>32</v>
      </c>
      <c r="S125">
        <f t="shared" si="239"/>
        <v>166.34527133215914</v>
      </c>
      <c r="T125">
        <f t="shared" si="238"/>
        <v>171.64525478835009</v>
      </c>
      <c r="U125">
        <v>0</v>
      </c>
      <c r="V125">
        <f t="shared" si="236"/>
        <v>1.0344827586206897</v>
      </c>
    </row>
    <row r="126" spans="3:22" x14ac:dyDescent="0.25">
      <c r="C126" s="3">
        <f t="shared" si="242"/>
        <v>25</v>
      </c>
      <c r="D126" s="3">
        <f t="shared" si="243"/>
        <v>380</v>
      </c>
      <c r="E126" s="15">
        <f t="shared" si="240"/>
        <v>80</v>
      </c>
      <c r="F126" s="15">
        <f t="shared" si="241"/>
        <v>300</v>
      </c>
      <c r="G126" s="3">
        <f>IF(D125&lt;=0,1000+6*700+700,1000+6*(700-D125)+(700-D125))</f>
        <v>2680</v>
      </c>
      <c r="H126" s="3"/>
      <c r="I126" s="3">
        <v>0.79922000000000004</v>
      </c>
      <c r="J126" s="3">
        <f t="shared" si="244"/>
        <v>160.55454977187566</v>
      </c>
      <c r="L126">
        <f t="shared" si="234"/>
        <v>34</v>
      </c>
      <c r="M126" s="3">
        <v>0.42086000000000001</v>
      </c>
      <c r="N126" s="3">
        <f t="shared" si="235"/>
        <v>54.621103443678635</v>
      </c>
      <c r="R126">
        <f t="shared" si="237"/>
        <v>33</v>
      </c>
      <c r="S126">
        <f t="shared" si="239"/>
        <v>171.64525478835009</v>
      </c>
      <c r="T126">
        <f t="shared" si="238"/>
        <v>176.94523824454103</v>
      </c>
      <c r="U126">
        <v>1</v>
      </c>
      <c r="V126">
        <f t="shared" si="236"/>
        <v>1.1494252873563264E-3</v>
      </c>
    </row>
    <row r="127" spans="3:22" x14ac:dyDescent="0.25">
      <c r="C127" s="3">
        <f t="shared" si="242"/>
        <v>26</v>
      </c>
      <c r="D127" s="3">
        <f t="shared" si="243"/>
        <v>300</v>
      </c>
      <c r="E127" s="15">
        <f t="shared" si="240"/>
        <v>80</v>
      </c>
      <c r="F127" s="15">
        <f t="shared" si="241"/>
        <v>220</v>
      </c>
      <c r="G127" s="3"/>
      <c r="H127" s="3"/>
      <c r="I127" s="3">
        <v>0.87526000000000004</v>
      </c>
      <c r="J127" s="3">
        <f t="shared" si="244"/>
        <v>208.15237078841608</v>
      </c>
      <c r="L127">
        <f t="shared" si="234"/>
        <v>35</v>
      </c>
      <c r="M127" s="3">
        <v>0.71231</v>
      </c>
      <c r="N127" s="3">
        <f t="shared" si="235"/>
        <v>124.58717674576421</v>
      </c>
      <c r="R127">
        <f t="shared" si="237"/>
        <v>34</v>
      </c>
      <c r="S127">
        <f t="shared" si="239"/>
        <v>176.94523824454103</v>
      </c>
      <c r="T127">
        <f t="shared" si="238"/>
        <v>182.24522170073197</v>
      </c>
      <c r="U127">
        <v>0</v>
      </c>
      <c r="V127">
        <f t="shared" si="236"/>
        <v>1.0344827586206897</v>
      </c>
    </row>
    <row r="128" spans="3:22" x14ac:dyDescent="0.25">
      <c r="C128" s="3">
        <f t="shared" si="242"/>
        <v>27</v>
      </c>
      <c r="D128" s="3">
        <f t="shared" si="243"/>
        <v>220</v>
      </c>
      <c r="E128" s="15">
        <f t="shared" si="240"/>
        <v>80</v>
      </c>
      <c r="F128" s="15">
        <f t="shared" si="241"/>
        <v>140</v>
      </c>
      <c r="G128" s="3"/>
      <c r="H128" s="3"/>
      <c r="I128" s="3">
        <v>0.60799999999999998</v>
      </c>
      <c r="J128" s="3">
        <f t="shared" si="244"/>
        <v>93.64934391916745</v>
      </c>
      <c r="L128">
        <f t="shared" si="234"/>
        <v>36</v>
      </c>
      <c r="M128" s="3">
        <v>0.73855000000000004</v>
      </c>
      <c r="N128" s="3">
        <f t="shared" si="235"/>
        <v>134.15122183479974</v>
      </c>
      <c r="R128">
        <f t="shared" si="237"/>
        <v>35</v>
      </c>
      <c r="S128">
        <f t="shared" si="239"/>
        <v>182.24522170073197</v>
      </c>
      <c r="T128">
        <f t="shared" si="238"/>
        <v>187.54520515692292</v>
      </c>
      <c r="U128">
        <v>0</v>
      </c>
      <c r="V128">
        <f t="shared" si="236"/>
        <v>1.0344827586206897</v>
      </c>
    </row>
    <row r="129" spans="3:22" x14ac:dyDescent="0.25">
      <c r="C129" s="3">
        <f t="shared" si="242"/>
        <v>28</v>
      </c>
      <c r="D129" s="3">
        <v>700</v>
      </c>
      <c r="E129" s="15">
        <f t="shared" si="240"/>
        <v>90</v>
      </c>
      <c r="F129" s="15">
        <f t="shared" si="241"/>
        <v>610</v>
      </c>
      <c r="G129" s="3"/>
      <c r="H129" s="3"/>
      <c r="I129" s="3">
        <v>0.96640000000000004</v>
      </c>
      <c r="J129" s="3">
        <f t="shared" si="244"/>
        <v>339.32292120129796</v>
      </c>
      <c r="L129">
        <f t="shared" si="234"/>
        <v>37</v>
      </c>
      <c r="M129" s="3">
        <v>0.54561000000000004</v>
      </c>
      <c r="N129" s="3">
        <f t="shared" si="235"/>
        <v>78.879941885960761</v>
      </c>
      <c r="R129">
        <f t="shared" si="237"/>
        <v>36</v>
      </c>
      <c r="S129">
        <f t="shared" si="239"/>
        <v>187.54520515692292</v>
      </c>
      <c r="T129">
        <f t="shared" si="238"/>
        <v>192.84518861311386</v>
      </c>
      <c r="U129">
        <v>0</v>
      </c>
      <c r="V129">
        <f t="shared" si="236"/>
        <v>1.0344827586206897</v>
      </c>
    </row>
    <row r="130" spans="3:22" x14ac:dyDescent="0.25">
      <c r="C130" s="3">
        <f t="shared" si="242"/>
        <v>29</v>
      </c>
      <c r="D130" s="3">
        <f t="shared" si="243"/>
        <v>610</v>
      </c>
      <c r="E130" s="15">
        <f t="shared" si="240"/>
        <v>80</v>
      </c>
      <c r="F130" s="15">
        <f t="shared" si="241"/>
        <v>530</v>
      </c>
      <c r="G130" s="3"/>
      <c r="H130" s="3"/>
      <c r="I130" s="3">
        <v>0.39289000000000002</v>
      </c>
      <c r="J130" s="3">
        <f t="shared" si="244"/>
        <v>49.904528523045933</v>
      </c>
      <c r="L130">
        <f t="shared" si="234"/>
        <v>38</v>
      </c>
      <c r="M130" s="3">
        <v>0.76902000000000004</v>
      </c>
      <c r="N130" s="3">
        <f t="shared" si="235"/>
        <v>146.54241522951958</v>
      </c>
      <c r="R130">
        <f t="shared" si="237"/>
        <v>37</v>
      </c>
      <c r="S130">
        <f t="shared" si="239"/>
        <v>192.84518861311386</v>
      </c>
      <c r="T130">
        <f t="shared" si="238"/>
        <v>198.14517206930481</v>
      </c>
      <c r="U130">
        <v>0</v>
      </c>
      <c r="V130">
        <f t="shared" si="236"/>
        <v>1.0344827586206897</v>
      </c>
    </row>
    <row r="131" spans="3:22" x14ac:dyDescent="0.25">
      <c r="C131" s="3">
        <f t="shared" si="242"/>
        <v>30</v>
      </c>
      <c r="D131" s="3">
        <f t="shared" si="243"/>
        <v>530</v>
      </c>
      <c r="E131" s="15">
        <f t="shared" si="240"/>
        <v>80</v>
      </c>
      <c r="F131" s="15">
        <f t="shared" si="241"/>
        <v>450</v>
      </c>
      <c r="G131" s="3"/>
      <c r="H131" s="3">
        <f>IF(D131&lt;0,D131,0)</f>
        <v>0</v>
      </c>
      <c r="I131" s="3">
        <v>0.43625000000000003</v>
      </c>
      <c r="J131" s="3">
        <f t="shared" si="244"/>
        <v>57.314438816524905</v>
      </c>
      <c r="L131">
        <f t="shared" si="234"/>
        <v>39</v>
      </c>
      <c r="M131" s="3">
        <v>0.13916999999999999</v>
      </c>
      <c r="N131" s="3">
        <f t="shared" si="235"/>
        <v>14.985823888079434</v>
      </c>
      <c r="R131">
        <f t="shared" si="237"/>
        <v>38</v>
      </c>
      <c r="S131">
        <f t="shared" si="239"/>
        <v>198.14517206930481</v>
      </c>
      <c r="T131">
        <f t="shared" si="238"/>
        <v>203.44515552549575</v>
      </c>
      <c r="U131">
        <v>1</v>
      </c>
      <c r="V131">
        <f t="shared" si="236"/>
        <v>1.1494252873563264E-3</v>
      </c>
    </row>
    <row r="132" spans="3:22" x14ac:dyDescent="0.25">
      <c r="C132" s="3">
        <f t="shared" si="242"/>
        <v>31</v>
      </c>
      <c r="D132" s="3">
        <f t="shared" si="243"/>
        <v>450</v>
      </c>
      <c r="E132" s="15">
        <f t="shared" si="240"/>
        <v>80</v>
      </c>
      <c r="F132" s="15">
        <f t="shared" si="241"/>
        <v>370</v>
      </c>
      <c r="G132" s="3">
        <f>IF(D131&lt;=0,1000+6*700+700,1000+6*(700-D131)+(700-D131))</f>
        <v>2190</v>
      </c>
      <c r="H132" s="3"/>
      <c r="I132" s="3">
        <v>3.1399999999999997E-2</v>
      </c>
      <c r="J132" s="3">
        <f t="shared" si="244"/>
        <v>3.1903549013008279</v>
      </c>
      <c r="L132">
        <f t="shared" si="234"/>
        <v>40</v>
      </c>
      <c r="M132" s="3">
        <v>0.93681999999999999</v>
      </c>
      <c r="N132" s="3">
        <f t="shared" si="235"/>
        <v>276.17674836081977</v>
      </c>
      <c r="R132">
        <f t="shared" si="237"/>
        <v>39</v>
      </c>
      <c r="S132">
        <f t="shared" si="239"/>
        <v>203.44515552549575</v>
      </c>
      <c r="T132">
        <f t="shared" si="238"/>
        <v>208.74513898168669</v>
      </c>
      <c r="U132">
        <v>0</v>
      </c>
      <c r="V132">
        <f t="shared" si="236"/>
        <v>1.0344827586206897</v>
      </c>
    </row>
    <row r="133" spans="3:22" x14ac:dyDescent="0.25">
      <c r="C133" s="3">
        <f t="shared" si="242"/>
        <v>32</v>
      </c>
      <c r="D133" s="3">
        <f t="shared" si="243"/>
        <v>370</v>
      </c>
      <c r="E133" s="15">
        <f t="shared" si="240"/>
        <v>80</v>
      </c>
      <c r="F133" s="15">
        <f t="shared" si="241"/>
        <v>290</v>
      </c>
      <c r="G133" s="3"/>
      <c r="H133" s="3"/>
      <c r="I133" s="3">
        <v>9.8589999999999997E-2</v>
      </c>
      <c r="J133" s="3">
        <f t="shared" si="244"/>
        <v>10.379507493312056</v>
      </c>
      <c r="L133">
        <f t="shared" si="234"/>
        <v>41</v>
      </c>
      <c r="M133" s="3">
        <v>0.76317000000000002</v>
      </c>
      <c r="N133" s="3">
        <f t="shared" si="235"/>
        <v>144.04126948074949</v>
      </c>
      <c r="R133">
        <f t="shared" si="237"/>
        <v>40</v>
      </c>
      <c r="S133">
        <f t="shared" si="239"/>
        <v>208.74513898168669</v>
      </c>
      <c r="T133">
        <f t="shared" si="238"/>
        <v>214.04512243787764</v>
      </c>
      <c r="U133">
        <v>0</v>
      </c>
      <c r="V133">
        <f t="shared" si="236"/>
        <v>1.0344827586206897</v>
      </c>
    </row>
    <row r="134" spans="3:22" x14ac:dyDescent="0.25">
      <c r="C134" s="3">
        <f t="shared" si="242"/>
        <v>33</v>
      </c>
      <c r="D134" s="3">
        <f t="shared" si="243"/>
        <v>290</v>
      </c>
      <c r="E134" s="15">
        <f t="shared" si="240"/>
        <v>90</v>
      </c>
      <c r="F134" s="15">
        <f t="shared" si="241"/>
        <v>200</v>
      </c>
      <c r="G134" s="3"/>
      <c r="H134" s="3"/>
      <c r="I134" s="3">
        <v>0.97199000000000002</v>
      </c>
      <c r="J134" s="3">
        <f t="shared" si="244"/>
        <v>357.51936897101206</v>
      </c>
      <c r="L134">
        <f t="shared" si="234"/>
        <v>42</v>
      </c>
      <c r="M134" s="3">
        <v>0.24284</v>
      </c>
      <c r="N134" s="3">
        <f t="shared" si="235"/>
        <v>27.81806872441182</v>
      </c>
      <c r="R134">
        <f t="shared" si="237"/>
        <v>41</v>
      </c>
      <c r="S134">
        <f t="shared" si="239"/>
        <v>214.04512243787764</v>
      </c>
      <c r="T134">
        <f t="shared" si="238"/>
        <v>219.34510589406858</v>
      </c>
      <c r="U134">
        <v>1</v>
      </c>
      <c r="V134">
        <f t="shared" si="236"/>
        <v>1.1494252873563264E-3</v>
      </c>
    </row>
    <row r="135" spans="3:22" x14ac:dyDescent="0.25">
      <c r="C135" s="3">
        <f t="shared" si="242"/>
        <v>34</v>
      </c>
      <c r="D135" s="3">
        <f t="shared" si="243"/>
        <v>200</v>
      </c>
      <c r="E135" s="15">
        <f t="shared" si="240"/>
        <v>80</v>
      </c>
      <c r="F135" s="15">
        <f t="shared" si="241"/>
        <v>120</v>
      </c>
      <c r="G135" s="3"/>
      <c r="H135" s="3"/>
      <c r="I135" s="3">
        <v>0.47644999999999998</v>
      </c>
      <c r="J135" s="3">
        <f t="shared" si="244"/>
        <v>64.712274224866604</v>
      </c>
      <c r="L135">
        <f t="shared" si="234"/>
        <v>43</v>
      </c>
      <c r="M135" s="3">
        <v>0.89712000000000003</v>
      </c>
      <c r="N135" s="3">
        <f t="shared" si="235"/>
        <v>227.41920184928279</v>
      </c>
      <c r="R135">
        <f t="shared" si="237"/>
        <v>42</v>
      </c>
      <c r="S135">
        <f t="shared" si="239"/>
        <v>219.34510589406858</v>
      </c>
      <c r="T135">
        <f t="shared" si="238"/>
        <v>224.64508935025952</v>
      </c>
      <c r="U135">
        <v>0</v>
      </c>
      <c r="V135">
        <f t="shared" si="236"/>
        <v>1.0344827586206897</v>
      </c>
    </row>
    <row r="136" spans="3:22" x14ac:dyDescent="0.25">
      <c r="C136" s="3">
        <f t="shared" si="242"/>
        <v>35</v>
      </c>
      <c r="D136" s="3">
        <v>700</v>
      </c>
      <c r="E136" s="15">
        <f t="shared" si="240"/>
        <v>80</v>
      </c>
      <c r="F136" s="15">
        <f t="shared" si="241"/>
        <v>620</v>
      </c>
      <c r="G136" s="3"/>
      <c r="H136" s="3"/>
      <c r="I136" s="3">
        <v>0.70045999999999997</v>
      </c>
      <c r="J136" s="3">
        <f t="shared" si="244"/>
        <v>120.55073144178874</v>
      </c>
      <c r="L136">
        <f t="shared" si="234"/>
        <v>44</v>
      </c>
      <c r="M136" s="3">
        <v>0.48242000000000002</v>
      </c>
      <c r="N136" s="3">
        <f t="shared" si="235"/>
        <v>65.859117641833791</v>
      </c>
      <c r="R136">
        <f t="shared" si="237"/>
        <v>43</v>
      </c>
      <c r="S136">
        <f t="shared" si="239"/>
        <v>224.64508935025952</v>
      </c>
      <c r="T136">
        <f t="shared" si="238"/>
        <v>229.94507280645047</v>
      </c>
      <c r="U136">
        <v>1</v>
      </c>
      <c r="V136">
        <f t="shared" si="236"/>
        <v>1.1494252873563264E-3</v>
      </c>
    </row>
    <row r="137" spans="3:22" x14ac:dyDescent="0.25">
      <c r="C137" s="3">
        <f t="shared" si="242"/>
        <v>36</v>
      </c>
      <c r="D137" s="3">
        <f t="shared" si="243"/>
        <v>620</v>
      </c>
      <c r="E137" s="15">
        <f t="shared" si="240"/>
        <v>80</v>
      </c>
      <c r="F137" s="15">
        <f t="shared" si="241"/>
        <v>540</v>
      </c>
      <c r="G137" s="3"/>
      <c r="H137" s="3"/>
      <c r="I137" s="3">
        <v>6.4420000000000005E-2</v>
      </c>
      <c r="J137" s="3">
        <f t="shared" si="244"/>
        <v>6.6588621157287999</v>
      </c>
      <c r="L137">
        <f t="shared" si="234"/>
        <v>45</v>
      </c>
      <c r="M137" s="3">
        <v>0.27289999999999998</v>
      </c>
      <c r="N137" s="3">
        <f t="shared" si="235"/>
        <v>31.86912593261258</v>
      </c>
      <c r="R137">
        <f t="shared" si="237"/>
        <v>44</v>
      </c>
      <c r="S137">
        <f t="shared" si="239"/>
        <v>229.94507280645047</v>
      </c>
      <c r="T137">
        <f t="shared" si="238"/>
        <v>235.24505626264141</v>
      </c>
      <c r="U137">
        <v>1</v>
      </c>
      <c r="V137">
        <f t="shared" si="236"/>
        <v>1.1494252873563264E-3</v>
      </c>
    </row>
    <row r="138" spans="3:22" x14ac:dyDescent="0.25">
      <c r="C138" s="3">
        <f t="shared" si="242"/>
        <v>37</v>
      </c>
      <c r="D138" s="3">
        <f t="shared" si="243"/>
        <v>540</v>
      </c>
      <c r="E138" s="15">
        <f t="shared" si="240"/>
        <v>80</v>
      </c>
      <c r="F138" s="15">
        <f t="shared" si="241"/>
        <v>460</v>
      </c>
      <c r="G138" s="3">
        <f>IF(D137&lt;=0,1000+6*700+700,1000+6*(700-D137)+(700-D137))</f>
        <v>1560</v>
      </c>
      <c r="H138" s="3"/>
      <c r="I138" s="3">
        <v>0.41499000000000003</v>
      </c>
      <c r="J138" s="3">
        <f t="shared" si="244"/>
        <v>53.612633787928758</v>
      </c>
      <c r="L138">
        <f t="shared" si="234"/>
        <v>46</v>
      </c>
      <c r="M138" s="3">
        <v>0.44744</v>
      </c>
      <c r="N138" s="3">
        <f t="shared" si="235"/>
        <v>59.319325420141965</v>
      </c>
      <c r="R138">
        <f t="shared" si="237"/>
        <v>45</v>
      </c>
      <c r="S138">
        <f t="shared" si="239"/>
        <v>235.24505626264141</v>
      </c>
      <c r="T138">
        <f t="shared" si="238"/>
        <v>240.54503971883236</v>
      </c>
      <c r="U138">
        <v>0</v>
      </c>
      <c r="V138">
        <f t="shared" si="236"/>
        <v>1.0344827586206897</v>
      </c>
    </row>
    <row r="139" spans="3:22" x14ac:dyDescent="0.25">
      <c r="C139" s="3">
        <f t="shared" si="242"/>
        <v>38</v>
      </c>
      <c r="D139" s="3">
        <f t="shared" si="243"/>
        <v>460</v>
      </c>
      <c r="E139" s="15">
        <f t="shared" si="240"/>
        <v>80</v>
      </c>
      <c r="F139" s="15">
        <f t="shared" si="241"/>
        <v>380</v>
      </c>
      <c r="G139" s="3"/>
      <c r="H139" s="3"/>
      <c r="I139" s="3">
        <v>0.22167000000000001</v>
      </c>
      <c r="J139" s="3">
        <f t="shared" si="244"/>
        <v>25.060468021166592</v>
      </c>
      <c r="L139">
        <f t="shared" si="234"/>
        <v>47</v>
      </c>
      <c r="M139" s="3">
        <v>2.0250000000000001E-2</v>
      </c>
      <c r="N139" s="3">
        <f t="shared" si="235"/>
        <v>2.0457841902396199</v>
      </c>
      <c r="R139">
        <f t="shared" si="237"/>
        <v>46</v>
      </c>
      <c r="S139">
        <f t="shared" si="239"/>
        <v>240.54503971883236</v>
      </c>
      <c r="T139">
        <f t="shared" si="238"/>
        <v>245.8450231750233</v>
      </c>
      <c r="U139">
        <v>1</v>
      </c>
      <c r="V139">
        <f t="shared" si="236"/>
        <v>1.1494252873563264E-3</v>
      </c>
    </row>
    <row r="140" spans="3:22" x14ac:dyDescent="0.25">
      <c r="C140" s="3">
        <f t="shared" si="242"/>
        <v>39</v>
      </c>
      <c r="D140" s="3">
        <f t="shared" si="243"/>
        <v>380</v>
      </c>
      <c r="E140" s="15">
        <f t="shared" si="240"/>
        <v>80</v>
      </c>
      <c r="F140" s="15">
        <f t="shared" si="241"/>
        <v>300</v>
      </c>
      <c r="G140" s="3"/>
      <c r="H140" s="3"/>
      <c r="I140" s="3">
        <v>0.91374999999999995</v>
      </c>
      <c r="J140" s="3">
        <f t="shared" si="244"/>
        <v>245.05052230706673</v>
      </c>
      <c r="L140">
        <f t="shared" si="234"/>
        <v>48</v>
      </c>
      <c r="M140" s="3">
        <v>4.1000000000000002E-2</v>
      </c>
      <c r="N140" s="3">
        <f t="shared" si="235"/>
        <v>4.1864204098698874</v>
      </c>
      <c r="R140">
        <f t="shared" si="237"/>
        <v>47</v>
      </c>
      <c r="S140">
        <f t="shared" si="239"/>
        <v>245.8450231750233</v>
      </c>
      <c r="T140">
        <f t="shared" si="238"/>
        <v>251.14500663121424</v>
      </c>
      <c r="U140">
        <v>0</v>
      </c>
      <c r="V140">
        <f t="shared" si="236"/>
        <v>1.0344827586206897</v>
      </c>
    </row>
    <row r="141" spans="3:22" x14ac:dyDescent="0.25">
      <c r="C141" s="3">
        <f t="shared" si="242"/>
        <v>40</v>
      </c>
      <c r="D141" s="3">
        <f t="shared" si="243"/>
        <v>300</v>
      </c>
      <c r="E141" s="15">
        <f t="shared" si="240"/>
        <v>80</v>
      </c>
      <c r="F141" s="15">
        <f t="shared" si="241"/>
        <v>220</v>
      </c>
      <c r="G141" s="3"/>
      <c r="H141" s="3"/>
      <c r="I141" s="3">
        <v>0.49390000000000001</v>
      </c>
      <c r="J141" s="3">
        <f t="shared" si="244"/>
        <v>68.102100076210476</v>
      </c>
      <c r="L141">
        <f t="shared" si="234"/>
        <v>49</v>
      </c>
      <c r="M141" s="3">
        <v>0.1681</v>
      </c>
      <c r="N141" s="3">
        <f t="shared" si="235"/>
        <v>18.404303769229504</v>
      </c>
      <c r="R141">
        <f t="shared" si="237"/>
        <v>48</v>
      </c>
      <c r="S141">
        <f t="shared" si="239"/>
        <v>251.14500663121424</v>
      </c>
      <c r="T141">
        <f t="shared" si="238"/>
        <v>256.44499008740519</v>
      </c>
      <c r="U141">
        <v>0</v>
      </c>
      <c r="V141">
        <f t="shared" si="236"/>
        <v>1.0344827586206897</v>
      </c>
    </row>
    <row r="142" spans="3:22" x14ac:dyDescent="0.25">
      <c r="C142" s="3">
        <f t="shared" si="242"/>
        <v>41</v>
      </c>
      <c r="D142" s="3">
        <f t="shared" si="243"/>
        <v>220</v>
      </c>
      <c r="E142" s="15">
        <f t="shared" si="240"/>
        <v>80</v>
      </c>
      <c r="F142" s="15">
        <f t="shared" si="241"/>
        <v>140</v>
      </c>
      <c r="G142" s="3"/>
      <c r="H142" s="3"/>
      <c r="I142" s="3">
        <v>0.39372000000000001</v>
      </c>
      <c r="J142" s="3">
        <f t="shared" si="244"/>
        <v>50.041335341868098</v>
      </c>
      <c r="L142">
        <f t="shared" si="234"/>
        <v>50</v>
      </c>
      <c r="M142" s="3">
        <v>0.82576000000000005</v>
      </c>
      <c r="N142" s="3">
        <f t="shared" si="235"/>
        <v>174.7321619797487</v>
      </c>
      <c r="R142">
        <f t="shared" si="237"/>
        <v>49</v>
      </c>
      <c r="S142">
        <f t="shared" si="239"/>
        <v>256.44499008740519</v>
      </c>
      <c r="T142">
        <f t="shared" si="238"/>
        <v>261.74497354359613</v>
      </c>
      <c r="U142">
        <v>0</v>
      </c>
      <c r="V142">
        <f t="shared" si="236"/>
        <v>1.0344827586206897</v>
      </c>
    </row>
    <row r="143" spans="3:22" x14ac:dyDescent="0.25">
      <c r="C143" s="3">
        <f t="shared" si="242"/>
        <v>42</v>
      </c>
      <c r="D143" s="3">
        <v>700</v>
      </c>
      <c r="E143" s="15">
        <f t="shared" si="240"/>
        <v>80</v>
      </c>
      <c r="F143" s="15">
        <f t="shared" si="241"/>
        <v>620</v>
      </c>
      <c r="G143" s="3"/>
      <c r="H143" s="3"/>
      <c r="I143" s="3">
        <v>0.50153999999999999</v>
      </c>
      <c r="J143" s="3">
        <f t="shared" si="244"/>
        <v>69.623193352186945</v>
      </c>
      <c r="L143">
        <f t="shared" si="234"/>
        <v>51</v>
      </c>
      <c r="M143" s="3">
        <v>0.18795000000000001</v>
      </c>
      <c r="N143" s="3">
        <f t="shared" si="235"/>
        <v>20.819336436152529</v>
      </c>
      <c r="R143">
        <f t="shared" si="237"/>
        <v>50</v>
      </c>
      <c r="S143">
        <f t="shared" si="239"/>
        <v>261.74497354359613</v>
      </c>
      <c r="T143">
        <f t="shared" si="238"/>
        <v>267.04495699978708</v>
      </c>
      <c r="U143">
        <v>1</v>
      </c>
      <c r="V143">
        <f t="shared" si="236"/>
        <v>1.1494252873563264E-3</v>
      </c>
    </row>
    <row r="144" spans="3:22" x14ac:dyDescent="0.25">
      <c r="C144" s="3">
        <f t="shared" si="242"/>
        <v>43</v>
      </c>
      <c r="D144" s="3">
        <f t="shared" si="243"/>
        <v>620</v>
      </c>
      <c r="E144" s="15">
        <f t="shared" si="240"/>
        <v>80</v>
      </c>
      <c r="F144" s="15">
        <f t="shared" si="241"/>
        <v>540</v>
      </c>
      <c r="G144" s="3">
        <f>IF(D143&lt;=0,1000+6*700+700,1000+6*(700-D143)+(700-D143))</f>
        <v>1000</v>
      </c>
      <c r="H144" s="3"/>
      <c r="I144" s="3">
        <v>0.15423000000000001</v>
      </c>
      <c r="J144" s="3">
        <f t="shared" si="244"/>
        <v>16.750782395090567</v>
      </c>
      <c r="L144">
        <f t="shared" si="234"/>
        <v>52</v>
      </c>
      <c r="M144" s="3">
        <v>0.53251999999999999</v>
      </c>
      <c r="N144" s="3">
        <f t="shared" si="235"/>
        <v>76.039871191718078</v>
      </c>
      <c r="R144">
        <f t="shared" si="237"/>
        <v>51</v>
      </c>
      <c r="S144">
        <f t="shared" si="239"/>
        <v>267.04495699978708</v>
      </c>
      <c r="T144">
        <f t="shared" si="238"/>
        <v>272.34494045597802</v>
      </c>
      <c r="U144">
        <v>0</v>
      </c>
      <c r="V144">
        <f t="shared" si="236"/>
        <v>1.0344827586206897</v>
      </c>
    </row>
    <row r="145" spans="3:22" x14ac:dyDescent="0.25">
      <c r="C145" s="3">
        <f t="shared" si="242"/>
        <v>44</v>
      </c>
      <c r="D145" s="3">
        <f t="shared" si="243"/>
        <v>540</v>
      </c>
      <c r="E145" s="15">
        <f t="shared" si="240"/>
        <v>80</v>
      </c>
      <c r="F145" s="15">
        <f t="shared" si="241"/>
        <v>460</v>
      </c>
      <c r="G145" s="3"/>
      <c r="H145" s="3"/>
      <c r="I145" s="3">
        <v>0.37868000000000002</v>
      </c>
      <c r="J145" s="3">
        <f t="shared" si="244"/>
        <v>47.590903186243061</v>
      </c>
      <c r="L145">
        <f t="shared" si="234"/>
        <v>53</v>
      </c>
      <c r="M145" s="3">
        <v>0.35775000000000001</v>
      </c>
      <c r="N145" s="3">
        <f t="shared" si="235"/>
        <v>44.277764299214411</v>
      </c>
      <c r="R145">
        <f t="shared" si="237"/>
        <v>52</v>
      </c>
      <c r="S145">
        <f t="shared" si="239"/>
        <v>272.34494045597802</v>
      </c>
      <c r="T145">
        <f t="shared" si="238"/>
        <v>277.64492391216896</v>
      </c>
      <c r="U145">
        <v>1</v>
      </c>
      <c r="V145">
        <f t="shared" si="236"/>
        <v>1.1494252873563264E-3</v>
      </c>
    </row>
    <row r="146" spans="3:22" x14ac:dyDescent="0.25">
      <c r="C146" s="3">
        <f t="shared" si="242"/>
        <v>45</v>
      </c>
      <c r="D146" s="3">
        <f t="shared" si="243"/>
        <v>460</v>
      </c>
      <c r="E146" s="15">
        <f t="shared" si="240"/>
        <v>80</v>
      </c>
      <c r="F146" s="15">
        <f t="shared" si="241"/>
        <v>380</v>
      </c>
      <c r="G146" s="3"/>
      <c r="H146" s="3"/>
      <c r="I146" s="3">
        <v>0.33984999999999999</v>
      </c>
      <c r="J146" s="3">
        <f t="shared" si="244"/>
        <v>41.52881970569269</v>
      </c>
      <c r="L146">
        <f t="shared" si="234"/>
        <v>54</v>
      </c>
      <c r="M146" s="3">
        <v>0.79849999999999999</v>
      </c>
      <c r="N146" s="3">
        <f t="shared" si="235"/>
        <v>160.19658975953993</v>
      </c>
      <c r="R146">
        <f t="shared" si="237"/>
        <v>53</v>
      </c>
      <c r="S146">
        <f t="shared" si="239"/>
        <v>277.64492391216896</v>
      </c>
      <c r="T146">
        <f t="shared" si="238"/>
        <v>282.94490736835991</v>
      </c>
      <c r="U146">
        <v>1</v>
      </c>
      <c r="V146">
        <f t="shared" si="236"/>
        <v>1.1494252873563264E-3</v>
      </c>
    </row>
    <row r="147" spans="3:22" x14ac:dyDescent="0.25">
      <c r="C147" s="3">
        <f t="shared" si="242"/>
        <v>46</v>
      </c>
      <c r="D147" s="3">
        <f t="shared" si="243"/>
        <v>380</v>
      </c>
      <c r="E147" s="15">
        <f t="shared" si="240"/>
        <v>80</v>
      </c>
      <c r="F147" s="15">
        <f t="shared" si="241"/>
        <v>300</v>
      </c>
      <c r="G147" s="3"/>
      <c r="H147" s="3"/>
      <c r="I147" s="3">
        <v>0.54979999999999996</v>
      </c>
      <c r="J147" s="3">
        <f t="shared" si="244"/>
        <v>79.806335050950509</v>
      </c>
      <c r="L147">
        <f t="shared" si="234"/>
        <v>55</v>
      </c>
      <c r="M147" s="3">
        <v>0.76022000000000001</v>
      </c>
      <c r="N147" s="3">
        <f t="shared" si="235"/>
        <v>142.80334427026295</v>
      </c>
      <c r="R147">
        <f t="shared" si="237"/>
        <v>54</v>
      </c>
      <c r="S147">
        <f t="shared" si="239"/>
        <v>282.94490736835991</v>
      </c>
      <c r="T147">
        <f t="shared" si="238"/>
        <v>288.24489082455085</v>
      </c>
      <c r="U147">
        <v>1</v>
      </c>
      <c r="V147">
        <f t="shared" si="236"/>
        <v>1.1494252873563264E-3</v>
      </c>
    </row>
    <row r="148" spans="3:22" x14ac:dyDescent="0.25">
      <c r="C148" s="3">
        <f t="shared" si="242"/>
        <v>47</v>
      </c>
      <c r="D148" s="3">
        <f t="shared" si="243"/>
        <v>300</v>
      </c>
      <c r="E148" s="15">
        <f t="shared" si="240"/>
        <v>80</v>
      </c>
      <c r="F148" s="15">
        <f t="shared" si="241"/>
        <v>220</v>
      </c>
      <c r="G148" s="3"/>
      <c r="H148" s="3"/>
      <c r="I148" s="3">
        <v>0.22800000000000001</v>
      </c>
      <c r="J148" s="3">
        <f t="shared" si="244"/>
        <v>25.877072895736084</v>
      </c>
      <c r="L148">
        <f t="shared" si="234"/>
        <v>56</v>
      </c>
      <c r="M148" s="3">
        <v>0.79344000000000003</v>
      </c>
      <c r="N148" s="3">
        <f t="shared" si="235"/>
        <v>157.71643518838047</v>
      </c>
      <c r="R148">
        <f t="shared" si="237"/>
        <v>55</v>
      </c>
      <c r="S148">
        <f t="shared" si="239"/>
        <v>288.24489082455085</v>
      </c>
      <c r="T148">
        <f t="shared" si="238"/>
        <v>293.54487428074179</v>
      </c>
      <c r="U148">
        <v>0</v>
      </c>
      <c r="V148">
        <f t="shared" si="236"/>
        <v>1.0344827586206897</v>
      </c>
    </row>
    <row r="149" spans="3:22" x14ac:dyDescent="0.25">
      <c r="C149" s="3">
        <f t="shared" si="242"/>
        <v>48</v>
      </c>
      <c r="D149" s="3">
        <f t="shared" si="243"/>
        <v>220</v>
      </c>
      <c r="E149" s="15">
        <f t="shared" si="240"/>
        <v>80</v>
      </c>
      <c r="F149" s="15">
        <f t="shared" si="241"/>
        <v>140</v>
      </c>
      <c r="G149" s="3"/>
      <c r="H149" s="3"/>
      <c r="I149" s="3">
        <v>0.19839999999999999</v>
      </c>
      <c r="J149" s="3">
        <f t="shared" si="244"/>
        <v>22.114554865153675</v>
      </c>
      <c r="L149">
        <f t="shared" si="234"/>
        <v>57</v>
      </c>
      <c r="M149" s="3">
        <v>0.95469999999999999</v>
      </c>
      <c r="N149" s="3">
        <f t="shared" si="235"/>
        <v>309.44482464931485</v>
      </c>
      <c r="R149">
        <f>R148+1</f>
        <v>56</v>
      </c>
      <c r="S149">
        <f t="shared" si="239"/>
        <v>293.54487428074179</v>
      </c>
      <c r="T149">
        <f t="shared" si="238"/>
        <v>298.84485773693274</v>
      </c>
      <c r="U149">
        <v>0</v>
      </c>
      <c r="V149">
        <f t="shared" si="236"/>
        <v>1.0344827586206897</v>
      </c>
    </row>
    <row r="150" spans="3:22" x14ac:dyDescent="0.25">
      <c r="C150" s="3">
        <f t="shared" si="242"/>
        <v>49</v>
      </c>
      <c r="D150" s="3">
        <v>700</v>
      </c>
      <c r="E150" s="15">
        <f t="shared" si="240"/>
        <v>80</v>
      </c>
      <c r="F150" s="15">
        <f t="shared" si="241"/>
        <v>620</v>
      </c>
      <c r="G150" s="3">
        <f>IF(D149&lt;=0,1000+6*700+700,1000+6*(700-D149)+(700-D149))</f>
        <v>4360</v>
      </c>
      <c r="H150" s="3"/>
      <c r="I150" s="3">
        <v>0.93625000000000003</v>
      </c>
      <c r="J150" s="3">
        <f t="shared" si="244"/>
        <v>275.27860949436018</v>
      </c>
      <c r="L150">
        <f t="shared" si="234"/>
        <v>58</v>
      </c>
      <c r="M150" s="3">
        <v>0.1452</v>
      </c>
      <c r="N150" s="3">
        <f t="shared" si="235"/>
        <v>15.688775553714448</v>
      </c>
      <c r="R150">
        <f t="shared" si="237"/>
        <v>57</v>
      </c>
      <c r="S150">
        <f t="shared" si="239"/>
        <v>298.84485773693274</v>
      </c>
      <c r="T150">
        <f t="shared" si="238"/>
        <v>304.14484119312368</v>
      </c>
      <c r="U150">
        <v>0</v>
      </c>
      <c r="V150">
        <f t="shared" si="236"/>
        <v>1.0344827586206897</v>
      </c>
    </row>
    <row r="151" spans="3:22" x14ac:dyDescent="0.25">
      <c r="C151" s="3">
        <f t="shared" si="242"/>
        <v>50</v>
      </c>
      <c r="D151" s="3">
        <f t="shared" si="243"/>
        <v>620</v>
      </c>
      <c r="E151" s="15">
        <f t="shared" si="240"/>
        <v>80</v>
      </c>
      <c r="F151" s="15">
        <f t="shared" si="241"/>
        <v>540</v>
      </c>
      <c r="G151" s="3"/>
      <c r="H151" s="3"/>
      <c r="I151" s="3">
        <v>0.65639999999999998</v>
      </c>
      <c r="J151" s="3">
        <f t="shared" si="244"/>
        <v>106.82770888720367</v>
      </c>
      <c r="L151">
        <f t="shared" si="234"/>
        <v>59</v>
      </c>
      <c r="M151" s="3">
        <v>0.10829999999999999</v>
      </c>
      <c r="N151" s="3">
        <f t="shared" si="235"/>
        <v>11.462552584130323</v>
      </c>
      <c r="R151">
        <f t="shared" si="237"/>
        <v>58</v>
      </c>
      <c r="S151">
        <f t="shared" si="239"/>
        <v>304.14484119312368</v>
      </c>
      <c r="T151">
        <f>S151+$P$97+0.00001</f>
        <v>309.4448346493146</v>
      </c>
      <c r="U151">
        <v>1</v>
      </c>
      <c r="V151">
        <f t="shared" si="236"/>
        <v>1.1494252873563264E-3</v>
      </c>
    </row>
    <row r="152" spans="3:22" x14ac:dyDescent="0.25">
      <c r="C152" s="3">
        <f t="shared" si="242"/>
        <v>51</v>
      </c>
      <c r="D152" s="3">
        <f t="shared" si="243"/>
        <v>540</v>
      </c>
      <c r="E152" s="15">
        <f t="shared" si="240"/>
        <v>80</v>
      </c>
      <c r="F152" s="15">
        <f t="shared" si="241"/>
        <v>460</v>
      </c>
      <c r="G152" s="3"/>
      <c r="H152" s="3"/>
      <c r="I152" s="3">
        <v>8.609E-2</v>
      </c>
      <c r="J152" s="3">
        <f t="shared" si="244"/>
        <v>9.0023180647640331</v>
      </c>
      <c r="L152">
        <f t="shared" si="234"/>
        <v>60</v>
      </c>
      <c r="M152" s="3">
        <v>0.17288000000000001</v>
      </c>
      <c r="N152" s="3">
        <f t="shared" si="235"/>
        <v>18.980549170369944</v>
      </c>
      <c r="U152">
        <f>SUM(U94:U151)</f>
        <v>60</v>
      </c>
      <c r="V152">
        <f>SUM(V94:V151)</f>
        <v>65.666666666666714</v>
      </c>
    </row>
    <row r="153" spans="3:22" x14ac:dyDescent="0.25">
      <c r="C153" s="3">
        <f t="shared" si="242"/>
        <v>52</v>
      </c>
      <c r="D153" s="3">
        <f t="shared" si="243"/>
        <v>460</v>
      </c>
      <c r="E153" s="15">
        <f t="shared" si="240"/>
        <v>80</v>
      </c>
      <c r="F153" s="15">
        <f t="shared" si="241"/>
        <v>380</v>
      </c>
      <c r="G153" s="3"/>
      <c r="H153" s="3"/>
      <c r="I153" s="3">
        <v>0.74114000000000002</v>
      </c>
      <c r="J153" s="3">
        <f t="shared" si="244"/>
        <v>135.1467903967845</v>
      </c>
      <c r="M153" s="2"/>
      <c r="N153" s="2">
        <f>SUM(N93:N152)</f>
        <v>5869.1700045896832</v>
      </c>
      <c r="U153" t="s">
        <v>38</v>
      </c>
      <c r="V153">
        <v>75.623748469440997</v>
      </c>
    </row>
    <row r="154" spans="3:22" x14ac:dyDescent="0.25">
      <c r="C154" s="3">
        <f t="shared" si="242"/>
        <v>53</v>
      </c>
      <c r="D154" s="3">
        <f t="shared" si="243"/>
        <v>380</v>
      </c>
      <c r="E154" s="15">
        <f t="shared" si="240"/>
        <v>80</v>
      </c>
      <c r="F154" s="15">
        <f t="shared" si="241"/>
        <v>300</v>
      </c>
      <c r="G154" s="3"/>
      <c r="H154" s="3"/>
      <c r="I154" s="3">
        <v>0.92884</v>
      </c>
      <c r="J154" s="3">
        <f t="shared" si="244"/>
        <v>264.28244161845026</v>
      </c>
      <c r="N154" s="8">
        <f>N153/60</f>
        <v>97.81950007649472</v>
      </c>
    </row>
    <row r="155" spans="3:22" x14ac:dyDescent="0.25">
      <c r="C155" s="3">
        <f t="shared" si="242"/>
        <v>54</v>
      </c>
      <c r="D155" s="3">
        <f t="shared" si="243"/>
        <v>300</v>
      </c>
      <c r="E155" s="15">
        <f t="shared" si="240"/>
        <v>80</v>
      </c>
      <c r="F155" s="15">
        <f t="shared" si="241"/>
        <v>220</v>
      </c>
      <c r="G155" s="3"/>
      <c r="H155" s="3">
        <f>IF(D155&lt;0,D155,0)</f>
        <v>0</v>
      </c>
      <c r="I155" s="3">
        <v>0.27437</v>
      </c>
      <c r="J155" s="3">
        <f t="shared" si="244"/>
        <v>32.071503594217951</v>
      </c>
    </row>
    <row r="156" spans="3:22" x14ac:dyDescent="0.25">
      <c r="C156" s="3">
        <f t="shared" si="242"/>
        <v>55</v>
      </c>
      <c r="D156" s="3">
        <f t="shared" si="243"/>
        <v>220</v>
      </c>
      <c r="E156" s="15">
        <f t="shared" si="240"/>
        <v>80</v>
      </c>
      <c r="F156" s="15">
        <f t="shared" si="241"/>
        <v>140</v>
      </c>
      <c r="G156" s="3">
        <f>IF(D155&lt;=0,1000+6*700+700,1000+6*(700-D155)+(700-D155))</f>
        <v>3800</v>
      </c>
      <c r="H156" s="3"/>
      <c r="I156" s="3">
        <v>0.52788000000000002</v>
      </c>
      <c r="J156" s="3">
        <f t="shared" si="244"/>
        <v>75.052208842126873</v>
      </c>
    </row>
    <row r="157" spans="3:22" x14ac:dyDescent="0.25">
      <c r="C157" s="3">
        <f t="shared" si="242"/>
        <v>56</v>
      </c>
      <c r="D157" s="3">
        <v>700</v>
      </c>
      <c r="E157" s="15">
        <f t="shared" si="240"/>
        <v>80</v>
      </c>
      <c r="F157" s="15">
        <f t="shared" si="241"/>
        <v>620</v>
      </c>
      <c r="G157" s="3"/>
      <c r="H157" s="3"/>
      <c r="I157" s="3">
        <v>0.86572000000000005</v>
      </c>
      <c r="J157" s="3">
        <f t="shared" si="244"/>
        <v>200.78281068703032</v>
      </c>
    </row>
    <row r="158" spans="3:22" x14ac:dyDescent="0.25">
      <c r="C158" s="3">
        <f t="shared" si="242"/>
        <v>57</v>
      </c>
      <c r="D158" s="3">
        <f t="shared" si="243"/>
        <v>620</v>
      </c>
      <c r="E158" s="15">
        <f t="shared" si="240"/>
        <v>80</v>
      </c>
      <c r="F158" s="15">
        <f t="shared" si="241"/>
        <v>540</v>
      </c>
      <c r="G158" s="3"/>
      <c r="H158" s="3"/>
      <c r="I158" s="3">
        <v>0.94711000000000001</v>
      </c>
      <c r="J158" s="3">
        <f t="shared" si="244"/>
        <v>293.95409939042486</v>
      </c>
    </row>
    <row r="159" spans="3:22" x14ac:dyDescent="0.25">
      <c r="C159" s="3">
        <f t="shared" si="242"/>
        <v>58</v>
      </c>
      <c r="D159" s="3">
        <f t="shared" si="243"/>
        <v>540</v>
      </c>
      <c r="E159" s="15">
        <f t="shared" si="240"/>
        <v>80</v>
      </c>
      <c r="F159" s="15">
        <f t="shared" si="241"/>
        <v>460</v>
      </c>
      <c r="G159" s="3"/>
      <c r="H159" s="3"/>
      <c r="I159" s="3">
        <v>0.70172999999999996</v>
      </c>
      <c r="J159" s="3">
        <f t="shared" si="244"/>
        <v>120.9756162415003</v>
      </c>
    </row>
    <row r="160" spans="3:22" x14ac:dyDescent="0.25">
      <c r="C160" s="3">
        <f t="shared" si="242"/>
        <v>59</v>
      </c>
      <c r="D160" s="3">
        <f t="shared" si="243"/>
        <v>460</v>
      </c>
      <c r="E160" s="15">
        <f t="shared" si="240"/>
        <v>80</v>
      </c>
      <c r="F160" s="15">
        <f t="shared" si="241"/>
        <v>380</v>
      </c>
      <c r="G160" s="3"/>
      <c r="H160" s="3"/>
      <c r="I160" s="3">
        <v>0.24249000000000001</v>
      </c>
      <c r="J160" s="3">
        <f t="shared" si="244"/>
        <v>27.771854036561749</v>
      </c>
    </row>
    <row r="161" spans="3:10" x14ac:dyDescent="0.25">
      <c r="C161" s="3">
        <f t="shared" si="242"/>
        <v>60</v>
      </c>
      <c r="D161" s="3">
        <f t="shared" si="243"/>
        <v>380</v>
      </c>
      <c r="E161" s="15">
        <f t="shared" si="240"/>
        <v>80</v>
      </c>
      <c r="F161" s="15">
        <f t="shared" si="241"/>
        <v>300</v>
      </c>
      <c r="G161" s="3"/>
      <c r="H161" s="3">
        <f>IF(D161&lt;0,D161,0)</f>
        <v>0</v>
      </c>
      <c r="I161" s="3">
        <v>0.88014000000000003</v>
      </c>
      <c r="J161" s="3">
        <f t="shared" si="244"/>
        <v>212.14308839520984</v>
      </c>
    </row>
    <row r="162" spans="3:10" x14ac:dyDescent="0.25">
      <c r="C162" s="2"/>
      <c r="D162" s="3" t="s">
        <v>42</v>
      </c>
      <c r="E162" s="17">
        <f>SUM(E102:E161)/C161</f>
        <v>80.5</v>
      </c>
      <c r="G162" s="3">
        <f>SUM(G102:G161)</f>
        <v>26430</v>
      </c>
      <c r="I162" s="2"/>
      <c r="J162" s="2"/>
    </row>
    <row r="163" spans="3:10" x14ac:dyDescent="0.25">
      <c r="F163" s="5" t="s">
        <v>7</v>
      </c>
      <c r="G163" s="16">
        <f>G162/C161</f>
        <v>440.5</v>
      </c>
      <c r="H163" s="18">
        <f>SUM(H102:H161)</f>
        <v>0</v>
      </c>
      <c r="J163" s="8"/>
    </row>
  </sheetData>
  <conditionalFormatting sqref="H81:H82 H20:H73">
    <cfRule type="cellIs" dxfId="25" priority="27" operator="lessThan">
      <formula>0</formula>
    </cfRule>
  </conditionalFormatting>
  <conditionalFormatting sqref="H74:H79">
    <cfRule type="cellIs" dxfId="24" priority="26" operator="lessThan">
      <formula>0</formula>
    </cfRule>
  </conditionalFormatting>
  <conditionalFormatting sqref="O81 O20:O73">
    <cfRule type="cellIs" dxfId="23" priority="25" operator="lessThan">
      <formula>0</formula>
    </cfRule>
  </conditionalFormatting>
  <conditionalFormatting sqref="O74:O79">
    <cfRule type="cellIs" dxfId="22" priority="24" operator="lessThan">
      <formula>0</formula>
    </cfRule>
  </conditionalFormatting>
  <conditionalFormatting sqref="V81 V20:V73">
    <cfRule type="cellIs" dxfId="21" priority="23" operator="lessThan">
      <formula>0</formula>
    </cfRule>
  </conditionalFormatting>
  <conditionalFormatting sqref="V74:V79">
    <cfRule type="cellIs" dxfId="20" priority="22" operator="lessThan">
      <formula>0</formula>
    </cfRule>
  </conditionalFormatting>
  <conditionalFormatting sqref="AC81 AC20:AC73">
    <cfRule type="cellIs" dxfId="19" priority="21" operator="lessThan">
      <formula>0</formula>
    </cfRule>
  </conditionalFormatting>
  <conditionalFormatting sqref="AC74:AC79">
    <cfRule type="cellIs" dxfId="18" priority="20" operator="lessThan">
      <formula>0</formula>
    </cfRule>
  </conditionalFormatting>
  <conditionalFormatting sqref="AJ81 AJ20:AJ73">
    <cfRule type="cellIs" dxfId="17" priority="19" operator="lessThan">
      <formula>0</formula>
    </cfRule>
  </conditionalFormatting>
  <conditionalFormatting sqref="AJ74:AJ79">
    <cfRule type="cellIs" dxfId="16" priority="18" operator="lessThan">
      <formula>0</formula>
    </cfRule>
  </conditionalFormatting>
  <conditionalFormatting sqref="AQ81 AQ20:AQ73">
    <cfRule type="cellIs" dxfId="15" priority="17" operator="lessThan">
      <formula>0</formula>
    </cfRule>
  </conditionalFormatting>
  <conditionalFormatting sqref="AQ74:AQ79">
    <cfRule type="cellIs" dxfId="14" priority="16" operator="lessThan">
      <formula>0</formula>
    </cfRule>
  </conditionalFormatting>
  <conditionalFormatting sqref="AX81 AX20:AX73">
    <cfRule type="cellIs" dxfId="13" priority="15" operator="lessThan">
      <formula>0</formula>
    </cfRule>
  </conditionalFormatting>
  <conditionalFormatting sqref="AX74:AX79">
    <cfRule type="cellIs" dxfId="12" priority="14" operator="lessThan">
      <formula>0</formula>
    </cfRule>
  </conditionalFormatting>
  <conditionalFormatting sqref="BE81 BE20:BE73">
    <cfRule type="cellIs" dxfId="11" priority="13" operator="lessThan">
      <formula>0</formula>
    </cfRule>
  </conditionalFormatting>
  <conditionalFormatting sqref="BE74:BE79">
    <cfRule type="cellIs" dxfId="10" priority="12" operator="lessThan">
      <formula>0</formula>
    </cfRule>
  </conditionalFormatting>
  <conditionalFormatting sqref="BL81 BL20:BL73">
    <cfRule type="cellIs" dxfId="9" priority="11" operator="lessThan">
      <formula>0</formula>
    </cfRule>
  </conditionalFormatting>
  <conditionalFormatting sqref="BL74:BL79">
    <cfRule type="cellIs" dxfId="8" priority="10" operator="lessThan">
      <formula>0</formula>
    </cfRule>
  </conditionalFormatting>
  <conditionalFormatting sqref="BS81 BS20:BS73">
    <cfRule type="cellIs" dxfId="7" priority="9" operator="lessThan">
      <formula>0</formula>
    </cfRule>
  </conditionalFormatting>
  <conditionalFormatting sqref="BS74:BS79">
    <cfRule type="cellIs" dxfId="6" priority="8" operator="lessThan">
      <formula>0</formula>
    </cfRule>
  </conditionalFormatting>
  <conditionalFormatting sqref="E87:E96">
    <cfRule type="cellIs" dxfId="5" priority="5" operator="greaterThan">
      <formula>99</formula>
    </cfRule>
    <cfRule type="cellIs" dxfId="4" priority="6" operator="greaterThan">
      <formula>89</formula>
    </cfRule>
    <cfRule type="cellIs" dxfId="3" priority="7" operator="lessThan">
      <formula>90</formula>
    </cfRule>
  </conditionalFormatting>
  <conditionalFormatting sqref="N93:N152">
    <cfRule type="cellIs" dxfId="2" priority="4" operator="greaterThan">
      <formula>261.8599977</formula>
    </cfRule>
  </conditionalFormatting>
  <conditionalFormatting sqref="H163 H102:H155">
    <cfRule type="cellIs" dxfId="1" priority="2" operator="lessThan">
      <formula>0</formula>
    </cfRule>
  </conditionalFormatting>
  <conditionalFormatting sqref="H156:H16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Reyes Villar</dc:creator>
  <cp:lastModifiedBy>Luis Ricardo Reyes Villar</cp:lastModifiedBy>
  <dcterms:created xsi:type="dcterms:W3CDTF">2023-05-08T15:36:52Z</dcterms:created>
  <dcterms:modified xsi:type="dcterms:W3CDTF">2023-05-19T06:36:27Z</dcterms:modified>
</cp:coreProperties>
</file>