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1_Localities\"/>
    </mc:Choice>
  </mc:AlternateContent>
  <xr:revisionPtr revIDLastSave="0" documentId="13_ncr:1_{3A52B912-DD6E-437A-A6F2-63603878FCE1}" xr6:coauthVersionLast="47" xr6:coauthVersionMax="47" xr10:uidLastSave="{00000000-0000-0000-0000-000000000000}"/>
  <bookViews>
    <workbookView xWindow="13550" yWindow="-3240" windowWidth="19420" windowHeight="10420" firstSheet="16" activeTab="19" xr2:uid="{36928629-3E9E-43F1-9474-5AD0EE373197}"/>
  </bookViews>
  <sheets>
    <sheet name="Notes" sheetId="16" r:id="rId1"/>
    <sheet name="ConspecificsCorrections" sheetId="31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  <sheet name="Sample_Sizes" sheetId="30" r:id="rId19"/>
    <sheet name="AbsolutePlusN" sheetId="32" r:id="rId20"/>
  </sheets>
  <definedNames>
    <definedName name="_xlnm._FilterDatabase" localSheetId="9" hidden="1">'2001_Fertilities'!$A$1:$AJ$74</definedName>
    <definedName name="_xlnm._FilterDatabase" localSheetId="10" hidden="1">'2001_Fertilities_R'!$A$1:$F$1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'2019_R'!$A$1:$H$1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Absolute_Isolation!$A$1:$L$49</definedName>
    <definedName name="_xlnm._FilterDatabase" localSheetId="19" hidden="1">AbsolutePlusN!$A$1:$J$48</definedName>
    <definedName name="_xlnm._FilterDatabase" localSheetId="4" hidden="1">Allopatrics_Fertilities!$A$1:$AH$171</definedName>
    <definedName name="_xlnm._FilterDatabase" localSheetId="5" hidden="1">Allopatrics_Fertilities_R!$A$1:$F$1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Cumulative_Contribution!$A$1:$L$48</definedName>
    <definedName name="_xlnm._FilterDatabase" localSheetId="18" hidden="1">Sample_Sizes!$A$1:$L$1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2" l="1"/>
  <c r="H3" i="32"/>
  <c r="I3" i="32"/>
  <c r="J3" i="32"/>
  <c r="G4" i="32"/>
  <c r="H4" i="32"/>
  <c r="I4" i="32"/>
  <c r="J4" i="32"/>
  <c r="G5" i="32"/>
  <c r="H5" i="32"/>
  <c r="I5" i="32"/>
  <c r="J5" i="32"/>
  <c r="G6" i="32"/>
  <c r="H6" i="32"/>
  <c r="I6" i="32"/>
  <c r="J6" i="32"/>
  <c r="G7" i="32"/>
  <c r="H7" i="32"/>
  <c r="I7" i="32"/>
  <c r="J7" i="32"/>
  <c r="G8" i="32"/>
  <c r="H8" i="32"/>
  <c r="I8" i="32"/>
  <c r="J8" i="32"/>
  <c r="G9" i="32"/>
  <c r="H9" i="32"/>
  <c r="I9" i="32"/>
  <c r="J9" i="32"/>
  <c r="G10" i="32"/>
  <c r="H10" i="32"/>
  <c r="I10" i="32"/>
  <c r="J10" i="32"/>
  <c r="G11" i="32"/>
  <c r="H11" i="32"/>
  <c r="I11" i="32"/>
  <c r="J11" i="32"/>
  <c r="G12" i="32"/>
  <c r="H12" i="32"/>
  <c r="I12" i="32"/>
  <c r="J12" i="32"/>
  <c r="G13" i="32"/>
  <c r="H13" i="32"/>
  <c r="I13" i="32"/>
  <c r="J13" i="32"/>
  <c r="G14" i="32"/>
  <c r="H14" i="32"/>
  <c r="I14" i="32"/>
  <c r="J14" i="32"/>
  <c r="G15" i="32"/>
  <c r="H15" i="32"/>
  <c r="I15" i="32"/>
  <c r="J15" i="32"/>
  <c r="G16" i="32"/>
  <c r="H16" i="32"/>
  <c r="I16" i="32"/>
  <c r="J16" i="32"/>
  <c r="G17" i="32"/>
  <c r="H17" i="32"/>
  <c r="I17" i="32"/>
  <c r="J17" i="32"/>
  <c r="G18" i="32"/>
  <c r="H18" i="32"/>
  <c r="I18" i="32"/>
  <c r="J18" i="32"/>
  <c r="G19" i="32"/>
  <c r="H19" i="32"/>
  <c r="I19" i="32"/>
  <c r="J19" i="32"/>
  <c r="G20" i="32"/>
  <c r="H20" i="32"/>
  <c r="I20" i="32"/>
  <c r="J20" i="32"/>
  <c r="G21" i="32"/>
  <c r="H21" i="32"/>
  <c r="I21" i="32"/>
  <c r="J21" i="32"/>
  <c r="G22" i="32"/>
  <c r="H22" i="32"/>
  <c r="I22" i="32"/>
  <c r="J22" i="32"/>
  <c r="G23" i="32"/>
  <c r="H23" i="32"/>
  <c r="I23" i="32"/>
  <c r="J23" i="32"/>
  <c r="G24" i="32"/>
  <c r="H24" i="32"/>
  <c r="I24" i="32"/>
  <c r="J24" i="32"/>
  <c r="G25" i="32"/>
  <c r="H25" i="32"/>
  <c r="I25" i="32"/>
  <c r="J25" i="32"/>
  <c r="G26" i="32"/>
  <c r="H26" i="32"/>
  <c r="I26" i="32"/>
  <c r="J26" i="32"/>
  <c r="G27" i="32"/>
  <c r="H27" i="32"/>
  <c r="I27" i="32"/>
  <c r="J27" i="32"/>
  <c r="G28" i="32"/>
  <c r="H28" i="32"/>
  <c r="I28" i="32"/>
  <c r="J28" i="32"/>
  <c r="G29" i="32"/>
  <c r="H29" i="32"/>
  <c r="I29" i="32"/>
  <c r="J29" i="32"/>
  <c r="G30" i="32"/>
  <c r="H30" i="32"/>
  <c r="I30" i="32"/>
  <c r="J30" i="32"/>
  <c r="G31" i="32"/>
  <c r="H31" i="32"/>
  <c r="I31" i="32"/>
  <c r="J31" i="32"/>
  <c r="G32" i="32"/>
  <c r="H32" i="32"/>
  <c r="I32" i="32"/>
  <c r="J32" i="32"/>
  <c r="G33" i="32"/>
  <c r="H33" i="32"/>
  <c r="I33" i="32"/>
  <c r="J33" i="32"/>
  <c r="G34" i="32"/>
  <c r="H34" i="32"/>
  <c r="I34" i="32"/>
  <c r="J34" i="32"/>
  <c r="G35" i="32"/>
  <c r="H35" i="32"/>
  <c r="I35" i="32"/>
  <c r="J35" i="32"/>
  <c r="G36" i="32"/>
  <c r="H36" i="32"/>
  <c r="I36" i="32"/>
  <c r="J36" i="32"/>
  <c r="G37" i="32"/>
  <c r="H37" i="32"/>
  <c r="I37" i="32"/>
  <c r="J37" i="32"/>
  <c r="G38" i="32"/>
  <c r="H38" i="32"/>
  <c r="I38" i="32"/>
  <c r="J38" i="32"/>
  <c r="G39" i="32"/>
  <c r="H39" i="32"/>
  <c r="I39" i="32"/>
  <c r="J39" i="32"/>
  <c r="G40" i="32"/>
  <c r="H40" i="32"/>
  <c r="I40" i="32"/>
  <c r="J40" i="32"/>
  <c r="G41" i="32"/>
  <c r="H41" i="32"/>
  <c r="I41" i="32"/>
  <c r="J41" i="32"/>
  <c r="G42" i="32"/>
  <c r="H42" i="32"/>
  <c r="I42" i="32"/>
  <c r="J42" i="32"/>
  <c r="G43" i="32"/>
  <c r="H43" i="32"/>
  <c r="I43" i="32"/>
  <c r="J43" i="32"/>
  <c r="G44" i="32"/>
  <c r="H44" i="32"/>
  <c r="I44" i="32"/>
  <c r="J44" i="32"/>
  <c r="G45" i="32"/>
  <c r="H45" i="32"/>
  <c r="I45" i="32"/>
  <c r="J45" i="32"/>
  <c r="G46" i="32"/>
  <c r="H46" i="32"/>
  <c r="I46" i="32"/>
  <c r="J46" i="32"/>
  <c r="G47" i="32"/>
  <c r="H47" i="32"/>
  <c r="I47" i="32"/>
  <c r="J47" i="32"/>
  <c r="G48" i="32"/>
  <c r="H48" i="32"/>
  <c r="I48" i="32"/>
  <c r="J48" i="32"/>
  <c r="G2" i="32"/>
  <c r="H2" i="32"/>
  <c r="I2" i="32"/>
  <c r="J2" i="32"/>
  <c r="F3" i="32"/>
  <c r="F4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2" i="32"/>
  <c r="Q3" i="17"/>
  <c r="Q4" i="17"/>
  <c r="Q5" i="17"/>
  <c r="Q6" i="17"/>
  <c r="Q7" i="17"/>
  <c r="Q8" i="17"/>
  <c r="Q9" i="17"/>
  <c r="Q10" i="17"/>
  <c r="Q11" i="17"/>
  <c r="Q12" i="17"/>
  <c r="N3" i="17"/>
  <c r="N4" i="17"/>
  <c r="N5" i="17"/>
  <c r="N6" i="17"/>
  <c r="N7" i="17"/>
  <c r="N8" i="17"/>
  <c r="N9" i="17"/>
  <c r="N10" i="17"/>
  <c r="N11" i="17"/>
  <c r="N12" i="17"/>
  <c r="N2" i="17"/>
  <c r="Q2" i="17"/>
  <c r="K3" i="17"/>
  <c r="K4" i="17"/>
  <c r="K5" i="17"/>
  <c r="K6" i="17"/>
  <c r="K7" i="17"/>
  <c r="K8" i="17"/>
  <c r="K9" i="17"/>
  <c r="K10" i="17"/>
  <c r="K11" i="17"/>
  <c r="K12" i="17"/>
  <c r="K2" i="17"/>
  <c r="H3" i="17"/>
  <c r="H4" i="17"/>
  <c r="H5" i="17"/>
  <c r="H6" i="17"/>
  <c r="H7" i="17"/>
  <c r="H8" i="17"/>
  <c r="H9" i="17"/>
  <c r="H10" i="17"/>
  <c r="H11" i="17"/>
  <c r="H12" i="17"/>
  <c r="H2" i="17"/>
  <c r="E3" i="17"/>
  <c r="E4" i="17"/>
  <c r="E5" i="17"/>
  <c r="E6" i="17"/>
  <c r="E7" i="17"/>
  <c r="E8" i="17"/>
  <c r="E9" i="17"/>
  <c r="E10" i="17"/>
  <c r="E11" i="17"/>
  <c r="E12" i="17"/>
  <c r="E2" i="17"/>
  <c r="K4" i="1" l="1"/>
  <c r="J48" i="30"/>
  <c r="I48" i="30"/>
  <c r="H48" i="30"/>
  <c r="G48" i="30"/>
  <c r="J43" i="30"/>
  <c r="I43" i="30"/>
  <c r="H43" i="30"/>
  <c r="G43" i="30"/>
  <c r="J40" i="30"/>
  <c r="I40" i="30"/>
  <c r="H40" i="30"/>
  <c r="G40" i="30"/>
  <c r="J37" i="30"/>
  <c r="I37" i="30"/>
  <c r="H37" i="30"/>
  <c r="G37" i="30"/>
  <c r="J35" i="30"/>
  <c r="I35" i="30"/>
  <c r="H35" i="30"/>
  <c r="G35" i="30"/>
  <c r="J34" i="30"/>
  <c r="I34" i="30"/>
  <c r="H34" i="30"/>
  <c r="G34" i="30"/>
  <c r="J31" i="30"/>
  <c r="I31" i="30"/>
  <c r="H31" i="30"/>
  <c r="G31" i="30"/>
  <c r="J28" i="30"/>
  <c r="I28" i="30"/>
  <c r="H28" i="30"/>
  <c r="G28" i="30"/>
  <c r="J27" i="30"/>
  <c r="I27" i="30"/>
  <c r="H27" i="30"/>
  <c r="G27" i="30"/>
  <c r="J23" i="30"/>
  <c r="I23" i="30"/>
  <c r="H23" i="30"/>
  <c r="G23" i="30"/>
  <c r="J21" i="30"/>
  <c r="I21" i="30"/>
  <c r="H21" i="30"/>
  <c r="G21" i="30"/>
  <c r="F48" i="30"/>
  <c r="F43" i="30"/>
  <c r="F40" i="30"/>
  <c r="F37" i="30"/>
  <c r="F35" i="30"/>
  <c r="F34" i="30"/>
  <c r="F31" i="30"/>
  <c r="F28" i="30"/>
  <c r="F27" i="30"/>
  <c r="F23" i="30"/>
  <c r="F21" i="30"/>
  <c r="J4" i="1"/>
  <c r="J8" i="1"/>
  <c r="K8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J37" i="1"/>
  <c r="K37" i="1"/>
  <c r="J41" i="1"/>
  <c r="K41" i="1"/>
  <c r="J46" i="1"/>
  <c r="K46" i="1"/>
  <c r="J47" i="1"/>
  <c r="K47" i="1"/>
  <c r="J50" i="1"/>
  <c r="K50" i="1"/>
  <c r="J53" i="1"/>
  <c r="K53" i="1"/>
  <c r="J54" i="1"/>
  <c r="K54" i="1"/>
  <c r="J56" i="1"/>
  <c r="K56" i="1"/>
  <c r="J59" i="1"/>
  <c r="K59" i="1"/>
  <c r="J62" i="1"/>
  <c r="K62" i="1"/>
  <c r="J67" i="1"/>
  <c r="K67" i="1"/>
  <c r="J70" i="1"/>
  <c r="K70" i="1"/>
  <c r="J74" i="1"/>
  <c r="K74" i="1"/>
  <c r="J79" i="1"/>
  <c r="K79" i="1"/>
  <c r="J80" i="1"/>
  <c r="K80" i="1"/>
  <c r="J83" i="1"/>
  <c r="K83" i="1"/>
  <c r="J86" i="1"/>
  <c r="K86" i="1"/>
  <c r="J87" i="1"/>
  <c r="K87" i="1"/>
  <c r="J89" i="1"/>
  <c r="K89" i="1"/>
  <c r="J92" i="1"/>
  <c r="K92" i="1"/>
  <c r="J95" i="1"/>
  <c r="K95" i="1"/>
  <c r="J100" i="1"/>
  <c r="K100" i="1"/>
  <c r="J103" i="1"/>
  <c r="K103" i="1"/>
  <c r="J107" i="1"/>
  <c r="K107" i="1"/>
  <c r="J112" i="1"/>
  <c r="K112" i="1"/>
  <c r="J113" i="1"/>
  <c r="K113" i="1"/>
  <c r="J116" i="1"/>
  <c r="K116" i="1"/>
  <c r="J119" i="1"/>
  <c r="K119" i="1"/>
  <c r="J120" i="1"/>
  <c r="K120" i="1"/>
  <c r="J122" i="1"/>
  <c r="K122" i="1"/>
  <c r="J125" i="1"/>
  <c r="K125" i="1"/>
  <c r="J128" i="1"/>
  <c r="K128" i="1"/>
  <c r="J133" i="1"/>
  <c r="K133" i="1"/>
  <c r="J136" i="1"/>
  <c r="K136" i="1"/>
  <c r="J140" i="1"/>
  <c r="K140" i="1"/>
  <c r="J145" i="1"/>
  <c r="K145" i="1"/>
  <c r="J146" i="1"/>
  <c r="K146" i="1"/>
  <c r="J149" i="1"/>
  <c r="K149" i="1"/>
  <c r="J152" i="1"/>
  <c r="K152" i="1"/>
  <c r="J153" i="1"/>
  <c r="K153" i="1"/>
  <c r="J155" i="1"/>
  <c r="K155" i="1"/>
  <c r="J158" i="1"/>
  <c r="K158" i="1"/>
  <c r="J161" i="1"/>
  <c r="K161" i="1"/>
  <c r="J166" i="1"/>
  <c r="K166" i="1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14" i="23"/>
  <c r="B14" i="23"/>
  <c r="C14" i="23"/>
  <c r="D14" i="23"/>
  <c r="E14" i="23"/>
  <c r="A15" i="23"/>
  <c r="B15" i="23"/>
  <c r="C15" i="23"/>
  <c r="D15" i="23"/>
  <c r="E15" i="23"/>
  <c r="A16" i="23"/>
  <c r="B16" i="23"/>
  <c r="C16" i="23"/>
  <c r="D16" i="23"/>
  <c r="E16" i="23"/>
  <c r="A17" i="23"/>
  <c r="B17" i="23"/>
  <c r="C17" i="23"/>
  <c r="D17" i="23"/>
  <c r="E17" i="23"/>
  <c r="A18" i="23"/>
  <c r="B18" i="23"/>
  <c r="C18" i="23"/>
  <c r="D18" i="23"/>
  <c r="E18" i="23"/>
  <c r="A19" i="23"/>
  <c r="B19" i="23"/>
  <c r="C19" i="23"/>
  <c r="D19" i="23"/>
  <c r="E19" i="23"/>
  <c r="A20" i="23"/>
  <c r="B20" i="23"/>
  <c r="C20" i="23"/>
  <c r="D20" i="23"/>
  <c r="E20" i="23"/>
  <c r="A21" i="23"/>
  <c r="B21" i="23"/>
  <c r="C21" i="23"/>
  <c r="D21" i="23"/>
  <c r="E21" i="23"/>
  <c r="F21" i="23"/>
  <c r="A22" i="23"/>
  <c r="B22" i="23"/>
  <c r="C22" i="23"/>
  <c r="D22" i="23"/>
  <c r="E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32" i="23"/>
  <c r="B32" i="23"/>
  <c r="C32" i="23"/>
  <c r="D32" i="23"/>
  <c r="E32" i="23"/>
  <c r="A33" i="23"/>
  <c r="B33" i="23"/>
  <c r="C33" i="23"/>
  <c r="D33" i="23"/>
  <c r="E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A37" i="23"/>
  <c r="B37" i="23"/>
  <c r="C37" i="23"/>
  <c r="D37" i="23"/>
  <c r="E37" i="23"/>
  <c r="F37" i="23"/>
  <c r="A38" i="23"/>
  <c r="B38" i="23"/>
  <c r="C38" i="23"/>
  <c r="D38" i="23"/>
  <c r="E38" i="23"/>
  <c r="A39" i="23"/>
  <c r="B39" i="23"/>
  <c r="C39" i="23"/>
  <c r="D39" i="23"/>
  <c r="E39" i="23"/>
  <c r="A40" i="23"/>
  <c r="B40" i="23"/>
  <c r="C40" i="23"/>
  <c r="D40" i="23"/>
  <c r="E40" i="23"/>
  <c r="F40" i="23"/>
  <c r="A41" i="23"/>
  <c r="B41" i="23"/>
  <c r="C41" i="23"/>
  <c r="D41" i="23"/>
  <c r="E41" i="23"/>
  <c r="A42" i="23"/>
  <c r="B42" i="23"/>
  <c r="C42" i="23"/>
  <c r="D42" i="23"/>
  <c r="E42" i="23"/>
  <c r="A43" i="23"/>
  <c r="B43" i="23"/>
  <c r="C43" i="23"/>
  <c r="D43" i="23"/>
  <c r="E43" i="23"/>
  <c r="F43" i="23"/>
  <c r="A44" i="23"/>
  <c r="B44" i="23"/>
  <c r="C44" i="23"/>
  <c r="D44" i="23"/>
  <c r="E44" i="23"/>
  <c r="A45" i="23"/>
  <c r="B45" i="23"/>
  <c r="C45" i="23"/>
  <c r="D45" i="23"/>
  <c r="E45" i="23"/>
  <c r="A46" i="23"/>
  <c r="B46" i="23"/>
  <c r="C46" i="23"/>
  <c r="D46" i="23"/>
  <c r="E46" i="23"/>
  <c r="A47" i="23"/>
  <c r="B47" i="23"/>
  <c r="C47" i="23"/>
  <c r="D47" i="23"/>
  <c r="E47" i="23"/>
  <c r="A48" i="23"/>
  <c r="B48" i="23"/>
  <c r="C48" i="23"/>
  <c r="D48" i="23"/>
  <c r="E48" i="23"/>
  <c r="F48" i="23"/>
  <c r="B2" i="23"/>
  <c r="C2" i="23"/>
  <c r="D2" i="23"/>
  <c r="E2" i="23"/>
  <c r="A2" i="23"/>
  <c r="C34" i="20"/>
  <c r="E30" i="1" s="1"/>
  <c r="F19" i="30" s="1"/>
  <c r="D34" i="20"/>
  <c r="F34" i="20"/>
  <c r="E63" i="1" s="1"/>
  <c r="G19" i="30" s="1"/>
  <c r="G34" i="20"/>
  <c r="I34" i="20"/>
  <c r="E96" i="1" s="1"/>
  <c r="H19" i="30" s="1"/>
  <c r="J34" i="20"/>
  <c r="M34" i="20"/>
  <c r="N34" i="20" s="1"/>
  <c r="P34" i="20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F30" i="1" l="1"/>
  <c r="E34" i="20"/>
  <c r="G30" i="1" s="1"/>
  <c r="Q34" i="20"/>
  <c r="G162" i="1" s="1"/>
  <c r="F129" i="1"/>
  <c r="K34" i="20"/>
  <c r="G96" i="1" s="1"/>
  <c r="F63" i="1"/>
  <c r="H34" i="20"/>
  <c r="G63" i="1" s="1"/>
  <c r="F96" i="1"/>
  <c r="F162" i="1"/>
  <c r="L34" i="20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O34" i="20" l="1"/>
  <c r="E162" i="1" s="1"/>
  <c r="J19" i="30" s="1"/>
  <c r="E129" i="1"/>
  <c r="I19" i="30" s="1"/>
  <c r="A2" i="22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5" i="1" s="1"/>
  <c r="G26" i="30" s="1"/>
  <c r="F18" i="26"/>
  <c r="I55" i="1" s="1"/>
  <c r="G36" i="30" s="1"/>
  <c r="F26" i="26"/>
  <c r="I65" i="1" s="1"/>
  <c r="G46" i="30" s="1"/>
  <c r="F11" i="26"/>
  <c r="I48" i="1" s="1"/>
  <c r="G29" i="30" s="1"/>
  <c r="F19" i="26"/>
  <c r="I57" i="1" s="1"/>
  <c r="G38" i="30" s="1"/>
  <c r="F27" i="26"/>
  <c r="I66" i="1" s="1"/>
  <c r="G47" i="30" s="1"/>
  <c r="F9" i="26"/>
  <c r="F28" i="26"/>
  <c r="F12" i="26"/>
  <c r="I49" i="1" s="1"/>
  <c r="G30" i="30" s="1"/>
  <c r="F20" i="26"/>
  <c r="I58" i="1" s="1"/>
  <c r="G39" i="30" s="1"/>
  <c r="F25" i="26"/>
  <c r="I64" i="1" s="1"/>
  <c r="G45" i="30" s="1"/>
  <c r="F5" i="26"/>
  <c r="I40" i="1" s="1"/>
  <c r="G22" i="30" s="1"/>
  <c r="F13" i="26"/>
  <c r="F21" i="26"/>
  <c r="F3" i="26"/>
  <c r="F6" i="26"/>
  <c r="F14" i="26"/>
  <c r="F22" i="26"/>
  <c r="I60" i="1" s="1"/>
  <c r="G41" i="30" s="1"/>
  <c r="F4" i="26"/>
  <c r="I36" i="1" s="1"/>
  <c r="G20" i="30" s="1"/>
  <c r="F7" i="26"/>
  <c r="I43" i="1" s="1"/>
  <c r="G24" i="30" s="1"/>
  <c r="F15" i="26"/>
  <c r="I51" i="1" s="1"/>
  <c r="G32" i="30" s="1"/>
  <c r="F23" i="26"/>
  <c r="I61" i="1" s="1"/>
  <c r="G42" i="30" s="1"/>
  <c r="F8" i="26"/>
  <c r="I44" i="1" s="1"/>
  <c r="G25" i="30" s="1"/>
  <c r="F16" i="26"/>
  <c r="I52" i="1" s="1"/>
  <c r="G33" i="30" s="1"/>
  <c r="F24" i="26"/>
  <c r="I63" i="1" s="1"/>
  <c r="G44" i="30" s="1"/>
  <c r="F17" i="26"/>
  <c r="A2" i="19" a="1"/>
  <c r="D26" i="26"/>
  <c r="P23" i="26"/>
  <c r="M28" i="26"/>
  <c r="N28" i="26" s="1"/>
  <c r="P24" i="26"/>
  <c r="G23" i="26"/>
  <c r="A2" i="26"/>
  <c r="F2" i="26" s="1"/>
  <c r="J24" i="26"/>
  <c r="I25" i="26"/>
  <c r="I97" i="1" s="1"/>
  <c r="H45" i="30" s="1"/>
  <c r="P27" i="26"/>
  <c r="M25" i="26"/>
  <c r="G25" i="26"/>
  <c r="P28" i="26"/>
  <c r="Q28" i="26" s="1"/>
  <c r="P26" i="26"/>
  <c r="M23" i="26"/>
  <c r="C28" i="26"/>
  <c r="D23" i="26"/>
  <c r="G27" i="26"/>
  <c r="I24" i="26"/>
  <c r="I96" i="1" s="1"/>
  <c r="H44" i="30" s="1"/>
  <c r="C27" i="26"/>
  <c r="I33" i="1" s="1"/>
  <c r="J25" i="26"/>
  <c r="J28" i="26"/>
  <c r="G28" i="26"/>
  <c r="C24" i="26"/>
  <c r="I30" i="1" s="1"/>
  <c r="G24" i="26"/>
  <c r="C26" i="26"/>
  <c r="I32" i="1" s="1"/>
  <c r="M27" i="26"/>
  <c r="I27" i="26"/>
  <c r="I99" i="1" s="1"/>
  <c r="H47" i="30" s="1"/>
  <c r="G26" i="26"/>
  <c r="M24" i="26"/>
  <c r="I28" i="26"/>
  <c r="I26" i="26"/>
  <c r="I98" i="1" s="1"/>
  <c r="H46" i="30" s="1"/>
  <c r="D28" i="26"/>
  <c r="E28" i="26" s="1"/>
  <c r="M26" i="26"/>
  <c r="J23" i="26"/>
  <c r="J27" i="26"/>
  <c r="I23" i="26"/>
  <c r="I94" i="1" s="1"/>
  <c r="H42" i="30" s="1"/>
  <c r="D27" i="26"/>
  <c r="C23" i="26"/>
  <c r="I28" i="1" s="1"/>
  <c r="D24" i="26"/>
  <c r="C25" i="26"/>
  <c r="I31" i="1" s="1"/>
  <c r="D25" i="26"/>
  <c r="J26" i="26"/>
  <c r="P25" i="26"/>
  <c r="A2" i="27" a="1"/>
  <c r="C22" i="26"/>
  <c r="I27" i="1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C16" i="26"/>
  <c r="I19" i="1" s="1"/>
  <c r="C14" i="26"/>
  <c r="C10" i="26"/>
  <c r="I12" i="1" s="1"/>
  <c r="C6" i="26"/>
  <c r="C4" i="26"/>
  <c r="I3" i="1" s="1"/>
  <c r="F20" i="30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I93" i="1" s="1"/>
  <c r="H41" i="30" s="1"/>
  <c r="C21" i="26"/>
  <c r="C19" i="26"/>
  <c r="I24" i="1" s="1"/>
  <c r="C17" i="26"/>
  <c r="C15" i="26"/>
  <c r="I18" i="1" s="1"/>
  <c r="C13" i="26"/>
  <c r="C11" i="26"/>
  <c r="I15" i="1" s="1"/>
  <c r="C9" i="26"/>
  <c r="C7" i="26"/>
  <c r="I10" i="1" s="1"/>
  <c r="J22" i="26"/>
  <c r="G20" i="26"/>
  <c r="G18" i="26"/>
  <c r="G16" i="26"/>
  <c r="G14" i="26"/>
  <c r="H14" i="26" s="1"/>
  <c r="G12" i="26"/>
  <c r="G10" i="26"/>
  <c r="G8" i="26"/>
  <c r="G6" i="26"/>
  <c r="G4" i="26"/>
  <c r="J19" i="26"/>
  <c r="M22" i="26"/>
  <c r="C18" i="26"/>
  <c r="I22" i="1" s="1"/>
  <c r="C12" i="26"/>
  <c r="I16" i="1" s="1"/>
  <c r="C8" i="26"/>
  <c r="I11" i="1" s="1"/>
  <c r="G11" i="26"/>
  <c r="G19" i="26"/>
  <c r="G9" i="26"/>
  <c r="C5" i="26"/>
  <c r="I7" i="1" s="1"/>
  <c r="G3" i="26"/>
  <c r="G7" i="26"/>
  <c r="G17" i="26"/>
  <c r="H17" i="26" s="1"/>
  <c r="G21" i="26"/>
  <c r="G5" i="26"/>
  <c r="G15" i="26"/>
  <c r="C3" i="26"/>
  <c r="G13" i="26"/>
  <c r="P6" i="26"/>
  <c r="Q6" i="26" s="1"/>
  <c r="P19" i="26"/>
  <c r="M15" i="26"/>
  <c r="I16" i="26"/>
  <c r="I85" i="1" s="1"/>
  <c r="H33" i="30" s="1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I90" i="1" s="1"/>
  <c r="H38" i="30" s="1"/>
  <c r="P18" i="26"/>
  <c r="P11" i="26"/>
  <c r="J4" i="26"/>
  <c r="I18" i="26"/>
  <c r="I88" i="1" s="1"/>
  <c r="H36" i="30" s="1"/>
  <c r="I14" i="26"/>
  <c r="I9" i="26"/>
  <c r="M7" i="26"/>
  <c r="I8" i="26"/>
  <c r="I77" i="1" s="1"/>
  <c r="H25" i="30" s="1"/>
  <c r="M4" i="26"/>
  <c r="I20" i="26"/>
  <c r="I91" i="1" s="1"/>
  <c r="H39" i="30" s="1"/>
  <c r="J18" i="26"/>
  <c r="P17" i="26"/>
  <c r="Q17" i="26" s="1"/>
  <c r="M13" i="26"/>
  <c r="N13" i="26" s="1"/>
  <c r="I12" i="26"/>
  <c r="I82" i="1" s="1"/>
  <c r="H30" i="30" s="1"/>
  <c r="I13" i="26"/>
  <c r="M10" i="26"/>
  <c r="J10" i="26"/>
  <c r="J5" i="26"/>
  <c r="M20" i="26"/>
  <c r="J12" i="26"/>
  <c r="I4" i="26"/>
  <c r="I69" i="1" s="1"/>
  <c r="H20" i="30" s="1"/>
  <c r="M16" i="26"/>
  <c r="I10" i="26"/>
  <c r="I78" i="1" s="1"/>
  <c r="H26" i="30" s="1"/>
  <c r="I21" i="26"/>
  <c r="P20" i="26"/>
  <c r="M14" i="26"/>
  <c r="N14" i="26" s="1"/>
  <c r="I5" i="26"/>
  <c r="I73" i="1" s="1"/>
  <c r="H22" i="30" s="1"/>
  <c r="J17" i="26"/>
  <c r="I7" i="26"/>
  <c r="I76" i="1" s="1"/>
  <c r="H24" i="30" s="1"/>
  <c r="P9" i="26"/>
  <c r="Q9" i="26" s="1"/>
  <c r="P15" i="26"/>
  <c r="I6" i="26"/>
  <c r="P16" i="26"/>
  <c r="M3" i="26"/>
  <c r="N3" i="26" s="1"/>
  <c r="P5" i="26"/>
  <c r="M19" i="26"/>
  <c r="I11" i="26"/>
  <c r="I81" i="1" s="1"/>
  <c r="H29" i="30" s="1"/>
  <c r="J15" i="26"/>
  <c r="P3" i="26"/>
  <c r="Q3" i="26" s="1"/>
  <c r="J3" i="26"/>
  <c r="J11" i="26"/>
  <c r="M17" i="26"/>
  <c r="N17" i="26" s="1"/>
  <c r="P13" i="26"/>
  <c r="Q13" i="26" s="1"/>
  <c r="I15" i="26"/>
  <c r="I84" i="1" s="1"/>
  <c r="H32" i="30" s="1"/>
  <c r="M12" i="26"/>
  <c r="J21" i="26"/>
  <c r="M18" i="26"/>
  <c r="M9" i="26"/>
  <c r="N9" i="26" s="1"/>
  <c r="P7" i="26"/>
  <c r="J6" i="26"/>
  <c r="M21" i="26"/>
  <c r="N21" i="26" s="1"/>
  <c r="J20" i="26"/>
  <c r="M8" i="26"/>
  <c r="I3" i="26"/>
  <c r="P14" i="26"/>
  <c r="Q14" i="26" s="1"/>
  <c r="M6" i="26"/>
  <c r="N6" i="26" s="1"/>
  <c r="P4" i="26"/>
  <c r="K21" i="26" l="1"/>
  <c r="E6" i="26"/>
  <c r="H9" i="26"/>
  <c r="H3" i="26"/>
  <c r="H13" i="26"/>
  <c r="H21" i="26"/>
  <c r="K6" i="26"/>
  <c r="E9" i="26"/>
  <c r="E13" i="26"/>
  <c r="K28" i="26"/>
  <c r="E21" i="26"/>
  <c r="J135" i="1"/>
  <c r="Q4" i="26"/>
  <c r="J154" i="1"/>
  <c r="Q18" i="26"/>
  <c r="J143" i="1"/>
  <c r="Q8" i="26"/>
  <c r="J90" i="1"/>
  <c r="K19" i="26"/>
  <c r="J129" i="1"/>
  <c r="N24" i="26"/>
  <c r="J77" i="1"/>
  <c r="K8" i="26"/>
  <c r="K14" i="26"/>
  <c r="J36" i="1"/>
  <c r="H4" i="26"/>
  <c r="J58" i="1"/>
  <c r="H20" i="26"/>
  <c r="J11" i="1"/>
  <c r="E8" i="26"/>
  <c r="J65" i="1"/>
  <c r="H26" i="26"/>
  <c r="J97" i="1"/>
  <c r="K25" i="26"/>
  <c r="J162" i="1"/>
  <c r="Q24" i="26"/>
  <c r="J142" i="1"/>
  <c r="Q7" i="26"/>
  <c r="J118" i="1"/>
  <c r="N16" i="26"/>
  <c r="J33" i="1"/>
  <c r="E27" i="26"/>
  <c r="J164" i="1"/>
  <c r="Q26" i="26"/>
  <c r="J115" i="1"/>
  <c r="N12" i="26"/>
  <c r="J123" i="1"/>
  <c r="N19" i="26"/>
  <c r="K17" i="26"/>
  <c r="J82" i="1"/>
  <c r="K12" i="26"/>
  <c r="J76" i="1"/>
  <c r="K7" i="26"/>
  <c r="K9" i="26"/>
  <c r="J51" i="1"/>
  <c r="H15" i="26"/>
  <c r="J57" i="1"/>
  <c r="H19" i="26"/>
  <c r="H6" i="26"/>
  <c r="J93" i="1"/>
  <c r="K22" i="26"/>
  <c r="J18" i="1"/>
  <c r="E15" i="26"/>
  <c r="J12" i="1"/>
  <c r="E10" i="26"/>
  <c r="J163" i="1"/>
  <c r="Q25" i="26"/>
  <c r="J99" i="1"/>
  <c r="K27" i="26"/>
  <c r="J64" i="1"/>
  <c r="H25" i="26"/>
  <c r="J157" i="1"/>
  <c r="Q20" i="26"/>
  <c r="J106" i="1"/>
  <c r="N5" i="26"/>
  <c r="J55" i="1"/>
  <c r="H18" i="26"/>
  <c r="J124" i="1"/>
  <c r="N20" i="26"/>
  <c r="J88" i="1"/>
  <c r="K18" i="26"/>
  <c r="J69" i="1"/>
  <c r="K4" i="26"/>
  <c r="J148" i="1"/>
  <c r="Q12" i="26"/>
  <c r="J144" i="1"/>
  <c r="Q10" i="26"/>
  <c r="J40" i="1"/>
  <c r="H5" i="26"/>
  <c r="J48" i="1"/>
  <c r="H11" i="26"/>
  <c r="J44" i="1"/>
  <c r="H8" i="26"/>
  <c r="E17" i="26"/>
  <c r="J16" i="1"/>
  <c r="E12" i="26"/>
  <c r="J98" i="1"/>
  <c r="K26" i="26"/>
  <c r="J94" i="1"/>
  <c r="K23" i="26"/>
  <c r="J132" i="1"/>
  <c r="N27" i="26"/>
  <c r="J130" i="1"/>
  <c r="N25" i="26"/>
  <c r="J160" i="1"/>
  <c r="Q23" i="26"/>
  <c r="J78" i="1"/>
  <c r="K10" i="26"/>
  <c r="J84" i="1"/>
  <c r="K15" i="26"/>
  <c r="J15" i="1"/>
  <c r="E11" i="26"/>
  <c r="J61" i="1"/>
  <c r="H23" i="26"/>
  <c r="J110" i="1"/>
  <c r="N8" i="26"/>
  <c r="J91" i="1"/>
  <c r="K20" i="26"/>
  <c r="J139" i="1"/>
  <c r="Q5" i="26"/>
  <c r="J73" i="1"/>
  <c r="K5" i="26"/>
  <c r="J147" i="1"/>
  <c r="Q11" i="26"/>
  <c r="J85" i="1"/>
  <c r="K16" i="26"/>
  <c r="J45" i="1"/>
  <c r="H10" i="26"/>
  <c r="E3" i="26"/>
  <c r="J24" i="1"/>
  <c r="E19" i="26"/>
  <c r="E14" i="26"/>
  <c r="J31" i="1"/>
  <c r="E25" i="26"/>
  <c r="J131" i="1"/>
  <c r="N26" i="26"/>
  <c r="J66" i="1"/>
  <c r="H27" i="26"/>
  <c r="J165" i="1"/>
  <c r="Q27" i="26"/>
  <c r="J32" i="1"/>
  <c r="E26" i="26"/>
  <c r="J151" i="1"/>
  <c r="Q16" i="26"/>
  <c r="J117" i="1"/>
  <c r="N15" i="26"/>
  <c r="J19" i="1"/>
  <c r="E16" i="26"/>
  <c r="J28" i="1"/>
  <c r="E23" i="26"/>
  <c r="K3" i="26"/>
  <c r="J111" i="1"/>
  <c r="N10" i="26"/>
  <c r="J114" i="1"/>
  <c r="N11" i="26"/>
  <c r="J156" i="1"/>
  <c r="Q19" i="26"/>
  <c r="J43" i="1"/>
  <c r="H7" i="26"/>
  <c r="J10" i="1"/>
  <c r="E7" i="26"/>
  <c r="J60" i="1"/>
  <c r="H22" i="26"/>
  <c r="J159" i="1"/>
  <c r="Q22" i="26"/>
  <c r="J22" i="1"/>
  <c r="E18" i="26"/>
  <c r="J30" i="1"/>
  <c r="E24" i="26"/>
  <c r="J96" i="1"/>
  <c r="K24" i="26"/>
  <c r="J81" i="1"/>
  <c r="K11" i="26"/>
  <c r="J102" i="1"/>
  <c r="N4" i="26"/>
  <c r="J49" i="1"/>
  <c r="H12" i="26"/>
  <c r="J7" i="1"/>
  <c r="E5" i="26"/>
  <c r="J63" i="1"/>
  <c r="H24" i="26"/>
  <c r="J121" i="1"/>
  <c r="N18" i="26"/>
  <c r="J150" i="1"/>
  <c r="Q15" i="26"/>
  <c r="J109" i="1"/>
  <c r="N7" i="26"/>
  <c r="K13" i="26"/>
  <c r="J126" i="1"/>
  <c r="N22" i="26"/>
  <c r="J52" i="1"/>
  <c r="H16" i="26"/>
  <c r="J27" i="1"/>
  <c r="E22" i="26"/>
  <c r="J3" i="1"/>
  <c r="E4" i="26"/>
  <c r="J25" i="1"/>
  <c r="E20" i="26"/>
  <c r="H28" i="26"/>
  <c r="J127" i="1"/>
  <c r="N23" i="26"/>
  <c r="F33" i="5"/>
  <c r="F33" i="23" s="1"/>
  <c r="F33" i="30"/>
  <c r="F22" i="5"/>
  <c r="F22" i="23" s="1"/>
  <c r="F22" i="30"/>
  <c r="F41" i="5"/>
  <c r="F41" i="23" s="1"/>
  <c r="F41" i="30"/>
  <c r="F38" i="5"/>
  <c r="F38" i="23" s="1"/>
  <c r="F38" i="30"/>
  <c r="F25" i="5"/>
  <c r="F25" i="23" s="1"/>
  <c r="F25" i="30"/>
  <c r="F26" i="5"/>
  <c r="F26" i="23" s="1"/>
  <c r="F26" i="30"/>
  <c r="F47" i="5"/>
  <c r="F47" i="23" s="1"/>
  <c r="F47" i="30"/>
  <c r="F24" i="5"/>
  <c r="F24" i="23" s="1"/>
  <c r="F24" i="30"/>
  <c r="F30" i="5"/>
  <c r="F30" i="23" s="1"/>
  <c r="F30" i="30"/>
  <c r="F29" i="5"/>
  <c r="F29" i="23" s="1"/>
  <c r="F29" i="30"/>
  <c r="F39" i="5"/>
  <c r="F39" i="23" s="1"/>
  <c r="F39" i="30"/>
  <c r="F45" i="5"/>
  <c r="F45" i="23" s="1"/>
  <c r="F45" i="30"/>
  <c r="F46" i="5"/>
  <c r="F46" i="23" s="1"/>
  <c r="F46" i="30"/>
  <c r="F36" i="5"/>
  <c r="F36" i="23" s="1"/>
  <c r="F36" i="30"/>
  <c r="F44" i="5"/>
  <c r="F44" i="23" s="1"/>
  <c r="F44" i="30"/>
  <c r="F32" i="5"/>
  <c r="F32" i="23" s="1"/>
  <c r="F32" i="30"/>
  <c r="F42" i="5"/>
  <c r="F42" i="23" s="1"/>
  <c r="F42" i="30"/>
  <c r="F20" i="5"/>
  <c r="F20" i="23" s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L19" i="26"/>
  <c r="I123" i="1" s="1"/>
  <c r="I38" i="30" s="1"/>
  <c r="L23" i="26"/>
  <c r="I127" i="1" s="1"/>
  <c r="I42" i="30" s="1"/>
  <c r="L26" i="26"/>
  <c r="I131" i="1" s="1"/>
  <c r="I46" i="30" s="1"/>
  <c r="L24" i="26"/>
  <c r="I129" i="1" s="1"/>
  <c r="I44" i="30" s="1"/>
  <c r="L28" i="26"/>
  <c r="O28" i="26" s="1"/>
  <c r="L25" i="26"/>
  <c r="I130" i="1" s="1"/>
  <c r="I45" i="30" s="1"/>
  <c r="L27" i="26"/>
  <c r="I132" i="1" s="1"/>
  <c r="I47" i="30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11" i="1" s="1"/>
  <c r="I26" i="30" s="1"/>
  <c r="L22" i="26"/>
  <c r="I126" i="1" s="1"/>
  <c r="I41" i="30" s="1"/>
  <c r="L15" i="26"/>
  <c r="I117" i="1" s="1"/>
  <c r="I32" i="30" s="1"/>
  <c r="L3" i="26"/>
  <c r="O3" i="26" s="1"/>
  <c r="L13" i="26"/>
  <c r="O13" i="26" s="1"/>
  <c r="L8" i="26"/>
  <c r="I110" i="1" s="1"/>
  <c r="I25" i="30" s="1"/>
  <c r="L20" i="26"/>
  <c r="I124" i="1" s="1"/>
  <c r="I39" i="30" s="1"/>
  <c r="L17" i="26"/>
  <c r="O17" i="26" s="1"/>
  <c r="L12" i="26"/>
  <c r="I115" i="1" s="1"/>
  <c r="I30" i="30" s="1"/>
  <c r="L7" i="26"/>
  <c r="I109" i="1" s="1"/>
  <c r="I24" i="30" s="1"/>
  <c r="L9" i="26"/>
  <c r="O9" i="26" s="1"/>
  <c r="L14" i="26"/>
  <c r="O14" i="26" s="1"/>
  <c r="L18" i="26"/>
  <c r="I121" i="1" s="1"/>
  <c r="I36" i="30" s="1"/>
  <c r="L4" i="26"/>
  <c r="I102" i="1" s="1"/>
  <c r="I20" i="30" s="1"/>
  <c r="L21" i="26"/>
  <c r="O21" i="26" s="1"/>
  <c r="L6" i="26"/>
  <c r="O6" i="26" s="1"/>
  <c r="L5" i="26"/>
  <c r="I106" i="1" s="1"/>
  <c r="I22" i="30" s="1"/>
  <c r="L16" i="26"/>
  <c r="I118" i="1" s="1"/>
  <c r="I33" i="30" s="1"/>
  <c r="L11" i="26"/>
  <c r="I114" i="1" s="1"/>
  <c r="I29" i="30" s="1"/>
  <c r="G2" i="26"/>
  <c r="H2" i="26" s="1"/>
  <c r="D2" i="26"/>
  <c r="C2" i="26"/>
  <c r="M2" i="26"/>
  <c r="N2" i="26" s="1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K2" i="26" l="1"/>
  <c r="E2" i="26"/>
  <c r="K81" i="1"/>
  <c r="I29" i="5" s="1"/>
  <c r="K99" i="1"/>
  <c r="I47" i="5" s="1"/>
  <c r="K65" i="1"/>
  <c r="H46" i="5" s="1"/>
  <c r="K66" i="1"/>
  <c r="H47" i="5" s="1"/>
  <c r="K163" i="1"/>
  <c r="K45" i="5" s="1"/>
  <c r="K85" i="1"/>
  <c r="I33" i="5" s="1"/>
  <c r="K69" i="1"/>
  <c r="I20" i="5" s="1"/>
  <c r="K77" i="1"/>
  <c r="I25" i="5" s="1"/>
  <c r="K97" i="1"/>
  <c r="I45" i="5" s="1"/>
  <c r="K24" i="1"/>
  <c r="G38" i="5" s="1"/>
  <c r="G38" i="23" s="1"/>
  <c r="H38" i="23" s="1"/>
  <c r="K25" i="1"/>
  <c r="G39" i="5" s="1"/>
  <c r="G39" i="23" s="1"/>
  <c r="K22" i="1"/>
  <c r="G36" i="5" s="1"/>
  <c r="G36" i="23" s="1"/>
  <c r="K151" i="1"/>
  <c r="K33" i="5" s="1"/>
  <c r="K63" i="1"/>
  <c r="H44" i="5" s="1"/>
  <c r="K157" i="1"/>
  <c r="K39" i="5" s="1"/>
  <c r="K76" i="1"/>
  <c r="I24" i="5" s="1"/>
  <c r="K93" i="1"/>
  <c r="I41" i="5" s="1"/>
  <c r="K94" i="1"/>
  <c r="I42" i="5" s="1"/>
  <c r="K3" i="1"/>
  <c r="G20" i="5" s="1"/>
  <c r="G20" i="23" s="1"/>
  <c r="K15" i="1"/>
  <c r="G29" i="5" s="1"/>
  <c r="G29" i="23" s="1"/>
  <c r="K27" i="1"/>
  <c r="G41" i="5" s="1"/>
  <c r="G41" i="23" s="1"/>
  <c r="G44" i="5"/>
  <c r="G44" i="23" s="1"/>
  <c r="H44" i="23" s="1"/>
  <c r="K30" i="1"/>
  <c r="K142" i="1"/>
  <c r="K24" i="5" s="1"/>
  <c r="K159" i="1"/>
  <c r="K41" i="5" s="1"/>
  <c r="K88" i="1"/>
  <c r="I36" i="5" s="1"/>
  <c r="K78" i="1"/>
  <c r="I26" i="5" s="1"/>
  <c r="K32" i="1"/>
  <c r="G46" i="5" s="1"/>
  <c r="G46" i="23" s="1"/>
  <c r="K45" i="1"/>
  <c r="H26" i="5" s="1"/>
  <c r="K18" i="1"/>
  <c r="G32" i="5" s="1"/>
  <c r="G32" i="23" s="1"/>
  <c r="K58" i="1"/>
  <c r="H39" i="5" s="1"/>
  <c r="K55" i="1"/>
  <c r="H36" i="5" s="1"/>
  <c r="K60" i="1"/>
  <c r="H41" i="5" s="1"/>
  <c r="K51" i="1"/>
  <c r="H32" i="5" s="1"/>
  <c r="K135" i="1"/>
  <c r="K20" i="5" s="1"/>
  <c r="K156" i="1"/>
  <c r="K38" i="5" s="1"/>
  <c r="K73" i="1"/>
  <c r="I22" i="5" s="1"/>
  <c r="K82" i="1"/>
  <c r="I30" i="5" s="1"/>
  <c r="K12" i="1"/>
  <c r="G26" i="5" s="1"/>
  <c r="G26" i="23" s="1"/>
  <c r="K28" i="1"/>
  <c r="G42" i="5" s="1"/>
  <c r="G42" i="23" s="1"/>
  <c r="H42" i="23" s="1"/>
  <c r="K36" i="1"/>
  <c r="H20" i="5" s="1"/>
  <c r="K31" i="1"/>
  <c r="G45" i="5" s="1"/>
  <c r="G45" i="23" s="1"/>
  <c r="H45" i="23" s="1"/>
  <c r="K48" i="1"/>
  <c r="H29" i="5" s="1"/>
  <c r="K144" i="1"/>
  <c r="K26" i="5" s="1"/>
  <c r="K49" i="1"/>
  <c r="H30" i="5" s="1"/>
  <c r="K44" i="1"/>
  <c r="H25" i="5" s="1"/>
  <c r="K16" i="1"/>
  <c r="G30" i="5" s="1"/>
  <c r="G30" i="23" s="1"/>
  <c r="K148" i="1"/>
  <c r="K30" i="5" s="1"/>
  <c r="K84" i="1"/>
  <c r="I32" i="5" s="1"/>
  <c r="K11" i="1"/>
  <c r="G25" i="5" s="1"/>
  <c r="G25" i="23" s="1"/>
  <c r="K10" i="1"/>
  <c r="G24" i="5" s="1"/>
  <c r="G24" i="23" s="1"/>
  <c r="K162" i="1"/>
  <c r="K44" i="5" s="1"/>
  <c r="K33" i="1"/>
  <c r="G47" i="5" s="1"/>
  <c r="G47" i="23" s="1"/>
  <c r="K40" i="1"/>
  <c r="H22" i="5" s="1"/>
  <c r="K57" i="1"/>
  <c r="H38" i="5" s="1"/>
  <c r="K160" i="1"/>
  <c r="K42" i="5" s="1"/>
  <c r="K139" i="1"/>
  <c r="K22" i="5" s="1"/>
  <c r="K150" i="1"/>
  <c r="K32" i="5" s="1"/>
  <c r="K91" i="1"/>
  <c r="I39" i="5" s="1"/>
  <c r="K98" i="1"/>
  <c r="I46" i="5" s="1"/>
  <c r="K64" i="1"/>
  <c r="H45" i="5" s="1"/>
  <c r="K154" i="1"/>
  <c r="K36" i="5" s="1"/>
  <c r="K143" i="1"/>
  <c r="K25" i="5" s="1"/>
  <c r="K43" i="1"/>
  <c r="H24" i="5" s="1"/>
  <c r="K90" i="1"/>
  <c r="I38" i="5" s="1"/>
  <c r="K96" i="1"/>
  <c r="I44" i="5" s="1"/>
  <c r="K7" i="1"/>
  <c r="G22" i="5" s="1"/>
  <c r="G22" i="23" s="1"/>
  <c r="K61" i="1"/>
  <c r="H42" i="5" s="1"/>
  <c r="K19" i="1"/>
  <c r="G33" i="5" s="1"/>
  <c r="G33" i="23" s="1"/>
  <c r="K52" i="1"/>
  <c r="H33" i="5" s="1"/>
  <c r="K165" i="1"/>
  <c r="K47" i="5" s="1"/>
  <c r="K147" i="1"/>
  <c r="K29" i="5" s="1"/>
  <c r="K164" i="1"/>
  <c r="K46" i="5" s="1"/>
  <c r="D2" i="19"/>
  <c r="C2" i="19"/>
  <c r="O25" i="26"/>
  <c r="I163" i="1" s="1"/>
  <c r="J45" i="30" s="1"/>
  <c r="O15" i="26"/>
  <c r="I150" i="1" s="1"/>
  <c r="J32" i="30" s="1"/>
  <c r="O19" i="26"/>
  <c r="I156" i="1" s="1"/>
  <c r="J38" i="30" s="1"/>
  <c r="O16" i="26"/>
  <c r="I151" i="1" s="1"/>
  <c r="J33" i="30" s="1"/>
  <c r="O4" i="26"/>
  <c r="I135" i="1" s="1"/>
  <c r="J20" i="30" s="1"/>
  <c r="O8" i="26"/>
  <c r="I143" i="1" s="1"/>
  <c r="J25" i="30" s="1"/>
  <c r="O22" i="26"/>
  <c r="I159" i="1" s="1"/>
  <c r="J41" i="30" s="1"/>
  <c r="O5" i="26"/>
  <c r="I139" i="1" s="1"/>
  <c r="J22" i="30" s="1"/>
  <c r="O12" i="26"/>
  <c r="I148" i="1" s="1"/>
  <c r="J30" i="30" s="1"/>
  <c r="O11" i="26"/>
  <c r="I147" i="1" s="1"/>
  <c r="J29" i="30" s="1"/>
  <c r="O20" i="26"/>
  <c r="I157" i="1" s="1"/>
  <c r="J39" i="30" s="1"/>
  <c r="O24" i="26"/>
  <c r="I162" i="1" s="1"/>
  <c r="J44" i="30" s="1"/>
  <c r="O18" i="26"/>
  <c r="I154" i="1" s="1"/>
  <c r="J36" i="30" s="1"/>
  <c r="O10" i="26"/>
  <c r="I144" i="1" s="1"/>
  <c r="J26" i="30" s="1"/>
  <c r="O27" i="26"/>
  <c r="I165" i="1" s="1"/>
  <c r="J47" i="30" s="1"/>
  <c r="O26" i="26"/>
  <c r="I164" i="1" s="1"/>
  <c r="J46" i="30" s="1"/>
  <c r="O7" i="26"/>
  <c r="I142" i="1" s="1"/>
  <c r="J24" i="30" s="1"/>
  <c r="O23" i="26"/>
  <c r="I160" i="1" s="1"/>
  <c r="J42" i="30" s="1"/>
  <c r="B2" i="27"/>
  <c r="C2" i="27"/>
  <c r="L2" i="26"/>
  <c r="O2" i="26" s="1"/>
  <c r="B2" i="19"/>
  <c r="A2" i="20" s="1" a="1"/>
  <c r="I44" i="23" l="1"/>
  <c r="H46" i="23"/>
  <c r="I46" i="23" s="1"/>
  <c r="H47" i="23"/>
  <c r="I47" i="23" s="1"/>
  <c r="I45" i="23"/>
  <c r="I42" i="23"/>
  <c r="H24" i="23"/>
  <c r="I24" i="23" s="1"/>
  <c r="H33" i="23"/>
  <c r="I33" i="23" s="1"/>
  <c r="H29" i="23"/>
  <c r="I29" i="23" s="1"/>
  <c r="H32" i="23"/>
  <c r="I32" i="23" s="1"/>
  <c r="H39" i="23"/>
  <c r="I39" i="23" s="1"/>
  <c r="H22" i="23"/>
  <c r="I22" i="23" s="1"/>
  <c r="H36" i="23"/>
  <c r="I36" i="23" s="1"/>
  <c r="I38" i="23"/>
  <c r="H20" i="23"/>
  <c r="I20" i="23" s="1"/>
  <c r="H26" i="23"/>
  <c r="I26" i="23" s="1"/>
  <c r="H30" i="23"/>
  <c r="I30" i="23" s="1"/>
  <c r="H41" i="23"/>
  <c r="I41" i="23" s="1"/>
  <c r="H25" i="23"/>
  <c r="I25" i="23" s="1"/>
  <c r="F6" i="20"/>
  <c r="F14" i="20"/>
  <c r="F22" i="20"/>
  <c r="E41" i="1" s="1"/>
  <c r="G7" i="30" s="1"/>
  <c r="F30" i="20"/>
  <c r="E51" i="1" s="1"/>
  <c r="G15" i="30" s="1"/>
  <c r="F7" i="20"/>
  <c r="F15" i="20"/>
  <c r="F23" i="20"/>
  <c r="E42" i="1" s="1"/>
  <c r="G8" i="30" s="1"/>
  <c r="F31" i="20"/>
  <c r="E55" i="1" s="1"/>
  <c r="G16" i="30" s="1"/>
  <c r="F17" i="20"/>
  <c r="F33" i="20"/>
  <c r="E60" i="1" s="1"/>
  <c r="G18" i="30" s="1"/>
  <c r="F10" i="20"/>
  <c r="F8" i="20"/>
  <c r="F16" i="20"/>
  <c r="F24" i="20"/>
  <c r="E43" i="1" s="1"/>
  <c r="G9" i="30" s="1"/>
  <c r="F32" i="20"/>
  <c r="E57" i="1" s="1"/>
  <c r="G17" i="30" s="1"/>
  <c r="F9" i="20"/>
  <c r="E37" i="1" s="1"/>
  <c r="G3" i="30" s="1"/>
  <c r="F25" i="20"/>
  <c r="E44" i="1" s="1"/>
  <c r="G10" i="30" s="1"/>
  <c r="F18" i="20"/>
  <c r="F3" i="20"/>
  <c r="F11" i="20"/>
  <c r="F19" i="20"/>
  <c r="F27" i="20"/>
  <c r="E46" i="1" s="1"/>
  <c r="G12" i="30" s="1"/>
  <c r="F4" i="20"/>
  <c r="F12" i="20"/>
  <c r="E38" i="1" s="1"/>
  <c r="G4" i="30" s="1"/>
  <c r="F20" i="20"/>
  <c r="E39" i="1" s="1"/>
  <c r="G5" i="30" s="1"/>
  <c r="F28" i="20"/>
  <c r="E48" i="1" s="1"/>
  <c r="G13" i="30" s="1"/>
  <c r="F26" i="20"/>
  <c r="E45" i="1" s="1"/>
  <c r="G11" i="30" s="1"/>
  <c r="F5" i="20"/>
  <c r="E36" i="1" s="1"/>
  <c r="G2" i="30" s="1"/>
  <c r="F13" i="20"/>
  <c r="F21" i="20"/>
  <c r="E40" i="1" s="1"/>
  <c r="G6" i="30" s="1"/>
  <c r="F29" i="20"/>
  <c r="E49" i="1" s="1"/>
  <c r="G14" i="30" s="1"/>
  <c r="C32" i="20"/>
  <c r="D32" i="20"/>
  <c r="C33" i="20"/>
  <c r="D33" i="20"/>
  <c r="G32" i="20"/>
  <c r="I32" i="20"/>
  <c r="E90" i="1" s="1"/>
  <c r="H17" i="30" s="1"/>
  <c r="G33" i="20"/>
  <c r="J32" i="20"/>
  <c r="I33" i="20"/>
  <c r="E93" i="1" s="1"/>
  <c r="H18" i="30" s="1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F2" i="30" s="1"/>
  <c r="C6" i="20"/>
  <c r="C7" i="20"/>
  <c r="C8" i="20"/>
  <c r="C24" i="20"/>
  <c r="C25" i="20"/>
  <c r="C26" i="20"/>
  <c r="C27" i="20"/>
  <c r="C28" i="20"/>
  <c r="D3" i="20"/>
  <c r="D4" i="20"/>
  <c r="D5" i="20"/>
  <c r="D6" i="20"/>
  <c r="E6" i="20" s="1"/>
  <c r="D7" i="20"/>
  <c r="G8" i="20"/>
  <c r="H8" i="20" s="1"/>
  <c r="G9" i="20"/>
  <c r="G10" i="20"/>
  <c r="G11" i="20"/>
  <c r="G12" i="20"/>
  <c r="G13" i="20"/>
  <c r="G14" i="20"/>
  <c r="H14" i="20" s="1"/>
  <c r="G15" i="20"/>
  <c r="G16" i="20"/>
  <c r="H16" i="20" s="1"/>
  <c r="G17" i="20"/>
  <c r="G18" i="20"/>
  <c r="H18" i="20" s="1"/>
  <c r="G19" i="20"/>
  <c r="G20" i="20"/>
  <c r="G21" i="20"/>
  <c r="D24" i="20"/>
  <c r="D25" i="20"/>
  <c r="D26" i="20"/>
  <c r="D27" i="20"/>
  <c r="D28" i="20"/>
  <c r="D29" i="20"/>
  <c r="I8" i="20"/>
  <c r="I9" i="20"/>
  <c r="E70" i="1" s="1"/>
  <c r="H3" i="30" s="1"/>
  <c r="I10" i="20"/>
  <c r="I11" i="20"/>
  <c r="I12" i="20"/>
  <c r="E71" i="1" s="1"/>
  <c r="H4" i="30" s="1"/>
  <c r="I13" i="20"/>
  <c r="I14" i="20"/>
  <c r="I15" i="20"/>
  <c r="I16" i="20"/>
  <c r="I17" i="20"/>
  <c r="I18" i="20"/>
  <c r="I19" i="20"/>
  <c r="I20" i="20"/>
  <c r="E72" i="1" s="1"/>
  <c r="H5" i="30" s="1"/>
  <c r="I21" i="20"/>
  <c r="E73" i="1" s="1"/>
  <c r="H6" i="30" s="1"/>
  <c r="C23" i="20"/>
  <c r="G3" i="20"/>
  <c r="G4" i="20"/>
  <c r="G5" i="20"/>
  <c r="G6" i="20"/>
  <c r="G7" i="20"/>
  <c r="H7" i="20" s="1"/>
  <c r="J8" i="20"/>
  <c r="K8" i="20" s="1"/>
  <c r="J9" i="20"/>
  <c r="J10" i="20"/>
  <c r="J11" i="20"/>
  <c r="J12" i="20"/>
  <c r="J13" i="20"/>
  <c r="J14" i="20"/>
  <c r="J15" i="20"/>
  <c r="J16" i="20"/>
  <c r="K16" i="20" s="1"/>
  <c r="J17" i="20"/>
  <c r="K17" i="20" s="1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E74" i="1" s="1"/>
  <c r="H7" i="30" s="1"/>
  <c r="I25" i="20"/>
  <c r="E77" i="1" s="1"/>
  <c r="H10" i="30" s="1"/>
  <c r="I3" i="20"/>
  <c r="C9" i="20"/>
  <c r="E4" i="1" s="1"/>
  <c r="D14" i="20"/>
  <c r="C17" i="20"/>
  <c r="J22" i="20"/>
  <c r="I28" i="20"/>
  <c r="E81" i="1" s="1"/>
  <c r="H13" i="30" s="1"/>
  <c r="I6" i="20"/>
  <c r="D9" i="20"/>
  <c r="C12" i="20"/>
  <c r="E5" i="1" s="1"/>
  <c r="D17" i="20"/>
  <c r="C20" i="20"/>
  <c r="E6" i="1" s="1"/>
  <c r="I23" i="20"/>
  <c r="E75" i="1" s="1"/>
  <c r="H8" i="30" s="1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E78" i="1" s="1"/>
  <c r="H11" i="30" s="1"/>
  <c r="D30" i="20"/>
  <c r="I5" i="20"/>
  <c r="E69" i="1" s="1"/>
  <c r="H2" i="30" s="1"/>
  <c r="C19" i="20"/>
  <c r="J31" i="20"/>
  <c r="I7" i="20"/>
  <c r="D10" i="20"/>
  <c r="C13" i="20"/>
  <c r="D18" i="20"/>
  <c r="C21" i="20"/>
  <c r="E7" i="1" s="1"/>
  <c r="I24" i="20"/>
  <c r="E76" i="1" s="1"/>
  <c r="H9" i="30" s="1"/>
  <c r="G30" i="20"/>
  <c r="G31" i="20"/>
  <c r="D13" i="20"/>
  <c r="C16" i="20"/>
  <c r="D21" i="20"/>
  <c r="I27" i="20"/>
  <c r="E79" i="1" s="1"/>
  <c r="H12" i="30" s="1"/>
  <c r="I29" i="20"/>
  <c r="E82" i="1" s="1"/>
  <c r="H14" i="30" s="1"/>
  <c r="I30" i="20"/>
  <c r="E84" i="1" s="1"/>
  <c r="H15" i="30" s="1"/>
  <c r="I31" i="20"/>
  <c r="E88" i="1" s="1"/>
  <c r="H16" i="30" s="1"/>
  <c r="J29" i="20"/>
  <c r="G22" i="20"/>
  <c r="C22" i="20"/>
  <c r="E8" i="1" s="1"/>
  <c r="D22" i="20"/>
  <c r="D8" i="20"/>
  <c r="G23" i="20"/>
  <c r="D2" i="20"/>
  <c r="C2" i="20"/>
  <c r="G2" i="20"/>
  <c r="H2" i="20" s="1"/>
  <c r="E19" i="20" l="1"/>
  <c r="E11" i="20"/>
  <c r="H13" i="20"/>
  <c r="E8" i="20"/>
  <c r="K19" i="20"/>
  <c r="K11" i="20"/>
  <c r="H3" i="20"/>
  <c r="H19" i="20"/>
  <c r="H10" i="20"/>
  <c r="K15" i="20"/>
  <c r="H6" i="20"/>
  <c r="H17" i="20"/>
  <c r="E7" i="20"/>
  <c r="E14" i="20"/>
  <c r="E18" i="20"/>
  <c r="E17" i="20"/>
  <c r="H11" i="20"/>
  <c r="E10" i="20"/>
  <c r="K18" i="20"/>
  <c r="K10" i="20"/>
  <c r="E13" i="20"/>
  <c r="F46" i="1"/>
  <c r="H27" i="20"/>
  <c r="F41" i="1"/>
  <c r="H22" i="20"/>
  <c r="F37" i="1"/>
  <c r="H9" i="20"/>
  <c r="F51" i="1"/>
  <c r="H30" i="20"/>
  <c r="E16" i="20"/>
  <c r="F74" i="1"/>
  <c r="K22" i="20"/>
  <c r="F43" i="1"/>
  <c r="H24" i="20"/>
  <c r="F11" i="1"/>
  <c r="E25" i="20"/>
  <c r="H15" i="20"/>
  <c r="F81" i="1"/>
  <c r="K28" i="20"/>
  <c r="F69" i="1"/>
  <c r="K5" i="20"/>
  <c r="F22" i="1"/>
  <c r="E31" i="20"/>
  <c r="F70" i="1"/>
  <c r="K9" i="20"/>
  <c r="F90" i="1"/>
  <c r="K32" i="20"/>
  <c r="F55" i="1"/>
  <c r="H31" i="20"/>
  <c r="F44" i="1"/>
  <c r="H25" i="20"/>
  <c r="E2" i="20"/>
  <c r="F9" i="1"/>
  <c r="E23" i="20"/>
  <c r="K14" i="20"/>
  <c r="F10" i="1"/>
  <c r="E24" i="20"/>
  <c r="F79" i="1"/>
  <c r="K27" i="20"/>
  <c r="K4" i="20"/>
  <c r="F57" i="1"/>
  <c r="H32" i="20"/>
  <c r="F4" i="1"/>
  <c r="E9" i="20"/>
  <c r="F5" i="1"/>
  <c r="E12" i="20"/>
  <c r="F13" i="1"/>
  <c r="E27" i="20"/>
  <c r="K7" i="20"/>
  <c r="F88" i="1"/>
  <c r="K31" i="20"/>
  <c r="F60" i="1"/>
  <c r="H33" i="20"/>
  <c r="F42" i="1"/>
  <c r="H23" i="20"/>
  <c r="F18" i="1"/>
  <c r="E30" i="20"/>
  <c r="F73" i="1"/>
  <c r="K21" i="20"/>
  <c r="K13" i="20"/>
  <c r="F36" i="1"/>
  <c r="H5" i="20"/>
  <c r="F40" i="1"/>
  <c r="H21" i="20"/>
  <c r="F3" i="1"/>
  <c r="E5" i="20"/>
  <c r="F78" i="1"/>
  <c r="K26" i="20"/>
  <c r="K3" i="20"/>
  <c r="F27" i="1"/>
  <c r="E33" i="20"/>
  <c r="F84" i="1"/>
  <c r="K30" i="20"/>
  <c r="F49" i="1"/>
  <c r="H29" i="20"/>
  <c r="F72" i="1"/>
  <c r="K20" i="20"/>
  <c r="F71" i="1"/>
  <c r="K12" i="20"/>
  <c r="H4" i="20"/>
  <c r="F39" i="1"/>
  <c r="H20" i="20"/>
  <c r="F38" i="1"/>
  <c r="H12" i="20"/>
  <c r="E4" i="20"/>
  <c r="F77" i="1"/>
  <c r="K25" i="20"/>
  <c r="F45" i="1"/>
  <c r="H26" i="20"/>
  <c r="F82" i="1"/>
  <c r="K29" i="20"/>
  <c r="F12" i="1"/>
  <c r="E26" i="20"/>
  <c r="K6" i="20"/>
  <c r="E15" i="20"/>
  <c r="F8" i="1"/>
  <c r="E22" i="20"/>
  <c r="F7" i="1"/>
  <c r="E21" i="20"/>
  <c r="F6" i="1"/>
  <c r="E20" i="20"/>
  <c r="F48" i="1"/>
  <c r="H28" i="20"/>
  <c r="F16" i="1"/>
  <c r="E29" i="20"/>
  <c r="E3" i="20"/>
  <c r="F76" i="1"/>
  <c r="K24" i="20"/>
  <c r="F93" i="1"/>
  <c r="K33" i="20"/>
  <c r="F24" i="1"/>
  <c r="E32" i="20"/>
  <c r="F15" i="1"/>
  <c r="E28" i="20"/>
  <c r="F75" i="1"/>
  <c r="K23" i="20"/>
  <c r="E22" i="1"/>
  <c r="F16" i="30" s="1"/>
  <c r="E12" i="1"/>
  <c r="F11" i="30" s="1"/>
  <c r="E13" i="1"/>
  <c r="F12" i="30" s="1"/>
  <c r="F11" i="5"/>
  <c r="F11" i="23" s="1"/>
  <c r="E11" i="1"/>
  <c r="F10" i="30" s="1"/>
  <c r="E16" i="1"/>
  <c r="F14" i="30" s="1"/>
  <c r="E10" i="1"/>
  <c r="F9" i="30" s="1"/>
  <c r="F6" i="5"/>
  <c r="F6" i="23" s="1"/>
  <c r="F6" i="30"/>
  <c r="F5" i="5"/>
  <c r="F5" i="23" s="1"/>
  <c r="F5" i="30"/>
  <c r="E18" i="1"/>
  <c r="F15" i="30" s="1"/>
  <c r="F3" i="5"/>
  <c r="F3" i="23" s="1"/>
  <c r="F3" i="30"/>
  <c r="F19" i="5"/>
  <c r="F19" i="23" s="1"/>
  <c r="E27" i="1"/>
  <c r="F18" i="30" s="1"/>
  <c r="F4" i="5"/>
  <c r="F4" i="23" s="1"/>
  <c r="F4" i="30"/>
  <c r="F7" i="5"/>
  <c r="F7" i="23" s="1"/>
  <c r="F7" i="30"/>
  <c r="E9" i="1"/>
  <c r="F14" i="5"/>
  <c r="F14" i="23" s="1"/>
  <c r="E15" i="1"/>
  <c r="F13" i="30" s="1"/>
  <c r="E24" i="1"/>
  <c r="F17" i="30" s="1"/>
  <c r="F2" i="5"/>
  <c r="F2" i="23" s="1"/>
  <c r="E68" i="1"/>
  <c r="E101" i="1"/>
  <c r="L32" i="20"/>
  <c r="E123" i="1" s="1"/>
  <c r="I17" i="30" s="1"/>
  <c r="L33" i="20"/>
  <c r="E126" i="1" s="1"/>
  <c r="I18" i="30" s="1"/>
  <c r="L20" i="20"/>
  <c r="E105" i="1" s="1"/>
  <c r="I5" i="30" s="1"/>
  <c r="L12" i="20"/>
  <c r="E104" i="1" s="1"/>
  <c r="I4" i="30" s="1"/>
  <c r="L26" i="20"/>
  <c r="E111" i="1" s="1"/>
  <c r="I11" i="30" s="1"/>
  <c r="L19" i="20"/>
  <c r="L11" i="20"/>
  <c r="L25" i="20"/>
  <c r="E110" i="1" s="1"/>
  <c r="I10" i="30" s="1"/>
  <c r="L15" i="20"/>
  <c r="O15" i="20" s="1"/>
  <c r="L31" i="20"/>
  <c r="E121" i="1" s="1"/>
  <c r="I16" i="30" s="1"/>
  <c r="L30" i="20"/>
  <c r="E117" i="1" s="1"/>
  <c r="I15" i="30" s="1"/>
  <c r="L22" i="20"/>
  <c r="E107" i="1" s="1"/>
  <c r="I7" i="30" s="1"/>
  <c r="L18" i="20"/>
  <c r="O18" i="20" s="1"/>
  <c r="L10" i="20"/>
  <c r="O10" i="20" s="1"/>
  <c r="L24" i="20"/>
  <c r="E109" i="1" s="1"/>
  <c r="I9" i="30" s="1"/>
  <c r="L7" i="20"/>
  <c r="O7" i="20" s="1"/>
  <c r="L17" i="20"/>
  <c r="O17" i="20" s="1"/>
  <c r="L9" i="20"/>
  <c r="E103" i="1" s="1"/>
  <c r="I3" i="30" s="1"/>
  <c r="L23" i="20"/>
  <c r="E108" i="1" s="1"/>
  <c r="I8" i="30" s="1"/>
  <c r="L6" i="20"/>
  <c r="O6" i="20" s="1"/>
  <c r="L16" i="20"/>
  <c r="O16" i="20" s="1"/>
  <c r="L8" i="20"/>
  <c r="L5" i="20"/>
  <c r="E102" i="1" s="1"/>
  <c r="I2" i="30" s="1"/>
  <c r="L4" i="20"/>
  <c r="O4" i="20" s="1"/>
  <c r="L14" i="20"/>
  <c r="O14" i="20" s="1"/>
  <c r="L28" i="20"/>
  <c r="E114" i="1" s="1"/>
  <c r="I13" i="30" s="1"/>
  <c r="L3" i="20"/>
  <c r="O3" i="20" s="1"/>
  <c r="L29" i="20"/>
  <c r="E115" i="1" s="1"/>
  <c r="I14" i="30" s="1"/>
  <c r="L21" i="20"/>
  <c r="E106" i="1" s="1"/>
  <c r="I6" i="30" s="1"/>
  <c r="L13" i="20"/>
  <c r="O13" i="20" s="1"/>
  <c r="L27" i="20"/>
  <c r="E112" i="1" s="1"/>
  <c r="I12" i="30" s="1"/>
  <c r="J2" i="20"/>
  <c r="I2" i="20"/>
  <c r="K2" i="20" l="1"/>
  <c r="F9" i="5"/>
  <c r="F9" i="23" s="1"/>
  <c r="F16" i="5"/>
  <c r="F16" i="23" s="1"/>
  <c r="G40" i="1"/>
  <c r="H6" i="5" s="1"/>
  <c r="G49" i="1"/>
  <c r="H14" i="5" s="1"/>
  <c r="G79" i="1"/>
  <c r="I12" i="5" s="1"/>
  <c r="G51" i="1"/>
  <c r="H15" i="5" s="1"/>
  <c r="G12" i="1"/>
  <c r="G11" i="5" s="1"/>
  <c r="G11" i="23" s="1"/>
  <c r="G69" i="1"/>
  <c r="I2" i="5" s="1"/>
  <c r="G78" i="1"/>
  <c r="I11" i="5" s="1"/>
  <c r="G90" i="1"/>
  <c r="I17" i="5" s="1"/>
  <c r="F18" i="5"/>
  <c r="F18" i="23" s="1"/>
  <c r="G75" i="1"/>
  <c r="I8" i="5" s="1"/>
  <c r="G88" i="1"/>
  <c r="I16" i="5" s="1"/>
  <c r="G18" i="1"/>
  <c r="G15" i="5" s="1"/>
  <c r="G15" i="23" s="1"/>
  <c r="G19" i="5"/>
  <c r="G19" i="23" s="1"/>
  <c r="G27" i="1"/>
  <c r="G18" i="5" s="1"/>
  <c r="G18" i="23" s="1"/>
  <c r="G11" i="1"/>
  <c r="G10" i="5" s="1"/>
  <c r="G10" i="23" s="1"/>
  <c r="G82" i="1"/>
  <c r="I14" i="5" s="1"/>
  <c r="G44" i="1"/>
  <c r="G16" i="1"/>
  <c r="G14" i="5" s="1"/>
  <c r="G14" i="23" s="1"/>
  <c r="G6" i="1"/>
  <c r="G5" i="5" s="1"/>
  <c r="G5" i="23" s="1"/>
  <c r="G10" i="1"/>
  <c r="G9" i="5" s="1"/>
  <c r="G9" i="23" s="1"/>
  <c r="G37" i="1"/>
  <c r="H3" i="5" s="1"/>
  <c r="G57" i="1"/>
  <c r="H17" i="5" s="1"/>
  <c r="F13" i="5"/>
  <c r="F13" i="23" s="1"/>
  <c r="G9" i="1"/>
  <c r="G8" i="5" s="1"/>
  <c r="G8" i="23" s="1"/>
  <c r="G70" i="1"/>
  <c r="I3" i="5" s="1"/>
  <c r="G8" i="1"/>
  <c r="G7" i="5" s="1"/>
  <c r="G7" i="23" s="1"/>
  <c r="G71" i="1"/>
  <c r="I4" i="5" s="1"/>
  <c r="G24" i="1"/>
  <c r="G17" i="5" s="1"/>
  <c r="G17" i="23" s="1"/>
  <c r="F8" i="5"/>
  <c r="F8" i="23" s="1"/>
  <c r="F8" i="30"/>
  <c r="G46" i="1"/>
  <c r="H12" i="5" s="1"/>
  <c r="G48" i="1"/>
  <c r="H13" i="5" s="1"/>
  <c r="I19" i="5"/>
  <c r="G93" i="1"/>
  <c r="I18" i="5" s="1"/>
  <c r="F10" i="5"/>
  <c r="F10" i="23" s="1"/>
  <c r="F12" i="5"/>
  <c r="F12" i="23" s="1"/>
  <c r="G22" i="1"/>
  <c r="G16" i="5" s="1"/>
  <c r="G16" i="23" s="1"/>
  <c r="G84" i="1"/>
  <c r="I15" i="5" s="1"/>
  <c r="G7" i="1"/>
  <c r="G6" i="5" s="1"/>
  <c r="G6" i="23" s="1"/>
  <c r="G38" i="1"/>
  <c r="H4" i="5" s="1"/>
  <c r="G55" i="1"/>
  <c r="H16" i="5" s="1"/>
  <c r="G13" i="1"/>
  <c r="G12" i="5" s="1"/>
  <c r="G12" i="23" s="1"/>
  <c r="G36" i="1"/>
  <c r="H2" i="5" s="1"/>
  <c r="G73" i="1"/>
  <c r="I6" i="5" s="1"/>
  <c r="G41" i="1"/>
  <c r="H7" i="5" s="1"/>
  <c r="G15" i="1"/>
  <c r="G13" i="5" s="1"/>
  <c r="G13" i="23" s="1"/>
  <c r="G76" i="1"/>
  <c r="I9" i="5" s="1"/>
  <c r="G74" i="1"/>
  <c r="I7" i="5" s="1"/>
  <c r="G72" i="1"/>
  <c r="I5" i="5" s="1"/>
  <c r="G4" i="1"/>
  <c r="G3" i="5" s="1"/>
  <c r="G3" i="23" s="1"/>
  <c r="E35" i="1"/>
  <c r="G45" i="1"/>
  <c r="H11" i="5" s="1"/>
  <c r="G77" i="1"/>
  <c r="I10" i="5" s="1"/>
  <c r="H10" i="5"/>
  <c r="G43" i="1"/>
  <c r="H9" i="5" s="1"/>
  <c r="G39" i="1"/>
  <c r="H5" i="5" s="1"/>
  <c r="G81" i="1"/>
  <c r="I13" i="5" s="1"/>
  <c r="G42" i="1"/>
  <c r="H8" i="5" s="1"/>
  <c r="G3" i="1"/>
  <c r="G2" i="5" s="1"/>
  <c r="G2" i="23" s="1"/>
  <c r="G5" i="1"/>
  <c r="G4" i="5" s="1"/>
  <c r="G4" i="23" s="1"/>
  <c r="H19" i="5"/>
  <c r="G60" i="1"/>
  <c r="H18" i="5" s="1"/>
  <c r="F15" i="5"/>
  <c r="F15" i="23" s="1"/>
  <c r="F17" i="5"/>
  <c r="F17" i="23" s="1"/>
  <c r="O32" i="20"/>
  <c r="E156" i="1" s="1"/>
  <c r="J17" i="30" s="1"/>
  <c r="O12" i="20"/>
  <c r="E137" i="1" s="1"/>
  <c r="J4" i="30" s="1"/>
  <c r="O5" i="20"/>
  <c r="E135" i="1" s="1"/>
  <c r="J2" i="30" s="1"/>
  <c r="O33" i="20"/>
  <c r="E159" i="1" s="1"/>
  <c r="J18" i="30" s="1"/>
  <c r="O9" i="20"/>
  <c r="E136" i="1" s="1"/>
  <c r="J3" i="30" s="1"/>
  <c r="O22" i="20"/>
  <c r="E140" i="1" s="1"/>
  <c r="J7" i="30" s="1"/>
  <c r="O31" i="20"/>
  <c r="E154" i="1" s="1"/>
  <c r="J16" i="30" s="1"/>
  <c r="O19" i="20"/>
  <c r="O29" i="20"/>
  <c r="E148" i="1" s="1"/>
  <c r="J14" i="30" s="1"/>
  <c r="O8" i="20"/>
  <c r="O24" i="20"/>
  <c r="E142" i="1" s="1"/>
  <c r="J9" i="30" s="1"/>
  <c r="O30" i="20"/>
  <c r="E150" i="1" s="1"/>
  <c r="J15" i="30" s="1"/>
  <c r="O26" i="20"/>
  <c r="E144" i="1" s="1"/>
  <c r="J11" i="30" s="1"/>
  <c r="O21" i="20"/>
  <c r="E139" i="1" s="1"/>
  <c r="J6" i="30" s="1"/>
  <c r="O20" i="20"/>
  <c r="E138" i="1" s="1"/>
  <c r="J5" i="30" s="1"/>
  <c r="O27" i="20"/>
  <c r="E145" i="1" s="1"/>
  <c r="J12" i="30" s="1"/>
  <c r="O28" i="20"/>
  <c r="E147" i="1" s="1"/>
  <c r="J13" i="30" s="1"/>
  <c r="O23" i="20"/>
  <c r="E141" i="1" s="1"/>
  <c r="J8" i="30" s="1"/>
  <c r="O11" i="20"/>
  <c r="O25" i="20"/>
  <c r="E143" i="1" s="1"/>
  <c r="J10" i="30" s="1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H10" i="23" l="1"/>
  <c r="I10" i="23" s="1"/>
  <c r="H16" i="23"/>
  <c r="I16" i="23" s="1"/>
  <c r="H13" i="23"/>
  <c r="I13" i="23" s="1"/>
  <c r="H6" i="23"/>
  <c r="I6" i="23" s="1"/>
  <c r="H19" i="23"/>
  <c r="I19" i="23" s="1"/>
  <c r="H7" i="23"/>
  <c r="I7" i="23" s="1"/>
  <c r="H4" i="23"/>
  <c r="I4" i="23" s="1"/>
  <c r="H14" i="23"/>
  <c r="I14" i="23" s="1"/>
  <c r="H3" i="23"/>
  <c r="I3" i="23" s="1"/>
  <c r="H17" i="23"/>
  <c r="I17" i="23" s="1"/>
  <c r="H12" i="23"/>
  <c r="I12" i="23" s="1"/>
  <c r="H2" i="23"/>
  <c r="I2" i="23" s="1"/>
  <c r="H8" i="23"/>
  <c r="I8" i="23" s="1"/>
  <c r="H18" i="23"/>
  <c r="I18" i="23" s="1"/>
  <c r="H9" i="23"/>
  <c r="I9" i="23" s="1"/>
  <c r="H15" i="23"/>
  <c r="I15" i="23" s="1"/>
  <c r="H5" i="23"/>
  <c r="I5" i="23" s="1"/>
  <c r="H11" i="23"/>
  <c r="I11" i="23" s="1"/>
  <c r="E134" i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F147" i="1" l="1"/>
  <c r="Q28" i="20"/>
  <c r="P11" i="20"/>
  <c r="Q11" i="20" s="1"/>
  <c r="P5" i="20"/>
  <c r="M6" i="20"/>
  <c r="N6" i="20" s="1"/>
  <c r="P22" i="20"/>
  <c r="P14" i="20"/>
  <c r="Q14" i="20" s="1"/>
  <c r="P12" i="20"/>
  <c r="P31" i="20"/>
  <c r="P18" i="20"/>
  <c r="Q18" i="20" s="1"/>
  <c r="M8" i="20"/>
  <c r="N8" i="20" s="1"/>
  <c r="M5" i="20"/>
  <c r="P30" i="20"/>
  <c r="M7" i="20"/>
  <c r="N7" i="20" s="1"/>
  <c r="P26" i="20"/>
  <c r="P21" i="20"/>
  <c r="M12" i="20"/>
  <c r="P33" i="20"/>
  <c r="M22" i="20"/>
  <c r="M11" i="20"/>
  <c r="N11" i="20" s="1"/>
  <c r="M3" i="20"/>
  <c r="N3" i="20" s="1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N4" i="20" s="1"/>
  <c r="P4" i="20"/>
  <c r="Q4" i="20" s="1"/>
  <c r="P25" i="20"/>
  <c r="P10" i="20"/>
  <c r="Q10" i="20" s="1"/>
  <c r="P16" i="20"/>
  <c r="Q16" i="20" s="1"/>
  <c r="P8" i="20"/>
  <c r="Q8" i="20" s="1"/>
  <c r="P23" i="20"/>
  <c r="M19" i="20"/>
  <c r="N19" i="20" s="1"/>
  <c r="M17" i="20"/>
  <c r="N17" i="20" s="1"/>
  <c r="P2" i="20"/>
  <c r="Q2" i="20" s="1"/>
  <c r="AG34" i="13"/>
  <c r="D70" i="27" s="1"/>
  <c r="F142" i="1" l="1"/>
  <c r="Q24" i="20"/>
  <c r="F148" i="1"/>
  <c r="Q29" i="20"/>
  <c r="F140" i="1"/>
  <c r="Q22" i="20"/>
  <c r="G140" i="1" s="1"/>
  <c r="K7" i="5" s="1"/>
  <c r="F144" i="1"/>
  <c r="Q26" i="20"/>
  <c r="F141" i="1"/>
  <c r="Q23" i="20"/>
  <c r="F150" i="1"/>
  <c r="Q30" i="20"/>
  <c r="F139" i="1"/>
  <c r="Q21" i="20"/>
  <c r="F136" i="1"/>
  <c r="Q9" i="20"/>
  <c r="F107" i="1"/>
  <c r="N22" i="20"/>
  <c r="F138" i="1"/>
  <c r="Q20" i="20"/>
  <c r="F135" i="1"/>
  <c r="Q5" i="20"/>
  <c r="F145" i="1"/>
  <c r="Q27" i="20"/>
  <c r="F159" i="1"/>
  <c r="Q33" i="20"/>
  <c r="F137" i="1"/>
  <c r="Q12" i="20"/>
  <c r="F102" i="1"/>
  <c r="N5" i="20"/>
  <c r="F143" i="1"/>
  <c r="Q25" i="20"/>
  <c r="F156" i="1"/>
  <c r="Q32" i="20"/>
  <c r="F104" i="1"/>
  <c r="N12" i="20"/>
  <c r="F154" i="1"/>
  <c r="Q31" i="20"/>
  <c r="G147" i="1"/>
  <c r="D83" i="27"/>
  <c r="D88" i="27"/>
  <c r="M20" i="20" s="1"/>
  <c r="D45" i="27"/>
  <c r="M21" i="20" s="1"/>
  <c r="N21" i="20" s="1"/>
  <c r="D73" i="27"/>
  <c r="M15" i="20" s="1"/>
  <c r="N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F105" i="1" l="1"/>
  <c r="N20" i="20"/>
  <c r="G129" i="1"/>
  <c r="F106" i="1"/>
  <c r="G150" i="1"/>
  <c r="K15" i="5" s="1"/>
  <c r="G139" i="1"/>
  <c r="K6" i="5" s="1"/>
  <c r="K13" i="5"/>
  <c r="G145" i="1"/>
  <c r="K12" i="5" s="1"/>
  <c r="G144" i="1"/>
  <c r="K11" i="5" s="1"/>
  <c r="G141" i="1"/>
  <c r="K8" i="5" s="1"/>
  <c r="G154" i="1"/>
  <c r="K16" i="5" s="1"/>
  <c r="G136" i="1"/>
  <c r="K3" i="5" s="1"/>
  <c r="G138" i="1"/>
  <c r="K5" i="5" s="1"/>
  <c r="G142" i="1"/>
  <c r="K9" i="5" s="1"/>
  <c r="G137" i="1"/>
  <c r="K4" i="5" s="1"/>
  <c r="G135" i="1"/>
  <c r="K2" i="5" s="1"/>
  <c r="K19" i="5"/>
  <c r="G159" i="1"/>
  <c r="K18" i="5" s="1"/>
  <c r="G156" i="1"/>
  <c r="K17" i="5" s="1"/>
  <c r="G148" i="1"/>
  <c r="K14" i="5" s="1"/>
  <c r="G143" i="1"/>
  <c r="K10" i="5" s="1"/>
  <c r="K121" i="1"/>
  <c r="K126" i="1"/>
  <c r="K123" i="1"/>
  <c r="K115" i="1"/>
  <c r="K129" i="1"/>
  <c r="K109" i="1"/>
  <c r="K110" i="1"/>
  <c r="K132" i="1"/>
  <c r="K118" i="1"/>
  <c r="K102" i="1"/>
  <c r="K131" i="1"/>
  <c r="K127" i="1"/>
  <c r="K114" i="1"/>
  <c r="K117" i="1"/>
  <c r="K130" i="1"/>
  <c r="K124" i="1"/>
  <c r="K106" i="1"/>
  <c r="K111" i="1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F111" i="1" l="1"/>
  <c r="N26" i="20"/>
  <c r="F115" i="1"/>
  <c r="N29" i="20"/>
  <c r="F114" i="1"/>
  <c r="N28" i="20"/>
  <c r="F112" i="1"/>
  <c r="N27" i="20"/>
  <c r="F109" i="1"/>
  <c r="N24" i="20"/>
  <c r="F117" i="1"/>
  <c r="N30" i="20"/>
  <c r="F110" i="1"/>
  <c r="N25" i="20"/>
  <c r="F108" i="1"/>
  <c r="N23" i="20"/>
  <c r="F126" i="1"/>
  <c r="N33" i="20"/>
  <c r="F121" i="1"/>
  <c r="N31" i="20"/>
  <c r="F103" i="1"/>
  <c r="N9" i="20"/>
  <c r="F123" i="1"/>
  <c r="N32" i="20"/>
  <c r="G104" i="1"/>
  <c r="J4" i="5" s="1"/>
  <c r="J4" i="23" s="1"/>
  <c r="K4" i="23" s="1"/>
  <c r="G107" i="1"/>
  <c r="J7" i="5" s="1"/>
  <c r="J7" i="23" s="1"/>
  <c r="K7" i="23" s="1"/>
  <c r="G102" i="1"/>
  <c r="J2" i="5" s="1"/>
  <c r="J2" i="23" s="1"/>
  <c r="K2" i="23" s="1"/>
  <c r="G105" i="1"/>
  <c r="J5" i="5" s="1"/>
  <c r="J5" i="23" s="1"/>
  <c r="K5" i="23" s="1"/>
  <c r="G106" i="1"/>
  <c r="J6" i="5" s="1"/>
  <c r="J6" i="23" s="1"/>
  <c r="K6" i="23" s="1"/>
  <c r="J29" i="5"/>
  <c r="J29" i="23" s="1"/>
  <c r="K29" i="23" s="1"/>
  <c r="J33" i="5"/>
  <c r="J33" i="23" s="1"/>
  <c r="K33" i="23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J38" i="5"/>
  <c r="J38" i="23" s="1"/>
  <c r="K38" i="23" s="1"/>
  <c r="J26" i="5"/>
  <c r="J26" i="23" s="1"/>
  <c r="K26" i="23" s="1"/>
  <c r="J36" i="5"/>
  <c r="J36" i="23" s="1"/>
  <c r="K36" i="23" s="1"/>
  <c r="J22" i="5"/>
  <c r="J22" i="23" s="1"/>
  <c r="K22" i="23" s="1"/>
  <c r="J46" i="5"/>
  <c r="J46" i="23" s="1"/>
  <c r="K46" i="23" s="1"/>
  <c r="J24" i="5"/>
  <c r="J24" i="23" s="1"/>
  <c r="K24" i="23" s="1"/>
  <c r="J39" i="5"/>
  <c r="J39" i="23" s="1"/>
  <c r="K39" i="23" s="1"/>
  <c r="J20" i="5"/>
  <c r="J20" i="23" s="1"/>
  <c r="K20" i="23" s="1"/>
  <c r="J45" i="5"/>
  <c r="J45" i="23" s="1"/>
  <c r="K45" i="23" s="1"/>
  <c r="J44" i="5"/>
  <c r="J44" i="23" s="1"/>
  <c r="K44" i="23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110" i="1" l="1"/>
  <c r="J10" i="5" s="1"/>
  <c r="J10" i="23" s="1"/>
  <c r="K10" i="23" s="1"/>
  <c r="G103" i="1"/>
  <c r="J3" i="5" s="1"/>
  <c r="J3" i="23" s="1"/>
  <c r="K3" i="23" s="1"/>
  <c r="G115" i="1"/>
  <c r="J14" i="5" s="1"/>
  <c r="J14" i="23" s="1"/>
  <c r="K14" i="23" s="1"/>
  <c r="G121" i="1"/>
  <c r="J16" i="5" s="1"/>
  <c r="J16" i="23" s="1"/>
  <c r="K16" i="23" s="1"/>
  <c r="G111" i="1"/>
  <c r="J11" i="5" s="1"/>
  <c r="J11" i="23" s="1"/>
  <c r="K11" i="23" s="1"/>
  <c r="G112" i="1"/>
  <c r="J12" i="5" s="1"/>
  <c r="J12" i="23" s="1"/>
  <c r="K12" i="23" s="1"/>
  <c r="G117" i="1"/>
  <c r="J15" i="5" s="1"/>
  <c r="J15" i="23" s="1"/>
  <c r="K15" i="23" s="1"/>
  <c r="J19" i="5"/>
  <c r="J19" i="23" s="1"/>
  <c r="K19" i="23" s="1"/>
  <c r="G126" i="1"/>
  <c r="J18" i="5" s="1"/>
  <c r="J18" i="23" s="1"/>
  <c r="K18" i="23" s="1"/>
  <c r="G114" i="1"/>
  <c r="J13" i="5" s="1"/>
  <c r="J13" i="23" s="1"/>
  <c r="K13" i="23" s="1"/>
  <c r="G109" i="1"/>
  <c r="J9" i="5" s="1"/>
  <c r="J9" i="23" s="1"/>
  <c r="K9" i="23" s="1"/>
  <c r="G123" i="1"/>
  <c r="J17" i="5" s="1"/>
  <c r="J17" i="23" s="1"/>
  <c r="K17" i="23" s="1"/>
  <c r="G108" i="1"/>
  <c r="J8" i="5" s="1"/>
  <c r="J8" i="23" s="1"/>
  <c r="K8" i="23" s="1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J12" i="17"/>
  <c r="M12" i="17"/>
  <c r="P12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I4" i="1" l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F2" i="17"/>
  <c r="L12" i="17"/>
  <c r="I133" i="1" s="1"/>
  <c r="L6" i="17"/>
  <c r="I116" i="1" s="1"/>
  <c r="L9" i="17"/>
  <c r="I122" i="1" s="1"/>
  <c r="L10" i="17"/>
  <c r="I125" i="1" s="1"/>
  <c r="L8" i="17"/>
  <c r="I120" i="1" s="1"/>
  <c r="L5" i="17"/>
  <c r="I113" i="1" s="1"/>
  <c r="L4" i="17"/>
  <c r="I112" i="1" s="1"/>
  <c r="L3" i="17"/>
  <c r="I107" i="1" s="1"/>
  <c r="L11" i="17"/>
  <c r="I128" i="1" s="1"/>
  <c r="L7" i="17"/>
  <c r="I119" i="1" s="1"/>
  <c r="G2" i="17"/>
  <c r="P2" i="17"/>
  <c r="M2" i="17"/>
  <c r="I2" i="17"/>
  <c r="J2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F21" i="5"/>
  <c r="I35" i="1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<sst xmlns="http://schemas.openxmlformats.org/spreadsheetml/2006/main" count="16654" uniqueCount="960">
  <si>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</si>
  <si>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</si>
  <si>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</si>
  <si>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</si>
  <si>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</si>
  <si>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</si>
  <si>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</si>
  <si>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</si>
  <si>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</si>
  <si>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</si>
  <si>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</si>
  <si>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</si>
  <si>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</si>
  <si>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</si>
  <si>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</si>
  <si>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</si>
  <si>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</si>
  <si>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</si>
  <si>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</si>
  <si>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</si>
  <si>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</si>
  <si>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</si>
  <si>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</si>
  <si>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</si>
  <si>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</si>
  <si>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</si>
  <si>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</si>
  <si>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</si>
  <si>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</si>
  <si>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</si>
  <si>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</si>
  <si>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</si>
  <si>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</si>
  <si>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</si>
  <si>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</si>
  <si>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</si>
  <si>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</si>
  <si>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</si>
  <si>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</si>
  <si>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</si>
  <si>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</si>
  <si>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</si>
  <si>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</si>
  <si>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</si>
  <si>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</si>
  <si>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</si>
  <si>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</si>
  <si>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</si>
  <si>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</si>
  <si>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</si>
  <si>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</si>
  <si>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</si>
  <si>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</si>
  <si>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</si>
  <si>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</si>
  <si>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</si>
  <si>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</si>
  <si>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</si>
  <si>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</si>
  <si>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</si>
  <si>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</si>
  <si>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</si>
  <si>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</si>
  <si>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</si>
  <si>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</si>
  <si>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</si>
  <si>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</si>
  <si>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</si>
  <si>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</si>
  <si>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</si>
  <si>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</si>
  <si>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</si>
  <si>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</si>
  <si>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</si>
  <si>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</si>
  <si>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</si>
  <si>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</si>
  <si>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</si>
  <si>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</si>
  <si>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</si>
  <si>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</si>
  <si>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</si>
  <si>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</si>
  <si>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</si>
  <si>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</si>
  <si>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</si>
  <si>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</si>
  <si>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</si>
  <si>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</si>
  <si>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</si>
  <si>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</si>
  <si>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</si>
  <si>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</si>
  <si>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</si>
  <si>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</si>
  <si>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</si>
  <si>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</si>
  <si>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</si>
  <si>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</si>
  <si>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</si>
  <si>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</si>
  <si>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</si>
  <si>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</si>
  <si>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</si>
  <si>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</si>
  <si>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</si>
  <si>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</si>
  <si>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</si>
  <si>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</si>
  <si>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</si>
  <si>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</si>
  <si>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</si>
  <si>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</si>
  <si>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</si>
  <si>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</si>
  <si>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</si>
  <si>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</si>
  <si>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</si>
  <si>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</si>
  <si>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</si>
  <si>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</si>
  <si>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</si>
  <si>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</si>
  <si>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</si>
  <si>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</si>
  <si>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</si>
  <si>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</si>
  <si>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</si>
  <si>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</si>
  <si>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</si>
  <si>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</si>
  <si>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</si>
  <si>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</si>
  <si>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</si>
  <si>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</si>
  <si>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</si>
  <si>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</si>
  <si>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</si>
  <si>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</si>
  <si>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</si>
  <si>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</si>
  <si>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</si>
  <si>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</si>
  <si>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</si>
  <si>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</si>
  <si>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</si>
  <si>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</si>
  <si>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</si>
  <si>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</si>
  <si>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</si>
  <si>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</si>
  <si>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</si>
  <si>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</si>
  <si>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</si>
  <si>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</si>
  <si>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</si>
  <si>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</si>
  <si>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</si>
  <si>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</si>
  <si>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</si>
  <si>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</si>
  <si>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</si>
  <si>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</si>
  <si>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</si>
  <si>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</si>
  <si>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</si>
  <si>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</si>
  <si>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</si>
  <si>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</si>
  <si>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</si>
  <si>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</si>
  <si>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</si>
  <si>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</si>
  <si>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</si>
  <si>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</si>
  <si>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</si>
  <si>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</si>
  <si>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</si>
  <si>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</si>
  <si>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</si>
  <si>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</si>
  <si>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</si>
  <si>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</si>
  <si>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</si>
  <si>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</si>
  <si>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</si>
  <si>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</si>
  <si>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</si>
  <si>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</si>
  <si>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</si>
  <si>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</si>
  <si>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</si>
  <si>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</si>
  <si>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</si>
  <si>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</si>
  <si>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</si>
  <si>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</si>
  <si>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</si>
  <si>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</si>
  <si>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</si>
  <si>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</si>
  <si>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</si>
  <si>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</si>
  <si>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</si>
  <si>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</si>
  <si>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</si>
  <si>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</si>
  <si>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</si>
  <si>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</si>
  <si>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</si>
  <si>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</si>
  <si>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</si>
  <si>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</si>
  <si>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</si>
  <si>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</si>
  <si>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</si>
  <si>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</si>
  <si>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</si>
  <si>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</si>
  <si>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</si>
  <si>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</si>
  <si>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</si>
  <si>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</si>
  <si>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</si>
  <si>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</si>
  <si>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</si>
  <si>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</si>
  <si>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</si>
  <si>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</si>
  <si>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</si>
  <si>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</si>
  <si>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</si>
  <si>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</si>
  <si>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</si>
  <si>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</si>
  <si>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</si>
  <si>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</si>
  <si>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</si>
  <si>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</si>
  <si>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</si>
  <si>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</si>
  <si>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</si>
  <si>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</si>
  <si>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</si>
  <si>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</si>
  <si>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</si>
  <si>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</si>
  <si>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</si>
  <si>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</si>
  <si>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</si>
  <si>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</si>
  <si>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</si>
  <si>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</si>
  <si>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</si>
  <si>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</si>
  <si>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</si>
  <si>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</si>
  <si>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</si>
  <si>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</si>
  <si>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</si>
  <si>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</si>
  <si>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</si>
  <si>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</si>
  <si>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</si>
  <si>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</si>
  <si>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</si>
  <si>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</si>
  <si>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</si>
  <si>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</si>
  <si>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</si>
  <si>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</si>
  <si>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</si>
  <si>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</si>
  <si>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</si>
  <si>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</si>
  <si>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</si>
  <si>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</si>
  <si>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</si>
  <si>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</si>
  <si>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</si>
  <si>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</si>
  <si>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</si>
  <si>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</si>
  <si>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</si>
  <si>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</si>
  <si>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</si>
  <si>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</si>
  <si>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</si>
  <si>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</si>
  <si>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</si>
  <si>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</si>
  <si>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</si>
  <si>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</si>
  <si>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</si>
  <si>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</si>
  <si>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</si>
  <si>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</si>
  <si>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</si>
  <si>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</si>
  <si>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</si>
  <si>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</si>
  <si>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</si>
  <si>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</si>
  <si>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</si>
  <si>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</si>
  <si>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</si>
  <si>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</si>
  <si>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</si>
  <si>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</si>
  <si>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</si>
  <si>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</si>
  <si>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</si>
  <si>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</si>
  <si>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</si>
  <si>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</si>
  <si>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</si>
  <si>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</si>
  <si>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</si>
  <si>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</si>
  <si>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</si>
  <si>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</si>
  <si>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</si>
  <si>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</si>
  <si>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</si>
  <si>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</si>
  <si>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</si>
  <si>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</si>
  <si>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</si>
  <si>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</si>
  <si>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</si>
  <si>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</si>
  <si>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</si>
  <si>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</si>
  <si>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</si>
  <si>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</si>
  <si>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</si>
  <si>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</si>
  <si>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</si>
  <si>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</si>
  <si>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</si>
  <si>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</si>
  <si>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</si>
  <si>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</si>
  <si>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</si>
  <si>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</si>
  <si>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</si>
  <si>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</si>
  <si>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</si>
  <si>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</si>
  <si>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</si>
  <si>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</si>
  <si>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</si>
  <si>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</si>
  <si>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</si>
  <si>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</si>
  <si>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</si>
  <si>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</si>
  <si>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</si>
  <si>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</si>
  <si>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</si>
  <si>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</si>
  <si>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</si>
  <si>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</si>
  <si>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</si>
  <si>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</si>
  <si>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</si>
  <si>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</si>
  <si>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</si>
  <si>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</si>
  <si>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</si>
  <si>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</si>
  <si>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</si>
  <si>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</si>
  <si>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</si>
  <si>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</si>
  <si>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</si>
  <si>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</si>
  <si>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</si>
  <si>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</si>
  <si>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</si>
  <si>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</si>
  <si>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</si>
  <si>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</si>
  <si>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</si>
  <si>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</si>
  <si>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</si>
  <si>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</si>
  <si>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</si>
  <si>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</si>
  <si>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</si>
  <si>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</si>
  <si>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</si>
  <si>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</si>
  <si>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</si>
  <si>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</si>
  <si>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</si>
  <si>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</si>
  <si>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</si>
  <si>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</si>
  <si>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</si>
  <si>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</si>
  <si>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</si>
  <si>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</si>
  <si>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</si>
  <si>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</si>
  <si>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</si>
  <si>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</si>
  <si>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</si>
  <si>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</si>
  <si>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</si>
  <si>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</si>
  <si>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</si>
  <si>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</si>
  <si>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</si>
  <si>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</si>
  <si>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</si>
  <si>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</si>
  <si>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</si>
  <si>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</si>
  <si>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</si>
  <si>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</si>
  <si>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</si>
  <si>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</si>
  <si>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</si>
  <si>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</si>
  <si>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</si>
  <si>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</si>
  <si>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</si>
  <si>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</si>
  <si>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</si>
  <si>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</si>
  <si>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</si>
  <si>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</si>
  <si>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</si>
  <si>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</si>
  <si>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</si>
  <si>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</si>
  <si>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</si>
  <si>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</si>
  <si>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</si>
  <si>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</si>
  <si>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</si>
  <si>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</si>
  <si>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</si>
  <si>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</si>
  <si>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</si>
  <si>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</si>
  <si>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</si>
  <si>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</si>
  <si>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</si>
  <si>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</si>
  <si>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</si>
  <si>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</si>
  <si>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</si>
  <si>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</si>
  <si>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</si>
  <si>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</si>
  <si>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</si>
  <si>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</si>
  <si>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</si>
  <si>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</si>
  <si>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</si>
  <si>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</si>
  <si>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</si>
  <si>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</si>
  <si>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</si>
  <si>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</si>
  <si>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</si>
  <si>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</si>
  <si>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</si>
  <si>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</si>
  <si>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</si>
  <si>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</si>
  <si>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</si>
  <si>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</si>
  <si>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</si>
  <si>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</si>
  <si>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</si>
  <si>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</si>
  <si>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</si>
  <si>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</si>
  <si>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</si>
  <si>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</si>
  <si>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</si>
  <si>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</si>
  <si>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</si>
  <si>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</si>
  <si>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</si>
  <si>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</si>
  <si>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</si>
  <si>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</si>
  <si>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</si>
  <si>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</si>
  <si>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</si>
  <si>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</si>
  <si>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</si>
  <si>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</si>
  <si>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</si>
  <si>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</si>
  <si>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</si>
  <si>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</si>
  <si>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</si>
  <si>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</si>
  <si>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</si>
  <si>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</si>
  <si>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</si>
  <si>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</si>
  <si>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</si>
  <si>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</si>
  <si>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</si>
  <si>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</si>
  <si>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</si>
  <si>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</si>
  <si>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</si>
  <si>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</si>
  <si>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</si>
  <si>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</si>
  <si>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</si>
  <si>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</si>
  <si>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</si>
  <si>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</si>
  <si>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</si>
  <si>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</si>
  <si>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</si>
  <si>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</si>
  <si>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</si>
  <si>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</si>
  <si>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</si>
  <si>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</si>
  <si>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</si>
  <si>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</si>
  <si>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</si>
  <si>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</si>
  <si>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</si>
  <si>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</si>
  <si>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</si>
  <si>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</si>
  <si>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</si>
  <si>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</si>
  <si>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</si>
  <si>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</si>
  <si>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</si>
  <si>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</si>
  <si>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</si>
  <si>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</si>
  <si>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</si>
  <si>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</si>
  <si>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</si>
  <si>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</si>
  <si>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</si>
  <si>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</si>
  <si>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</si>
  <si>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</si>
  <si>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</si>
  <si>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</si>
  <si>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</si>
  <si>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</si>
  <si>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</si>
  <si>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</si>
  <si>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</si>
  <si>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</si>
  <si>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</si>
  <si>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</si>
  <si>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</si>
  <si>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</si>
  <si>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</si>
  <si>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</si>
  <si>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</si>
  <si>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</si>
  <si>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</si>
  <si>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</si>
  <si>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</si>
  <si>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</si>
  <si>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</si>
  <si>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</si>
  <si>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</si>
  <si>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</si>
  <si>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</si>
  <si>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</si>
  <si>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</si>
  <si>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</si>
  <si>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</si>
  <si>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</si>
  <si>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</si>
  <si>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</si>
  <si>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</si>
  <si>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</si>
  <si>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</si>
  <si>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</si>
  <si>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</si>
  <si>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</si>
  <si>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</si>
  <si>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</si>
  <si>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</si>
  <si>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</si>
  <si>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</si>
  <si>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</si>
  <si>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</si>
  <si>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</si>
  <si>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</si>
  <si>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</si>
  <si>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</si>
  <si>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</si>
  <si>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</si>
  <si>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</si>
  <si>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</si>
  <si>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</si>
  <si>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</si>
  <si>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</si>
  <si>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</si>
  <si>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</si>
  <si>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</si>
  <si>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</si>
  <si>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</si>
  <si>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</si>
  <si>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</si>
  <si>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</si>
  <si>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</si>
  <si>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</si>
  <si>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</si>
  <si>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</si>
  <si>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</si>
  <si>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</si>
  <si>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</si>
  <si>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</si>
  <si>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</si>
  <si>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</si>
  <si>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</si>
  <si>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</si>
  <si>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</si>
  <si>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</si>
  <si>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</si>
  <si>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</si>
  <si>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</si>
  <si>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</si>
  <si>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</si>
  <si>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</si>
  <si>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</si>
  <si>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</si>
  <si>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</si>
  <si>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</si>
  <si>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</si>
  <si>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</si>
  <si>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</si>
  <si>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</si>
  <si>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</si>
  <si>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</si>
  <si>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</si>
  <si>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</si>
  <si>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</si>
  <si>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</si>
  <si>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</si>
  <si>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</si>
  <si>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</si>
  <si>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</si>
  <si>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</si>
  <si>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</si>
  <si>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</si>
  <si>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</si>
  <si>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</si>
  <si>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</si>
  <si>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</si>
  <si>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</si>
  <si>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</si>
  <si>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</si>
  <si>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</si>
  <si>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</si>
  <si>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</si>
  <si>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</si>
  <si>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</si>
  <si>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</si>
  <si>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</si>
  <si>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</si>
  <si>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</si>
  <si>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</si>
  <si>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</si>
  <si>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</si>
  <si>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</si>
  <si>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</si>
  <si>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</si>
  <si>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</si>
  <si>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</si>
  <si>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</si>
  <si>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</si>
  <si>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</si>
  <si>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</si>
  <si>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</si>
  <si>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</si>
  <si>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</si>
  <si>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</si>
  <si>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</si>
  <si>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</si>
  <si>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</si>
  <si>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</si>
  <si>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</si>
  <si>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</si>
  <si>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</si>
  <si>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</si>
  <si>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</si>
  <si>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</si>
  <si>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</si>
  <si>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</si>
  <si>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</si>
  <si>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</si>
  <si>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</si>
  <si>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</si>
  <si>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</si>
  <si>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</si>
  <si>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</si>
  <si>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</si>
  <si>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</si>
  <si>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</si>
  <si>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</si>
  <si>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</si>
  <si>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</si>
  <si>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</si>
  <si>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</si>
  <si>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</si>
  <si>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</si>
  <si>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</si>
  <si>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</si>
  <si>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</si>
  <si>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</si>
  <si>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</si>
  <si>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</si>
  <si>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</si>
  <si>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</si>
  <si>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</si>
  <si>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</si>
  <si>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</si>
  <si>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</si>
  <si>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</si>
  <si>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</si>
  <si>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</si>
  <si>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</si>
  <si>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</si>
  <si>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</si>
  <si>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</si>
  <si>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</si>
  <si>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</si>
  <si>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</si>
  <si>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</si>
  <si>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</si>
  <si>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</si>
  <si>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</si>
  <si>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</si>
  <si>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</si>
  <si>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</si>
  <si>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</si>
  <si>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</si>
  <si>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</si>
  <si>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</si>
  <si>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</si>
  <si>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</si>
  <si>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</si>
  <si>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</si>
  <si>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</si>
  <si>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</si>
  <si>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</si>
  <si>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</si>
  <si>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</si>
  <si>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</si>
  <si>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</si>
  <si>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</si>
  <si>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</si>
  <si>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</si>
  <si>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</si>
  <si>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</si>
  <si>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</si>
  <si>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</si>
  <si>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</si>
  <si>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</si>
  <si>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</si>
  <si>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</si>
  <si>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</si>
  <si>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</si>
  <si>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</si>
  <si>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</si>
  <si>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</si>
  <si>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</si>
  <si>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</si>
  <si>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</si>
  <si>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</si>
  <si>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</si>
  <si>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</si>
  <si>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</si>
  <si>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</si>
  <si>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</si>
  <si>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</si>
  <si>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</si>
  <si>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</si>
  <si>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</si>
  <si>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</si>
  <si>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</si>
  <si>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</si>
  <si>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</si>
  <si>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</si>
  <si>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</si>
  <si>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</si>
  <si>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</si>
  <si>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</si>
  <si>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</si>
  <si>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</si>
  <si>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</si>
  <si>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</si>
  <si>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</si>
  <si>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</si>
  <si>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</si>
  <si>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</si>
  <si>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</si>
  <si>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</si>
  <si>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</si>
  <si>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</si>
  <si>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</si>
  <si>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</si>
  <si>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</si>
  <si>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</si>
  <si>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</si>
  <si>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</si>
  <si>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</si>
  <si>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</si>
  <si>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</si>
  <si>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</si>
  <si>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</si>
  <si>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</si>
  <si>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</si>
  <si>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</si>
  <si>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</si>
  <si>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</si>
  <si>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</si>
  <si>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</si>
  <si>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</si>
  <si>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</si>
  <si>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</si>
  <si>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</si>
  <si>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</si>
  <si>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</si>
  <si>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</si>
  <si>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</si>
  <si>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</si>
  <si>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</si>
  <si>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</si>
  <si>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</si>
  <si>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</si>
  <si>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</si>
  <si>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</si>
  <si>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</si>
  <si>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</si>
  <si>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</si>
  <si>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</si>
  <si>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</si>
  <si>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</si>
  <si>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</si>
  <si>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</si>
  <si>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</si>
  <si>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</si>
  <si>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</si>
  <si>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</si>
  <si>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</si>
  <si>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</si>
  <si>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</si>
  <si>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</si>
  <si>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</si>
  <si>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</si>
  <si>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</si>
  <si>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</si>
  <si>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</si>
  <si>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</si>
  <si>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</si>
  <si>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</si>
  <si>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</si>
  <si>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</si>
  <si>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</si>
  <si>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</si>
  <si>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</si>
  <si>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</si>
  <si>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</si>
  <si>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</si>
  <si>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</si>
  <si>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</si>
  <si>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</si>
  <si>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</si>
  <si>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</si>
  <si>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</si>
  <si>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</si>
  <si>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</si>
  <si>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</si>
  <si>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</si>
  <si>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</si>
  <si>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</si>
  <si>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</si>
  <si>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</si>
  <si>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</si>
  <si>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</si>
  <si>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</si>
  <si>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</si>
  <si>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</si>
  <si>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</si>
  <si>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</si>
  <si>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</si>
  <si>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</si>
  <si>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</si>
  <si>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</si>
  <si>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</si>
  <si>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</si>
  <si>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</si>
  <si>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</si>
  <si>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</si>
  <si>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</si>
  <si>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</si>
  <si>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</si>
  <si>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</si>
  <si>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</si>
  <si>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</si>
  <si>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</si>
  <si>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</si>
  <si>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</si>
  <si>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</si>
  <si>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</si>
  <si>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</si>
  <si>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</si>
  <si>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</si>
  <si>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</si>
  <si>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</si>
  <si>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</si>
  <si>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</si>
  <si>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</si>
  <si>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</si>
  <si>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</si>
  <si>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</si>
  <si>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</si>
  <si>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</si>
  <si>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</si>
  <si>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</si>
  <si>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</si>
  <si>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</si>
  <si>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</si>
  <si>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</si>
  <si>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</si>
  <si>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</si>
  <si>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</si>
  <si>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</si>
  <si>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</si>
  <si>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</si>
  <si>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</si>
  <si>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</si>
  <si>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</si>
  <si>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</si>
  <si>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</si>
  <si>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</si>
  <si>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</si>
  <si>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</si>
  <si>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</si>
  <si>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</si>
  <si>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</si>
  <si>
    <t>7.- We used as conspecific controls for every barrier the absolute isolation of all measurements of conspecific allopatric crosses (see Regions excel data file).</t>
  </si>
  <si>
    <t>Barrier</t>
  </si>
  <si>
    <t>Elegans</t>
  </si>
  <si>
    <t>Graellsii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</si>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</sst>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165" fontId="0" fillId="0" borderId="0" xfId="0" applyNumberFormat="1" applyAlignment="1">
      <alignment horizontal="center"/>
    </xf>
    <xf numFmtId="0" fontId="3" fillId="27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>
      <selection activeCell="B6" sqref="B6"/>
    </sheetView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  <row r="7" spans="1:1" x14ac:dyDescent="0.25">
      <c r="A7" s="33" t="s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EEC-E275-4FAA-87A9-470A964F494F}">
  <sheetPr>
    <tabColor theme="1" tint="4.9989318521683403E-2"/>
  </sheetPr>
  <dimension ref="A1:D6"/>
  <sheetViews>
    <sheetView workbookViewId="0">
      <selection activeCell="D14" sqref="D14"/>
    </sheetView>
  </sheetViews>
  <sheetFormatPr baseColWidth="10" defaultRowHeight="15" x14ac:dyDescent="0.25"/>
  <cols>
    <col min="1" max="1" width="17.7109375" bestFit="1" customWidth="1"/>
  </cols>
  <sheetData>
    <row r="1" spans="1:4" x14ac:dyDescent="0.25">
      <c r="A1" s="70" t="s">
        <v>956</v>
      </c>
      <c r="B1" s="70" t="s">
        <v>957</v>
      </c>
      <c r="C1" s="70" t="s">
        <v>958</v>
      </c>
      <c r="D1" s="70" t="s">
        <v>959</v>
      </c>
    </row>
    <row r="2" spans="1:4" x14ac:dyDescent="0.25">
      <c r="A2" t="s">
        <v>252</v>
      </c>
      <c r="B2" s="71">
        <v>0.95</v>
      </c>
      <c r="C2" s="71">
        <v>0.96</v>
      </c>
      <c r="D2" s="71">
        <v>0.95499999999999996</v>
      </c>
    </row>
    <row r="3" spans="1:4" x14ac:dyDescent="0.25">
      <c r="A3" t="s">
        <v>561</v>
      </c>
      <c r="B3" s="71">
        <v>0.89473684210526316</v>
      </c>
      <c r="C3" s="71">
        <v>0.95833333333333337</v>
      </c>
      <c r="D3" s="71">
        <v>0.92653508771929827</v>
      </c>
    </row>
    <row r="4" spans="1:4" x14ac:dyDescent="0.25">
      <c r="A4" t="s">
        <v>52</v>
      </c>
      <c r="B4" s="71">
        <v>0.88571428571428568</v>
      </c>
      <c r="C4" s="71">
        <v>0.95833333333333337</v>
      </c>
      <c r="D4" s="71">
        <v>0.92202380952380958</v>
      </c>
    </row>
    <row r="5" spans="1:4" x14ac:dyDescent="0.25">
      <c r="A5" t="s">
        <v>4</v>
      </c>
      <c r="B5" s="206">
        <v>279.93010752688167</v>
      </c>
      <c r="C5" s="206">
        <v>176.5652173913044</v>
      </c>
      <c r="D5" s="206">
        <v>228.24766245909302</v>
      </c>
    </row>
    <row r="6" spans="1:4" x14ac:dyDescent="0.25">
      <c r="A6" t="s">
        <v>5</v>
      </c>
      <c r="B6" s="71">
        <v>0.70905170177644961</v>
      </c>
      <c r="C6" s="71">
        <v>0.74477990830271057</v>
      </c>
      <c r="D6" s="71">
        <v>0.72691580503958009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5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5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5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5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5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5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5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5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5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5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5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5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5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5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/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D25" sqref="D25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IFERROR(1-((D2/C2)/ConspecificsCorrections!$D$2),"NA")</f>
        <v>-4.7120418848167533E-2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IFERROR(1-((G2/F2)/ConspecificsCorrections!$D$3),"NA")</f>
        <v>-7.9289940828402239E-2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IFERROR(1-((J2/I2)/ConspecificsCorrections!$D$4),"NA")</f>
        <v>-8.4570690768237533E-2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IFERROR(1-(M2/ConspecificsCorrections!$D$5),"NA")</f>
        <v>0.50820964039393979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IFERROR(1-(P2/ConspecificsCorrections!$D$6),"NA")</f>
        <v>0.23049658700810349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>IFERROR(1-((D3/C3)/ConspecificsCorrections!$D$2),"NA")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>IFERROR(1-((G3/F3)/ConspecificsCorrections!$D$3),"NA")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>IFERROR(1-((J3/I3)/ConspecificsCorrections!$D$4),"NA")</f>
        <v>-8.4570690768237533E-2</v>
      </c>
      <c r="L3" s="44">
        <f t="shared" ref="L3:L31" si="0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>IFERROR(1-(M3/ConspecificsCorrections!$D$5),"NA")</f>
        <v>0.76487528464268539</v>
      </c>
      <c r="O3" s="44">
        <f t="shared" ref="O3:O31" si="1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>IFERROR(1-(P3/ConspecificsCorrections!$D$6),"NA")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>IFERROR(1-((D4/C4)/ConspecificsCorrections!$D$2),"NA")</f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>IFERROR(1-((G4/F4)/ConspecificsCorrections!$D$3),"NA")</f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>IFERROR(1-((J4/I4)/ConspecificsCorrections!$D$4),"NA")</f>
        <v>-8.4570690768237533E-2</v>
      </c>
      <c r="L4" s="44">
        <f t="shared" si="0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>IFERROR(1-(M4/ConspecificsCorrections!$D$5),"NA")</f>
        <v>0.59473845644934908</v>
      </c>
      <c r="O4" s="44">
        <f t="shared" si="1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>IFERROR(1-(P4/ConspecificsCorrections!$D$6),"NA")</f>
        <v>0.21395163857732169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>IFERROR(1-((D5/C5)/ConspecificsCorrections!$D$2),"NA")</f>
        <v>-4.7120418848167533E-2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>IFERROR(1-((G5/F5)/ConspecificsCorrections!$D$3),"NA")</f>
        <v>0.2804733727810651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>IFERROR(1-((J5/I5)/ConspecificsCorrections!$D$4),"NA")</f>
        <v>8.6677313037273773E-2</v>
      </c>
      <c r="L5" s="44">
        <f t="shared" si="0"/>
        <v>16</v>
      </c>
      <c r="M5" s="80">
        <f>IFERROR(AVERAGEIFS(Allopatrics_Fertilities_R!$D$2:$D$999,Allopatrics_Fertilities_R!$C$2:$C$999,"&gt;0",Allopatrics_Fertilities_R!$B$2:$B$999,Allopatrics_Summaries!$A5),"NA")</f>
        <v>340.60416666666669</v>
      </c>
      <c r="N5" s="71">
        <f>IFERROR(1-(M5/ConspecificsCorrections!$D$5),"NA")</f>
        <v>-0.49225697646612443</v>
      </c>
      <c r="O5" s="44">
        <f t="shared" si="1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>IFERROR(1-(P5/ConspecificsCorrections!$D$6),"NA")</f>
        <v>-3.0115852360885764E-3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>IFERROR(1-((D6/C6)/ConspecificsCorrections!$D$2),"NA")</f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>IFERROR(1-((G6/F6)/ConspecificsCorrections!$D$3),"NA")</f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>IFERROR(1-((J6/I6)/ConspecificsCorrections!$D$4),"NA")</f>
        <v>-8.4570690768237533E-2</v>
      </c>
      <c r="L6" s="44">
        <f t="shared" si="0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>IFERROR(1-(M6/ConspecificsCorrections!$D$5),"NA")</f>
        <v>0.67725116711822031</v>
      </c>
      <c r="O6" s="44">
        <f t="shared" si="1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>IFERROR(1-(P6/ConspecificsCorrections!$D$6),"NA")</f>
        <v>-0.18270713172967623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>IFERROR(1-((D7/C7)/ConspecificsCorrections!$D$2),"NA")</f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>IFERROR(1-((G7/F7)/ConspecificsCorrections!$D$3),"NA")</f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>IFERROR(1-((J7/I7)/ConspecificsCorrections!$D$4),"NA")</f>
        <v>-8.4570690768237533E-2</v>
      </c>
      <c r="L7" s="44">
        <f t="shared" si="0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>IFERROR(1-(M7/ConspecificsCorrections!$D$5),"NA")</f>
        <v>-6.609342988099165E-2</v>
      </c>
      <c r="O7" s="44">
        <f t="shared" si="1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>IFERROR(1-(P7/ConspecificsCorrections!$D$6),"NA")</f>
        <v>0.283895133939018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>IFERROR(1-((D8/C8)/ConspecificsCorrections!$D$2),"NA")</f>
        <v>-4.7120418848167533E-2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>IFERROR(1-((G8/F8)/ConspecificsCorrections!$D$3),"NA")</f>
        <v>0.2804733727810651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>IFERROR(1-((J8/I8)/ConspecificsCorrections!$D$4),"NA")</f>
        <v>-8.4570690768237533E-2</v>
      </c>
      <c r="L8" s="44">
        <f t="shared" si="0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>IFERROR(1-(M8/ConspecificsCorrections!$D$5),"NA")</f>
        <v>0.68455317691192574</v>
      </c>
      <c r="O8" s="44">
        <f t="shared" si="1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>IFERROR(1-(P8/ConspecificsCorrections!$D$6),"NA")</f>
        <v>0.2930558321525174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>IFERROR(1-((D9/C9)/ConspecificsCorrections!$D$2),"NA")</f>
        <v>-4.7120418848167533E-2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>IFERROR(1-((G9/F9)/ConspecificsCorrections!$D$3),"NA")</f>
        <v>5.5621301775147902E-2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>IFERROR(1-((J9/I9)/ConspecificsCorrections!$D$4),"NA")</f>
        <v>-8.4570690768237533E-2</v>
      </c>
      <c r="L9" s="44">
        <f t="shared" si="0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>IFERROR(1-(M9/ConspecificsCorrections!$D$5),"NA")</f>
        <v>0.26724331720166083</v>
      </c>
      <c r="O9" s="44">
        <f t="shared" si="1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>IFERROR(1-(P9/ConspecificsCorrections!$D$6),"NA")</f>
        <v>0.18229824581264265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>IFERROR(1-((D10/C10)/ConspecificsCorrections!$D$2),"NA")</f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>IFERROR(1-((G10/F10)/ConspecificsCorrections!$D$3),"NA")</f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>IFERROR(1-((J10/I10)/ConspecificsCorrections!$D$4),"NA")</f>
        <v>-8.4570690768237533E-2</v>
      </c>
      <c r="L10" s="44">
        <f t="shared" si="0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>IFERROR(1-(M10/ConspecificsCorrections!$D$5),"NA")</f>
        <v>0.60569147113990718</v>
      </c>
      <c r="O10" s="44">
        <f t="shared" si="1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>IFERROR(1-(P10/ConspecificsCorrections!$D$6),"NA")</f>
        <v>0.54653671395729042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>IFERROR(1-((D11/C11)/ConspecificsCorrections!$D$2),"NA")</f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>IFERROR(1-((G11/F11)/ConspecificsCorrections!$D$3),"NA")</f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>IFERROR(1-((J11/I11)/ConspecificsCorrections!$D$4),"NA")</f>
        <v>-8.4570690768237533E-2</v>
      </c>
      <c r="L11" s="44">
        <f t="shared" si="0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>IFERROR(1-(M11/ConspecificsCorrections!$D$5),"NA")</f>
        <v>0.63928071619095217</v>
      </c>
      <c r="O11" s="44">
        <f t="shared" si="1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>IFERROR(1-(P11/ConspecificsCorrections!$D$6),"NA")</f>
        <v>0.9721523251531794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>IFERROR(1-((D12/C12)/ConspecificsCorrections!$D$2),"NA")</f>
        <v>-4.7120418848167533E-2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>IFERROR(1-((G12/F12)/ConspecificsCorrections!$D$3),"NA")</f>
        <v>-7.9289940828402239E-2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>IFERROR(1-((J12/I12)/ConspecificsCorrections!$D$4),"NA")</f>
        <v>-8.4570690768237533E-2</v>
      </c>
      <c r="L12" s="44">
        <f t="shared" si="0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>IFERROR(1-(M12/ConspecificsCorrections!$D$5),"NA")</f>
        <v>-0.17474733561132827</v>
      </c>
      <c r="O12" s="44">
        <f t="shared" si="1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>IFERROR(1-(P12/ConspecificsCorrections!$D$6),"NA")</f>
        <v>-2.3993818417868296E-2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>IFERROR(1-((D13/C13)/ConspecificsCorrections!$D$2),"NA")</f>
        <v>-4.7120418848167533E-2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>IFERROR(1-((G13/F13)/ConspecificsCorrections!$D$3),"NA")</f>
        <v>-7.9289940828402239E-2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>IFERROR(1-((J13/I13)/ConspecificsCorrections!$D$4),"NA")</f>
        <v>-8.4570690768237533E-2</v>
      </c>
      <c r="L13" s="44">
        <f t="shared" si="0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>IFERROR(1-(M13/ConspecificsCorrections!$D$5),"NA")</f>
        <v>0.35450233423644062</v>
      </c>
      <c r="O13" s="44">
        <f t="shared" si="1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>IFERROR(1-(P13/ConspecificsCorrections!$D$6),"NA")</f>
        <v>-0.32587694241274234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>IFERROR(1-((D14/C14)/ConspecificsCorrections!$D$2),"NA")</f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>IFERROR(1-((G14/F14)/ConspecificsCorrections!$D$3),"NA")</f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>IFERROR(1-((J14/I14)/ConspecificsCorrections!$D$4),"NA")</f>
        <v>-8.4570690768237533E-2</v>
      </c>
      <c r="L14" s="44">
        <f t="shared" si="0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>IFERROR(1-(M14/ConspecificsCorrections!$D$5),"NA")</f>
        <v>0.20554133444485001</v>
      </c>
      <c r="O14" s="44">
        <f t="shared" si="1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>IFERROR(1-(P14/ConspecificsCorrections!$D$6),"NA")</f>
        <v>0.20089458928527792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>IFERROR(1-((D15/C15)/ConspecificsCorrections!$D$2),"NA")</f>
        <v>-4.7120418848167533E-2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>IFERROR(1-((G15/F15)/ConspecificsCorrections!$D$3),"NA")</f>
        <v>-7.9289940828402239E-2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>IFERROR(1-((J15/I15)/ConspecificsCorrections!$D$4),"NA")</f>
        <v>NA</v>
      </c>
      <c r="L15" s="44">
        <f t="shared" si="0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>IFERROR(1-(M15/ConspecificsCorrections!$D$5),"NA")</f>
        <v>NA</v>
      </c>
      <c r="O15" s="44">
        <f t="shared" si="1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>IFERROR(1-(P15/ConspecificsCorrections!$D$6),"NA")</f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>IFERROR(1-((D16/C16)/ConspecificsCorrections!$D$2),"NA")</f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>IFERROR(1-((G16/F16)/ConspecificsCorrections!$D$3),"NA")</f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>IFERROR(1-((J16/I16)/ConspecificsCorrections!$D$4),"NA")</f>
        <v>-8.4570690768237533E-2</v>
      </c>
      <c r="L16" s="44">
        <f t="shared" si="0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>IFERROR(1-(M16/ConspecificsCorrections!$D$5),"NA")</f>
        <v>-0.13181151802434043</v>
      </c>
      <c r="O16" s="44">
        <f t="shared" si="1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>IFERROR(1-(P16/ConspecificsCorrections!$D$6),"NA")</f>
        <v>0.42487903931835824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>IFERROR(1-((D17/C17)/ConspecificsCorrections!$D$2),"NA")</f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>IFERROR(1-((G17/F17)/ConspecificsCorrections!$D$3),"NA")</f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>IFERROR(1-((J17/I17)/ConspecificsCorrections!$D$4),"NA")</f>
        <v>-8.4570690768237533E-2</v>
      </c>
      <c r="L17" s="44">
        <f t="shared" si="0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>IFERROR(1-(M17/ConspecificsCorrections!$D$5),"NA")</f>
        <v>0.33989831464902986</v>
      </c>
      <c r="O17" s="44">
        <f t="shared" si="1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>IFERROR(1-(P17/ConspecificsCorrections!$D$6),"NA")</f>
        <v>0.93304236056742329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>IFERROR(1-((D18/C18)/ConspecificsCorrections!$D$2),"NA")</f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>IFERROR(1-((G18/F18)/ConspecificsCorrections!$D$3),"NA")</f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>IFERROR(1-((J18/I18)/ConspecificsCorrections!$D$4),"NA")</f>
        <v>-8.4570690768237533E-2</v>
      </c>
      <c r="L18" s="44">
        <f t="shared" si="0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>IFERROR(1-(M18/ConspecificsCorrections!$D$5),"NA")</f>
        <v>0.65242433381962195</v>
      </c>
      <c r="O18" s="44">
        <f t="shared" si="1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>IFERROR(1-(P18/ConspecificsCorrections!$D$6),"NA")</f>
        <v>9.2516821105161906E-2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>IFERROR(1-((D19/C19)/ConspecificsCorrections!$D$2),"NA")</f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>IFERROR(1-((G19/F19)/ConspecificsCorrections!$D$3),"NA")</f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>IFERROR(1-((J19/I19)/ConspecificsCorrections!$D$4),"NA")</f>
        <v>-8.4570690768237533E-2</v>
      </c>
      <c r="L19" s="44">
        <f t="shared" si="0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>IFERROR(1-(M19/ConspecificsCorrections!$D$5),"NA")</f>
        <v>0.63051830443850565</v>
      </c>
      <c r="O19" s="44">
        <f t="shared" si="1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>IFERROR(1-(P19/ConspecificsCorrections!$D$6),"NA")</f>
        <v>4.94644209396089E-3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>IFERROR(1-((D20/C20)/ConspecificsCorrections!$D$2),"NA")</f>
        <v>0.21465968586387429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>IFERROR(1-((G20/F20)/ConspecificsCorrections!$D$3),"NA")</f>
        <v>-7.9289940828402239E-2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>IFERROR(1-((J20/I20)/ConspecificsCorrections!$D$4),"NA")</f>
        <v>0.27695287282117509</v>
      </c>
      <c r="L20" s="44">
        <f t="shared" si="0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>IFERROR(1-(M20/ConspecificsCorrections!$D$5),"NA")</f>
        <v>-0.20373631449233875</v>
      </c>
      <c r="O20" s="44">
        <f t="shared" si="1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>IFERROR(1-(P20/ConspecificsCorrections!$D$6),"NA")</f>
        <v>-0.26420011328703152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>IFERROR(1-((D21/C21)/ConspecificsCorrections!$D$2),"NA")</f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>IFERROR(1-((G21/F21)/ConspecificsCorrections!$D$3),"NA")</f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>IFERROR(1-((J21/I21)/ConspecificsCorrections!$D$4),"NA")</f>
        <v>-7.1013557133634553E-3</v>
      </c>
      <c r="L21" s="44">
        <f t="shared" si="0"/>
        <v>13</v>
      </c>
      <c r="M21" s="80">
        <f>IFERROR(AVERAGEIFS(Allopatrics_Fertilities_R!$D$2:$D$999,Allopatrics_Fertilities_R!$C$2:$C$999,"&gt;0",Allopatrics_Fertilities_R!$B$2:$B$999,Allopatrics_Summaries!$A21),"NA")</f>
        <v>224.23076923076925</v>
      </c>
      <c r="N21" s="71">
        <f>IFERROR(1-(M21/ConspecificsCorrections!$D$5),"NA")</f>
        <v>1.7598836216093483E-2</v>
      </c>
      <c r="O21" s="44">
        <f t="shared" si="1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>IFERROR(1-(P21/ConspecificsCorrections!$D$6),"NA")</f>
        <v>-0.34748666616708657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>IFERROR(1-((D22/C22)/ConspecificsCorrections!$D$2),"NA")</f>
        <v>4.8072346501665919E-2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>IFERROR(1-((G22/F22)/ConspecificsCorrections!$D$3),"NA")</f>
        <v>2.863905325443783E-2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>IFERROR(1-((J22/I22)/ConspecificsCorrections!$D$4),"NA")</f>
        <v>-8.4570690768237533E-2</v>
      </c>
      <c r="L22" s="44">
        <f t="shared" si="0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>IFERROR(1-(M22/ConspecificsCorrections!$D$5),"NA")</f>
        <v>0.49791380658481521</v>
      </c>
      <c r="O22" s="44">
        <f t="shared" si="1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>IFERROR(1-(P22/ConspecificsCorrections!$D$6),"NA")</f>
        <v>0.39520969978047937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>IFERROR(1-((D23/C23)/ConspecificsCorrections!$D$2),"NA")</f>
        <v>-4.7120418848167533E-2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>IFERROR(1-((G23/F23)/ConspecificsCorrections!$D$3),"NA")</f>
        <v>-7.9289940828402239E-2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>IFERROR(1-((J23/I23)/ConspecificsCorrections!$D$4),"NA")</f>
        <v>NA</v>
      </c>
      <c r="L23" s="44">
        <f t="shared" si="0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>IFERROR(1-(M23/ConspecificsCorrections!$D$5),"NA")</f>
        <v>NA</v>
      </c>
      <c r="O23" s="44">
        <f t="shared" si="1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>IFERROR(1-(P23/ConspecificsCorrections!$D$6),"NA")</f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>IFERROR(1-((D24/C24)/ConspecificsCorrections!$D$2),"NA")</f>
        <v>-4.7120418848167533E-2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>IFERROR(1-((G24/F24)/ConspecificsCorrections!$D$3),"NA")</f>
        <v>0.22907861369399829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>IFERROR(1-((J24/I24)/ConspecificsCorrections!$D$4),"NA")</f>
        <v>2.3886378308586198E-2</v>
      </c>
      <c r="L24" s="44">
        <f t="shared" si="0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>IFERROR(1-(M24/ConspecificsCorrections!$D$5),"NA")</f>
        <v>0.88414144460654065</v>
      </c>
      <c r="O24" s="44">
        <f t="shared" si="1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>IFERROR(1-(P24/ConspecificsCorrections!$D$6),"NA")</f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>IFERROR(1-((D25/C25)/ConspecificsCorrections!$D$2),"NA")</f>
        <v>0.15233108950386431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>IFERROR(1-((G25/F25)/ConspecificsCorrections!$D$3),"NA")</f>
        <v>0.20640445527323348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>IFERROR(1-((J25/I25)/ConspecificsCorrections!$D$4),"NA")</f>
        <v>0.21122131580491821</v>
      </c>
      <c r="L25" s="44">
        <f t="shared" si="0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>IFERROR(1-(M25/ConspecificsCorrections!$D$5),"NA")</f>
        <v>0.91803494006565667</v>
      </c>
      <c r="O25" s="44">
        <f t="shared" si="1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>IFERROR(1-(P25/ConspecificsCorrections!$D$6),"NA")</f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>IFERROR(1-((D26/C26)/ConspecificsCorrections!$D$2),"NA")</f>
        <v>0.30191972076788831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>IFERROR(1-((G26/F26)/ConspecificsCorrections!$D$3),"NA")</f>
        <v>-7.9289940828402239E-2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>IFERROR(1-((J26/I26)/ConspecificsCorrections!$D$4),"NA")</f>
        <v>0.63847643641058749</v>
      </c>
      <c r="L26" s="44">
        <f t="shared" si="0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>IFERROR(1-(M26/ConspecificsCorrections!$D$5),"NA")</f>
        <v>0.99123758824755348</v>
      </c>
      <c r="O26" s="44">
        <f t="shared" si="1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>IFERROR(1-(P26/ConspecificsCorrections!$D$6),"NA")</f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>IFERROR(1-((D27/C27)/ConspecificsCorrections!$D$2),"NA")</f>
        <v>9.2495636998254693E-2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>IFERROR(1-((G27/F27)/ConspecificsCorrections!$D$3),"NA")</f>
        <v>3.732362312243942E-3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>IFERROR(1-((J27/I27)/ConspecificsCorrections!$D$4),"NA")</f>
        <v>0.81923821820529374</v>
      </c>
      <c r="L27" s="44">
        <f t="shared" si="0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>IFERROR(1-(M27/ConspecificsCorrections!$D$5),"NA")</f>
        <v>0.93209130891853953</v>
      </c>
      <c r="O27" s="44">
        <f t="shared" si="1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>IFERROR(1-(P27/ConspecificsCorrections!$D$6),"NA")</f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>IFERROR(1-((D28/C28)/ConspecificsCorrections!$D$2),"NA")</f>
        <v>0.14326511185149915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>IFERROR(1-((G28/F28)/ConspecificsCorrections!$D$3),"NA")</f>
        <v>4.0631163708086837E-2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>IFERROR(1-((J28/I28)/ConspecificsCorrections!$D$4),"NA")</f>
        <v>-8.4570690768237533E-2</v>
      </c>
      <c r="L28" s="44">
        <f t="shared" si="0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>IFERROR(1-(M28/ConspecificsCorrections!$D$5),"NA")</f>
        <v>-9.4571268076442783E-2</v>
      </c>
      <c r="O28" s="44">
        <f t="shared" si="1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>IFERROR(1-(P28/ConspecificsCorrections!$D$6),"NA")</f>
        <v>-0.12557980426356097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>IFERROR(1-((D29/C29)/ConspecificsCorrections!$D$2),"NA")</f>
        <v>-4.7120418848167533E-2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>IFERROR(1-((G29/F29)/ConspecificsCorrections!$D$3),"NA")</f>
        <v>-7.9289940828402239E-2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>IFERROR(1-((J29/I29)/ConspecificsCorrections!$D$4),"NA")</f>
        <v>-8.4570690768237533E-2</v>
      </c>
      <c r="L29" s="44">
        <f t="shared" si="0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>IFERROR(1-(M29/ConspecificsCorrections!$D$5),"NA")</f>
        <v>0.26833861867071673</v>
      </c>
      <c r="O29" s="44">
        <f t="shared" si="1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>IFERROR(1-(P29/ConspecificsCorrections!$D$6),"NA")</f>
        <v>0.8352484865349773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>IFERROR(1-((D30/C30)/ConspecificsCorrections!$D$2),"NA")</f>
        <v>-4.7120418848167533E-2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>IFERROR(1-((G30/F30)/ConspecificsCorrections!$D$3),"NA")</f>
        <v>7.4894336432798081E-2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>IFERROR(1-((J30/I30)/ConspecificsCorrections!$D$4),"NA")</f>
        <v>1.4026644756147788E-2</v>
      </c>
      <c r="L30" s="44">
        <f t="shared" si="0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>IFERROR(1-(M30/ConspecificsCorrections!$D$5),"NA")</f>
        <v>0.69360766905612048</v>
      </c>
      <c r="O30" s="44">
        <f t="shared" si="1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>IFERROR(1-(P30/ConspecificsCorrections!$D$6),"NA")</f>
        <v>0.94228875033208159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>IFERROR(1-((D31/C31)/ConspecificsCorrections!$D$2),"NA")</f>
        <v>-4.7120418848167533E-2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>IFERROR(1-((G31/F31)/ConspecificsCorrections!$D$3),"NA")</f>
        <v>-7.9289940828402239E-2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>IFERROR(1-((J31/I31)/ConspecificsCorrections!$D$4),"NA")</f>
        <v>-8.4570690768237533E-2</v>
      </c>
      <c r="L31" s="44">
        <f t="shared" si="0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>IFERROR(1-(M31/ConspecificsCorrections!$D$5),"NA")</f>
        <v>0.23182856970218957</v>
      </c>
      <c r="O31" s="44">
        <f t="shared" si="1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>IFERROR(1-(P31/ConspecificsCorrections!$D$6),"NA")</f>
        <v>-0.19521585134382757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>IFERROR(1-((D32/C32)/ConspecificsCorrections!$D$2),"NA")</f>
        <v>0.21465968586387429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>IFERROR(1-((G32/F32)/ConspecificsCorrections!$D$3),"NA")</f>
        <v>-7.9289940828402239E-2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>IFERROR(1-((J32/I32)/ConspecificsCorrections!$D$4),"NA")</f>
        <v>0.32214331826985154</v>
      </c>
      <c r="L32" s="44">
        <f t="shared" ref="L32:L33" si="2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>IFERROR(1-(M32/ConspecificsCorrections!$D$5),"NA")</f>
        <v>0.91777936972287688</v>
      </c>
      <c r="O32" s="44">
        <f t="shared" ref="O32:O33" si="3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>IFERROR(1-(P32/ConspecificsCorrections!$D$6),"NA")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>IFERROR(1-((D33/C33)/ConspecificsCorrections!$D$2),"NA")</f>
        <v>0.10246821241585635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>IFERROR(1-((G33/F33)/ConspecificsCorrections!$D$3),"NA")</f>
        <v>-7.9289940828402239E-2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>IFERROR(1-((J33/I33)/ConspecificsCorrections!$D$4),"NA")</f>
        <v>0.18657198192382185</v>
      </c>
      <c r="L33" s="44">
        <f t="shared" si="2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>IFERROR(1-(M33/ConspecificsCorrections!$D$5),"NA")</f>
        <v>0.98807338400361444</v>
      </c>
      <c r="O33" s="44">
        <f t="shared" si="3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>IFERROR(1-(P33/ConspecificsCorrections!$D$6),"NA")</f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>IFERROR(1-((D34/C34)/ConspecificsCorrections!$D$2),"NA")</f>
        <v>-4.7120418848167533E-2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>IFERROR(1-((G34/F34)/ConspecificsCorrections!$D$3),"NA")</f>
        <v>-1.9329388560157756E-2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>IFERROR(1-((J34/I34)/ConspecificsCorrections!$D$4),"NA")</f>
        <v>0.1024242559159414</v>
      </c>
      <c r="L34" s="44">
        <f t="shared" ref="L34" si="4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>IFERROR(1-(M34/ConspecificsCorrections!$D$5),"NA")</f>
        <v>0.95235438609607215</v>
      </c>
      <c r="O34" s="44">
        <f t="shared" ref="O34" si="5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>IFERROR(1-(P34/ConspecificsCorrections!$D$6),"NA")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selection activeCell="K47" sqref="K4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>IFERROR(1-((D2/C2)/ConspecificsCorrections!$D$2),"NA")</f>
        <v>-4.7120418848167533E-2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IFERROR(1-((G2/F2)/ConspecificsCorrections!$D$3),"NA")</f>
        <v>-7.9289940828402239E-2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IFERROR(1-((J2/I2)/ConspecificsCorrections!$D$4),"NA")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IFERROR(1-(M2/ConspecificsCorrections!$D$5),"NA")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IFERROR(1-(P2/ConspecificsCorrections!$D$6),"NA")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>IFERROR(1-((D3/C3)/ConspecificsCorrections!$D$2),"NA")</f>
        <v>-4.7120418848167533E-2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>IFERROR(1-((G3/F3)/ConspecificsCorrections!$D$3),"NA")</f>
        <v>-7.9289940828402239E-2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>IFERROR(1-((J3/I3)/ConspecificsCorrections!$D$4),"NA")</f>
        <v>NA</v>
      </c>
      <c r="L3" s="44">
        <f t="shared" ref="L3:L21" si="0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IFERROR(1-(M3/ConspecificsCorrections!$D$5),"NA")</f>
        <v>NA</v>
      </c>
      <c r="O3" s="44">
        <f t="shared" ref="O3:O21" si="1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>IFERROR(1-(P3/ConspecificsCorrections!$D$6),"NA")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IFERROR(1-((D4/C4)/ConspecificsCorrections!$D$2),"NA")</f>
        <v>0.37172774869109948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>IFERROR(1-((G4/F4)/ConspecificsCorrections!$D$3),"NA")</f>
        <v>-7.9289940828402239E-2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>IFERROR(1-((J4/I4)/ConspecificsCorrections!$D$4),"NA")</f>
        <v>0.13234344738540993</v>
      </c>
      <c r="L4" s="44">
        <f t="shared" si="0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IFERROR(1-(M4/ConspecificsCorrections!$D$5),"NA")</f>
        <v>0.12111148110464132</v>
      </c>
      <c r="O4" s="44">
        <f t="shared" si="1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>IFERROR(1-(P4/ConspecificsCorrections!$D$6),"NA")</f>
        <v>-0.13940293257883196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>IFERROR(1-((D5/C5)/ConspecificsCorrections!$D$2),"NA")</f>
        <v>-4.7120418848167533E-2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>IFERROR(1-((G5/F5)/ConspecificsCorrections!$D$3),"NA")</f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>IFERROR(1-((J5/I5)/ConspecificsCorrections!$D$4),"NA")</f>
        <v>-8.4570690768237533E-2</v>
      </c>
      <c r="L5" s="44">
        <f t="shared" si="0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IFERROR(1-(M5/ConspecificsCorrections!$D$5),"NA")</f>
        <v>0.44687275812681426</v>
      </c>
      <c r="O5" s="44">
        <f t="shared" si="1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>IFERROR(1-(P5/ConspecificsCorrections!$D$6),"NA")</f>
        <v>-0.27869004024391697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>IFERROR(1-((D6/C6)/ConspecificsCorrections!$D$2),"NA")</f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>IFERROR(1-((G6/F6)/ConspecificsCorrections!$D$3),"NA")</f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>IFERROR(1-((J6/I6)/ConspecificsCorrections!$D$4),"NA")</f>
        <v>1</v>
      </c>
      <c r="L6" s="44">
        <f t="shared" si="0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>IFERROR(1-((D7/C7)/ConspecificsCorrections!$D$2),"NA")</f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>IFERROR(1-((G7/F7)/ConspecificsCorrections!$D$3),"NA")</f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>IFERROR(1-((J7/I7)/ConspecificsCorrections!$D$4),"NA")</f>
        <v>0.27695287282117509</v>
      </c>
      <c r="L7" s="44">
        <f t="shared" si="0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IFERROR(1-(M7/ConspecificsCorrections!$D$5),"NA")</f>
        <v>0.28586344217560966</v>
      </c>
      <c r="O7" s="44">
        <f t="shared" si="1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>IFERROR(1-(P7/ConspecificsCorrections!$D$6),"NA")</f>
        <v>6.2477393839451945E-2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>IFERROR(1-((D8/C8)/ConspecificsCorrections!$D$2),"NA")</f>
        <v>-4.7120418848167533E-2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>IFERROR(1-((G8/F8)/ConspecificsCorrections!$D$3),"NA")</f>
        <v>-7.9289940828402239E-2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>IFERROR(1-((J8/I8)/ConspecificsCorrections!$D$4),"NA")</f>
        <v>-8.4570690768237533E-2</v>
      </c>
      <c r="L8" s="44">
        <f t="shared" si="0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IFERROR(1-(M8/ConspecificsCorrections!$D$5),"NA")</f>
        <v>0.63051976484046435</v>
      </c>
      <c r="O8" s="44">
        <f t="shared" si="1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>IFERROR(1-(P8/ConspecificsCorrections!$D$6),"NA")</f>
        <v>0.44491508204580899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>IFERROR(1-((D9/C9)/ConspecificsCorrections!$D$2),"NA")</f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>IFERROR(1-((G9/F9)/ConspecificsCorrections!$D$3),"NA")</f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>IFERROR(1-((J9/I9)/ConspecificsCorrections!$D$4),"NA")</f>
        <v>1</v>
      </c>
      <c r="L9" s="44">
        <f t="shared" si="0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IFERROR(1-(M9/ConspecificsCorrections!$D$5),"NA")</f>
        <v>NA</v>
      </c>
      <c r="O9" s="44">
        <f t="shared" si="1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>IFERROR(1-(P9/ConspecificsCorrections!$D$6),"NA")</f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>IFERROR(1-((D10/C10)/ConspecificsCorrections!$D$2),"NA")</f>
        <v>-4.7120418848167533E-2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>IFERROR(1-((G10/F10)/ConspecificsCorrections!$D$3),"NA")</f>
        <v>0.22907861369399829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>IFERROR(1-((J10/I10)/ConspecificsCorrections!$D$4),"NA")</f>
        <v>0.21122131580491821</v>
      </c>
      <c r="L10" s="44">
        <f t="shared" si="0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IFERROR(1-(M10/ConspecificsCorrections!$D$5),"NA")</f>
        <v>0.53340157418222356</v>
      </c>
      <c r="O10" s="44">
        <f t="shared" si="1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>IFERROR(1-(P10/ConspecificsCorrections!$D$6),"NA")</f>
        <v>-5.5658708587601691E-2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>IFERROR(1-((D11/C11)/ConspecificsCorrections!$D$2),"NA")</f>
        <v>0.21465968586387429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>IFERROR(1-((G11/F11)/ConspecificsCorrections!$D$3),"NA")</f>
        <v>-7.9289940828402239E-2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>IFERROR(1-((J11/I11)/ConspecificsCorrections!$D$4),"NA")</f>
        <v>-8.4570690768237533E-2</v>
      </c>
      <c r="L11" s="44">
        <f t="shared" si="0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IFERROR(1-(M11/ConspecificsCorrections!$D$5),"NA")</f>
        <v>0.41291841258608408</v>
      </c>
      <c r="O11" s="44">
        <f t="shared" si="1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>IFERROR(1-(P11/ConspecificsCorrections!$D$6),"NA")</f>
        <v>-2.7170769283261453E-2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>IFERROR(1-((D12/C12)/ConspecificsCorrections!$D$2),"NA")</f>
        <v>0.95636998254799299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>IFERROR(1-((G12/F12)/ConspecificsCorrections!$D$3),"NA")</f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>IFERROR(1-((J12/I12)/ConspecificsCorrections!$D$4),"NA")</f>
        <v>NA</v>
      </c>
      <c r="L12" s="44">
        <f t="shared" si="0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IFERROR(1-(M12/ConspecificsCorrections!$D$5),"NA")</f>
        <v>NA</v>
      </c>
      <c r="O12" s="44">
        <f t="shared" si="1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>IFERROR(1-(P12/ConspecificsCorrections!$D$6),"NA")</f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>IFERROR(1-((D13/C13)/ConspecificsCorrections!$D$2),"NA")</f>
        <v>-4.7120418848167533E-2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>IFERROR(1-((G13/F13)/ConspecificsCorrections!$D$3),"NA")</f>
        <v>-7.9289940828402239E-2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>IFERROR(1-((J13/I13)/ConspecificsCorrections!$D$4),"NA")</f>
        <v>NA</v>
      </c>
      <c r="L13" s="44">
        <f t="shared" si="0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IFERROR(1-(M13/ConspecificsCorrections!$D$5),"NA")</f>
        <v>NA</v>
      </c>
      <c r="O13" s="44">
        <f t="shared" si="1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>IFERROR(1-(P13/ConspecificsCorrections!$D$6),"NA")</f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>IFERROR(1-((D14/C14)/ConspecificsCorrections!$D$2),"NA")</f>
        <v>-4.7120418848167533E-2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>IFERROR(1-((G14/F14)/ConspecificsCorrections!$D$3),"NA")</f>
        <v>-7.9289940828402239E-2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>IFERROR(1-((J14/I14)/ConspecificsCorrections!$D$4),"NA")</f>
        <v>NA</v>
      </c>
      <c r="L14" s="44">
        <f t="shared" si="0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IFERROR(1-(M14/ConspecificsCorrections!$D$5),"NA")</f>
        <v>NA</v>
      </c>
      <c r="O14" s="44">
        <f t="shared" si="1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>IFERROR(1-(P14/ConspecificsCorrections!$D$6),"NA")</f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>IFERROR(1-((D15/C15)/ConspecificsCorrections!$D$2),"NA")</f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>IFERROR(1-((G15/F15)/ConspecificsCorrections!$D$3),"NA")</f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>IFERROR(1-((J15/I15)/ConspecificsCorrections!$D$4),"NA")</f>
        <v>-8.4570690768237533E-2</v>
      </c>
      <c r="L15" s="44">
        <f t="shared" si="0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IFERROR(1-(M15/ConspecificsCorrections!$D$5),"NA")</f>
        <v>0.28732238373239205</v>
      </c>
      <c r="O15" s="44">
        <f t="shared" si="1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>IFERROR(1-(P15/ConspecificsCorrections!$D$6),"NA")</f>
        <v>0.6244406874808075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>IFERROR(1-((D16/C16)/ConspecificsCorrections!$D$2),"NA")</f>
        <v>-4.7120418848167533E-2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>IFERROR(1-((G16/F16)/ConspecificsCorrections!$D$3),"NA")</f>
        <v>5.5621301775147902E-2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>IFERROR(1-((J16/I16)/ConspecificsCorrections!$D$4),"NA")</f>
        <v>5.8102001291157057E-3</v>
      </c>
      <c r="L16" s="44">
        <f t="shared" si="0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IFERROR(1-(M16/ConspecificsCorrections!$D$5),"NA")</f>
        <v>0.29050991015306615</v>
      </c>
      <c r="O16" s="44">
        <f t="shared" si="1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>IFERROR(1-(P16/ConspecificsCorrections!$D$6),"NA")</f>
        <v>1.7642890496751273E-2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>IFERROR(1-((D17/C17)/ConspecificsCorrections!$D$2),"NA")</f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>IFERROR(1-((G17/F17)/ConspecificsCorrections!$D$3),"NA")</f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>IFERROR(1-((J17/I17)/ConspecificsCorrections!$D$4),"NA")</f>
        <v>-8.4570690768237533E-2</v>
      </c>
      <c r="L17" s="44">
        <f t="shared" si="0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IFERROR(1-(M17/ConspecificsCorrections!$D$5),"NA")</f>
        <v>0.27758880467738256</v>
      </c>
      <c r="O17" s="44">
        <f t="shared" si="1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>IFERROR(1-(P17/ConspecificsCorrections!$D$6),"NA")</f>
        <v>-3.175635307470448E-2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>IFERROR(1-((D18/C18)/ConspecificsCorrections!$D$2),"NA")</f>
        <v>0.82547993019197208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>IFERROR(1-((G18/F18)/ConspecificsCorrections!$D$3),"NA")</f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>IFERROR(1-((J18/I18)/ConspecificsCorrections!$D$4),"NA")</f>
        <v>NA</v>
      </c>
      <c r="L18" s="44">
        <f t="shared" si="0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IFERROR(1-(M18/ConspecificsCorrections!$D$5),"NA")</f>
        <v>NA</v>
      </c>
      <c r="O18" s="44">
        <f t="shared" si="1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>IFERROR(1-(P18/ConspecificsCorrections!$D$6),"NA")</f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>IFERROR(1-((D19/C19)/ConspecificsCorrections!$D$2),"NA")</f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>IFERROR(1-((G19/F19)/ConspecificsCorrections!$D$3),"NA")</f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>IFERROR(1-((J19/I19)/ConspecificsCorrections!$D$4),"NA")</f>
        <v>NA</v>
      </c>
      <c r="L19" s="44">
        <f t="shared" si="0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IFERROR(1-(M19/ConspecificsCorrections!$D$5),"NA")</f>
        <v>NA</v>
      </c>
      <c r="O19" s="44">
        <f t="shared" si="1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>IFERROR(1-(P19/ConspecificsCorrections!$D$6),"NA")</f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>IFERROR(1-((D20/C20)/ConspecificsCorrections!$D$2),"NA")</f>
        <v>0.47643979057591623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>IFERROR(1-((G20/F20)/ConspecificsCorrections!$D$3),"NA")</f>
        <v>0.56828402366863906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>IFERROR(1-((J20/I20)/ConspecificsCorrections!$D$4),"NA")</f>
        <v>-8.4570690768237533E-2</v>
      </c>
      <c r="L20" s="44">
        <f t="shared" si="0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IFERROR(1-(M20/ConspecificsCorrections!$D$5),"NA")</f>
        <v>0.60155415239079379</v>
      </c>
      <c r="O20" s="44">
        <f t="shared" si="1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>IFERROR(1-(P20/ConspecificsCorrections!$D$6),"NA")</f>
        <v>0.5872974587701183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>IFERROR(1-((D21/C21)/ConspecificsCorrections!$D$2),"NA")</f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>IFERROR(1-((G21/F21)/ConspecificsCorrections!$D$3),"NA")</f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>IFERROR(1-((J21/I21)/ConspecificsCorrections!$D$4),"NA")</f>
        <v>-8.4570690768237533E-2</v>
      </c>
      <c r="L21" s="44">
        <f t="shared" si="0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IFERROR(1-(M21/ConspecificsCorrections!$D$5),"NA")</f>
        <v>0.39247220100292524</v>
      </c>
      <c r="O21" s="44">
        <f t="shared" si="1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>IFERROR(1-(P21/ConspecificsCorrections!$D$6),"NA")</f>
        <v>0.42689373774543748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>IFERROR(1-((D22/C22)/ConspecificsCorrections!$D$2),"NA")</f>
        <v>-4.7120418848167533E-2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>IFERROR(1-((G22/F22)/ConspecificsCorrections!$D$3),"NA")</f>
        <v>0.59526627218934913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>IFERROR(1-((J22/I22)/ConspecificsCorrections!$D$4),"NA")</f>
        <v>-8.4570690768237533E-2</v>
      </c>
      <c r="L22" s="44">
        <f t="shared" ref="L22" si="2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IFERROR(1-(M22/ConspecificsCorrections!$D$5),"NA")</f>
        <v>0.1653802805794703</v>
      </c>
      <c r="O22" s="44">
        <f t="shared" ref="O22" si="3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>IFERROR(1-(P22/ConspecificsCorrections!$D$6),"NA")</f>
        <v>9.6181434706558933E-2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>IFERROR(1-((D23/C23)/ConspecificsCorrections!$D$2),"NA")</f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>IFERROR(1-((G23/F23)/ConspecificsCorrections!$D$3),"NA")</f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>IFERROR(1-((J23/I23)/ConspecificsCorrections!$D$4),"NA")</f>
        <v>-8.4570690768237533E-2</v>
      </c>
      <c r="L23" s="44">
        <f t="shared" ref="L23:L25" si="4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IFERROR(1-(M23/ConspecificsCorrections!$D$5),"NA")</f>
        <v>0.89631000052742427</v>
      </c>
      <c r="O23" s="44">
        <f t="shared" ref="O23:O25" si="5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>IFERROR(1-(P23/ConspecificsCorrections!$D$6),"NA")</f>
        <v>0.63131906316797226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>IFERROR(1-((D24/C24)/ConspecificsCorrections!$D$2),"NA")</f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>IFERROR(1-((G24/F24)/ConspecificsCorrections!$D$3),"NA")</f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>IFERROR(1-((J24/I24)/ConspecificsCorrections!$D$4),"NA")</f>
        <v>NA</v>
      </c>
      <c r="L24" s="44">
        <f t="shared" si="4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IFERROR(1-(M24/ConspecificsCorrections!$D$5),"NA")</f>
        <v>NA</v>
      </c>
      <c r="O24" s="44">
        <f t="shared" si="5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>IFERROR(1-(P24/ConspecificsCorrections!$D$6),"NA")</f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>IFERROR(1-((D25/C25)/ConspecificsCorrections!$D$2),"NA")</f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>IFERROR(1-((G25/F25)/ConspecificsCorrections!$D$3),"NA")</f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>IFERROR(1-((J25/I25)/ConspecificsCorrections!$D$4),"NA")</f>
        <v>NA</v>
      </c>
      <c r="L25" s="44">
        <f t="shared" si="4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IFERROR(1-(M25/ConspecificsCorrections!$D$5),"NA")</f>
        <v>NA</v>
      </c>
      <c r="O25" s="44">
        <f t="shared" si="5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>IFERROR(1-(P25/ConspecificsCorrections!$D$6),"NA")</f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>IFERROR(1-((D26/C26)/ConspecificsCorrections!$D$2),"NA")</f>
        <v>-4.7120418848167533E-2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>IFERROR(1-((G26/F26)/ConspecificsCorrections!$D$3),"NA")</f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>IFERROR(1-((J26/I26)/ConspecificsCorrections!$D$4),"NA")</f>
        <v>NA</v>
      </c>
      <c r="L26" s="44">
        <f t="shared" ref="L26:L28" si="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IFERROR(1-(M26/ConspecificsCorrections!$D$5),"NA")</f>
        <v>NA</v>
      </c>
      <c r="O26" s="44">
        <f t="shared" ref="O26:O28" si="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>IFERROR(1-(P26/ConspecificsCorrections!$D$6),"NA")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>IFERROR(1-((D27/C27)/ConspecificsCorrections!$D$2),"NA")</f>
        <v>0.73821989528795817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>IFERROR(1-((G27/F27)/ConspecificsCorrections!$D$3),"NA")</f>
        <v>0.19053254437869827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>IFERROR(1-((J27/I27)/ConspecificsCorrections!$D$4),"NA")</f>
        <v>-8.4570690768237533E-2</v>
      </c>
      <c r="L27" s="44">
        <f t="shared" si="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IFERROR(1-(M27/ConspecificsCorrections!$D$5),"NA")</f>
        <v>0.28326782109427373</v>
      </c>
      <c r="O27" s="44">
        <f t="shared" si="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>IFERROR(1-(P27/ConspecificsCorrections!$D$6),"NA")</f>
        <v>7.9673333057363571E-2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>IFERROR(1-((D28/C28)/ConspecificsCorrections!$D$2),"NA")</f>
        <v>-4.7120418848167533E-2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>IFERROR(1-((G28/F28)/ConspecificsCorrections!$D$3),"NA")</f>
        <v>-7.9289940828402239E-2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>IFERROR(1-((J28/I28)/ConspecificsCorrections!$D$4),"NA")</f>
        <v>NA</v>
      </c>
      <c r="L28" s="44">
        <f t="shared" si="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IFERROR(1-(M28/ConspecificsCorrections!$D$5),"NA")</f>
        <v>NA</v>
      </c>
      <c r="O28" s="44">
        <f t="shared" si="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>IFERROR(1-(P28/ConspecificsCorrections!$D$6),"NA")</f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workbookViewId="0"/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8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8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8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8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8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8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8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8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8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8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8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8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8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8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8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8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8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8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8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8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8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8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8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8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8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8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8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8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8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8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8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8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8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8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8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8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8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8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8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8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8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8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8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8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8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8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8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8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8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8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8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8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8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IFERROR(1-((D2/C2)/ConspecificsCorrections!$D$2),"NA")</f>
        <v>0.13165623802834892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IFERROR(1-((G2/F2)/ConspecificsCorrections!$D$3),"NA")</f>
        <v>0.20640445527323348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IFERROR(1-((J2/I2)/ConspecificsCorrections!$D$4),"NA")</f>
        <v>3.1633311814073584E-2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IFERROR(1-(M2/ConspecificsCorrections!$D$5),"NA")</f>
        <v>0.60776524192131953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IFERROR(1-(P2/ConspecificsCorrections!$D$6),"NA")</f>
        <v>-1.390413078386743E-2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>IFERROR(1-((D3/C3)/ConspecificsCorrections!$D$2),"NA")</f>
        <v>-4.7120418848167533E-2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>IFERROR(1-((G3/F3)/ConspecificsCorrections!$D$3),"NA")</f>
        <v>-7.9289940828402239E-2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>IFERROR(1-((J3/I3)/ConspecificsCorrections!$D$4),"NA")</f>
        <v>-8.4570690768237533E-2</v>
      </c>
      <c r="L3" s="44">
        <f t="shared" ref="L3:L6" si="0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IFERROR(1-(M3/ConspecificsCorrections!$D$5),"NA")</f>
        <v>0.59747671012198866</v>
      </c>
      <c r="O3" s="44">
        <f t="shared" ref="O3:O6" si="1">L3</f>
        <v>12</v>
      </c>
      <c r="P3" s="79">
        <f>IFERROR(AVERAGEIFS('2019_R'!$G$2:$G$999,'2019_R'!$E$2:$E$999,"&gt;0",'2019_R'!$B$2:$B$999,'2019_Summaries'!$A3),"NA")</f>
        <v>0.48795454545454542</v>
      </c>
      <c r="Q3" s="71">
        <f>IFERROR(1-(P3/ConspecificsCorrections!$D$6),"NA")</f>
        <v>0.3287330636207908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>IFERROR(1-((D4/C4)/ConspecificsCorrections!$D$2),"NA")</f>
        <v>0.16895204853320034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>IFERROR(1-((G4/F4)/ConspecificsCorrections!$D$3),"NA")</f>
        <v>0.13656804733727812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>IFERROR(1-((J4/I4)/ConspecificsCorrections!$D$4),"NA")</f>
        <v>-2.31798969511674E-2</v>
      </c>
      <c r="L4" s="44">
        <f t="shared" si="0"/>
        <v>50</v>
      </c>
      <c r="M4" s="80">
        <f>IFERROR(AVERAGEIFS('2019_R'!$F$2:$F$999,'2019_R'!$E$2:$E$999,"&gt;0",'2019_R'!$B$2:$B$999,'2019_Summaries'!$A4),"NA")</f>
        <v>79.90000000000002</v>
      </c>
      <c r="N4" s="71">
        <f>IFERROR(1-(M4/ConspecificsCorrections!$D$5),"NA")</f>
        <v>0.64994165048976194</v>
      </c>
      <c r="O4" s="44">
        <f t="shared" si="1"/>
        <v>50</v>
      </c>
      <c r="P4" s="79">
        <f>IFERROR(AVERAGEIFS('2019_R'!$G$2:$G$999,'2019_R'!$E$2:$E$999,"&gt;0",'2019_R'!$B$2:$B$999,'2019_Summaries'!$A4),"NA")</f>
        <v>0.56464655204783698</v>
      </c>
      <c r="Q4" s="71">
        <f>IFERROR(1-(P4/ConspecificsCorrections!$D$6),"NA")</f>
        <v>0.22322977691055657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>IFERROR(1-((D5/C5)/ConspecificsCorrections!$D$2),"NA")</f>
        <v>0.23005851555281787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>IFERROR(1-((G5/F5)/ConspecificsCorrections!$D$3),"NA")</f>
        <v>0.22291124260355033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>IFERROR(1-((J5/I5)/ConspecificsCorrections!$D$4),"NA")</f>
        <v>-8.4570690768237533E-2</v>
      </c>
      <c r="L5" s="44">
        <f t="shared" si="0"/>
        <v>13</v>
      </c>
      <c r="M5" s="80">
        <f>IFERROR(AVERAGEIFS('2019_R'!$F$2:$F$999,'2019_R'!$E$2:$E$999,"&gt;0",'2019_R'!$B$2:$B$999,'2019_Summaries'!$A5),"NA")</f>
        <v>103.58974358974358</v>
      </c>
      <c r="N5" s="71">
        <f>IFERROR(1-(M5/ConspecificsCorrections!$D$5),"NA")</f>
        <v>0.54615200666815533</v>
      </c>
      <c r="O5" s="44">
        <f t="shared" si="1"/>
        <v>13</v>
      </c>
      <c r="P5" s="79">
        <f>IFERROR(AVERAGEIFS('2019_R'!$G$2:$G$999,'2019_R'!$E$2:$E$999,"&gt;0",'2019_R'!$B$2:$B$999,'2019_Summaries'!$A5),"NA")</f>
        <v>0.54944496445562507</v>
      </c>
      <c r="Q5" s="71">
        <f>IFERROR(1-(P5/ConspecificsCorrections!$D$6),"NA")</f>
        <v>0.24414222301067157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>IFERROR(1-((D6/C6)/ConspecificsCorrections!$D$2),"NA")</f>
        <v>0.88977679801598231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>IFERROR(1-((G6/F6)/ConspecificsCorrections!$D$3),"NA")</f>
        <v>0.46035502958579888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>IFERROR(1-((J6/I6)/ConspecificsCorrections!$D$4),"NA")</f>
        <v>NA</v>
      </c>
      <c r="L6" s="44">
        <f t="shared" si="0"/>
        <v>0</v>
      </c>
      <c r="M6" s="80" t="str">
        <f>IFERROR(AVERAGEIFS('2019_R'!$F$2:$F$999,'2019_R'!$E$2:$E$999,"&gt;0",'2019_R'!$B$2:$B$999,'2019_Summaries'!$A6),"NA")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79" t="str">
        <f>IFERROR(AVERAGEIFS('2019_R'!$G$2:$G$999,'2019_R'!$E$2:$E$999,"&gt;0",'2019_R'!$B$2:$B$999,'2019_Summaries'!$A6),"NA")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>IFERROR(1-((D7/C7)/ConspecificsCorrections!$D$2),"NA")</f>
        <v>-4.7120418848167533E-2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>IFERROR(1-((G7/F7)/ConspecificsCorrections!$D$3),"NA")</f>
        <v>-7.9289940828402239E-2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>IFERROR(1-((J7/I7)/ConspecificsCorrections!$D$4),"NA")</f>
        <v>-8.4570690768237533E-2</v>
      </c>
      <c r="L7" s="44">
        <f t="shared" ref="L7:L11" si="2">J7</f>
        <v>4</v>
      </c>
      <c r="M7" s="80">
        <f>IFERROR(AVERAGEIFS('2019_R'!$F$2:$F$999,'2019_R'!$E$2:$E$999,"&gt;0",'2019_R'!$B$2:$B$999,'2019_Summaries'!$A7),"NA")</f>
        <v>6.75</v>
      </c>
      <c r="N7" s="71">
        <f>IFERROR(1-(M7/ConspecificsCorrections!$D$5),"NA")</f>
        <v>0.97042686033549308</v>
      </c>
      <c r="O7" s="44">
        <f t="shared" ref="O7:O11" si="3">L7</f>
        <v>4</v>
      </c>
      <c r="P7" s="79">
        <f>IFERROR(AVERAGEIFS('2019_R'!$G$2:$G$999,'2019_R'!$E$2:$E$999,"&gt;0",'2019_R'!$B$2:$B$999,'2019_Summaries'!$A7),"NA")</f>
        <v>0.73322510822510822</v>
      </c>
      <c r="Q7" s="71">
        <f>IFERROR(1-(P7/ConspecificsCorrections!$D$6),"NA")</f>
        <v>-8.6795515268573986E-3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>IFERROR(1-((D8/C8)/ConspecificsCorrections!$D$2),"NA")</f>
        <v>0.23211169284467714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>IFERROR(1-((G8/F8)/ConspecificsCorrections!$D$3),"NA")</f>
        <v>1.8827326519634258E-2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>IFERROR(1-((J8/I8)/ConspecificsCorrections!$D$4),"NA")</f>
        <v>0.11262398028053289</v>
      </c>
      <c r="L8" s="44">
        <f t="shared" si="2"/>
        <v>9</v>
      </c>
      <c r="M8" s="80">
        <f>IFERROR(AVERAGEIFS('2019_R'!$F$2:$F$999,'2019_R'!$E$2:$E$999,"&gt;0",'2019_R'!$B$2:$B$999,'2019_Summaries'!$A8),"NA")</f>
        <v>124.33333333333333</v>
      </c>
      <c r="N8" s="71">
        <f>IFERROR(1-(M8/ConspecificsCorrections!$D$5),"NA")</f>
        <v>0.45527006938957548</v>
      </c>
      <c r="O8" s="44">
        <f t="shared" si="3"/>
        <v>9</v>
      </c>
      <c r="P8" s="79">
        <f>IFERROR(AVERAGEIFS('2019_R'!$G$2:$G$999,'2019_R'!$E$2:$E$999,"&gt;0",'2019_R'!$B$2:$B$999,'2019_Summaries'!$A8),"NA")</f>
        <v>0.64875816993464053</v>
      </c>
      <c r="Q8" s="71">
        <f>IFERROR(1-(P8/ConspecificsCorrections!$D$6),"NA")</f>
        <v>0.10751951541442129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>IFERROR(1-((D9/C9)/ConspecificsCorrections!$D$2),"NA")</f>
        <v>-4.7120418848167533E-2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>IFERROR(1-((G9/F9)/ConspecificsCorrections!$D$3),"NA")</f>
        <v>-7.9289940828402239E-2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>IFERROR(1-((J9/I9)/ConspecificsCorrections!$D$4),"NA")</f>
        <v>-8.4570690768237533E-2</v>
      </c>
      <c r="L9" s="44">
        <f t="shared" si="2"/>
        <v>1</v>
      </c>
      <c r="M9" s="80">
        <f>IFERROR(AVERAGEIFS('2019_R'!$F$2:$F$999,'2019_R'!$E$2:$E$999,"&gt;0",'2019_R'!$B$2:$B$999,'2019_Summaries'!$A9),"NA")</f>
        <v>38.666666666666664</v>
      </c>
      <c r="N9" s="71">
        <f>IFERROR(1-(M9/ConspecificsCorrections!$D$5),"NA")</f>
        <v>0.83059337278603418</v>
      </c>
      <c r="O9" s="44">
        <f t="shared" si="3"/>
        <v>1</v>
      </c>
      <c r="P9" s="79">
        <f>IFERROR(AVERAGEIFS('2019_R'!$G$2:$G$999,'2019_R'!$E$2:$E$999,"&gt;0",'2019_R'!$B$2:$B$999,'2019_Summaries'!$A9),"NA")</f>
        <v>0.13793103448275862</v>
      </c>
      <c r="Q9" s="71">
        <f>IFERROR(1-(P9/ConspecificsCorrections!$D$6),"NA")</f>
        <v>0.81025170518166356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>IFERROR(1-((D10/C10)/ConspecificsCorrections!$D$2),"NA")</f>
        <v>0.60732984293193715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>IFERROR(1-((G10/F10)/ConspecificsCorrections!$D$3),"NA")</f>
        <v>0.2804733727810651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>IFERROR(1-((J10/I10)/ConspecificsCorrections!$D$4),"NA")</f>
        <v>-8.4570690768237533E-2</v>
      </c>
      <c r="L10" s="44">
        <f t="shared" si="2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IFERROR(1-(M10/ConspecificsCorrections!$D$5),"NA")</f>
        <v>0.68820418180877851</v>
      </c>
      <c r="O10" s="44">
        <f t="shared" si="3"/>
        <v>2</v>
      </c>
      <c r="P10" s="79">
        <f>IFERROR(AVERAGEIFS('2019_R'!$G$2:$G$999,'2019_R'!$E$2:$E$999,"&gt;0",'2019_R'!$B$2:$B$999,'2019_Summaries'!$A10),"NA")</f>
        <v>0.49172576832151299</v>
      </c>
      <c r="Q10" s="71">
        <f>IFERROR(1-(P10/ConspecificsCorrections!$D$6),"NA")</f>
        <v>0.323545086084985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>IFERROR(1-((D11/C11)/ConspecificsCorrections!$D$2),"NA")</f>
        <v>-4.7120418848167533E-2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>IFERROR(1-((G11/F11)/ConspecificsCorrections!$D$3),"NA")</f>
        <v>0.13656804733727812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>IFERROR(1-((J11/I11)/ConspecificsCorrections!$D$4),"NA")</f>
        <v>-8.4570690768237533E-2</v>
      </c>
      <c r="L11" s="44">
        <f t="shared" si="2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IFERROR(1-(M11/ConspecificsCorrections!$D$5),"NA")</f>
        <v>0.51624185116701582</v>
      </c>
      <c r="O11" s="44">
        <f t="shared" si="3"/>
        <v>4</v>
      </c>
      <c r="P11" s="79">
        <f>IFERROR(AVERAGEIFS('2019_R'!$G$2:$G$999,'2019_R'!$E$2:$E$999,"&gt;0",'2019_R'!$B$2:$B$999,'2019_Summaries'!$A11),"NA")</f>
        <v>7.1999999999999995E-2</v>
      </c>
      <c r="Q11" s="71">
        <f>IFERROR(1-(P11/ConspecificsCorrections!$D$6),"NA")</f>
        <v>0.90095139010482839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>IFERROR(1-((D12/C12)/ConspecificsCorrections!$D$2),"NA")</f>
        <v>6.9226294357184415E-2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>IFERROR(1-((G12/F12)/ConspecificsCorrections!$D$3),"NA")</f>
        <v>-7.9289940828402239E-2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>IFERROR(1-((J12/I12)/ConspecificsCorrections!$D$4),"NA")</f>
        <v>7.8114912846998119E-2</v>
      </c>
      <c r="L12" s="44">
        <f t="shared" ref="L12" si="4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IFERROR(1-(M12/ConspecificsCorrections!$D$5),"NA")</f>
        <v>0.69623639258185444</v>
      </c>
      <c r="O12" s="44">
        <f t="shared" ref="O12" si="5">L12</f>
        <v>17</v>
      </c>
      <c r="P12" s="79">
        <f>IFERROR(AVERAGEIFS('2019_R'!$G$2:$G$999,'2019_R'!$E$2:$E$999,"&gt;0",'2019_R'!$B$2:$B$999,'2019_Summaries'!$A12),"NA")</f>
        <v>0.19854493407594487</v>
      </c>
      <c r="Q12" s="71">
        <f>IFERROR(1-(P12/ConspecificsCorrections!$D$6),"NA")</f>
        <v>0.72686667052846066</v>
      </c>
    </row>
    <row r="13" spans="1:17" x14ac:dyDescent="0.25">
      <c r="A13">
        <v>0</v>
      </c>
      <c r="B13" s="45"/>
      <c r="C13" s="36"/>
      <c r="D13" s="38"/>
      <c r="E13" s="79"/>
      <c r="F13" s="36"/>
      <c r="G13" s="73"/>
      <c r="H13" s="71"/>
      <c r="I13" s="44"/>
      <c r="J13" s="44"/>
      <c r="K13" s="71"/>
      <c r="L13" s="44"/>
      <c r="M13" s="80"/>
      <c r="N13" s="71"/>
      <c r="O13" s="44"/>
      <c r="P13" s="79"/>
      <c r="Q13" s="71"/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workbookViewId="0"/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-4.7120418848167533E-2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0.37172774869109948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-4.7120418848167533E-2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0.13165623802834892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-4.7120418848167533E-2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0.21465968586387429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-4.7120418848167533E-2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4.8072346501665919E-2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-4.7120418848167533E-2</v>
      </c>
    </row>
    <row r="9" spans="1:11" ht="14.45" customHeight="1" x14ac:dyDescent="0.25">
      <c r="A9" s="220"/>
      <c r="B9" s="169" t="s">
        <v>712</v>
      </c>
      <c r="C9" s="171" t="s">
        <v>563</v>
      </c>
      <c r="D9" s="170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-4.7120418848167533E-2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-4.7120418848167533E-2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0.15233108950386431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-4.7120418848167533E-2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0.30191972076788831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-4.7120418848167533E-2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2">
        <f>Allopatrics_Summaries!C$27</f>
        <v>15</v>
      </c>
      <c r="F13" s="2">
        <f>Allopatrics_Summaries!D$27</f>
        <v>13</v>
      </c>
      <c r="G13" s="183">
        <f>Allopatrics_Summaries!E$27</f>
        <v>9.2495636998254693E-2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0.16895204853320034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0.23005851555281787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0.14326511185149915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0.21465968586387429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-4.7120418848167533E-2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0.95636998254799299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0.88977679801598231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-4.7120418848167533E-2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3"/>
      <c r="F19" s="2"/>
      <c r="G19" s="183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-4.7120418848167533E-2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3"/>
      <c r="F20" s="2"/>
      <c r="G20" s="183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-4.7120418848167533E-2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0.23211169284467714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-4.7120418848167533E-2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0.82547993019197208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-4.7120418848167533E-2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0.21465968586387429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0.47643979057591623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0.60732984293193715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0.10246821241585635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-4.7120418848167533E-2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-4.7120418848167533E-2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-4.7120418848167533E-2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-4.7120418848167533E-2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0.73821989528795817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6.9226294357184415E-2</v>
      </c>
    </row>
    <row r="35" spans="1:11" ht="14.45" customHeight="1" thickBot="1" x14ac:dyDescent="0.3">
      <c r="A35" s="193"/>
      <c r="B35" s="194"/>
      <c r="C35" s="195"/>
      <c r="D35" s="204" t="s">
        <v>928</v>
      </c>
      <c r="E35" s="196">
        <f>SUM(E3:E34)</f>
        <v>180</v>
      </c>
      <c r="F35" s="196"/>
      <c r="G35" s="197"/>
      <c r="H35" s="204" t="s">
        <v>928</v>
      </c>
      <c r="I35" s="196">
        <f>SUM(I3:I34)</f>
        <v>327</v>
      </c>
      <c r="J35" s="196"/>
      <c r="K35" s="197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0.2804733727810651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-7.9289940828402239E-2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5.5621301775147902E-2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0.20640445527323348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-7.9289940828402239E-2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-7.9289940828402239E-2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2.863905325443783E-2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-7.9289940828402239E-2</v>
      </c>
    </row>
    <row r="42" spans="1:11" x14ac:dyDescent="0.25">
      <c r="A42" s="222"/>
      <c r="B42" s="169" t="s">
        <v>712</v>
      </c>
      <c r="C42" s="171" t="s">
        <v>563</v>
      </c>
      <c r="D42" s="170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-7.9289940828402239E-2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0.22907861369399829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0.20640445527323348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-7.9289940828402239E-2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-7.9289940828402239E-2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0.22907861369399829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4">
        <f>Allopatrics_Summaries!F$27</f>
        <v>13</v>
      </c>
      <c r="F46" s="2">
        <f>Allopatrics_Summaries!G$27</f>
        <v>12</v>
      </c>
      <c r="G46" s="183">
        <f>Allopatrics_Summaries!H$27</f>
        <v>3.732362312243942E-3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0.13656804733727812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0.22291124260355033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4.0631163708086837E-2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-7.9289940828402239E-2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-7.9289940828402239E-2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0.46035502958579888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7.4894336432798081E-2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3"/>
      <c r="F52" s="2"/>
      <c r="G52" s="183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5.5621301775147902E-2</v>
      </c>
    </row>
    <row r="53" spans="1:11" x14ac:dyDescent="0.25">
      <c r="A53" s="222"/>
      <c r="B53" s="8" t="s">
        <v>698</v>
      </c>
      <c r="C53" s="125" t="s">
        <v>570</v>
      </c>
      <c r="D53" s="147"/>
      <c r="E53" s="173"/>
      <c r="F53" s="2"/>
      <c r="G53" s="183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-7.9289940828402239E-2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1.8827326519634258E-2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-7.9289940828402239E-2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-7.9289940828402239E-2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-7.9289940828402239E-2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0.56828402366863906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0.2804733727810651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-7.9289940828402239E-2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0.59526627218934913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0.13656804733727812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-1.9329388560157756E-2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0.19053254437869827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-7.9289940828402239E-2</v>
      </c>
    </row>
    <row r="68" spans="1:11" ht="15.75" thickBot="1" x14ac:dyDescent="0.3">
      <c r="A68" s="198"/>
      <c r="B68" s="194"/>
      <c r="C68" s="195"/>
      <c r="D68" s="204" t="s">
        <v>928</v>
      </c>
      <c r="E68" s="196">
        <f>SUM(E36:E67)</f>
        <v>159</v>
      </c>
      <c r="F68" s="196"/>
      <c r="G68" s="197"/>
      <c r="H68" s="204" t="s">
        <v>928</v>
      </c>
      <c r="I68" s="196">
        <f>SUM(I36:I67)</f>
        <v>205</v>
      </c>
      <c r="J68" s="196"/>
      <c r="K68" s="197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8.6677313037273773E-2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0.13234344738540993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-8.4570690768237533E-2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3.1633311814073584E-2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-8.4570690768237533E-2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0.27695287282117509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-7.1013557133634553E-3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-8.4570690768237533E-2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-8.4570690768237533E-2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-8.4570690768237533E-2</v>
      </c>
    </row>
    <row r="75" spans="1:11" x14ac:dyDescent="0.25">
      <c r="A75" s="225"/>
      <c r="B75" s="169" t="s">
        <v>712</v>
      </c>
      <c r="C75" s="171" t="s">
        <v>563</v>
      </c>
      <c r="D75" s="170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2.3886378308586198E-2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0.27695287282117509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0.21122131580491821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-8.4570690768237533E-2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0.63847643641058749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0.21122131580491821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4">
        <f>Allopatrics_Summaries!I$27</f>
        <v>6</v>
      </c>
      <c r="F79" s="2">
        <f>Allopatrics_Summaries!J$27</f>
        <v>1</v>
      </c>
      <c r="G79" s="183">
        <f>Allopatrics_Summaries!K$27</f>
        <v>0.81923821820529374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-2.31798969511674E-2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-8.4570690768237533E-2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-8.4570690768237533E-2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-8.4570690768237533E-2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-8.4570690768237533E-2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1.4026644756147788E-2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-8.4570690768237533E-2</v>
      </c>
    </row>
    <row r="85" spans="1:11" x14ac:dyDescent="0.25">
      <c r="A85" s="225"/>
      <c r="B85" s="8" t="s">
        <v>698</v>
      </c>
      <c r="C85" s="125" t="s">
        <v>570</v>
      </c>
      <c r="D85" s="147"/>
      <c r="E85" s="173"/>
      <c r="F85" s="2"/>
      <c r="G85" s="183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5.8102001291157057E-3</v>
      </c>
    </row>
    <row r="86" spans="1:11" x14ac:dyDescent="0.25">
      <c r="A86" s="225"/>
      <c r="B86" s="8" t="s">
        <v>698</v>
      </c>
      <c r="C86" s="125" t="s">
        <v>570</v>
      </c>
      <c r="D86" s="147"/>
      <c r="E86" s="173"/>
      <c r="F86" s="2"/>
      <c r="G86" s="183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-8.4570690768237533E-2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0.11262398028053289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-8.4570690768237533E-2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-8.4570690768237533E-2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0.32214331826985154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-8.4570690768237533E-2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-8.4570690768237533E-2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0.18657198192382185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-8.4570690768237533E-2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-8.4570690768237533E-2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-8.4570690768237533E-2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0.1024242559159414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-8.4570690768237533E-2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7.8114912846998119E-2</v>
      </c>
    </row>
    <row r="101" spans="1:11" ht="15.75" thickBot="1" x14ac:dyDescent="0.3">
      <c r="A101" s="199"/>
      <c r="B101" s="194"/>
      <c r="C101" s="195"/>
      <c r="D101" s="204" t="s">
        <v>928</v>
      </c>
      <c r="E101" s="196">
        <f>SUM(E69:E100)</f>
        <v>152</v>
      </c>
      <c r="F101" s="196"/>
      <c r="G101" s="197"/>
      <c r="H101" s="204" t="s">
        <v>928</v>
      </c>
      <c r="I101" s="196">
        <f>SUM(I69:I100)</f>
        <v>209</v>
      </c>
      <c r="J101" s="196"/>
      <c r="K101" s="197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4">
        <f>Allopatrics_Summaries!M$5</f>
        <v>340.60416666666669</v>
      </c>
      <c r="G102" s="102">
        <f>Allopatrics_Summaries!N$5</f>
        <v>-0.49225697646612443</v>
      </c>
      <c r="H102" s="100" t="s">
        <v>719</v>
      </c>
      <c r="I102" s="95">
        <f>'2001_Summaries'!L$4</f>
        <v>8</v>
      </c>
      <c r="J102" s="174">
        <f>'2001_Summaries'!M$4</f>
        <v>200.60425000000004</v>
      </c>
      <c r="K102" s="102">
        <f>'2001_Summaries'!N$4</f>
        <v>0.12111148110464132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4">
        <f>Allopatrics_Summaries!M$9</f>
        <v>167.25</v>
      </c>
      <c r="G103" s="102">
        <f>Allopatrics_Summaries!N$9</f>
        <v>0.26724331720166083</v>
      </c>
      <c r="H103" s="100" t="s">
        <v>577</v>
      </c>
      <c r="I103" s="2">
        <f>'2019_Summaries'!L$2</f>
        <v>25</v>
      </c>
      <c r="J103" s="174">
        <f>'2019_Summaries'!M$2</f>
        <v>89.526666666666657</v>
      </c>
      <c r="K103" s="102">
        <f>'2019_Summaries'!N$2</f>
        <v>0.60776524192131953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4">
        <f>Allopatrics_Summaries!M$12</f>
        <v>268.13333333333333</v>
      </c>
      <c r="G104" s="102">
        <f>Allopatrics_Summaries!N$12</f>
        <v>-0.17474733561132827</v>
      </c>
      <c r="I104" s="2"/>
      <c r="J104" s="174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5">
        <f>Allopatrics_Summaries!M$20</f>
        <v>274.75</v>
      </c>
      <c r="G105" s="130">
        <f>Allopatrics_Summaries!N$20</f>
        <v>-0.20373631449233875</v>
      </c>
      <c r="H105" s="131"/>
      <c r="I105" s="129"/>
      <c r="J105" s="175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4">
        <f>Allopatrics_Summaries!M$21</f>
        <v>224.23076923076925</v>
      </c>
      <c r="G106" s="102">
        <f>Allopatrics_Summaries!N$21</f>
        <v>1.7598836216093483E-2</v>
      </c>
      <c r="H106" s="100" t="s">
        <v>720</v>
      </c>
      <c r="I106" s="2">
        <f>'2001_Summaries'!L$5</f>
        <v>4</v>
      </c>
      <c r="J106" s="174">
        <f>'2001_Summaries'!M$5</f>
        <v>126.25</v>
      </c>
      <c r="K106" s="102">
        <f>'2001_Summaries'!N$5</f>
        <v>0.44687275812681426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4">
        <f>Allopatrics_Summaries!M$22</f>
        <v>114.6</v>
      </c>
      <c r="G107" s="102">
        <f>Allopatrics_Summaries!N$22</f>
        <v>0.49791380658481521</v>
      </c>
      <c r="H107" s="100" t="s">
        <v>578</v>
      </c>
      <c r="I107" s="2">
        <f>'2019_Summaries'!L$3</f>
        <v>12</v>
      </c>
      <c r="J107" s="174">
        <f>'2019_Summaries'!M$3</f>
        <v>91.874999999999986</v>
      </c>
      <c r="K107" s="102">
        <f>'2019_Summaries'!N$3</f>
        <v>0.59747671012198866</v>
      </c>
    </row>
    <row r="108" spans="1:11" x14ac:dyDescent="0.25">
      <c r="A108" s="208"/>
      <c r="B108" s="169" t="s">
        <v>712</v>
      </c>
      <c r="C108" s="171" t="s">
        <v>563</v>
      </c>
      <c r="D108" s="170" t="s">
        <v>951</v>
      </c>
      <c r="E108" s="2">
        <f>Allopatrics_Summaries!L$23</f>
        <v>0</v>
      </c>
      <c r="F108" s="176" t="str">
        <f>Allopatrics_Summaries!M$23</f>
        <v>NA</v>
      </c>
      <c r="G108" s="103" t="str">
        <f>Allopatrics_Summaries!N$23</f>
        <v>NA</v>
      </c>
      <c r="H108" s="109"/>
      <c r="I108" s="93"/>
      <c r="J108" s="176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7">
        <f>Allopatrics_Summaries!M$24</f>
        <v>26.444444444444446</v>
      </c>
      <c r="G109" s="134">
        <f>Allopatrics_Summaries!N$24</f>
        <v>0.88414144460654065</v>
      </c>
      <c r="H109" s="135" t="s">
        <v>741</v>
      </c>
      <c r="I109" s="133">
        <f>'2001_Summaries'!L$7</f>
        <v>2</v>
      </c>
      <c r="J109" s="177">
        <f>'2001_Summaries'!M$7</f>
        <v>163</v>
      </c>
      <c r="K109" s="134">
        <f>'2001_Summaries'!N$7</f>
        <v>0.28586344217560966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4">
        <f>Allopatrics_Summaries!M$25</f>
        <v>18.708333333333336</v>
      </c>
      <c r="G110" s="102">
        <f>Allopatrics_Summaries!N$25</f>
        <v>0.91803494006565667</v>
      </c>
      <c r="H110" s="100" t="s">
        <v>721</v>
      </c>
      <c r="I110" s="2">
        <f>'2001_Summaries'!L$8</f>
        <v>2</v>
      </c>
      <c r="J110" s="174">
        <f>'2001_Summaries'!M$8</f>
        <v>84.332999999999998</v>
      </c>
      <c r="K110" s="102">
        <f>'2001_Summaries'!N$8</f>
        <v>0.63051976484046435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4">
        <f>Allopatrics_Summaries!M$26</f>
        <v>2</v>
      </c>
      <c r="G111" s="102">
        <f>Allopatrics_Summaries!N$26</f>
        <v>0.99123758824755348</v>
      </c>
      <c r="H111" s="100" t="s">
        <v>722</v>
      </c>
      <c r="I111" s="2">
        <f>'2001_Summaries'!L$10</f>
        <v>8</v>
      </c>
      <c r="J111" s="174">
        <f>'2001_Summaries'!M$10</f>
        <v>106.5</v>
      </c>
      <c r="K111" s="102">
        <f>'2001_Summaries'!N$10</f>
        <v>0.53340157418222356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4">
        <f>Allopatrics_Summaries!L$27</f>
        <v>1</v>
      </c>
      <c r="F112" s="174">
        <f>Allopatrics_Summaries!M$27</f>
        <v>15.5</v>
      </c>
      <c r="G112" s="183">
        <f>Allopatrics_Summaries!N$27</f>
        <v>0.93209130891853953</v>
      </c>
      <c r="H112" s="100" t="s">
        <v>579</v>
      </c>
      <c r="I112" s="2">
        <f>'2019_Summaries'!L$4</f>
        <v>50</v>
      </c>
      <c r="J112" s="174">
        <f>'2019_Summaries'!M$4</f>
        <v>79.90000000000002</v>
      </c>
      <c r="K112" s="102">
        <f>'2019_Summaries'!N$4</f>
        <v>0.64994165048976194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5"/>
      <c r="G113" s="130"/>
      <c r="H113" s="131" t="s">
        <v>580</v>
      </c>
      <c r="I113" s="129">
        <f>'2019_Summaries'!L$5</f>
        <v>13</v>
      </c>
      <c r="J113" s="175">
        <f>'2019_Summaries'!M$5</f>
        <v>103.58974358974358</v>
      </c>
      <c r="K113" s="130">
        <f>'2019_Summaries'!N$5</f>
        <v>0.54615200666815533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4">
        <f>Allopatrics_Summaries!M$28</f>
        <v>249.83333333333331</v>
      </c>
      <c r="G114" s="102">
        <f>Allopatrics_Summaries!N$28</f>
        <v>-9.4571268076442783E-2</v>
      </c>
      <c r="H114" s="100" t="s">
        <v>723</v>
      </c>
      <c r="I114" s="2">
        <f>'2001_Summaries'!L$11</f>
        <v>3</v>
      </c>
      <c r="J114" s="174">
        <f>'2001_Summaries'!M$11</f>
        <v>134</v>
      </c>
      <c r="K114" s="102">
        <f>'2001_Summaries'!N$11</f>
        <v>0.41291841258608408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4">
        <f>Allopatrics_Summaries!M$29</f>
        <v>167</v>
      </c>
      <c r="G115" s="102">
        <f>Allopatrics_Summaries!N$29</f>
        <v>0.26833861867071673</v>
      </c>
      <c r="H115" s="100" t="s">
        <v>724</v>
      </c>
      <c r="I115" s="2">
        <f>'2001_Summaries'!L$12</f>
        <v>0</v>
      </c>
      <c r="J115" s="174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6"/>
      <c r="G116" s="103"/>
      <c r="H116" s="109" t="s">
        <v>581</v>
      </c>
      <c r="I116" s="93">
        <f>'2019_Summaries'!L$6</f>
        <v>0</v>
      </c>
      <c r="J116" s="176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7">
        <f>Allopatrics_Summaries!M$30</f>
        <v>69.933333333333337</v>
      </c>
      <c r="G117" s="134">
        <f>Allopatrics_Summaries!N$30</f>
        <v>0.69360766905612048</v>
      </c>
      <c r="H117" s="135" t="s">
        <v>742</v>
      </c>
      <c r="I117" s="133">
        <f>'2001_Summaries'!L$15</f>
        <v>1</v>
      </c>
      <c r="J117" s="177">
        <f>'2001_Summaries'!M$15</f>
        <v>162.667</v>
      </c>
      <c r="K117" s="134">
        <f>'2001_Summaries'!N$15</f>
        <v>0.28732238373239205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3"/>
      <c r="F118" s="174"/>
      <c r="G118" s="183"/>
      <c r="H118" s="100" t="s">
        <v>725</v>
      </c>
      <c r="I118" s="2">
        <f>'2001_Summaries'!L$16</f>
        <v>11</v>
      </c>
      <c r="J118" s="174">
        <f>'2001_Summaries'!M$16</f>
        <v>161.93945454545454</v>
      </c>
      <c r="K118" s="102">
        <f>'2001_Summaries'!N$16</f>
        <v>0.29050991015306615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3"/>
      <c r="F119" s="174"/>
      <c r="G119" s="183"/>
      <c r="H119" s="100" t="s">
        <v>923</v>
      </c>
      <c r="I119" s="2">
        <f>'2019_Summaries'!L$7</f>
        <v>4</v>
      </c>
      <c r="J119" s="174">
        <f>'2019_Summaries'!M$7</f>
        <v>6.75</v>
      </c>
      <c r="K119" s="102">
        <f>'2019_Summaries'!N$7</f>
        <v>0.97042686033549308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5"/>
      <c r="G120" s="130"/>
      <c r="H120" s="131" t="s">
        <v>726</v>
      </c>
      <c r="I120" s="129">
        <f>'2019_Summaries'!L$8</f>
        <v>9</v>
      </c>
      <c r="J120" s="175">
        <f>'2019_Summaries'!M$8</f>
        <v>124.33333333333333</v>
      </c>
      <c r="K120" s="130">
        <f>'2019_Summaries'!N$8</f>
        <v>0.45527006938957548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8">
        <f>Allopatrics_Summaries!M$31</f>
        <v>175.33333333333334</v>
      </c>
      <c r="G121" s="139">
        <f>Allopatrics_Summaries!N$31</f>
        <v>0.23182856970218957</v>
      </c>
      <c r="H121" s="140" t="s">
        <v>727</v>
      </c>
      <c r="I121" s="138">
        <f>'2001_Summaries'!L$18</f>
        <v>0</v>
      </c>
      <c r="J121" s="178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5"/>
      <c r="G122" s="130"/>
      <c r="H122" s="131" t="s">
        <v>728</v>
      </c>
      <c r="I122" s="129">
        <f>'2019_Summaries'!L$9</f>
        <v>1</v>
      </c>
      <c r="J122" s="175">
        <f>'2019_Summaries'!M$9</f>
        <v>38.666666666666664</v>
      </c>
      <c r="K122" s="130">
        <f>'2019_Summaries'!N$9</f>
        <v>0.83059337278603418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79">
        <f>Allopatrics_Summaries!M$32</f>
        <v>18.766666666666669</v>
      </c>
      <c r="G123" s="141">
        <f>Allopatrics_Summaries!N$32</f>
        <v>0.91777936972287688</v>
      </c>
      <c r="H123" s="140" t="s">
        <v>729</v>
      </c>
      <c r="I123" s="142">
        <f>'2001_Summaries'!L$19</f>
        <v>0</v>
      </c>
      <c r="J123" s="179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0"/>
      <c r="G124" s="104"/>
      <c r="H124" s="100" t="s">
        <v>730</v>
      </c>
      <c r="I124" s="143">
        <f>'2001_Summaries'!L$20</f>
        <v>3</v>
      </c>
      <c r="J124" s="180">
        <f>'2001_Summaries'!M$20</f>
        <v>90.944333333333319</v>
      </c>
      <c r="K124" s="104">
        <f>'2001_Summaries'!N$20</f>
        <v>0.60155415239079379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1"/>
      <c r="G125" s="144"/>
      <c r="H125" s="131" t="s">
        <v>731</v>
      </c>
      <c r="I125" s="145">
        <f>'2019_Summaries'!L$10</f>
        <v>2</v>
      </c>
      <c r="J125" s="181">
        <f>'2019_Summaries'!M$10</f>
        <v>71.166666666666671</v>
      </c>
      <c r="K125" s="144">
        <f>'2019_Summaries'!N$10</f>
        <v>0.68820418180877851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8">
        <f>Allopatrics_Summaries!M$33</f>
        <v>2.7222222222222219</v>
      </c>
      <c r="G126" s="139">
        <f>Allopatrics_Summaries!N$33</f>
        <v>0.98807338400361444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0.1653802805794703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4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0.89631000052742427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5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0.51624185116701582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4">
        <f>Allopatrics_Summaries!M$34</f>
        <v>10.875000000000002</v>
      </c>
      <c r="G129" s="102">
        <f>Allopatrics_Summaries!N$34</f>
        <v>0.95235438609607215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4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4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4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0.28326782109427373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2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0.69623639258185444</v>
      </c>
    </row>
    <row r="134" spans="1:11" ht="15.75" thickBot="1" x14ac:dyDescent="0.3">
      <c r="A134" s="200"/>
      <c r="B134" s="194"/>
      <c r="C134" s="195"/>
      <c r="D134" s="204" t="s">
        <v>928</v>
      </c>
      <c r="E134" s="196">
        <f>SUM(E102:E133)</f>
        <v>125</v>
      </c>
      <c r="F134" s="201"/>
      <c r="G134" s="197"/>
      <c r="H134" s="204" t="s">
        <v>928</v>
      </c>
      <c r="I134" s="196">
        <f>SUM(I102:I133)</f>
        <v>191</v>
      </c>
      <c r="J134" s="196"/>
      <c r="K134" s="197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3">
        <f>Allopatrics_Summaries!P$5</f>
        <v>0.72910497394591667</v>
      </c>
      <c r="G135" s="102">
        <f>Allopatrics_Summaries!Q$5</f>
        <v>-3.0115852360885764E-3</v>
      </c>
      <c r="H135" s="100" t="s">
        <v>719</v>
      </c>
      <c r="I135" s="95">
        <f>'2001_Summaries'!O$4</f>
        <v>8</v>
      </c>
      <c r="J135" s="183">
        <f>'2001_Summaries'!P$4</f>
        <v>0.82825000000000004</v>
      </c>
      <c r="K135" s="102">
        <f>'2001_Summaries'!Q$4</f>
        <v>-0.13940293257883196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3">
        <f>Allopatrics_Summaries!P$9</f>
        <v>0.59440032892737971</v>
      </c>
      <c r="G136" s="102">
        <f>Allopatrics_Summaries!Q$9</f>
        <v>0.18229824581264265</v>
      </c>
      <c r="H136" s="100" t="s">
        <v>577</v>
      </c>
      <c r="I136" s="2">
        <f>'2019_Summaries'!O$2</f>
        <v>25</v>
      </c>
      <c r="J136" s="183">
        <f>'2019_Summaries'!P$2</f>
        <v>0.73702293746171066</v>
      </c>
      <c r="K136" s="102">
        <f>'2019_Summaries'!Q$2</f>
        <v>-1.390413078386743E-2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3">
        <f>Allopatrics_Summaries!P$12</f>
        <v>0.74435729087077829</v>
      </c>
      <c r="G137" s="102">
        <f>Allopatrics_Summaries!Q$12</f>
        <v>-2.3993818417868296E-2</v>
      </c>
      <c r="I137" s="2"/>
      <c r="J137" s="183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5">
        <f>Allopatrics_Summaries!P$20</f>
        <v>0.91896704308117094</v>
      </c>
      <c r="G138" s="130">
        <f>Allopatrics_Summaries!Q$20</f>
        <v>-0.26420011328703152</v>
      </c>
      <c r="H138" s="131"/>
      <c r="I138" s="129"/>
      <c r="J138" s="185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3">
        <f>Allopatrics_Summaries!P$21</f>
        <v>0.97950935471694756</v>
      </c>
      <c r="G139" s="102">
        <f>Allopatrics_Summaries!Q$21</f>
        <v>-0.34748666616708657</v>
      </c>
      <c r="H139" s="100" t="s">
        <v>720</v>
      </c>
      <c r="I139" s="2">
        <f>'2001_Summaries'!O$5</f>
        <v>4</v>
      </c>
      <c r="J139" s="183">
        <f>'2001_Summaries'!P$5</f>
        <v>0.92949999999999999</v>
      </c>
      <c r="K139" s="102">
        <f>'2001_Summaries'!Q$5</f>
        <v>-0.27869004024391697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3">
        <f>Allopatrics_Summaries!P$22</f>
        <v>0.43963162796420213</v>
      </c>
      <c r="G140" s="102">
        <f>Allopatrics_Summaries!Q$22</f>
        <v>0.39520969978047937</v>
      </c>
      <c r="H140" s="100" t="s">
        <v>578</v>
      </c>
      <c r="I140" s="2">
        <f>'2019_Summaries'!O$3</f>
        <v>12</v>
      </c>
      <c r="J140" s="183">
        <f>'2019_Summaries'!P$3</f>
        <v>0.48795454545454542</v>
      </c>
      <c r="K140" s="102">
        <f>'2019_Summaries'!Q$3</f>
        <v>0.3287330636207908</v>
      </c>
    </row>
    <row r="141" spans="1:11" x14ac:dyDescent="0.25">
      <c r="A141" s="211"/>
      <c r="B141" s="169" t="s">
        <v>712</v>
      </c>
      <c r="C141" s="171" t="s">
        <v>563</v>
      </c>
      <c r="D141" s="170" t="s">
        <v>951</v>
      </c>
      <c r="E141" s="2">
        <f>Allopatrics_Summaries!O$23</f>
        <v>0</v>
      </c>
      <c r="F141" s="186" t="str">
        <f>Allopatrics_Summaries!P$23</f>
        <v>NA</v>
      </c>
      <c r="G141" s="103" t="str">
        <f>Allopatrics_Summaries!Q$23</f>
        <v>NA</v>
      </c>
      <c r="H141" s="109"/>
      <c r="I141" s="93"/>
      <c r="J141" s="186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7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7">
        <f>'2001_Summaries'!P$7</f>
        <v>0.68149999999999999</v>
      </c>
      <c r="K142" s="134">
        <f>'2001_Summaries'!Q$7</f>
        <v>6.2477393839451945E-2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3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3">
        <f>'2001_Summaries'!P$8</f>
        <v>0.40350000000000003</v>
      </c>
      <c r="K143" s="102">
        <f>'2001_Summaries'!Q$8</f>
        <v>0.44491508204580899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3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3">
        <f>'2001_Summaries'!P$10</f>
        <v>0.76737500000000003</v>
      </c>
      <c r="K144" s="102">
        <f>'2001_Summaries'!Q$10</f>
        <v>-5.5658708587601691E-2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4">
        <f>Allopatrics_Summaries!O$27</f>
        <v>1</v>
      </c>
      <c r="F145" s="183">
        <f>Allopatrics_Summaries!P$27</f>
        <v>0</v>
      </c>
      <c r="G145" s="183">
        <f>Allopatrics_Summaries!Q$27</f>
        <v>1</v>
      </c>
      <c r="H145" s="100" t="s">
        <v>579</v>
      </c>
      <c r="I145" s="2">
        <f>'2019_Summaries'!O$4</f>
        <v>50</v>
      </c>
      <c r="J145" s="183">
        <f>'2019_Summaries'!P$4</f>
        <v>0.56464655204783698</v>
      </c>
      <c r="K145" s="102">
        <f>'2019_Summaries'!Q$4</f>
        <v>0.22322977691055657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5"/>
      <c r="G146" s="130"/>
      <c r="H146" s="131" t="s">
        <v>580</v>
      </c>
      <c r="I146" s="129">
        <f>'2019_Summaries'!O$5</f>
        <v>13</v>
      </c>
      <c r="J146" s="185">
        <f>'2019_Summaries'!P$5</f>
        <v>0.54944496445562507</v>
      </c>
      <c r="K146" s="130">
        <f>'2019_Summaries'!Q$5</f>
        <v>0.24414222301067157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3">
        <f>Allopatrics_Summaries!P$28</f>
        <v>0.81820174955253933</v>
      </c>
      <c r="G147" s="102">
        <f>Allopatrics_Summaries!Q$28</f>
        <v>-0.12557980426356097</v>
      </c>
      <c r="H147" s="100" t="s">
        <v>723</v>
      </c>
      <c r="I147" s="2">
        <f>'2001_Summaries'!O$11</f>
        <v>3</v>
      </c>
      <c r="J147" s="183">
        <f>'2001_Summaries'!P$11</f>
        <v>0.7466666666666667</v>
      </c>
      <c r="K147" s="102">
        <f>'2001_Summaries'!Q$11</f>
        <v>-2.7170769283261453E-2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3">
        <f>Allopatrics_Summaries!P$29</f>
        <v>0.11976047904191617</v>
      </c>
      <c r="G148" s="102">
        <f>Allopatrics_Summaries!Q$29</f>
        <v>0.8352484865349773</v>
      </c>
      <c r="H148" s="100" t="s">
        <v>724</v>
      </c>
      <c r="I148" s="2">
        <f>'2001_Summaries'!O$12</f>
        <v>0</v>
      </c>
      <c r="J148" s="183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6"/>
      <c r="G149" s="103"/>
      <c r="H149" s="109" t="s">
        <v>581</v>
      </c>
      <c r="I149" s="93">
        <f>'2019_Summaries'!O$6</f>
        <v>0</v>
      </c>
      <c r="J149" s="186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7">
        <f>Allopatrics_Summaries!P$30</f>
        <v>4.1951219512195118E-2</v>
      </c>
      <c r="G150" s="134">
        <f>Allopatrics_Summaries!Q$30</f>
        <v>0.94228875033208159</v>
      </c>
      <c r="H150" s="135" t="s">
        <v>742</v>
      </c>
      <c r="I150" s="133">
        <f>'2001_Summaries'!O$15</f>
        <v>1</v>
      </c>
      <c r="J150" s="187">
        <f>'2001_Summaries'!P$15</f>
        <v>0.27300000000000002</v>
      </c>
      <c r="K150" s="134">
        <f>'2001_Summaries'!Q$15</f>
        <v>0.6244406874808075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3"/>
      <c r="F151" s="183"/>
      <c r="G151" s="183"/>
      <c r="H151" s="100" t="s">
        <v>725</v>
      </c>
      <c r="I151" s="2">
        <f>'2001_Summaries'!O$16</f>
        <v>11</v>
      </c>
      <c r="J151" s="183">
        <f>'2001_Summaries'!P$16</f>
        <v>0.714090909090909</v>
      </c>
      <c r="K151" s="102">
        <f>'2001_Summaries'!Q$16</f>
        <v>1.7642890496751273E-2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3"/>
      <c r="F152" s="183"/>
      <c r="G152" s="183"/>
      <c r="H152" s="100" t="s">
        <v>923</v>
      </c>
      <c r="I152" s="2">
        <f>'2019_Summaries'!O$7</f>
        <v>4</v>
      </c>
      <c r="J152" s="183">
        <f>'2019_Summaries'!P$7</f>
        <v>0.73322510822510822</v>
      </c>
      <c r="K152" s="102">
        <f>'2019_Summaries'!Q$7</f>
        <v>-8.6795515268573986E-3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5"/>
      <c r="G153" s="130"/>
      <c r="H153" s="131" t="s">
        <v>726</v>
      </c>
      <c r="I153" s="129">
        <f>'2019_Summaries'!O$8</f>
        <v>9</v>
      </c>
      <c r="J153" s="185">
        <f>'2019_Summaries'!P$8</f>
        <v>0.64875816993464053</v>
      </c>
      <c r="K153" s="130">
        <f>'2019_Summaries'!Q$8</f>
        <v>0.10751951541442129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8">
        <f>Allopatrics_Summaries!P$31</f>
        <v>0.86882129277566544</v>
      </c>
      <c r="G154" s="139">
        <f>Allopatrics_Summaries!Q$31</f>
        <v>-0.19521585134382757</v>
      </c>
      <c r="H154" s="140" t="s">
        <v>727</v>
      </c>
      <c r="I154" s="138">
        <f>'2001_Summaries'!O$18</f>
        <v>0</v>
      </c>
      <c r="J154" s="188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5"/>
      <c r="G155" s="130"/>
      <c r="H155" s="131" t="s">
        <v>728</v>
      </c>
      <c r="I155" s="129">
        <f>'2019_Summaries'!O$9</f>
        <v>1</v>
      </c>
      <c r="J155" s="185">
        <f>'2019_Summaries'!P$9</f>
        <v>0.13793103448275862</v>
      </c>
      <c r="K155" s="130">
        <f>'2019_Summaries'!Q$9</f>
        <v>0.81025170518166356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89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89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0"/>
      <c r="G157" s="104"/>
      <c r="H157" s="100" t="s">
        <v>730</v>
      </c>
      <c r="I157" s="143">
        <f>'2001_Summaries'!O$20</f>
        <v>3</v>
      </c>
      <c r="J157" s="190">
        <f>'2001_Summaries'!P$20</f>
        <v>0.3</v>
      </c>
      <c r="K157" s="104">
        <f>'2001_Summaries'!Q$20</f>
        <v>0.5872974587701183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1"/>
      <c r="G158" s="144"/>
      <c r="H158" s="131" t="s">
        <v>731</v>
      </c>
      <c r="I158" s="145">
        <f>'2019_Summaries'!O$10</f>
        <v>2</v>
      </c>
      <c r="J158" s="191">
        <f>'2019_Summaries'!P$10</f>
        <v>0.49172576832151299</v>
      </c>
      <c r="K158" s="144">
        <f>'2019_Summaries'!Q$10</f>
        <v>0.323545086084985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8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8">
        <f>'2001_Summaries'!P$22</f>
        <v>0.65700000000000003</v>
      </c>
      <c r="K159" s="139">
        <f>'2001_Summaries'!Q$22</f>
        <v>9.6181434706558933E-2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3"/>
      <c r="G160" s="102"/>
      <c r="H160" s="100" t="s">
        <v>925</v>
      </c>
      <c r="I160" s="2">
        <f>'2001_Summaries'!O$23</f>
        <v>1</v>
      </c>
      <c r="J160" s="183">
        <f>'2001_Summaries'!P$23</f>
        <v>0.26800000000000002</v>
      </c>
      <c r="K160" s="102">
        <f>'2001_Summaries'!Q$23</f>
        <v>0.63131906316797226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5"/>
      <c r="G161" s="130"/>
      <c r="H161" s="131" t="s">
        <v>733</v>
      </c>
      <c r="I161" s="129">
        <f>'2019_Summaries'!O$11</f>
        <v>4</v>
      </c>
      <c r="J161" s="185">
        <f>'2019_Summaries'!P$11</f>
        <v>7.1999999999999995E-2</v>
      </c>
      <c r="K161" s="130">
        <f>'2019_Summaries'!Q$11</f>
        <v>0.90095139010482839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3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3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3"/>
      <c r="G163" s="102"/>
      <c r="H163" s="100" t="s">
        <v>735</v>
      </c>
      <c r="I163" s="2">
        <f>'2001_Summaries'!O$25</f>
        <v>0</v>
      </c>
      <c r="J163" s="183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3"/>
      <c r="G164" s="102"/>
      <c r="H164" s="126" t="s">
        <v>736</v>
      </c>
      <c r="I164" s="2">
        <f>'2001_Summaries'!O$26</f>
        <v>0</v>
      </c>
      <c r="J164" s="183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3"/>
      <c r="G165" s="102"/>
      <c r="H165" s="100" t="s">
        <v>737</v>
      </c>
      <c r="I165" s="2">
        <f>'2001_Summaries'!O$27</f>
        <v>9</v>
      </c>
      <c r="J165" s="183">
        <f>'2001_Summaries'!P$27</f>
        <v>0.66900000000000004</v>
      </c>
      <c r="K165" s="102">
        <f>'2001_Summaries'!Q$27</f>
        <v>7.9673333057363571E-2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2"/>
      <c r="G166" s="105"/>
      <c r="H166" s="100" t="s">
        <v>738</v>
      </c>
      <c r="I166" s="2">
        <f>'2019_Summaries'!O$12</f>
        <v>17</v>
      </c>
      <c r="J166" s="192">
        <f>'2019_Summaries'!P$12</f>
        <v>0.19854493407594487</v>
      </c>
      <c r="K166" s="105">
        <f>'2019_Summaries'!Q$12</f>
        <v>0.72686667052846066</v>
      </c>
    </row>
    <row r="167" spans="1:11" ht="15.75" thickBot="1" x14ac:dyDescent="0.3">
      <c r="A167" s="202"/>
      <c r="B167" s="194"/>
      <c r="C167" s="195"/>
      <c r="D167" s="204" t="s">
        <v>928</v>
      </c>
      <c r="E167" s="196">
        <f>SUM(E135:E166)</f>
        <v>125</v>
      </c>
      <c r="F167" s="203"/>
      <c r="G167" s="197"/>
      <c r="H167" s="204" t="s">
        <v>928</v>
      </c>
      <c r="I167" s="196">
        <f>SUM(I135:I166)</f>
        <v>191</v>
      </c>
      <c r="J167" s="203"/>
      <c r="K167" s="197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opLeftCell="B1" workbookViewId="0">
      <selection activeCell="G11" sqref="G1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-4.7120418848167533E-2</v>
      </c>
      <c r="H2" s="68">
        <f>Barriers!G36</f>
        <v>0.2804733727810651</v>
      </c>
      <c r="I2" s="68">
        <f>Barriers!G69</f>
        <v>8.6677313037273773E-2</v>
      </c>
      <c r="J2" s="68">
        <f>Barriers!G102</f>
        <v>-0.49225697646612443</v>
      </c>
      <c r="K2" s="68">
        <f>Barriers!G135</f>
        <v>-3.0115852360885764E-3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-4.7120418848167533E-2</v>
      </c>
      <c r="H3" s="68">
        <f>Barriers!G37</f>
        <v>5.5621301775147902E-2</v>
      </c>
      <c r="I3" s="68">
        <f>Barriers!G70</f>
        <v>-8.4570690768237533E-2</v>
      </c>
      <c r="J3" s="68">
        <f>Barriers!G103</f>
        <v>0.26724331720166083</v>
      </c>
      <c r="K3" s="68">
        <f>Barriers!G136</f>
        <v>0.18229824581264265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-4.7120418848167533E-2</v>
      </c>
      <c r="H4" s="68">
        <f>Barriers!G38</f>
        <v>-7.9289940828402239E-2</v>
      </c>
      <c r="I4" s="68">
        <f>Barriers!G71</f>
        <v>-8.4570690768237533E-2</v>
      </c>
      <c r="J4" s="68">
        <f>Barriers!G104</f>
        <v>-0.17474733561132827</v>
      </c>
      <c r="K4" s="68">
        <f>Barriers!G137</f>
        <v>-2.3993818417868296E-2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0.21465968586387429</v>
      </c>
      <c r="H5" s="68">
        <f>Barriers!G39</f>
        <v>-7.9289940828402239E-2</v>
      </c>
      <c r="I5" s="68">
        <f>Barriers!G72</f>
        <v>0.27695287282117509</v>
      </c>
      <c r="J5" s="68">
        <f>Barriers!G105</f>
        <v>-0.20373631449233875</v>
      </c>
      <c r="K5" s="68">
        <f>Barriers!G138</f>
        <v>-0.26420011328703152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-7.1013557133634553E-3</v>
      </c>
      <c r="J6" s="68">
        <f>Barriers!G106</f>
        <v>1.7598836216093483E-2</v>
      </c>
      <c r="K6" s="68">
        <f>Barriers!G139</f>
        <v>-0.34748666616708657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4.8072346501665919E-2</v>
      </c>
      <c r="H7" s="68">
        <f>Barriers!G41</f>
        <v>2.863905325443783E-2</v>
      </c>
      <c r="I7" s="68">
        <f>Barriers!G74</f>
        <v>-8.4570690768237533E-2</v>
      </c>
      <c r="J7" s="68">
        <f>Barriers!G107</f>
        <v>0.49791380658481521</v>
      </c>
      <c r="K7" s="68">
        <f>Barriers!G140</f>
        <v>0.39520969978047937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-4.7120418848167533E-2</v>
      </c>
      <c r="H8" s="68">
        <f>Barriers!G42</f>
        <v>-7.9289940828402239E-2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-4.7120418848167533E-2</v>
      </c>
      <c r="H9" s="68">
        <f>Barriers!G43</f>
        <v>0.22907861369399829</v>
      </c>
      <c r="I9" s="68">
        <f>Barriers!G76</f>
        <v>2.3886378308586198E-2</v>
      </c>
      <c r="J9" s="68">
        <f>Barriers!G109</f>
        <v>0.88414144460654065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0.15233108950386431</v>
      </c>
      <c r="H10" s="68">
        <f>Barriers!G44</f>
        <v>0.20640445527323348</v>
      </c>
      <c r="I10" s="68">
        <f>Barriers!G77</f>
        <v>0.21122131580491821</v>
      </c>
      <c r="J10" s="68">
        <f>Barriers!G110</f>
        <v>0.91803494006565667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0.30191972076788831</v>
      </c>
      <c r="H11" s="68">
        <f>Barriers!G45</f>
        <v>-7.9289940828402239E-2</v>
      </c>
      <c r="I11" s="68">
        <f>Barriers!G78</f>
        <v>0.63847643641058749</v>
      </c>
      <c r="J11" s="68">
        <f>Barriers!G111</f>
        <v>0.99123758824755348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9.2495636998254693E-2</v>
      </c>
      <c r="H12" s="68">
        <f>Barriers!G46</f>
        <v>3.732362312243942E-3</v>
      </c>
      <c r="I12" s="68">
        <f>Barriers!G79</f>
        <v>0.81923821820529374</v>
      </c>
      <c r="J12" s="68">
        <f>Barriers!G112</f>
        <v>0.93209130891853953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0.14326511185149915</v>
      </c>
      <c r="H13" s="68">
        <f>Barriers!G48</f>
        <v>4.0631163708086837E-2</v>
      </c>
      <c r="I13" s="68">
        <f>Barriers!G81</f>
        <v>-8.4570690768237533E-2</v>
      </c>
      <c r="J13" s="68">
        <f>Barriers!G114</f>
        <v>-9.4571268076442783E-2</v>
      </c>
      <c r="K13" s="68">
        <f>Barriers!G147</f>
        <v>-0.12557980426356097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-4.7120418848167533E-2</v>
      </c>
      <c r="H14" s="68">
        <f>Barriers!G49</f>
        <v>-7.9289940828402239E-2</v>
      </c>
      <c r="I14" s="68">
        <f>Barriers!G82</f>
        <v>-8.4570690768237533E-2</v>
      </c>
      <c r="J14" s="68">
        <f>Barriers!G115</f>
        <v>0.26833861867071673</v>
      </c>
      <c r="K14" s="68">
        <f>Barriers!G148</f>
        <v>0.8352484865349773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-4.7120418848167533E-2</v>
      </c>
      <c r="H15" s="68">
        <f>Barriers!G51</f>
        <v>7.4894336432798081E-2</v>
      </c>
      <c r="I15" s="68">
        <f>Barriers!G84</f>
        <v>1.4026644756147788E-2</v>
      </c>
      <c r="J15" s="68">
        <f>Barriers!G117</f>
        <v>0.69360766905612048</v>
      </c>
      <c r="K15" s="68">
        <f>Barriers!G150</f>
        <v>0.94228875033208159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-4.7120418848167533E-2</v>
      </c>
      <c r="H16" s="68">
        <f>Barriers!G55</f>
        <v>-7.9289940828402239E-2</v>
      </c>
      <c r="I16" s="68">
        <f>Barriers!G88</f>
        <v>-8.4570690768237533E-2</v>
      </c>
      <c r="J16" s="68">
        <f>Barriers!G121</f>
        <v>0.23182856970218957</v>
      </c>
      <c r="K16" s="68">
        <f>Barriers!G154</f>
        <v>-0.19521585134382757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0.21465968586387429</v>
      </c>
      <c r="H17" s="68">
        <f>Barriers!G57</f>
        <v>-7.9289940828402239E-2</v>
      </c>
      <c r="I17" s="68">
        <f>Barriers!G90</f>
        <v>0.32214331826985154</v>
      </c>
      <c r="J17" s="68">
        <f>Barriers!G123</f>
        <v>0.91777936972287688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0.10246821241585635</v>
      </c>
      <c r="H18" s="68">
        <f>Barriers!G60</f>
        <v>-7.9289940828402239E-2</v>
      </c>
      <c r="I18" s="68">
        <f>Barriers!G93</f>
        <v>0.18657198192382185</v>
      </c>
      <c r="J18" s="68">
        <f>Barriers!G126</f>
        <v>0.98807338400361444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-4.7120418848167533E-2</v>
      </c>
      <c r="H19" s="68">
        <f>Barriers!G63</f>
        <v>-1.9329388560157756E-2</v>
      </c>
      <c r="I19" s="68">
        <f>Barriers!G96</f>
        <v>0.1024242559159414</v>
      </c>
      <c r="J19" s="68">
        <f>Barriers!G129</f>
        <v>0.95235438609607215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0.37172774869109948</v>
      </c>
      <c r="H20" s="68">
        <f>Barriers!K36</f>
        <v>-7.9289940828402239E-2</v>
      </c>
      <c r="I20" s="68">
        <f>Barriers!K69</f>
        <v>0.13234344738540993</v>
      </c>
      <c r="J20" s="68">
        <f>Barriers!K102</f>
        <v>0.12111148110464132</v>
      </c>
      <c r="K20" s="68">
        <f>Barriers!K135</f>
        <v>-0.13940293257883196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0.13165623802834892</v>
      </c>
      <c r="H21" s="68">
        <f>Barriers!K37</f>
        <v>0.20640445527323348</v>
      </c>
      <c r="I21" s="68">
        <f>Barriers!K70</f>
        <v>3.1633311814073584E-2</v>
      </c>
      <c r="J21" s="68">
        <f>Barriers!K103</f>
        <v>0.60776524192131953</v>
      </c>
      <c r="K21" s="68">
        <f>Barriers!K136</f>
        <v>-1.390413078386743E-2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-4.7120418848167533E-2</v>
      </c>
      <c r="H22" s="68">
        <f>Barriers!K40</f>
        <v>1</v>
      </c>
      <c r="I22" s="68">
        <f>Barriers!K73</f>
        <v>-8.4570690768237533E-2</v>
      </c>
      <c r="J22" s="68">
        <f>Barriers!K106</f>
        <v>0.44687275812681426</v>
      </c>
      <c r="K22" s="68">
        <f>Barriers!K139</f>
        <v>-0.27869004024391697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-4.7120418848167533E-2</v>
      </c>
      <c r="H23" s="68">
        <f>Barriers!K41</f>
        <v>-7.9289940828402239E-2</v>
      </c>
      <c r="I23" s="68">
        <f>Barriers!K74</f>
        <v>-8.4570690768237533E-2</v>
      </c>
      <c r="J23" s="68">
        <f>Barriers!K107</f>
        <v>0.59747671012198866</v>
      </c>
      <c r="K23" s="68">
        <f>Barriers!K140</f>
        <v>0.3287330636207908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0.27695287282117509</v>
      </c>
      <c r="J24" s="68">
        <f>Barriers!K109</f>
        <v>0.28586344217560966</v>
      </c>
      <c r="K24" s="68">
        <f>Barriers!K142</f>
        <v>6.2477393839451945E-2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-4.7120418848167533E-2</v>
      </c>
      <c r="H25" s="68">
        <f>Barriers!K44</f>
        <v>-7.9289940828402239E-2</v>
      </c>
      <c r="I25" s="68">
        <f>Barriers!K77</f>
        <v>-8.4570690768237533E-2</v>
      </c>
      <c r="J25" s="68">
        <f>Barriers!K110</f>
        <v>0.63051976484046435</v>
      </c>
      <c r="K25" s="68">
        <f>Barriers!K143</f>
        <v>0.44491508204580899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-4.7120418848167533E-2</v>
      </c>
      <c r="H26" s="68">
        <f>Barriers!K45</f>
        <v>0.22907861369399829</v>
      </c>
      <c r="I26" s="68">
        <f>Barriers!K78</f>
        <v>0.21122131580491821</v>
      </c>
      <c r="J26" s="68">
        <f>Barriers!K111</f>
        <v>0.53340157418222356</v>
      </c>
      <c r="K26" s="68">
        <f>Barriers!K144</f>
        <v>-5.5658708587601691E-2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0.16895204853320034</v>
      </c>
      <c r="H27" s="68">
        <f>Barriers!K46</f>
        <v>0.13656804733727812</v>
      </c>
      <c r="I27" s="68">
        <f>Barriers!K79</f>
        <v>-2.31798969511674E-2</v>
      </c>
      <c r="J27" s="68">
        <f>Barriers!K112</f>
        <v>0.64994165048976194</v>
      </c>
      <c r="K27" s="68">
        <f>Barriers!K145</f>
        <v>0.22322977691055657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0.23005851555281787</v>
      </c>
      <c r="H28" s="68">
        <f>Barriers!K47</f>
        <v>0.22291124260355033</v>
      </c>
      <c r="I28" s="68">
        <f>Barriers!K80</f>
        <v>-8.4570690768237533E-2</v>
      </c>
      <c r="J28" s="68">
        <f>Barriers!K113</f>
        <v>0.54615200666815533</v>
      </c>
      <c r="K28" s="68">
        <f>Barriers!K146</f>
        <v>0.24414222301067157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0.21465968586387429</v>
      </c>
      <c r="H29" s="68">
        <f>Barriers!K48</f>
        <v>-7.9289940828402239E-2</v>
      </c>
      <c r="I29" s="68">
        <f>Barriers!K81</f>
        <v>-8.4570690768237533E-2</v>
      </c>
      <c r="J29" s="68">
        <f>Barriers!K114</f>
        <v>0.41291841258608408</v>
      </c>
      <c r="K29" s="68">
        <f>Barriers!K147</f>
        <v>-2.7170769283261453E-2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0.95636998254799299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0.88977679801598231</v>
      </c>
      <c r="H31" s="68">
        <f>Barriers!K50</f>
        <v>0.46035502958579888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-8.4570690768237533E-2</v>
      </c>
      <c r="J32" s="68">
        <f>Barriers!K117</f>
        <v>0.28732238373239205</v>
      </c>
      <c r="K32" s="68">
        <f>Barriers!K150</f>
        <v>0.6244406874808075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-4.7120418848167533E-2</v>
      </c>
      <c r="H33" s="68">
        <f>Barriers!K52</f>
        <v>5.5621301775147902E-2</v>
      </c>
      <c r="I33" s="68">
        <f>Barriers!K85</f>
        <v>5.8102001291157057E-3</v>
      </c>
      <c r="J33" s="68">
        <f>Barriers!K118</f>
        <v>0.29050991015306615</v>
      </c>
      <c r="K33" s="68">
        <f>Barriers!K151</f>
        <v>1.7642890496751273E-2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-4.7120418848167533E-2</v>
      </c>
      <c r="H34" s="68">
        <f>Barriers!K53</f>
        <v>-7.9289940828402239E-2</v>
      </c>
      <c r="I34" s="68">
        <f>Barriers!K86</f>
        <v>-8.4570690768237533E-2</v>
      </c>
      <c r="J34" s="68">
        <f>Barriers!K119</f>
        <v>0.97042686033549308</v>
      </c>
      <c r="K34" s="68">
        <f>Barriers!K152</f>
        <v>-8.6795515268573986E-3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0.23211169284467714</v>
      </c>
      <c r="H35" s="68">
        <f>Barriers!K54</f>
        <v>1.8827326519634258E-2</v>
      </c>
      <c r="I35" s="68">
        <f>Barriers!K87</f>
        <v>0.11262398028053289</v>
      </c>
      <c r="J35" s="68">
        <f>Barriers!K120</f>
        <v>0.45527006938957548</v>
      </c>
      <c r="K35" s="68">
        <f>Barriers!K153</f>
        <v>0.10751951541442129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0.82547993019197208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-4.7120418848167533E-2</v>
      </c>
      <c r="H37" s="68">
        <f>Barriers!K56</f>
        <v>-7.9289940828402239E-2</v>
      </c>
      <c r="I37" s="68">
        <f>Barriers!K89</f>
        <v>-8.4570690768237533E-2</v>
      </c>
      <c r="J37" s="68">
        <f>Barriers!K122</f>
        <v>0.83059337278603418</v>
      </c>
      <c r="K37" s="68">
        <f>Barriers!K155</f>
        <v>0.81025170518166356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0.47643979057591623</v>
      </c>
      <c r="H39" s="68">
        <f>Barriers!K58</f>
        <v>0.56828402366863906</v>
      </c>
      <c r="I39" s="68">
        <f>Barriers!K91</f>
        <v>-8.4570690768237533E-2</v>
      </c>
      <c r="J39" s="68">
        <f>Barriers!K124</f>
        <v>0.60155415239079379</v>
      </c>
      <c r="K39" s="68">
        <f>Barriers!K157</f>
        <v>0.5872974587701183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0.60732984293193715</v>
      </c>
      <c r="H40" s="68">
        <f>Barriers!K59</f>
        <v>0.2804733727810651</v>
      </c>
      <c r="I40" s="68">
        <f>Barriers!K92</f>
        <v>-8.4570690768237533E-2</v>
      </c>
      <c r="J40" s="68">
        <f>Barriers!K125</f>
        <v>0.68820418180877851</v>
      </c>
      <c r="K40" s="68">
        <f>Barriers!K158</f>
        <v>0.323545086084985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-4.7120418848167533E-2</v>
      </c>
      <c r="H41" s="68">
        <f>Barriers!K60</f>
        <v>0.59526627218934913</v>
      </c>
      <c r="I41" s="68">
        <f>Barriers!K93</f>
        <v>-8.4570690768237533E-2</v>
      </c>
      <c r="J41" s="68">
        <f>Barriers!K126</f>
        <v>0.1653802805794703</v>
      </c>
      <c r="K41" s="68">
        <f>Barriers!K159</f>
        <v>9.6181434706558933E-2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-8.4570690768237533E-2</v>
      </c>
      <c r="J42" s="68">
        <f>Barriers!K127</f>
        <v>0.89631000052742427</v>
      </c>
      <c r="K42" s="68">
        <f>Barriers!K160</f>
        <v>0.63131906316797226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-4.7120418848167533E-2</v>
      </c>
      <c r="H43" s="68">
        <f>Barriers!K62</f>
        <v>0.13656804733727812</v>
      </c>
      <c r="I43" s="68">
        <f>Barriers!K95</f>
        <v>-8.4570690768237533E-2</v>
      </c>
      <c r="J43" s="68">
        <f>Barriers!K128</f>
        <v>0.51624185116701582</v>
      </c>
      <c r="K43" s="68">
        <f>Barriers!K161</f>
        <v>0.90095139010482839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-4.7120418848167533E-2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0.73821989528795817</v>
      </c>
      <c r="H47" s="68">
        <f>Barriers!K66</f>
        <v>0.19053254437869827</v>
      </c>
      <c r="I47" s="68">
        <f>Barriers!K99</f>
        <v>-8.4570690768237533E-2</v>
      </c>
      <c r="J47" s="68">
        <f>Barriers!K132</f>
        <v>0.28326782109427373</v>
      </c>
      <c r="K47" s="68">
        <f>Barriers!K165</f>
        <v>7.9673333057363571E-2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6.9226294357184415E-2</v>
      </c>
      <c r="H48" s="68">
        <f>Barriers!K67</f>
        <v>-7.9289940828402239E-2</v>
      </c>
      <c r="I48" s="68">
        <f>Barriers!K100</f>
        <v>7.8114912846998119E-2</v>
      </c>
      <c r="J48" s="68">
        <f>Barriers!K133</f>
        <v>0.69623639258185444</v>
      </c>
      <c r="K48" s="68">
        <f>Barriers!K166</f>
        <v>0.72686667052846066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workbookViewId="0">
      <selection activeCell="G47" sqref="G47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-4.7120418848167533E-2</v>
      </c>
      <c r="H2" s="68">
        <f>IFERROR(IF(G2=1,"NA",Absolute_Isolation!H2*(1-G2)+G2),"NA")</f>
        <v>0.24656897673409961</v>
      </c>
      <c r="I2" s="68">
        <f>IFERROR(IF(H2=1,"NA",Absolute_Isolation!I2*(1-H2)+H2),"NA")</f>
        <v>0.31187435338971159</v>
      </c>
      <c r="J2" s="68">
        <f>IFERROR(IF(I2=1,"NA",Absolute_Isolation!J2*(1-I2)+I2),"NA")</f>
        <v>-2.6860296839465836E-2</v>
      </c>
      <c r="K2" s="68">
        <f>IFERROR(IF(J2=1,"NA",Absolute_Isolation!K2*(1-J2)+J2),"NA")</f>
        <v>-2.9952774148953105E-2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-4.7120418848167533E-2</v>
      </c>
      <c r="H3" s="68">
        <f>IFERROR(IF(G3=1,"NA",Absolute_Isolation!H3*(1-G3)+G3),"NA")</f>
        <v>1.1121781963505661E-2</v>
      </c>
      <c r="I3" s="68">
        <f>IFERROR(IF(H3=1,"NA",Absolute_Isolation!I3*(1-H3)+H3),"NA")</f>
        <v>-7.2508332021504474E-2</v>
      </c>
      <c r="J3" s="68">
        <f>IFERROR(IF(I3=1,"NA",Absolute_Isolation!J3*(1-I3)+I3),"NA")</f>
        <v>0.21411235235434262</v>
      </c>
      <c r="K3" s="68">
        <f>IFERROR(IF(J3=1,"NA",Absolute_Isolation!K3*(1-J3)+J3),"NA")</f>
        <v>0.35737829192597015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-4.7120418848167533E-2</v>
      </c>
      <c r="H4" s="68">
        <f>IFERROR(IF(G4=1,"NA",Absolute_Isolation!H4*(1-G4)+G4),"NA")</f>
        <v>-0.1301465348988505</v>
      </c>
      <c r="I4" s="68">
        <f>IFERROR(IF(H4=1,"NA",Absolute_Isolation!I4*(1-H4)+H4),"NA")</f>
        <v>-0.22572380802457637</v>
      </c>
      <c r="J4" s="68">
        <f>IFERROR(IF(I4=1,"NA",Absolute_Isolation!J4*(1-I4)+I4),"NA")</f>
        <v>-0.43991577767224233</v>
      </c>
      <c r="K4" s="68">
        <f>IFERROR(IF(J4=1,"NA",Absolute_Isolation!K4*(1-J4)+J4),"NA")</f>
        <v>-0.47446485537873373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0.21465968586387429</v>
      </c>
      <c r="H5" s="68">
        <f>IFERROR(IF(G5=1,"NA",Absolute_Isolation!H5*(1-G5)+G5),"NA")</f>
        <v>0.15239009882586207</v>
      </c>
      <c r="I5" s="68">
        <f>IFERROR(IF(H5=1,"NA",Absolute_Isolation!I5*(1-H5)+H5),"NA")</f>
        <v>0.38713809598771187</v>
      </c>
      <c r="J5" s="68">
        <f>IFERROR(IF(I5=1,"NA",Absolute_Isolation!J5*(1-I5)+I5),"NA")</f>
        <v>0.2622758703714908</v>
      </c>
      <c r="K5" s="68">
        <f>IFERROR(IF(J5=1,"NA",Absolute_Isolation!K5*(1-J5)+J5),"NA")</f>
        <v>6.7369071749061954E-2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4.8072346501665919E-2</v>
      </c>
      <c r="H7" s="68">
        <f>IFERROR(IF(G7=1,"NA",Absolute_Isolation!H7*(1-G7)+G7),"NA")</f>
        <v>7.5334653264576751E-2</v>
      </c>
      <c r="I7" s="68">
        <f>IFERROR(IF(H7=1,"NA",Absolute_Isolation!I7*(1-H7)+H7),"NA")</f>
        <v>-2.8649338382898681E-3</v>
      </c>
      <c r="J7" s="68">
        <f>IFERROR(IF(I7=1,"NA",Absolute_Isolation!J7*(1-I7)+I7),"NA")</f>
        <v>0.49647536285956184</v>
      </c>
      <c r="K7" s="68">
        <f>IFERROR(IF(J7=1,"NA",Absolute_Isolation!K7*(1-J7)+J7),"NA")</f>
        <v>0.69547318353590926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-4.7120418848167533E-2</v>
      </c>
      <c r="H8" s="68">
        <f>IFERROR(IF(G8=1,"NA",Absolute_Isolation!H8*(1-G8)+G8),"NA")</f>
        <v>-0.1301465348988505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-4.7120418848167533E-2</v>
      </c>
      <c r="H9" s="68">
        <f>IFERROR(IF(G9=1,"NA",Absolute_Isolation!H9*(1-G9)+G9),"NA")</f>
        <v>0.19275247507224952</v>
      </c>
      <c r="I9" s="68">
        <f>IFERROR(IF(H9=1,"NA",Absolute_Isolation!I9*(1-H9)+H9),"NA")</f>
        <v>0.21203469484134363</v>
      </c>
      <c r="J9" s="68">
        <f>IFERROR(IF(I9=1,"NA",Absolute_Isolation!J9*(1-I9)+I9),"NA")</f>
        <v>0.90870747804415175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0.15233108950386431</v>
      </c>
      <c r="H10" s="68">
        <f>IFERROR(IF(G10=1,"NA",Absolute_Isolation!H10*(1-G10)+G10),"NA")</f>
        <v>0.3272937292268745</v>
      </c>
      <c r="I10" s="68">
        <f>IFERROR(IF(H10=1,"NA",Absolute_Isolation!I10*(1-H10)+H10),"NA")</f>
        <v>0.46938363288979368</v>
      </c>
      <c r="J10" s="68">
        <f>IFERROR(IF(I10=1,"NA",Absolute_Isolation!J10*(1-I10)+I10),"NA")</f>
        <v>0.95650799766766847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0.30191972076788831</v>
      </c>
      <c r="H11" s="68">
        <f>IFERROR(IF(G11=1,"NA",Absolute_Isolation!H11*(1-G11)+G11),"NA")</f>
        <v>0.24656897673409967</v>
      </c>
      <c r="I11" s="68">
        <f>IFERROR(IF(H11=1,"NA",Absolute_Isolation!I11*(1-H11)+H11),"NA")</f>
        <v>0.7276169315500941</v>
      </c>
      <c r="J11" s="68">
        <f>IFERROR(IF(I11=1,"NA",Absolute_Isolation!J11*(1-I11)+I11),"NA")</f>
        <v>0.99761326739984713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9.2495636998254693E-2</v>
      </c>
      <c r="H12" s="68">
        <f>IFERROR(IF(G12=1,"NA",Absolute_Isolation!H12*(1-G12)+G12),"NA")</f>
        <v>9.588277208091936E-2</v>
      </c>
      <c r="I12" s="68">
        <f>IFERROR(IF(H12=1,"NA",Absolute_Isolation!I12*(1-H12)+H12),"NA")</f>
        <v>0.83657015893005648</v>
      </c>
      <c r="J12" s="68">
        <f>IFERROR(IF(I12=1,"NA",Absolute_Isolation!J12*(1-I12)+I12),"NA")</f>
        <v>0.98890169340928902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0.14326511185149915</v>
      </c>
      <c r="H13" s="68">
        <f>IFERROR(IF(G13=1,"NA",Absolute_Isolation!H13*(1-G13)+G13),"NA")</f>
        <v>0.17807524734629035</v>
      </c>
      <c r="I13" s="68">
        <f>IFERROR(IF(H13=1,"NA",Absolute_Isolation!I13*(1-H13)+H13),"NA")</f>
        <v>0.10856450325485335</v>
      </c>
      <c r="J13" s="68">
        <f>IFERROR(IF(I13=1,"NA",Absolute_Isolation!J13*(1-I13)+I13),"NA")</f>
        <v>2.4260317919311145E-2</v>
      </c>
      <c r="K13" s="68">
        <f>IFERROR(IF(J13=1,"NA",Absolute_Isolation!K13*(1-J13)+J13),"NA")</f>
        <v>-9.8272880368570972E-2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-4.7120418848167533E-2</v>
      </c>
      <c r="H14" s="68">
        <f>IFERROR(IF(G14=1,"NA",Absolute_Isolation!H14*(1-G14)+G14),"NA")</f>
        <v>-0.1301465348988505</v>
      </c>
      <c r="I14" s="68">
        <f>IFERROR(IF(H14=1,"NA",Absolute_Isolation!I14*(1-H14)+H14),"NA")</f>
        <v>-0.22572380802457637</v>
      </c>
      <c r="J14" s="68">
        <f>IFERROR(IF(I14=1,"NA",Absolute_Isolation!J14*(1-I14)+I14),"NA")</f>
        <v>0.10318522549254927</v>
      </c>
      <c r="K14" s="68">
        <f>IFERROR(IF(J14=1,"NA",Absolute_Isolation!K14*(1-J14)+J14),"NA")</f>
        <v>0.85224840860210438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-4.7120418848167533E-2</v>
      </c>
      <c r="H15" s="68">
        <f>IFERROR(IF(G15=1,"NA",Absolute_Isolation!H15*(1-G15)+G15),"NA")</f>
        <v>3.1302970086699564E-2</v>
      </c>
      <c r="I15" s="68">
        <f>IFERROR(IF(H15=1,"NA",Absolute_Isolation!I15*(1-H15)+H15),"NA")</f>
        <v>4.4890539201628894E-2</v>
      </c>
      <c r="J15" s="68">
        <f>IFERROR(IF(I15=1,"NA",Absolute_Isolation!J15*(1-I15)+I15),"NA")</f>
        <v>0.70736178599943511</v>
      </c>
      <c r="K15" s="68">
        <f>IFERROR(IF(J15=1,"NA",Absolute_Isolation!K15*(1-J15)+J15),"NA")</f>
        <v>0.98311148296943962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-4.7120418848167533E-2</v>
      </c>
      <c r="H16" s="68">
        <f>IFERROR(IF(G16=1,"NA",Absolute_Isolation!H16*(1-G16)+G16),"NA")</f>
        <v>-0.1301465348988505</v>
      </c>
      <c r="I16" s="68">
        <f>IFERROR(IF(H16=1,"NA",Absolute_Isolation!I16*(1-H16)+H16),"NA")</f>
        <v>-0.22572380802457637</v>
      </c>
      <c r="J16" s="68">
        <f>IFERROR(IF(I16=1,"NA",Absolute_Isolation!J16*(1-I16)+I16),"NA")</f>
        <v>5.8433989239682405E-2</v>
      </c>
      <c r="K16" s="68">
        <f>IFERROR(IF(J16=1,"NA",Absolute_Isolation!K16*(1-J16)+J16),"NA")</f>
        <v>-0.12537462114730452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0.21465968586387429</v>
      </c>
      <c r="H17" s="68">
        <f>IFERROR(IF(G17=1,"NA",Absolute_Isolation!H17*(1-G17)+G17),"NA")</f>
        <v>0.15239009882586207</v>
      </c>
      <c r="I17" s="68">
        <f>IFERROR(IF(H17=1,"NA",Absolute_Isolation!I17*(1-H17)+H17),"NA")</f>
        <v>0.4254419649884798</v>
      </c>
      <c r="J17" s="68">
        <f>IFERROR(IF(I17=1,"NA",Absolute_Isolation!J17*(1-I17)+I17),"NA")</f>
        <v>0.95275947623056756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0.10246821241585635</v>
      </c>
      <c r="H18" s="68">
        <f>IFERROR(IF(G18=1,"NA",Absolute_Isolation!H18*(1-G18)+G18),"NA")</f>
        <v>3.1302970086699522E-2</v>
      </c>
      <c r="I18" s="68">
        <f>IFERROR(IF(H18=1,"NA",Absolute_Isolation!I18*(1-H18)+H18),"NA")</f>
        <v>0.21203469484134371</v>
      </c>
      <c r="J18" s="68">
        <f>IFERROR(IF(I18=1,"NA",Absolute_Isolation!J18*(1-I18)+I18),"NA")</f>
        <v>0.99060224038689793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-4.7120418848167533E-2</v>
      </c>
      <c r="H19" s="68">
        <f>IFERROR(IF(G19=1,"NA",Absolute_Isolation!H19*(1-G19)+G19),"NA")</f>
        <v>-6.7360616293358905E-2</v>
      </c>
      <c r="I19" s="68">
        <f>IFERROR(IF(H19=1,"NA",Absolute_Isolation!I19*(1-H19)+H19),"NA")</f>
        <v>4.1963000624469018E-2</v>
      </c>
      <c r="J19" s="68">
        <f>IFERROR(IF(I19=1,"NA",Absolute_Isolation!J19*(1-I19)+I19),"NA")</f>
        <v>0.95435373902207588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0.37172774869109948</v>
      </c>
      <c r="H20" s="68">
        <f>IFERROR(IF(G20=1,"NA",Absolute_Isolation!H20*(1-G20)+G20),"NA")</f>
        <v>0.32191207906068969</v>
      </c>
      <c r="I20" s="68">
        <f>IFERROR(IF(H20=1,"NA",Absolute_Isolation!I20*(1-H20)+H20),"NA")</f>
        <v>0.41165257214820328</v>
      </c>
      <c r="J20" s="68">
        <f>IFERROR(IF(I20=1,"NA",Absolute_Isolation!J20*(1-I20)+I20),"NA")</f>
        <v>0.4829082005394405</v>
      </c>
      <c r="K20" s="68">
        <f>IFERROR(IF(J20=1,"NA",Absolute_Isolation!K20*(1-J20)+J20),"NA")</f>
        <v>0.41082408728217323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0.13165623802834892</v>
      </c>
      <c r="H21" s="68">
        <f>IFERROR(IF(G21=1,"NA",Absolute_Isolation!H21*(1-G21)+G21),"NA")</f>
        <v>0.31088625920801788</v>
      </c>
      <c r="I21" s="68">
        <f>IFERROR(IF(H21=1,"NA",Absolute_Isolation!I21*(1-H21)+H21),"NA")</f>
        <v>0.3326852090458533</v>
      </c>
      <c r="J21" s="68">
        <f>IFERROR(IF(I21=1,"NA",Absolute_Isolation!J21*(1-I21)+I21),"NA")</f>
        <v>0.73825594440777498</v>
      </c>
      <c r="K21" s="68">
        <f>IFERROR(IF(J21=1,"NA",Absolute_Isolation!K21*(1-J21)+J21),"NA")</f>
        <v>0.73461662082692081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-4.7120418848167533E-2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-4.7120418848167533E-2</v>
      </c>
      <c r="H23" s="68">
        <f>IFERROR(IF(G23=1,"NA",Absolute_Isolation!H23*(1-G23)+G23),"NA")</f>
        <v>-0.1301465348988505</v>
      </c>
      <c r="I23" s="68">
        <f>IFERROR(IF(H23=1,"NA",Absolute_Isolation!I23*(1-H23)+H23),"NA")</f>
        <v>-0.22572380802457637</v>
      </c>
      <c r="J23" s="68">
        <f>IFERROR(IF(I23=1,"NA",Absolute_Isolation!J23*(1-I23)+I23),"NA")</f>
        <v>0.50661762031214363</v>
      </c>
      <c r="K23" s="68">
        <f>IFERROR(IF(J23=1,"NA",Absolute_Isolation!K23*(1-J23)+J23),"NA")</f>
        <v>0.66880872152344883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-4.7120418848167533E-2</v>
      </c>
      <c r="H25" s="68">
        <f>IFERROR(IF(G25=1,"NA",Absolute_Isolation!H25*(1-G25)+G25),"NA")</f>
        <v>-0.1301465348988505</v>
      </c>
      <c r="I25" s="68">
        <f>IFERROR(IF(H25=1,"NA",Absolute_Isolation!I25*(1-H25)+H25),"NA")</f>
        <v>-0.22572380802457637</v>
      </c>
      <c r="J25" s="68">
        <f>IFERROR(IF(I25=1,"NA",Absolute_Isolation!J25*(1-I25)+I25),"NA")</f>
        <v>0.54711927917043801</v>
      </c>
      <c r="K25" s="68">
        <f>IFERROR(IF(J25=1,"NA",Absolute_Isolation!K25*(1-J25)+J25),"NA")</f>
        <v>0.74861274223528773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-4.7120418848167533E-2</v>
      </c>
      <c r="H26" s="68">
        <f>IFERROR(IF(G26=1,"NA",Absolute_Isolation!H26*(1-G26)+G26),"NA")</f>
        <v>0.19275247507224952</v>
      </c>
      <c r="I26" s="68">
        <f>IFERROR(IF(H26=1,"NA",Absolute_Isolation!I26*(1-H26)+H26),"NA")</f>
        <v>0.36326035946775248</v>
      </c>
      <c r="J26" s="68">
        <f>IFERROR(IF(I26=1,"NA",Absolute_Isolation!J26*(1-I26)+I26),"NA")</f>
        <v>0.70289828607187643</v>
      </c>
      <c r="K26" s="68">
        <f>IFERROR(IF(J26=1,"NA",Absolute_Isolation!K26*(1-J26)+J26),"NA")</f>
        <v>0.68636198835547402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0.16895204853320034</v>
      </c>
      <c r="H27" s="68">
        <f>IFERROR(IF(G27=1,"NA",Absolute_Isolation!H27*(1-G27)+G27),"NA")</f>
        <v>0.28244664450866624</v>
      </c>
      <c r="I27" s="68">
        <f>IFERROR(IF(H27=1,"NA",Absolute_Isolation!I27*(1-H27)+H27),"NA")</f>
        <v>0.26581383167141276</v>
      </c>
      <c r="J27" s="68">
        <f>IFERROR(IF(I27=1,"NA",Absolute_Isolation!J27*(1-I27)+I27),"NA")</f>
        <v>0.74299200168164892</v>
      </c>
      <c r="K27" s="68">
        <f>IFERROR(IF(J27=1,"NA",Absolute_Isolation!K27*(1-J27)+J27),"NA")</f>
        <v>0.80036383981048309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0.23005851555281787</v>
      </c>
      <c r="H28" s="68">
        <f>IFERROR(IF(G28=1,"NA",Absolute_Isolation!H28*(1-G28)+G28),"NA")</f>
        <v>0.40168712858296135</v>
      </c>
      <c r="I28" s="68">
        <f>IFERROR(IF(H28=1,"NA",Absolute_Isolation!I28*(1-H28)+H28),"NA")</f>
        <v>0.35108739575169468</v>
      </c>
      <c r="J28" s="68">
        <f>IFERROR(IF(I28=1,"NA",Absolute_Isolation!J28*(1-I28)+I28),"NA")</f>
        <v>0.70549231671416512</v>
      </c>
      <c r="K28" s="68">
        <f>IFERROR(IF(J28=1,"NA",Absolute_Isolation!K28*(1-J28)+J28),"NA")</f>
        <v>0.77739407720529163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0.21465968586387429</v>
      </c>
      <c r="H29" s="68">
        <f>IFERROR(IF(G29=1,"NA",Absolute_Isolation!H29*(1-G29)+G29),"NA")</f>
        <v>0.15239009882586207</v>
      </c>
      <c r="I29" s="68">
        <f>IFERROR(IF(H29=1,"NA",Absolute_Isolation!I29*(1-H29)+H29),"NA")</f>
        <v>8.0707143981567683E-2</v>
      </c>
      <c r="J29" s="68">
        <f>IFERROR(IF(I29=1,"NA",Absolute_Isolation!J29*(1-I29)+I29),"NA")</f>
        <v>0.46030009079042633</v>
      </c>
      <c r="K29" s="68">
        <f>IFERROR(IF(J29=1,"NA",Absolute_Isolation!K29*(1-J29)+J29),"NA")</f>
        <v>0.44563602907509586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0.95636998254799299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0.88977679801598231</v>
      </c>
      <c r="H31" s="68">
        <f>IFERROR(IF(G31=1,"NA",Absolute_Isolation!H31*(1-G31)+G31),"NA")</f>
        <v>0.94051860342637628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-4.7120418848167533E-2</v>
      </c>
      <c r="H33" s="68">
        <f>IFERROR(IF(G33=1,"NA",Absolute_Isolation!H33*(1-G33)+G33),"NA")</f>
        <v>1.1121781963505661E-2</v>
      </c>
      <c r="I33" s="68">
        <f>IFERROR(IF(H33=1,"NA",Absolute_Isolation!I33*(1-H33)+H33),"NA")</f>
        <v>1.6867362313621008E-2</v>
      </c>
      <c r="J33" s="68">
        <f>IFERROR(IF(I33=1,"NA",Absolute_Isolation!J33*(1-I33)+I33),"NA")</f>
        <v>0.30247713655643793</v>
      </c>
      <c r="K33" s="68">
        <f>IFERROR(IF(J33=1,"NA",Absolute_Isolation!K33*(1-J33)+J33),"NA")</f>
        <v>0.31478345605515307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-4.7120418848167533E-2</v>
      </c>
      <c r="H34" s="68">
        <f>IFERROR(IF(G34=1,"NA",Absolute_Isolation!H34*(1-G34)+G34),"NA")</f>
        <v>-0.1301465348988505</v>
      </c>
      <c r="I34" s="68">
        <f>IFERROR(IF(H34=1,"NA",Absolute_Isolation!I34*(1-H34)+H34),"NA")</f>
        <v>-0.22572380802457637</v>
      </c>
      <c r="J34" s="68">
        <f>IFERROR(IF(I34=1,"NA",Absolute_Isolation!J34*(1-I34)+I34),"NA")</f>
        <v>0.96375149863517795</v>
      </c>
      <c r="K34" s="68">
        <f>IFERROR(IF(J34=1,"NA",Absolute_Isolation!K34*(1-J34)+J34),"NA")</f>
        <v>0.96343687789981058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0.23211169284467714</v>
      </c>
      <c r="H35" s="68">
        <f>IFERROR(IF(G35=1,"NA",Absolute_Isolation!H35*(1-G35)+G35),"NA")</f>
        <v>0.24656897673409961</v>
      </c>
      <c r="I35" s="68">
        <f>IFERROR(IF(H35=1,"NA",Absolute_Isolation!I35*(1-H35)+H35),"NA")</f>
        <v>0.33142337744114009</v>
      </c>
      <c r="J35" s="68">
        <f>IFERROR(IF(I35=1,"NA",Absolute_Isolation!J35*(1-I35)+I35),"NA")</f>
        <v>0.63580630278576022</v>
      </c>
      <c r="K35" s="68">
        <f>IFERROR(IF(J35=1,"NA",Absolute_Isolation!K35*(1-J35)+J35),"NA")</f>
        <v>0.67496423262722172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0.82547993019197208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-4.7120418848167533E-2</v>
      </c>
      <c r="H37" s="68">
        <f>IFERROR(IF(G37=1,"NA",Absolute_Isolation!H37*(1-G37)+G37),"NA")</f>
        <v>-0.1301465348988505</v>
      </c>
      <c r="I37" s="68">
        <f>IFERROR(IF(H37=1,"NA",Absolute_Isolation!I37*(1-H37)+H37),"NA")</f>
        <v>-0.22572380802457637</v>
      </c>
      <c r="J37" s="68">
        <f>IFERROR(IF(I37=1,"NA",Absolute_Isolation!J37*(1-I37)+I37),"NA")</f>
        <v>0.79235426378669815</v>
      </c>
      <c r="K37" s="68">
        <f>IFERROR(IF(J37=1,"NA",Absolute_Isolation!K37*(1-J37)+J37),"NA")</f>
        <v>0.96059957562722786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0.47643979057591623</v>
      </c>
      <c r="H39" s="68">
        <f>IFERROR(IF(G39=1,"NA",Absolute_Isolation!H39*(1-G39)+G39),"NA")</f>
        <v>0.77397069302022992</v>
      </c>
      <c r="I39" s="68">
        <f>IFERROR(IF(H39=1,"NA",Absolute_Isolation!I39*(1-H39)+H39),"NA")</f>
        <v>0.75485523839508473</v>
      </c>
      <c r="J39" s="68">
        <f>IFERROR(IF(I39=1,"NA",Absolute_Isolation!J39*(1-I39)+I39),"NA")</f>
        <v>0.90232308767537273</v>
      </c>
      <c r="K39" s="68">
        <f>IFERROR(IF(J39=1,"NA",Absolute_Isolation!K39*(1-J39)+J39),"NA")</f>
        <v>0.95968849006413792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0.60732984293193715</v>
      </c>
      <c r="H40" s="68">
        <f>IFERROR(IF(G40=1,"NA",Absolute_Isolation!H40*(1-G40)+G40),"NA")</f>
        <v>0.71746336627528728</v>
      </c>
      <c r="I40" s="68">
        <f>IFERROR(IF(H40=1,"NA",Absolute_Isolation!I40*(1-H40)+H40),"NA")</f>
        <v>0.69356904799385577</v>
      </c>
      <c r="J40" s="68">
        <f>IFERROR(IF(I40=1,"NA",Absolute_Isolation!J40*(1-I40)+I40),"NA")</f>
        <v>0.90445611060012931</v>
      </c>
      <c r="K40" s="68">
        <f>IFERROR(IF(J40=1,"NA",Absolute_Isolation!K40*(1-J40)+J40),"NA")</f>
        <v>0.93536886652090478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-4.7120418848167533E-2</v>
      </c>
      <c r="H41" s="68">
        <f>IFERROR(IF(G41=1,"NA",Absolute_Isolation!H41*(1-G41)+G41),"NA")</f>
        <v>0.57619504941293098</v>
      </c>
      <c r="I41" s="68">
        <f>IFERROR(IF(H41=1,"NA",Absolute_Isolation!I41*(1-H41)+H41),"NA")</f>
        <v>0.54035357199078382</v>
      </c>
      <c r="J41" s="68">
        <f>IFERROR(IF(I41=1,"NA",Absolute_Isolation!J41*(1-I41)+I41),"NA")</f>
        <v>0.61637002722229928</v>
      </c>
      <c r="K41" s="68">
        <f>IFERROR(IF(J41=1,"NA",Absolute_Isolation!K41*(1-J41)+J41),"NA")</f>
        <v>0.65326810840049665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-4.7120418848167533E-2</v>
      </c>
      <c r="H43" s="68">
        <f>IFERROR(IF(G43=1,"NA",Absolute_Isolation!H43*(1-G43)+G43),"NA")</f>
        <v>9.5882772080919498E-2</v>
      </c>
      <c r="I43" s="68">
        <f>IFERROR(IF(H43=1,"NA",Absolute_Isolation!I43*(1-H43)+H43),"NA")</f>
        <v>1.9420953580338809E-2</v>
      </c>
      <c r="J43" s="68">
        <f>IFERROR(IF(I43=1,"NA",Absolute_Isolation!J43*(1-I43)+I43),"NA")</f>
        <v>0.52563689571961181</v>
      </c>
      <c r="K43" s="68">
        <f>IFERROR(IF(J43=1,"NA",Absolute_Isolation!K43*(1-J43)+J43),"NA")</f>
        <v>0.95301499393546929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-4.7120418848167533E-2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0.73821989528795817</v>
      </c>
      <c r="H47" s="68">
        <f>IFERROR(IF(G47=1,"NA",Absolute_Isolation!H47*(1-G47)+G47),"NA")</f>
        <v>0.78809752470646555</v>
      </c>
      <c r="I47" s="68">
        <f>IFERROR(IF(H47=1,"NA",Absolute_Isolation!I47*(1-H47)+H47),"NA")</f>
        <v>0.77017678599539197</v>
      </c>
      <c r="J47" s="68">
        <f>IFERROR(IF(I47=1,"NA",Absolute_Isolation!J47*(1-I47)+I47),"NA")</f>
        <v>0.83527830706336026</v>
      </c>
      <c r="K47" s="68">
        <f>IFERROR(IF(J47=1,"NA",Absolute_Isolation!K47*(1-J47)+J47),"NA")</f>
        <v>0.84840223336647391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6.9226294357184415E-2</v>
      </c>
      <c r="H48" s="68">
        <f>IFERROR(IF(G48=1,"NA",Absolute_Isolation!H48*(1-G48)+G48),"NA")</f>
        <v>-4.5746976878671131E-3</v>
      </c>
      <c r="I48" s="68">
        <f>IFERROR(IF(H48=1,"NA",Absolute_Isolation!I48*(1-H48)+H48),"NA")</f>
        <v>7.3897567270320111E-2</v>
      </c>
      <c r="J48" s="68">
        <f>IFERROR(IF(I48=1,"NA",Absolute_Isolation!J48*(1-I48)+I48),"NA")</f>
        <v>0.71868378419531198</v>
      </c>
      <c r="K48" s="68">
        <f>IFERROR(IF(J48=1,"NA",Absolute_Isolation!K48*(1-J48)+J48),"NA")</f>
        <v>0.92316316534293152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>
      <selection activeCell="F1" sqref="F1:J1"/>
    </sheetView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3BD8-4F83-4ACB-BE02-A2B7402FD1AB}">
  <sheetPr>
    <tabColor rgb="FFFFC000"/>
  </sheetPr>
  <dimension ref="A1:J48"/>
  <sheetViews>
    <sheetView tabSelected="1" workbookViewId="0">
      <selection activeCell="F10" sqref="F10"/>
    </sheetView>
  </sheetViews>
  <sheetFormatPr baseColWidth="10" defaultRowHeight="12.75" x14ac:dyDescent="0.2"/>
  <cols>
    <col min="1" max="1" width="11.42578125" style="13"/>
    <col min="2" max="2" width="12.5703125" style="13" bestFit="1" customWidth="1"/>
    <col min="3" max="3" width="12.85546875" style="13" bestFit="1" customWidth="1"/>
    <col min="4" max="4" width="11" style="13" bestFit="1" customWidth="1"/>
    <col min="5" max="5" width="38.42578125" style="13" bestFit="1" customWidth="1"/>
    <col min="6" max="6" width="10" style="13" bestFit="1" customWidth="1"/>
    <col min="7" max="7" width="16.28515625" style="13" bestFit="1" customWidth="1"/>
    <col min="8" max="8" width="10" style="13" bestFit="1" customWidth="1"/>
    <col min="9" max="16384" width="11.42578125" style="13"/>
  </cols>
  <sheetData>
    <row r="1" spans="1:10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</row>
    <row r="2" spans="1:10" x14ac:dyDescent="0.2">
      <c r="A2" s="13">
        <v>1</v>
      </c>
      <c r="B2" s="13" t="s">
        <v>308</v>
      </c>
      <c r="C2" s="13" t="s">
        <v>699</v>
      </c>
      <c r="D2" s="13" t="s">
        <v>562</v>
      </c>
      <c r="E2" s="13" t="s">
        <v>922</v>
      </c>
      <c r="F2" s="13" t="str">
        <f>IFERROR(_xlfn.CONCAT(ROUND(Absolute_Isolation!G2,3)," (",Sample_Sizes!F2,")"),"NA")</f>
        <v>-0.047 (3)</v>
      </c>
      <c r="G2" s="13" t="str">
        <f>IFERROR(_xlfn.CONCAT(ROUND(Absolute_Isolation!H2,3)," (",Sample_Sizes!G2,")"),"NA")</f>
        <v>0.28 (3)</v>
      </c>
      <c r="H2" s="13" t="str">
        <f>IFERROR(_xlfn.CONCAT(ROUND(Absolute_Isolation!I2,3)," (",Sample_Sizes!H2,")"),"NA")</f>
        <v>0.087 (19)</v>
      </c>
      <c r="I2" s="13" t="str">
        <f>IFERROR(_xlfn.CONCAT(ROUND(Absolute_Isolation!J2,3)," (",Sample_Sizes!I2,")"),"NA")</f>
        <v>-0.492 (16)</v>
      </c>
      <c r="J2" s="13" t="str">
        <f>IFERROR(_xlfn.CONCAT(ROUND(Absolute_Isolation!K2,3)," (",Sample_Sizes!J2,")"),"NA")</f>
        <v>-0.003 (16)</v>
      </c>
    </row>
    <row r="3" spans="1:10" x14ac:dyDescent="0.2">
      <c r="A3" s="13">
        <v>2</v>
      </c>
      <c r="B3" s="13" t="s">
        <v>308</v>
      </c>
      <c r="C3" s="13" t="s">
        <v>699</v>
      </c>
      <c r="D3" s="13" t="s">
        <v>562</v>
      </c>
      <c r="E3" s="13" t="s">
        <v>576</v>
      </c>
      <c r="F3" s="13" t="str">
        <f>IFERROR(_xlfn.CONCAT(ROUND(Absolute_Isolation!G3,3)," (",Sample_Sizes!F3,")"),"NA")</f>
        <v>-0.047 (8)</v>
      </c>
      <c r="G3" s="13" t="str">
        <f>IFERROR(_xlfn.CONCAT(ROUND(Absolute_Isolation!H3,3)," (",Sample_Sizes!G3,")"),"NA")</f>
        <v>0.056 (8)</v>
      </c>
      <c r="H3" s="13" t="str">
        <f>IFERROR(_xlfn.CONCAT(ROUND(Absolute_Isolation!I3,3)," (",Sample_Sizes!H3,")"),"NA")</f>
        <v>-0.085 (8)</v>
      </c>
      <c r="I3" s="13" t="str">
        <f>IFERROR(_xlfn.CONCAT(ROUND(Absolute_Isolation!J3,3)," (",Sample_Sizes!I3,")"),"NA")</f>
        <v>0.267 (8)</v>
      </c>
      <c r="J3" s="13" t="str">
        <f>IFERROR(_xlfn.CONCAT(ROUND(Absolute_Isolation!K3,3)," (",Sample_Sizes!J3,")"),"NA")</f>
        <v>0.182 (8)</v>
      </c>
    </row>
    <row r="4" spans="1:10" x14ac:dyDescent="0.2">
      <c r="A4" s="13">
        <v>3</v>
      </c>
      <c r="B4" s="13" t="s">
        <v>308</v>
      </c>
      <c r="C4" s="13" t="s">
        <v>699</v>
      </c>
      <c r="D4" s="13" t="s">
        <v>562</v>
      </c>
      <c r="E4" s="13" t="s">
        <v>709</v>
      </c>
      <c r="F4" s="13" t="str">
        <f>IFERROR(_xlfn.CONCAT(ROUND(Absolute_Isolation!G4,3)," (",Sample_Sizes!F4,")"),"NA")</f>
        <v>-0.047 (5)</v>
      </c>
      <c r="G4" s="13" t="str">
        <f>IFERROR(_xlfn.CONCAT(ROUND(Absolute_Isolation!H4,3)," (",Sample_Sizes!G4,")"),"NA")</f>
        <v>-0.079 (5)</v>
      </c>
      <c r="H4" s="13" t="str">
        <f>IFERROR(_xlfn.CONCAT(ROUND(Absolute_Isolation!I4,3)," (",Sample_Sizes!H4,")"),"NA")</f>
        <v>-0.085 (5)</v>
      </c>
      <c r="I4" s="13" t="str">
        <f>IFERROR(_xlfn.CONCAT(ROUND(Absolute_Isolation!J4,3)," (",Sample_Sizes!I4,")"),"NA")</f>
        <v>-0.175 (5)</v>
      </c>
      <c r="J4" s="13" t="str">
        <f>IFERROR(_xlfn.CONCAT(ROUND(Absolute_Isolation!K4,3)," (",Sample_Sizes!J4,")"),"NA")</f>
        <v>-0.024 (5)</v>
      </c>
    </row>
    <row r="5" spans="1:10" x14ac:dyDescent="0.2">
      <c r="A5" s="13">
        <v>4</v>
      </c>
      <c r="B5" s="13" t="s">
        <v>308</v>
      </c>
      <c r="C5" s="13" t="s">
        <v>699</v>
      </c>
      <c r="D5" s="13" t="s">
        <v>562</v>
      </c>
      <c r="E5" s="13" t="s">
        <v>710</v>
      </c>
      <c r="F5" s="13" t="str">
        <f>IFERROR(_xlfn.CONCAT(ROUND(Absolute_Isolation!G5,3)," (",Sample_Sizes!F5,")"),"NA")</f>
        <v>0.215 (4)</v>
      </c>
      <c r="G5" s="13" t="str">
        <f>IFERROR(_xlfn.CONCAT(ROUND(Absolute_Isolation!H5,3)," (",Sample_Sizes!G5,")"),"NA")</f>
        <v>-0.079 (3)</v>
      </c>
      <c r="H5" s="13" t="str">
        <f>IFERROR(_xlfn.CONCAT(ROUND(Absolute_Isolation!I5,3)," (",Sample_Sizes!H5,")"),"NA")</f>
        <v>0.277 (3)</v>
      </c>
      <c r="I5" s="13" t="str">
        <f>IFERROR(_xlfn.CONCAT(ROUND(Absolute_Isolation!J5,3)," (",Sample_Sizes!I5,")"),"NA")</f>
        <v>-0.204 (2)</v>
      </c>
      <c r="J5" s="13" t="str">
        <f>IFERROR(_xlfn.CONCAT(ROUND(Absolute_Isolation!K5,3)," (",Sample_Sizes!J5,")"),"NA")</f>
        <v>-0.264 (2)</v>
      </c>
    </row>
    <row r="6" spans="1:10" x14ac:dyDescent="0.2">
      <c r="A6" s="13">
        <v>5</v>
      </c>
      <c r="B6" s="13" t="s">
        <v>308</v>
      </c>
      <c r="C6" s="13" t="s">
        <v>699</v>
      </c>
      <c r="D6" s="13" t="s">
        <v>563</v>
      </c>
      <c r="E6" s="13" t="s">
        <v>740</v>
      </c>
      <c r="F6" s="13" t="str">
        <f>IFERROR(_xlfn.CONCAT(ROUND(Absolute_Isolation!G6,3)," (",Sample_Sizes!F6,")"),"NA")</f>
        <v>NA</v>
      </c>
      <c r="G6" s="13" t="str">
        <f>IFERROR(_xlfn.CONCAT(ROUND(Absolute_Isolation!H6,3)," (",Sample_Sizes!G6,")"),"NA")</f>
        <v>NA</v>
      </c>
      <c r="H6" s="13" t="str">
        <f>IFERROR(_xlfn.CONCAT(ROUND(Absolute_Isolation!I6,3)," (",Sample_Sizes!H6,")"),"NA")</f>
        <v>-0.007 (14)</v>
      </c>
      <c r="I6" s="13" t="str">
        <f>IFERROR(_xlfn.CONCAT(ROUND(Absolute_Isolation!J6,3)," (",Sample_Sizes!I6,")"),"NA")</f>
        <v>0.018 (13)</v>
      </c>
      <c r="J6" s="13" t="str">
        <f>IFERROR(_xlfn.CONCAT(ROUND(Absolute_Isolation!K6,3)," (",Sample_Sizes!J6,")"),"NA")</f>
        <v>-0.347 (13)</v>
      </c>
    </row>
    <row r="7" spans="1:10" x14ac:dyDescent="0.2">
      <c r="A7" s="13">
        <v>6</v>
      </c>
      <c r="B7" s="13" t="s">
        <v>308</v>
      </c>
      <c r="C7" s="13" t="s">
        <v>699</v>
      </c>
      <c r="D7" s="13" t="s">
        <v>563</v>
      </c>
      <c r="E7" s="13" t="s">
        <v>711</v>
      </c>
      <c r="F7" s="13" t="str">
        <f>IFERROR(_xlfn.CONCAT(ROUND(Absolute_Isolation!G7,3)," (",Sample_Sizes!F7,")"),"NA")</f>
        <v>0.048 (11)</v>
      </c>
      <c r="G7" s="13" t="str">
        <f>IFERROR(_xlfn.CONCAT(ROUND(Absolute_Isolation!H7,3)," (",Sample_Sizes!G7,")"),"NA")</f>
        <v>0.029 (10)</v>
      </c>
      <c r="H7" s="13" t="str">
        <f>IFERROR(_xlfn.CONCAT(ROUND(Absolute_Isolation!I7,3)," (",Sample_Sizes!H7,")"),"NA")</f>
        <v>-0.085 (10)</v>
      </c>
      <c r="I7" s="13" t="str">
        <f>IFERROR(_xlfn.CONCAT(ROUND(Absolute_Isolation!J7,3)," (",Sample_Sizes!I7,")"),"NA")</f>
        <v>0.498 (10)</v>
      </c>
      <c r="J7" s="13" t="str">
        <f>IFERROR(_xlfn.CONCAT(ROUND(Absolute_Isolation!K7,3)," (",Sample_Sizes!J7,")"),"NA")</f>
        <v>0.395 (10)</v>
      </c>
    </row>
    <row r="8" spans="1:10" x14ac:dyDescent="0.2">
      <c r="A8" s="13">
        <v>7</v>
      </c>
      <c r="B8" s="13" t="s">
        <v>308</v>
      </c>
      <c r="C8" s="13" t="s">
        <v>699</v>
      </c>
      <c r="D8" s="13" t="s">
        <v>563</v>
      </c>
      <c r="E8" s="13" t="s">
        <v>951</v>
      </c>
      <c r="F8" s="13" t="str">
        <f>IFERROR(_xlfn.CONCAT(ROUND(Absolute_Isolation!G8,3)," (",Sample_Sizes!F8,")"),"NA")</f>
        <v>-0.047 (14)</v>
      </c>
      <c r="G8" s="13" t="str">
        <f>IFERROR(_xlfn.CONCAT(ROUND(Absolute_Isolation!H8,3)," (",Sample_Sizes!G8,")"),"NA")</f>
        <v>-0.079 (14)</v>
      </c>
      <c r="H8" s="13" t="str">
        <f>IFERROR(_xlfn.CONCAT(ROUND(Absolute_Isolation!I8,3)," (",Sample_Sizes!H8,")"),"NA")</f>
        <v>NA</v>
      </c>
      <c r="I8" s="13" t="str">
        <f>IFERROR(_xlfn.CONCAT(ROUND(Absolute_Isolation!J8,3)," (",Sample_Sizes!I8,")"),"NA")</f>
        <v>NA</v>
      </c>
      <c r="J8" s="13" t="str">
        <f>IFERROR(_xlfn.CONCAT(ROUND(Absolute_Isolation!K8,3)," (",Sample_Sizes!J8,")"),"NA")</f>
        <v>NA</v>
      </c>
    </row>
    <row r="9" spans="1:10" x14ac:dyDescent="0.2">
      <c r="A9" s="13">
        <v>8</v>
      </c>
      <c r="B9" s="13" t="s">
        <v>308</v>
      </c>
      <c r="C9" s="13" t="s">
        <v>700</v>
      </c>
      <c r="D9" s="13" t="s">
        <v>564</v>
      </c>
      <c r="E9" s="13" t="s">
        <v>921</v>
      </c>
      <c r="F9" s="13" t="str">
        <f>IFERROR(_xlfn.CONCAT(ROUND(Absolute_Isolation!G9,3)," (",Sample_Sizes!F9,")"),"NA")</f>
        <v>-0.047 (7)</v>
      </c>
      <c r="G9" s="13" t="str">
        <f>IFERROR(_xlfn.CONCAT(ROUND(Absolute_Isolation!H9,3)," (",Sample_Sizes!G9,")"),"NA")</f>
        <v>0.229 (7)</v>
      </c>
      <c r="H9" s="13" t="str">
        <f>IFERROR(_xlfn.CONCAT(ROUND(Absolute_Isolation!I9,3)," (",Sample_Sizes!H9,")"),"NA")</f>
        <v>0.024 (10)</v>
      </c>
      <c r="I9" s="13" t="str">
        <f>IFERROR(_xlfn.CONCAT(ROUND(Absolute_Isolation!J9,3)," (",Sample_Sizes!I9,")"),"NA")</f>
        <v>0.884 (9)</v>
      </c>
      <c r="J9" s="13" t="str">
        <f>IFERROR(_xlfn.CONCAT(ROUND(Absolute_Isolation!K9,3)," (",Sample_Sizes!J9,")"),"NA")</f>
        <v>1 (9)</v>
      </c>
    </row>
    <row r="10" spans="1:10" x14ac:dyDescent="0.2">
      <c r="A10" s="13">
        <v>9</v>
      </c>
      <c r="B10" s="13" t="s">
        <v>308</v>
      </c>
      <c r="C10" s="13" t="s">
        <v>700</v>
      </c>
      <c r="D10" s="13" t="s">
        <v>564</v>
      </c>
      <c r="E10" s="13" t="s">
        <v>571</v>
      </c>
      <c r="F10" s="13" t="str">
        <f>IFERROR(_xlfn.CONCAT(ROUND(Absolute_Isolation!G10,3)," (",Sample_Sizes!F10,")"),"NA")</f>
        <v>0.152 (42)</v>
      </c>
      <c r="G10" s="13" t="str">
        <f>IFERROR(_xlfn.CONCAT(ROUND(Absolute_Isolation!H10,3)," (",Sample_Sizes!G10,")"),"NA")</f>
        <v>0.206 (34)</v>
      </c>
      <c r="H10" s="13" t="str">
        <f>IFERROR(_xlfn.CONCAT(ROUND(Absolute_Isolation!I10,3)," (",Sample_Sizes!H10,")"),"NA")</f>
        <v>0.211 (11)</v>
      </c>
      <c r="I10" s="13" t="str">
        <f>IFERROR(_xlfn.CONCAT(ROUND(Absolute_Isolation!J10,3)," (",Sample_Sizes!I10,")"),"NA")</f>
        <v>0.918 (8)</v>
      </c>
      <c r="J10" s="13" t="str">
        <f>IFERROR(_xlfn.CONCAT(ROUND(Absolute_Isolation!K10,3)," (",Sample_Sizes!J10,")"),"NA")</f>
        <v>1 (8)</v>
      </c>
    </row>
    <row r="11" spans="1:10" x14ac:dyDescent="0.2">
      <c r="A11" s="13">
        <v>10</v>
      </c>
      <c r="B11" s="13" t="s">
        <v>308</v>
      </c>
      <c r="C11" s="13" t="s">
        <v>700</v>
      </c>
      <c r="D11" s="13" t="s">
        <v>564</v>
      </c>
      <c r="E11" s="13" t="s">
        <v>572</v>
      </c>
      <c r="F11" s="13" t="str">
        <f>IFERROR(_xlfn.CONCAT(ROUND(Absolute_Isolation!G11,3)," (",Sample_Sizes!F11,")"),"NA")</f>
        <v>0.302 (6)</v>
      </c>
      <c r="G11" s="13" t="str">
        <f>IFERROR(_xlfn.CONCAT(ROUND(Absolute_Isolation!H11,3)," (",Sample_Sizes!G11,")"),"NA")</f>
        <v>-0.079 (4)</v>
      </c>
      <c r="H11" s="13" t="str">
        <f>IFERROR(_xlfn.CONCAT(ROUND(Absolute_Isolation!I11,3)," (",Sample_Sizes!H11,")"),"NA")</f>
        <v>0.638 (3)</v>
      </c>
      <c r="I11" s="13" t="str">
        <f>IFERROR(_xlfn.CONCAT(ROUND(Absolute_Isolation!J11,3)," (",Sample_Sizes!I11,")"),"NA")</f>
        <v>0.991 (1)</v>
      </c>
      <c r="J11" s="13" t="str">
        <f>IFERROR(_xlfn.CONCAT(ROUND(Absolute_Isolation!K11,3)," (",Sample_Sizes!J11,")"),"NA")</f>
        <v>1 (1)</v>
      </c>
    </row>
    <row r="12" spans="1:10" x14ac:dyDescent="0.2">
      <c r="A12" s="13">
        <v>11</v>
      </c>
      <c r="B12" s="13" t="s">
        <v>308</v>
      </c>
      <c r="C12" s="13" t="s">
        <v>700</v>
      </c>
      <c r="D12" s="13" t="s">
        <v>564</v>
      </c>
      <c r="E12" s="13" t="s">
        <v>573</v>
      </c>
      <c r="F12" s="13" t="str">
        <f>IFERROR(_xlfn.CONCAT(ROUND(Absolute_Isolation!G12,3)," (",Sample_Sizes!F12,")"),"NA")</f>
        <v>0.092 (15)</v>
      </c>
      <c r="G12" s="13" t="str">
        <f>IFERROR(_xlfn.CONCAT(ROUND(Absolute_Isolation!H12,3)," (",Sample_Sizes!G12,")"),"NA")</f>
        <v>0.004 (13)</v>
      </c>
      <c r="H12" s="13" t="str">
        <f>IFERROR(_xlfn.CONCAT(ROUND(Absolute_Isolation!I12,3)," (",Sample_Sizes!H12,")"),"NA")</f>
        <v>0.819 (6)</v>
      </c>
      <c r="I12" s="13" t="str">
        <f>IFERROR(_xlfn.CONCAT(ROUND(Absolute_Isolation!J12,3)," (",Sample_Sizes!I12,")"),"NA")</f>
        <v>0.932 (1)</v>
      </c>
      <c r="J12" s="13" t="str">
        <f>IFERROR(_xlfn.CONCAT(ROUND(Absolute_Isolation!K12,3)," (",Sample_Sizes!J12,")"),"NA")</f>
        <v>1 (1)</v>
      </c>
    </row>
    <row r="13" spans="1:10" x14ac:dyDescent="0.2">
      <c r="A13" s="13">
        <v>12</v>
      </c>
      <c r="B13" s="13" t="s">
        <v>308</v>
      </c>
      <c r="C13" s="13" t="s">
        <v>700</v>
      </c>
      <c r="D13" s="13" t="s">
        <v>565</v>
      </c>
      <c r="E13" s="13" t="s">
        <v>574</v>
      </c>
      <c r="F13" s="13" t="str">
        <f>IFERROR(_xlfn.CONCAT(ROUND(Absolute_Isolation!G13,3)," (",Sample_Sizes!F13,")"),"NA")</f>
        <v>0.143 (11)</v>
      </c>
      <c r="G13" s="13" t="str">
        <f>IFERROR(_xlfn.CONCAT(ROUND(Absolute_Isolation!H13,3)," (",Sample_Sizes!G13,")"),"NA")</f>
        <v>0.041 (9)</v>
      </c>
      <c r="H13" s="13" t="str">
        <f>IFERROR(_xlfn.CONCAT(ROUND(Absolute_Isolation!I13,3)," (",Sample_Sizes!H13,")"),"NA")</f>
        <v>-0.085 (5)</v>
      </c>
      <c r="I13" s="13" t="str">
        <f>IFERROR(_xlfn.CONCAT(ROUND(Absolute_Isolation!J13,3)," (",Sample_Sizes!I13,")"),"NA")</f>
        <v>-0.095 (5)</v>
      </c>
      <c r="J13" s="13" t="str">
        <f>IFERROR(_xlfn.CONCAT(ROUND(Absolute_Isolation!K13,3)," (",Sample_Sizes!J13,")"),"NA")</f>
        <v>-0.126 (5)</v>
      </c>
    </row>
    <row r="14" spans="1:10" x14ac:dyDescent="0.2">
      <c r="A14" s="13">
        <v>13</v>
      </c>
      <c r="B14" s="13" t="s">
        <v>308</v>
      </c>
      <c r="C14" s="13" t="s">
        <v>700</v>
      </c>
      <c r="D14" s="13" t="s">
        <v>565</v>
      </c>
      <c r="E14" s="13" t="s">
        <v>575</v>
      </c>
      <c r="F14" s="13" t="str">
        <f>IFERROR(_xlfn.CONCAT(ROUND(Absolute_Isolation!G14,3)," (",Sample_Sizes!F14,")"),"NA")</f>
        <v>-0.047 (1)</v>
      </c>
      <c r="G14" s="13" t="str">
        <f>IFERROR(_xlfn.CONCAT(ROUND(Absolute_Isolation!H14,3)," (",Sample_Sizes!G14,")"),"NA")</f>
        <v>-0.079 (1)</v>
      </c>
      <c r="H14" s="13" t="str">
        <f>IFERROR(_xlfn.CONCAT(ROUND(Absolute_Isolation!I14,3)," (",Sample_Sizes!H14,")"),"NA")</f>
        <v>-0.085 (1)</v>
      </c>
      <c r="I14" s="13" t="str">
        <f>IFERROR(_xlfn.CONCAT(ROUND(Absolute_Isolation!J14,3)," (",Sample_Sizes!I14,")"),"NA")</f>
        <v>0.268 (1)</v>
      </c>
      <c r="J14" s="13" t="str">
        <f>IFERROR(_xlfn.CONCAT(ROUND(Absolute_Isolation!K14,3)," (",Sample_Sizes!J14,")"),"NA")</f>
        <v>0.835 (1)</v>
      </c>
    </row>
    <row r="15" spans="1:10" x14ac:dyDescent="0.2">
      <c r="A15" s="13">
        <v>14</v>
      </c>
      <c r="B15" s="13" t="s">
        <v>308</v>
      </c>
      <c r="C15" s="13" t="s">
        <v>698</v>
      </c>
      <c r="D15" s="13" t="s">
        <v>570</v>
      </c>
      <c r="E15" s="13" t="s">
        <v>714</v>
      </c>
      <c r="F15" s="13" t="str">
        <f>IFERROR(_xlfn.CONCAT(ROUND(Absolute_Isolation!G15,3)," (",Sample_Sizes!F15,")"),"NA")</f>
        <v>-0.047 (7)</v>
      </c>
      <c r="G15" s="13" t="str">
        <f>IFERROR(_xlfn.CONCAT(ROUND(Absolute_Isolation!H15,3)," (",Sample_Sizes!G15,")"),"NA")</f>
        <v>0.075 (7)</v>
      </c>
      <c r="H15" s="13" t="str">
        <f>IFERROR(_xlfn.CONCAT(ROUND(Absolute_Isolation!I15,3)," (",Sample_Sizes!H15,")"),"NA")</f>
        <v>0.014 (11)</v>
      </c>
      <c r="I15" s="13" t="str">
        <f>IFERROR(_xlfn.CONCAT(ROUND(Absolute_Isolation!J15,3)," (",Sample_Sizes!I15,")"),"NA")</f>
        <v>0.694 (10)</v>
      </c>
      <c r="J15" s="13" t="str">
        <f>IFERROR(_xlfn.CONCAT(ROUND(Absolute_Isolation!K15,3)," (",Sample_Sizes!J15,")"),"NA")</f>
        <v>0.942 (10)</v>
      </c>
    </row>
    <row r="16" spans="1:10" x14ac:dyDescent="0.2">
      <c r="A16" s="13">
        <v>15</v>
      </c>
      <c r="B16" s="13" t="s">
        <v>308</v>
      </c>
      <c r="C16" s="13" t="s">
        <v>698</v>
      </c>
      <c r="D16" s="13" t="s">
        <v>568</v>
      </c>
      <c r="E16" s="13" t="s">
        <v>715</v>
      </c>
      <c r="F16" s="13" t="str">
        <f>IFERROR(_xlfn.CONCAT(ROUND(Absolute_Isolation!G16,3)," (",Sample_Sizes!F16,")"),"NA")</f>
        <v>-0.047 (2)</v>
      </c>
      <c r="G16" s="13" t="str">
        <f>IFERROR(_xlfn.CONCAT(ROUND(Absolute_Isolation!H16,3)," (",Sample_Sizes!G16,")"),"NA")</f>
        <v>-0.079 (2)</v>
      </c>
      <c r="H16" s="13" t="str">
        <f>IFERROR(_xlfn.CONCAT(ROUND(Absolute_Isolation!I16,3)," (",Sample_Sizes!H16,")"),"NA")</f>
        <v>-0.085 (1)</v>
      </c>
      <c r="I16" s="13" t="str">
        <f>IFERROR(_xlfn.CONCAT(ROUND(Absolute_Isolation!J16,3)," (",Sample_Sizes!I16,")"),"NA")</f>
        <v>0.232 (1)</v>
      </c>
      <c r="J16" s="13" t="str">
        <f>IFERROR(_xlfn.CONCAT(ROUND(Absolute_Isolation!K16,3)," (",Sample_Sizes!J16,")"),"NA")</f>
        <v>-0.195 (1)</v>
      </c>
    </row>
    <row r="17" spans="1:10" x14ac:dyDescent="0.2">
      <c r="A17" s="13">
        <v>16</v>
      </c>
      <c r="B17" s="13" t="s">
        <v>308</v>
      </c>
      <c r="C17" s="13" t="s">
        <v>698</v>
      </c>
      <c r="D17" s="13" t="s">
        <v>569</v>
      </c>
      <c r="E17" s="13" t="s">
        <v>716</v>
      </c>
      <c r="F17" s="13" t="str">
        <f>IFERROR(_xlfn.CONCAT(ROUND(Absolute_Isolation!G17,3)," (",Sample_Sizes!F17,")"),"NA")</f>
        <v>0.215 (12)</v>
      </c>
      <c r="G17" s="13" t="str">
        <f>IFERROR(_xlfn.CONCAT(ROUND(Absolute_Isolation!H17,3)," (",Sample_Sizes!G17,")"),"NA")</f>
        <v>-0.079 (9)</v>
      </c>
      <c r="H17" s="13" t="str">
        <f>IFERROR(_xlfn.CONCAT(ROUND(Absolute_Isolation!I17,3)," (",Sample_Sizes!H17,")"),"NA")</f>
        <v>0.322 (8)</v>
      </c>
      <c r="I17" s="13" t="str">
        <f>IFERROR(_xlfn.CONCAT(ROUND(Absolute_Isolation!J17,3)," (",Sample_Sizes!I17,")"),"NA")</f>
        <v>0.918 (5)</v>
      </c>
      <c r="J17" s="13" t="str">
        <f>IFERROR(_xlfn.CONCAT(ROUND(Absolute_Isolation!K17,3)," (",Sample_Sizes!J17,")"),"NA")</f>
        <v>1 (5)</v>
      </c>
    </row>
    <row r="18" spans="1:10" x14ac:dyDescent="0.2">
      <c r="A18" s="13">
        <v>17</v>
      </c>
      <c r="B18" s="13" t="s">
        <v>308</v>
      </c>
      <c r="C18" s="13" t="s">
        <v>698</v>
      </c>
      <c r="D18" s="13" t="s">
        <v>567</v>
      </c>
      <c r="E18" s="13" t="s">
        <v>717</v>
      </c>
      <c r="F18" s="13" t="str">
        <f>IFERROR(_xlfn.CONCAT(ROUND(Absolute_Isolation!G18,3)," (",Sample_Sizes!F18,")"),"NA")</f>
        <v>0.102 (14)</v>
      </c>
      <c r="G18" s="13" t="str">
        <f>IFERROR(_xlfn.CONCAT(ROUND(Absolute_Isolation!H18,3)," (",Sample_Sizes!G18,")"),"NA")</f>
        <v>-0.079 (12)</v>
      </c>
      <c r="H18" s="13" t="str">
        <f>IFERROR(_xlfn.CONCAT(ROUND(Absolute_Isolation!I18,3)," (",Sample_Sizes!H18,")"),"NA")</f>
        <v>0.187 (8)</v>
      </c>
      <c r="I18" s="13" t="str">
        <f>IFERROR(_xlfn.CONCAT(ROUND(Absolute_Isolation!J18,3)," (",Sample_Sizes!I18,")"),"NA")</f>
        <v>0.988 (6)</v>
      </c>
      <c r="J18" s="13" t="str">
        <f>IFERROR(_xlfn.CONCAT(ROUND(Absolute_Isolation!K18,3)," (",Sample_Sizes!J18,")"),"NA")</f>
        <v>1 (6)</v>
      </c>
    </row>
    <row r="19" spans="1:10" x14ac:dyDescent="0.2">
      <c r="A19" s="13">
        <v>18</v>
      </c>
      <c r="B19" s="13" t="s">
        <v>308</v>
      </c>
      <c r="C19" s="13" t="s">
        <v>698</v>
      </c>
      <c r="D19" s="13" t="s">
        <v>566</v>
      </c>
      <c r="E19" s="13" t="s">
        <v>718</v>
      </c>
      <c r="F19" s="13" t="str">
        <f>IFERROR(_xlfn.CONCAT(ROUND(Absolute_Isolation!G19,3)," (",Sample_Sizes!F19,")"),"NA")</f>
        <v>-0.047 (18)</v>
      </c>
      <c r="G19" s="13" t="str">
        <f>IFERROR(_xlfn.CONCAT(ROUND(Absolute_Isolation!H19,3)," (",Sample_Sizes!G19,")"),"NA")</f>
        <v>-0.019 (18)</v>
      </c>
      <c r="H19" s="13" t="str">
        <f>IFERROR(_xlfn.CONCAT(ROUND(Absolute_Isolation!I19,3)," (",Sample_Sizes!H19,")"),"NA")</f>
        <v>0.102 (29)</v>
      </c>
      <c r="I19" s="13" t="str">
        <f>IFERROR(_xlfn.CONCAT(ROUND(Absolute_Isolation!J19,3)," (",Sample_Sizes!I19,")"),"NA")</f>
        <v>0.952 (24)</v>
      </c>
      <c r="J19" s="13" t="str">
        <f>IFERROR(_xlfn.CONCAT(ROUND(Absolute_Isolation!K19,3)," (",Sample_Sizes!J19,")"),"NA")</f>
        <v>1 (24)</v>
      </c>
    </row>
    <row r="20" spans="1:10" x14ac:dyDescent="0.2">
      <c r="A20" s="13">
        <v>19</v>
      </c>
      <c r="B20" s="13" t="s">
        <v>54</v>
      </c>
      <c r="C20" s="13" t="s">
        <v>699</v>
      </c>
      <c r="D20" s="13" t="s">
        <v>562</v>
      </c>
      <c r="E20" s="13" t="s">
        <v>719</v>
      </c>
      <c r="F20" s="13" t="str">
        <f>IFERROR(_xlfn.CONCAT(ROUND(Absolute_Isolation!G20,3)," (",Sample_Sizes!F20,")"),"NA")</f>
        <v>0.372 (5)</v>
      </c>
      <c r="G20" s="13" t="str">
        <f>IFERROR(_xlfn.CONCAT(ROUND(Absolute_Isolation!H20,3)," (",Sample_Sizes!G20,")"),"NA")</f>
        <v>-0.079 (3)</v>
      </c>
      <c r="H20" s="13" t="str">
        <f>IFERROR(_xlfn.CONCAT(ROUND(Absolute_Isolation!I20,3)," (",Sample_Sizes!H20,")"),"NA")</f>
        <v>0.132 (10)</v>
      </c>
      <c r="I20" s="13" t="str">
        <f>IFERROR(_xlfn.CONCAT(ROUND(Absolute_Isolation!J20,3)," (",Sample_Sizes!I20,")"),"NA")</f>
        <v>0.121 (8)</v>
      </c>
      <c r="J20" s="13" t="str">
        <f>IFERROR(_xlfn.CONCAT(ROUND(Absolute_Isolation!K20,3)," (",Sample_Sizes!J20,")"),"NA")</f>
        <v>-0.139 (8)</v>
      </c>
    </row>
    <row r="21" spans="1:10" x14ac:dyDescent="0.2">
      <c r="A21" s="13">
        <v>20</v>
      </c>
      <c r="B21" s="13" t="s">
        <v>54</v>
      </c>
      <c r="C21" s="13" t="s">
        <v>699</v>
      </c>
      <c r="D21" s="13" t="s">
        <v>562</v>
      </c>
      <c r="E21" s="13" t="s">
        <v>577</v>
      </c>
      <c r="F21" s="13" t="str">
        <f>IFERROR(_xlfn.CONCAT(ROUND(Absolute_Isolation!G21,3)," (",Sample_Sizes!F21,")"),"NA")</f>
        <v>0.132 (41)</v>
      </c>
      <c r="G21" s="13" t="str">
        <f>IFERROR(_xlfn.CONCAT(ROUND(Absolute_Isolation!H21,3)," (",Sample_Sizes!G21,")"),"NA")</f>
        <v>0.206 (34)</v>
      </c>
      <c r="H21" s="13" t="str">
        <f>IFERROR(_xlfn.CONCAT(ROUND(Absolute_Isolation!I21,3)," (",Sample_Sizes!H21,")"),"NA")</f>
        <v>0.032 (28)</v>
      </c>
      <c r="I21" s="13" t="str">
        <f>IFERROR(_xlfn.CONCAT(ROUND(Absolute_Isolation!J21,3)," (",Sample_Sizes!I21,")"),"NA")</f>
        <v>0.608 (25)</v>
      </c>
      <c r="J21" s="13" t="str">
        <f>IFERROR(_xlfn.CONCAT(ROUND(Absolute_Isolation!K21,3)," (",Sample_Sizes!J21,")"),"NA")</f>
        <v>-0.014 (25)</v>
      </c>
    </row>
    <row r="22" spans="1:10" x14ac:dyDescent="0.2">
      <c r="A22" s="13">
        <v>21</v>
      </c>
      <c r="B22" s="13" t="s">
        <v>54</v>
      </c>
      <c r="C22" s="13" t="s">
        <v>699</v>
      </c>
      <c r="D22" s="13" t="s">
        <v>563</v>
      </c>
      <c r="E22" s="13" t="s">
        <v>720</v>
      </c>
      <c r="F22" s="13" t="str">
        <f>IFERROR(_xlfn.CONCAT(ROUND(Absolute_Isolation!G22,3)," (",Sample_Sizes!F22,")"),"NA")</f>
        <v>-0.047 (2)</v>
      </c>
      <c r="G22" s="13" t="str">
        <f>IFERROR(_xlfn.CONCAT(ROUND(Absolute_Isolation!H22,3)," (",Sample_Sizes!G22,")"),"NA")</f>
        <v>1 (2)</v>
      </c>
      <c r="H22" s="13" t="str">
        <f>IFERROR(_xlfn.CONCAT(ROUND(Absolute_Isolation!I22,3)," (",Sample_Sizes!H22,")"),"NA")</f>
        <v>-0.085 (4)</v>
      </c>
      <c r="I22" s="13" t="str">
        <f>IFERROR(_xlfn.CONCAT(ROUND(Absolute_Isolation!J22,3)," (",Sample_Sizes!I22,")"),"NA")</f>
        <v>0.447 (4)</v>
      </c>
      <c r="J22" s="13" t="str">
        <f>IFERROR(_xlfn.CONCAT(ROUND(Absolute_Isolation!K22,3)," (",Sample_Sizes!J22,")"),"NA")</f>
        <v>-0.279 (4)</v>
      </c>
    </row>
    <row r="23" spans="1:10" x14ac:dyDescent="0.2">
      <c r="A23" s="13">
        <v>22</v>
      </c>
      <c r="B23" s="13" t="s">
        <v>54</v>
      </c>
      <c r="C23" s="13" t="s">
        <v>699</v>
      </c>
      <c r="D23" s="13" t="s">
        <v>563</v>
      </c>
      <c r="E23" s="13" t="s">
        <v>578</v>
      </c>
      <c r="F23" s="13" t="str">
        <f>IFERROR(_xlfn.CONCAT(ROUND(Absolute_Isolation!G23,3)," (",Sample_Sizes!F23,")"),"NA")</f>
        <v>-0.047 (10)</v>
      </c>
      <c r="G23" s="13" t="str">
        <f>IFERROR(_xlfn.CONCAT(ROUND(Absolute_Isolation!H23,3)," (",Sample_Sizes!G23,")"),"NA")</f>
        <v>-0.079 (10)</v>
      </c>
      <c r="H23" s="13" t="str">
        <f>IFERROR(_xlfn.CONCAT(ROUND(Absolute_Isolation!I23,3)," (",Sample_Sizes!H23,")"),"NA")</f>
        <v>-0.085 (12)</v>
      </c>
      <c r="I23" s="13" t="str">
        <f>IFERROR(_xlfn.CONCAT(ROUND(Absolute_Isolation!J23,3)," (",Sample_Sizes!I23,")"),"NA")</f>
        <v>0.597 (12)</v>
      </c>
      <c r="J23" s="13" t="str">
        <f>IFERROR(_xlfn.CONCAT(ROUND(Absolute_Isolation!K23,3)," (",Sample_Sizes!J23,")"),"NA")</f>
        <v>0.329 (12)</v>
      </c>
    </row>
    <row r="24" spans="1:10" x14ac:dyDescent="0.2">
      <c r="A24" s="13">
        <v>23</v>
      </c>
      <c r="B24" s="13" t="s">
        <v>54</v>
      </c>
      <c r="C24" s="13" t="s">
        <v>700</v>
      </c>
      <c r="D24" s="13" t="s">
        <v>564</v>
      </c>
      <c r="E24" s="13" t="s">
        <v>741</v>
      </c>
      <c r="F24" s="13" t="str">
        <f>IFERROR(_xlfn.CONCAT(ROUND(Absolute_Isolation!G24,3)," (",Sample_Sizes!F24,")"),"NA")</f>
        <v>NA</v>
      </c>
      <c r="G24" s="13" t="str">
        <f>IFERROR(_xlfn.CONCAT(ROUND(Absolute_Isolation!H24,3)," (",Sample_Sizes!G24,")"),"NA")</f>
        <v>NA</v>
      </c>
      <c r="H24" s="13" t="str">
        <f>IFERROR(_xlfn.CONCAT(ROUND(Absolute_Isolation!I24,3)," (",Sample_Sizes!H24,")"),"NA")</f>
        <v>0.277 (3)</v>
      </c>
      <c r="I24" s="13" t="str">
        <f>IFERROR(_xlfn.CONCAT(ROUND(Absolute_Isolation!J24,3)," (",Sample_Sizes!I24,")"),"NA")</f>
        <v>0.286 (2)</v>
      </c>
      <c r="J24" s="13" t="str">
        <f>IFERROR(_xlfn.CONCAT(ROUND(Absolute_Isolation!K24,3)," (",Sample_Sizes!J24,")"),"NA")</f>
        <v>0.062 (2)</v>
      </c>
    </row>
    <row r="25" spans="1:10" x14ac:dyDescent="0.2">
      <c r="A25" s="13">
        <v>24</v>
      </c>
      <c r="B25" s="13" t="s">
        <v>54</v>
      </c>
      <c r="C25" s="13" t="s">
        <v>700</v>
      </c>
      <c r="D25" s="13" t="s">
        <v>564</v>
      </c>
      <c r="E25" s="13" t="s">
        <v>721</v>
      </c>
      <c r="F25" s="13" t="str">
        <f>IFERROR(_xlfn.CONCAT(ROUND(Absolute_Isolation!G25,3)," (",Sample_Sizes!F25,")"),"NA")</f>
        <v>-0.047 (1)</v>
      </c>
      <c r="G25" s="13" t="str">
        <f>IFERROR(_xlfn.CONCAT(ROUND(Absolute_Isolation!H25,3)," (",Sample_Sizes!G25,")"),"NA")</f>
        <v>-0.079 (1)</v>
      </c>
      <c r="H25" s="13" t="str">
        <f>IFERROR(_xlfn.CONCAT(ROUND(Absolute_Isolation!I25,3)," (",Sample_Sizes!H25,")"),"NA")</f>
        <v>-0.085 (2)</v>
      </c>
      <c r="I25" s="13" t="str">
        <f>IFERROR(_xlfn.CONCAT(ROUND(Absolute_Isolation!J25,3)," (",Sample_Sizes!I25,")"),"NA")</f>
        <v>0.631 (2)</v>
      </c>
      <c r="J25" s="13" t="str">
        <f>IFERROR(_xlfn.CONCAT(ROUND(Absolute_Isolation!K25,3)," (",Sample_Sizes!J25,")"),"NA")</f>
        <v>0.445 (2)</v>
      </c>
    </row>
    <row r="26" spans="1:10" x14ac:dyDescent="0.2">
      <c r="A26" s="13">
        <v>25</v>
      </c>
      <c r="B26" s="13" t="s">
        <v>54</v>
      </c>
      <c r="C26" s="13" t="s">
        <v>700</v>
      </c>
      <c r="D26" s="13" t="s">
        <v>564</v>
      </c>
      <c r="E26" s="13" t="s">
        <v>722</v>
      </c>
      <c r="F26" s="13" t="str">
        <f>IFERROR(_xlfn.CONCAT(ROUND(Absolute_Isolation!G26,3)," (",Sample_Sizes!F26,")"),"NA")</f>
        <v>-0.047 (7)</v>
      </c>
      <c r="G26" s="13" t="str">
        <f>IFERROR(_xlfn.CONCAT(ROUND(Absolute_Isolation!H26,3)," (",Sample_Sizes!G26,")"),"NA")</f>
        <v>0.229 (7)</v>
      </c>
      <c r="H26" s="13" t="str">
        <f>IFERROR(_xlfn.CONCAT(ROUND(Absolute_Isolation!I26,3)," (",Sample_Sizes!H26,")"),"NA")</f>
        <v>0.211 (11)</v>
      </c>
      <c r="I26" s="13" t="str">
        <f>IFERROR(_xlfn.CONCAT(ROUND(Absolute_Isolation!J26,3)," (",Sample_Sizes!I26,")"),"NA")</f>
        <v>0.533 (8)</v>
      </c>
      <c r="J26" s="13" t="str">
        <f>IFERROR(_xlfn.CONCAT(ROUND(Absolute_Isolation!K26,3)," (",Sample_Sizes!J26,")"),"NA")</f>
        <v>-0.056 (8)</v>
      </c>
    </row>
    <row r="27" spans="1:10" x14ac:dyDescent="0.2">
      <c r="A27" s="13">
        <v>26</v>
      </c>
      <c r="B27" s="13" t="s">
        <v>54</v>
      </c>
      <c r="C27" s="13" t="s">
        <v>700</v>
      </c>
      <c r="D27" s="13" t="s">
        <v>564</v>
      </c>
      <c r="E27" s="13" t="s">
        <v>579</v>
      </c>
      <c r="F27" s="13" t="str">
        <f>IFERROR(_xlfn.CONCAT(ROUND(Absolute_Isolation!G27,3)," (",Sample_Sizes!F27,")"),"NA")</f>
        <v>0.169 (63)</v>
      </c>
      <c r="G27" s="13" t="str">
        <f>IFERROR(_xlfn.CONCAT(ROUND(Absolute_Isolation!H27,3)," (",Sample_Sizes!G27,")"),"NA")</f>
        <v>0.137 (50)</v>
      </c>
      <c r="H27" s="13" t="str">
        <f>IFERROR(_xlfn.CONCAT(ROUND(Absolute_Isolation!I27,3)," (",Sample_Sizes!H27,")"),"NA")</f>
        <v>-0.023 (53)</v>
      </c>
      <c r="I27" s="13" t="str">
        <f>IFERROR(_xlfn.CONCAT(ROUND(Absolute_Isolation!J27,3)," (",Sample_Sizes!I27,")"),"NA")</f>
        <v>0.65 (50)</v>
      </c>
      <c r="J27" s="13" t="str">
        <f>IFERROR(_xlfn.CONCAT(ROUND(Absolute_Isolation!K27,3)," (",Sample_Sizes!J27,")"),"NA")</f>
        <v>0.223 (50)</v>
      </c>
    </row>
    <row r="28" spans="1:10" x14ac:dyDescent="0.2">
      <c r="A28" s="13">
        <v>27</v>
      </c>
      <c r="B28" s="13" t="s">
        <v>54</v>
      </c>
      <c r="C28" s="13" t="s">
        <v>700</v>
      </c>
      <c r="D28" s="13" t="s">
        <v>564</v>
      </c>
      <c r="E28" s="13" t="s">
        <v>580</v>
      </c>
      <c r="F28" s="13" t="str">
        <f>IFERROR(_xlfn.CONCAT(ROUND(Absolute_Isolation!G28,3)," (",Sample_Sizes!F28,")"),"NA")</f>
        <v>0.23 (34)</v>
      </c>
      <c r="G28" s="13" t="str">
        <f>IFERROR(_xlfn.CONCAT(ROUND(Absolute_Isolation!H28,3)," (",Sample_Sizes!G28,")"),"NA")</f>
        <v>0.223 (25)</v>
      </c>
      <c r="H28" s="13" t="str">
        <f>IFERROR(_xlfn.CONCAT(ROUND(Absolute_Isolation!I28,3)," (",Sample_Sizes!H28,")"),"NA")</f>
        <v>-0.085 (13)</v>
      </c>
      <c r="I28" s="13" t="str">
        <f>IFERROR(_xlfn.CONCAT(ROUND(Absolute_Isolation!J28,3)," (",Sample_Sizes!I28,")"),"NA")</f>
        <v>0.546 (13)</v>
      </c>
      <c r="J28" s="13" t="str">
        <f>IFERROR(_xlfn.CONCAT(ROUND(Absolute_Isolation!K28,3)," (",Sample_Sizes!J28,")"),"NA")</f>
        <v>0.244 (13)</v>
      </c>
    </row>
    <row r="29" spans="1:10" x14ac:dyDescent="0.2">
      <c r="A29" s="13">
        <v>28</v>
      </c>
      <c r="B29" s="13" t="s">
        <v>54</v>
      </c>
      <c r="C29" s="13" t="s">
        <v>700</v>
      </c>
      <c r="D29" s="13" t="s">
        <v>565</v>
      </c>
      <c r="E29" s="13" t="s">
        <v>723</v>
      </c>
      <c r="F29" s="13" t="str">
        <f>IFERROR(_xlfn.CONCAT(ROUND(Absolute_Isolation!G29,3)," (",Sample_Sizes!F29,")"),"NA")</f>
        <v>0.215 (4)</v>
      </c>
      <c r="G29" s="13" t="str">
        <f>IFERROR(_xlfn.CONCAT(ROUND(Absolute_Isolation!H29,3)," (",Sample_Sizes!G29,")"),"NA")</f>
        <v>-0.079 (3)</v>
      </c>
      <c r="H29" s="13" t="str">
        <f>IFERROR(_xlfn.CONCAT(ROUND(Absolute_Isolation!I29,3)," (",Sample_Sizes!H29,")"),"NA")</f>
        <v>-0.085 (3)</v>
      </c>
      <c r="I29" s="13" t="str">
        <f>IFERROR(_xlfn.CONCAT(ROUND(Absolute_Isolation!J29,3)," (",Sample_Sizes!I29,")"),"NA")</f>
        <v>0.413 (3)</v>
      </c>
      <c r="J29" s="13" t="str">
        <f>IFERROR(_xlfn.CONCAT(ROUND(Absolute_Isolation!K29,3)," (",Sample_Sizes!J29,")"),"NA")</f>
        <v>-0.027 (3)</v>
      </c>
    </row>
    <row r="30" spans="1:10" x14ac:dyDescent="0.2">
      <c r="A30" s="13">
        <v>29</v>
      </c>
      <c r="B30" s="13" t="s">
        <v>54</v>
      </c>
      <c r="C30" s="13" t="s">
        <v>700</v>
      </c>
      <c r="D30" s="13" t="s">
        <v>565</v>
      </c>
      <c r="E30" s="13" t="s">
        <v>724</v>
      </c>
      <c r="F30" s="13" t="str">
        <f>IFERROR(_xlfn.CONCAT(ROUND(Absolute_Isolation!G30,3)," (",Sample_Sizes!F30,")"),"NA")</f>
        <v>0.956 (24)</v>
      </c>
      <c r="G30" s="13" t="str">
        <f>IFERROR(_xlfn.CONCAT(ROUND(Absolute_Isolation!H30,3)," (",Sample_Sizes!G30,")"),"NA")</f>
        <v>1 (1)</v>
      </c>
      <c r="H30" s="13" t="str">
        <f>IFERROR(_xlfn.CONCAT(ROUND(Absolute_Isolation!I30,3)," (",Sample_Sizes!H30,")"),"NA")</f>
        <v>NA</v>
      </c>
      <c r="I30" s="13" t="str">
        <f>IFERROR(_xlfn.CONCAT(ROUND(Absolute_Isolation!J30,3)," (",Sample_Sizes!I30,")"),"NA")</f>
        <v>NA</v>
      </c>
      <c r="J30" s="13" t="str">
        <f>IFERROR(_xlfn.CONCAT(ROUND(Absolute_Isolation!K30,3)," (",Sample_Sizes!J30,")"),"NA")</f>
        <v>NA</v>
      </c>
    </row>
    <row r="31" spans="1:10" x14ac:dyDescent="0.2">
      <c r="A31" s="13">
        <v>30</v>
      </c>
      <c r="B31" s="13" t="s">
        <v>54</v>
      </c>
      <c r="C31" s="13" t="s">
        <v>700</v>
      </c>
      <c r="D31" s="13" t="s">
        <v>565</v>
      </c>
      <c r="E31" s="13" t="s">
        <v>581</v>
      </c>
      <c r="F31" s="13" t="str">
        <f>IFERROR(_xlfn.CONCAT(ROUND(Absolute_Isolation!G31,3)," (",Sample_Sizes!F31,")"),"NA")</f>
        <v>0.89 (19)</v>
      </c>
      <c r="G31" s="13" t="str">
        <f>IFERROR(_xlfn.CONCAT(ROUND(Absolute_Isolation!H31,3)," (",Sample_Sizes!G31,")"),"NA")</f>
        <v>0.46 (2)</v>
      </c>
      <c r="H31" s="13" t="str">
        <f>IFERROR(_xlfn.CONCAT(ROUND(Absolute_Isolation!I31,3)," (",Sample_Sizes!H31,")"),"NA")</f>
        <v>NA</v>
      </c>
      <c r="I31" s="13" t="str">
        <f>IFERROR(_xlfn.CONCAT(ROUND(Absolute_Isolation!J31,3)," (",Sample_Sizes!I31,")"),"NA")</f>
        <v>NA</v>
      </c>
      <c r="J31" s="13" t="str">
        <f>IFERROR(_xlfn.CONCAT(ROUND(Absolute_Isolation!K31,3)," (",Sample_Sizes!J31,")"),"NA")</f>
        <v>NA</v>
      </c>
    </row>
    <row r="32" spans="1:10" x14ac:dyDescent="0.2">
      <c r="A32" s="13">
        <v>31</v>
      </c>
      <c r="B32" s="13" t="s">
        <v>54</v>
      </c>
      <c r="C32" s="13" t="s">
        <v>698</v>
      </c>
      <c r="D32" s="13" t="s">
        <v>570</v>
      </c>
      <c r="E32" s="13" t="s">
        <v>742</v>
      </c>
      <c r="F32" s="13" t="str">
        <f>IFERROR(_xlfn.CONCAT(ROUND(Absolute_Isolation!G32,3)," (",Sample_Sizes!F32,")"),"NA")</f>
        <v>NA</v>
      </c>
      <c r="G32" s="13" t="str">
        <f>IFERROR(_xlfn.CONCAT(ROUND(Absolute_Isolation!H32,3)," (",Sample_Sizes!G32,")"),"NA")</f>
        <v>NA</v>
      </c>
      <c r="H32" s="13" t="str">
        <f>IFERROR(_xlfn.CONCAT(ROUND(Absolute_Isolation!I32,3)," (",Sample_Sizes!H32,")"),"NA")</f>
        <v>-0.085 (1)</v>
      </c>
      <c r="I32" s="13" t="str">
        <f>IFERROR(_xlfn.CONCAT(ROUND(Absolute_Isolation!J32,3)," (",Sample_Sizes!I32,")"),"NA")</f>
        <v>0.287 (1)</v>
      </c>
      <c r="J32" s="13" t="str">
        <f>IFERROR(_xlfn.CONCAT(ROUND(Absolute_Isolation!K32,3)," (",Sample_Sizes!J32,")"),"NA")</f>
        <v>0.624 (1)</v>
      </c>
    </row>
    <row r="33" spans="1:10" x14ac:dyDescent="0.2">
      <c r="A33" s="13">
        <v>32</v>
      </c>
      <c r="B33" s="13" t="s">
        <v>54</v>
      </c>
      <c r="C33" s="13" t="s">
        <v>698</v>
      </c>
      <c r="D33" s="13" t="s">
        <v>570</v>
      </c>
      <c r="E33" s="13" t="s">
        <v>725</v>
      </c>
      <c r="F33" s="13" t="str">
        <f>IFERROR(_xlfn.CONCAT(ROUND(Absolute_Isolation!G33,3)," (",Sample_Sizes!F33,")"),"NA")</f>
        <v>-0.047 (8)</v>
      </c>
      <c r="G33" s="13" t="str">
        <f>IFERROR(_xlfn.CONCAT(ROUND(Absolute_Isolation!H33,3)," (",Sample_Sizes!G33,")"),"NA")</f>
        <v>0.056 (8)</v>
      </c>
      <c r="H33" s="13" t="str">
        <f>IFERROR(_xlfn.CONCAT(ROUND(Absolute_Isolation!I33,3)," (",Sample_Sizes!H33,")"),"NA")</f>
        <v>0.006 (12)</v>
      </c>
      <c r="I33" s="13" t="str">
        <f>IFERROR(_xlfn.CONCAT(ROUND(Absolute_Isolation!J33,3)," (",Sample_Sizes!I33,")"),"NA")</f>
        <v>0.291 (11)</v>
      </c>
      <c r="J33" s="13" t="str">
        <f>IFERROR(_xlfn.CONCAT(ROUND(Absolute_Isolation!K33,3)," (",Sample_Sizes!J33,")"),"NA")</f>
        <v>0.018 (11)</v>
      </c>
    </row>
    <row r="34" spans="1:10" x14ac:dyDescent="0.2">
      <c r="A34" s="13">
        <v>33</v>
      </c>
      <c r="B34" s="13" t="s">
        <v>54</v>
      </c>
      <c r="C34" s="13" t="s">
        <v>698</v>
      </c>
      <c r="D34" s="13" t="s">
        <v>570</v>
      </c>
      <c r="E34" s="13" t="s">
        <v>923</v>
      </c>
      <c r="F34" s="13" t="str">
        <f>IFERROR(_xlfn.CONCAT(ROUND(Absolute_Isolation!G34,3)," (",Sample_Sizes!F34,")"),"NA")</f>
        <v>-0.047 (4)</v>
      </c>
      <c r="G34" s="13" t="str">
        <f>IFERROR(_xlfn.CONCAT(ROUND(Absolute_Isolation!H34,3)," (",Sample_Sizes!G34,")"),"NA")</f>
        <v>-0.079 (4)</v>
      </c>
      <c r="H34" s="13" t="str">
        <f>IFERROR(_xlfn.CONCAT(ROUND(Absolute_Isolation!I34,3)," (",Sample_Sizes!H34,")"),"NA")</f>
        <v>-0.085 (4)</v>
      </c>
      <c r="I34" s="13" t="str">
        <f>IFERROR(_xlfn.CONCAT(ROUND(Absolute_Isolation!J34,3)," (",Sample_Sizes!I34,")"),"NA")</f>
        <v>0.97 (4)</v>
      </c>
      <c r="J34" s="13" t="str">
        <f>IFERROR(_xlfn.CONCAT(ROUND(Absolute_Isolation!K34,3)," (",Sample_Sizes!J34,")"),"NA")</f>
        <v>-0.009 (4)</v>
      </c>
    </row>
    <row r="35" spans="1:10" x14ac:dyDescent="0.2">
      <c r="A35" s="13">
        <v>34</v>
      </c>
      <c r="B35" s="13" t="s">
        <v>54</v>
      </c>
      <c r="C35" s="13" t="s">
        <v>698</v>
      </c>
      <c r="D35" s="13" t="s">
        <v>570</v>
      </c>
      <c r="E35" s="13" t="s">
        <v>726</v>
      </c>
      <c r="F35" s="13" t="str">
        <f>IFERROR(_xlfn.CONCAT(ROUND(Absolute_Isolation!G35,3)," (",Sample_Sizes!F35,")"),"NA")</f>
        <v>0.232 (15)</v>
      </c>
      <c r="G35" s="13" t="str">
        <f>IFERROR(_xlfn.CONCAT(ROUND(Absolute_Isolation!H35,3)," (",Sample_Sizes!G35,")"),"NA")</f>
        <v>0.019 (11)</v>
      </c>
      <c r="H35" s="13" t="str">
        <f>IFERROR(_xlfn.CONCAT(ROUND(Absolute_Isolation!I35,3)," (",Sample_Sizes!H35,")"),"NA")</f>
        <v>0.113 (11)</v>
      </c>
      <c r="I35" s="13" t="str">
        <f>IFERROR(_xlfn.CONCAT(ROUND(Absolute_Isolation!J35,3)," (",Sample_Sizes!I35,")"),"NA")</f>
        <v>0.455 (9)</v>
      </c>
      <c r="J35" s="13" t="str">
        <f>IFERROR(_xlfn.CONCAT(ROUND(Absolute_Isolation!K35,3)," (",Sample_Sizes!J35,")"),"NA")</f>
        <v>0.108 (9)</v>
      </c>
    </row>
    <row r="36" spans="1:10" x14ac:dyDescent="0.2">
      <c r="A36" s="13">
        <v>35</v>
      </c>
      <c r="B36" s="13" t="s">
        <v>54</v>
      </c>
      <c r="C36" s="13" t="s">
        <v>698</v>
      </c>
      <c r="D36" s="13" t="s">
        <v>568</v>
      </c>
      <c r="E36" s="13" t="s">
        <v>727</v>
      </c>
      <c r="F36" s="13" t="str">
        <f>IFERROR(_xlfn.CONCAT(ROUND(Absolute_Isolation!G36,3)," (",Sample_Sizes!F36,")"),"NA")</f>
        <v>0.825 (6)</v>
      </c>
      <c r="G36" s="13" t="str">
        <f>IFERROR(_xlfn.CONCAT(ROUND(Absolute_Isolation!H36,3)," (",Sample_Sizes!G36,")"),"NA")</f>
        <v>1 (1)</v>
      </c>
      <c r="H36" s="13" t="str">
        <f>IFERROR(_xlfn.CONCAT(ROUND(Absolute_Isolation!I36,3)," (",Sample_Sizes!H36,")"),"NA")</f>
        <v>NA</v>
      </c>
      <c r="I36" s="13" t="str">
        <f>IFERROR(_xlfn.CONCAT(ROUND(Absolute_Isolation!J36,3)," (",Sample_Sizes!I36,")"),"NA")</f>
        <v>NA</v>
      </c>
      <c r="J36" s="13" t="str">
        <f>IFERROR(_xlfn.CONCAT(ROUND(Absolute_Isolation!K36,3)," (",Sample_Sizes!J36,")"),"NA")</f>
        <v>NA</v>
      </c>
    </row>
    <row r="37" spans="1:10" x14ac:dyDescent="0.2">
      <c r="A37" s="13">
        <v>36</v>
      </c>
      <c r="B37" s="13" t="s">
        <v>54</v>
      </c>
      <c r="C37" s="13" t="s">
        <v>698</v>
      </c>
      <c r="D37" s="13" t="s">
        <v>568</v>
      </c>
      <c r="E37" s="13" t="s">
        <v>728</v>
      </c>
      <c r="F37" s="13" t="str">
        <f>IFERROR(_xlfn.CONCAT(ROUND(Absolute_Isolation!G37,3)," (",Sample_Sizes!F37,")"),"NA")</f>
        <v>-0.047 (1)</v>
      </c>
      <c r="G37" s="13" t="str">
        <f>IFERROR(_xlfn.CONCAT(ROUND(Absolute_Isolation!H37,3)," (",Sample_Sizes!G37,")"),"NA")</f>
        <v>-0.079 (1)</v>
      </c>
      <c r="H37" s="13" t="str">
        <f>IFERROR(_xlfn.CONCAT(ROUND(Absolute_Isolation!I37,3)," (",Sample_Sizes!H37,")"),"NA")</f>
        <v>-0.085 (1)</v>
      </c>
      <c r="I37" s="13" t="str">
        <f>IFERROR(_xlfn.CONCAT(ROUND(Absolute_Isolation!J37,3)," (",Sample_Sizes!I37,")"),"NA")</f>
        <v>0.831 (1)</v>
      </c>
      <c r="J37" s="13" t="str">
        <f>IFERROR(_xlfn.CONCAT(ROUND(Absolute_Isolation!K37,3)," (",Sample_Sizes!J37,")"),"NA")</f>
        <v>0.81 (1)</v>
      </c>
    </row>
    <row r="38" spans="1:10" x14ac:dyDescent="0.2">
      <c r="A38" s="13">
        <v>37</v>
      </c>
      <c r="B38" s="13" t="s">
        <v>54</v>
      </c>
      <c r="C38" s="13" t="s">
        <v>698</v>
      </c>
      <c r="D38" s="13" t="s">
        <v>569</v>
      </c>
      <c r="E38" s="13" t="s">
        <v>729</v>
      </c>
      <c r="F38" s="13" t="str">
        <f>IFERROR(_xlfn.CONCAT(ROUND(Absolute_Isolation!G38,3)," (",Sample_Sizes!F38,")"),"NA")</f>
        <v>1 (5)</v>
      </c>
      <c r="G38" s="13" t="str">
        <f>IFERROR(_xlfn.CONCAT(ROUND(Absolute_Isolation!H38,3)," (",Sample_Sizes!G38,")"),"NA")</f>
        <v>NA</v>
      </c>
      <c r="H38" s="13" t="str">
        <f>IFERROR(_xlfn.CONCAT(ROUND(Absolute_Isolation!I38,3)," (",Sample_Sizes!H38,")"),"NA")</f>
        <v>NA</v>
      </c>
      <c r="I38" s="13" t="str">
        <f>IFERROR(_xlfn.CONCAT(ROUND(Absolute_Isolation!J38,3)," (",Sample_Sizes!I38,")"),"NA")</f>
        <v>NA</v>
      </c>
      <c r="J38" s="13" t="str">
        <f>IFERROR(_xlfn.CONCAT(ROUND(Absolute_Isolation!K38,3)," (",Sample_Sizes!J38,")"),"NA")</f>
        <v>NA</v>
      </c>
    </row>
    <row r="39" spans="1:10" x14ac:dyDescent="0.2">
      <c r="A39" s="13">
        <v>38</v>
      </c>
      <c r="B39" s="13" t="s">
        <v>54</v>
      </c>
      <c r="C39" s="13" t="s">
        <v>698</v>
      </c>
      <c r="D39" s="13" t="s">
        <v>569</v>
      </c>
      <c r="E39" s="13" t="s">
        <v>730</v>
      </c>
      <c r="F39" s="13" t="str">
        <f>IFERROR(_xlfn.CONCAT(ROUND(Absolute_Isolation!G39,3)," (",Sample_Sizes!F39,")"),"NA")</f>
        <v>0.476 (10)</v>
      </c>
      <c r="G39" s="13" t="str">
        <f>IFERROR(_xlfn.CONCAT(ROUND(Absolute_Isolation!H39,3)," (",Sample_Sizes!G39,")"),"NA")</f>
        <v>0.568 (5)</v>
      </c>
      <c r="H39" s="13" t="str">
        <f>IFERROR(_xlfn.CONCAT(ROUND(Absolute_Isolation!I39,3)," (",Sample_Sizes!H39,")"),"NA")</f>
        <v>-0.085 (3)</v>
      </c>
      <c r="I39" s="13" t="str">
        <f>IFERROR(_xlfn.CONCAT(ROUND(Absolute_Isolation!J39,3)," (",Sample_Sizes!I39,")"),"NA")</f>
        <v>0.602 (3)</v>
      </c>
      <c r="J39" s="13" t="str">
        <f>IFERROR(_xlfn.CONCAT(ROUND(Absolute_Isolation!K39,3)," (",Sample_Sizes!J39,")"),"NA")</f>
        <v>0.587 (3)</v>
      </c>
    </row>
    <row r="40" spans="1:10" x14ac:dyDescent="0.2">
      <c r="A40" s="13">
        <v>39</v>
      </c>
      <c r="B40" s="13" t="s">
        <v>54</v>
      </c>
      <c r="C40" s="13" t="s">
        <v>698</v>
      </c>
      <c r="D40" s="13" t="s">
        <v>569</v>
      </c>
      <c r="E40" s="13" t="s">
        <v>731</v>
      </c>
      <c r="F40" s="13" t="str">
        <f>IFERROR(_xlfn.CONCAT(ROUND(Absolute_Isolation!G40,3)," (",Sample_Sizes!F40,")"),"NA")</f>
        <v>0.607 (8)</v>
      </c>
      <c r="G40" s="13" t="str">
        <f>IFERROR(_xlfn.CONCAT(ROUND(Absolute_Isolation!H40,3)," (",Sample_Sizes!G40,")"),"NA")</f>
        <v>0.28 (3)</v>
      </c>
      <c r="H40" s="13" t="str">
        <f>IFERROR(_xlfn.CONCAT(ROUND(Absolute_Isolation!I40,3)," (",Sample_Sizes!H40,")"),"NA")</f>
        <v>-0.085 (2)</v>
      </c>
      <c r="I40" s="13" t="str">
        <f>IFERROR(_xlfn.CONCAT(ROUND(Absolute_Isolation!J40,3)," (",Sample_Sizes!I40,")"),"NA")</f>
        <v>0.688 (2)</v>
      </c>
      <c r="J40" s="13" t="str">
        <f>IFERROR(_xlfn.CONCAT(ROUND(Absolute_Isolation!K40,3)," (",Sample_Sizes!J40,")"),"NA")</f>
        <v>0.324 (2)</v>
      </c>
    </row>
    <row r="41" spans="1:10" x14ac:dyDescent="0.2">
      <c r="A41" s="13">
        <v>40</v>
      </c>
      <c r="B41" s="13" t="s">
        <v>54</v>
      </c>
      <c r="C41" s="13" t="s">
        <v>698</v>
      </c>
      <c r="D41" s="13" t="s">
        <v>567</v>
      </c>
      <c r="E41" s="13" t="s">
        <v>732</v>
      </c>
      <c r="F41" s="13" t="str">
        <f>IFERROR(_xlfn.CONCAT(ROUND(Absolute_Isolation!G41,3)," (",Sample_Sizes!F41,")"),"NA")</f>
        <v>-0.047 (8)</v>
      </c>
      <c r="G41" s="13" t="str">
        <f>IFERROR(_xlfn.CONCAT(ROUND(Absolute_Isolation!H41,3)," (",Sample_Sizes!G41,")"),"NA")</f>
        <v>0.595 (8)</v>
      </c>
      <c r="H41" s="13" t="str">
        <f>IFERROR(_xlfn.CONCAT(ROUND(Absolute_Isolation!I41,3)," (",Sample_Sizes!H41,")"),"NA")</f>
        <v>-0.085 (2)</v>
      </c>
      <c r="I41" s="13" t="str">
        <f>IFERROR(_xlfn.CONCAT(ROUND(Absolute_Isolation!J41,3)," (",Sample_Sizes!I41,")"),"NA")</f>
        <v>0.165 (2)</v>
      </c>
      <c r="J41" s="13" t="str">
        <f>IFERROR(_xlfn.CONCAT(ROUND(Absolute_Isolation!K41,3)," (",Sample_Sizes!J41,")"),"NA")</f>
        <v>0.096 (2)</v>
      </c>
    </row>
    <row r="42" spans="1:10" x14ac:dyDescent="0.2">
      <c r="A42" s="13">
        <v>41</v>
      </c>
      <c r="B42" s="13" t="s">
        <v>54</v>
      </c>
      <c r="C42" s="13" t="s">
        <v>698</v>
      </c>
      <c r="D42" s="13" t="s">
        <v>567</v>
      </c>
      <c r="E42" s="13" t="s">
        <v>925</v>
      </c>
      <c r="F42" s="13" t="str">
        <f>IFERROR(_xlfn.CONCAT(ROUND(Absolute_Isolation!G42,3)," (",Sample_Sizes!F42,")"),"NA")</f>
        <v>1 (2)</v>
      </c>
      <c r="G42" s="13" t="str">
        <f>IFERROR(_xlfn.CONCAT(ROUND(Absolute_Isolation!H42,3)," (",Sample_Sizes!G42,")"),"NA")</f>
        <v>NA</v>
      </c>
      <c r="H42" s="13" t="str">
        <f>IFERROR(_xlfn.CONCAT(ROUND(Absolute_Isolation!I42,3)," (",Sample_Sizes!H42,")"),"NA")</f>
        <v>-0.085 (1)</v>
      </c>
      <c r="I42" s="13" t="str">
        <f>IFERROR(_xlfn.CONCAT(ROUND(Absolute_Isolation!J42,3)," (",Sample_Sizes!I42,")"),"NA")</f>
        <v>0.896 (1)</v>
      </c>
      <c r="J42" s="13" t="str">
        <f>IFERROR(_xlfn.CONCAT(ROUND(Absolute_Isolation!K42,3)," (",Sample_Sizes!J42,")"),"NA")</f>
        <v>0.631 (1)</v>
      </c>
    </row>
    <row r="43" spans="1:10" x14ac:dyDescent="0.2">
      <c r="A43" s="13">
        <v>42</v>
      </c>
      <c r="B43" s="13" t="s">
        <v>54</v>
      </c>
      <c r="C43" s="13" t="s">
        <v>698</v>
      </c>
      <c r="D43" s="13" t="s">
        <v>567</v>
      </c>
      <c r="E43" s="13" t="s">
        <v>733</v>
      </c>
      <c r="F43" s="13" t="str">
        <f>IFERROR(_xlfn.CONCAT(ROUND(Absolute_Isolation!G43,3)," (",Sample_Sizes!F43,")"),"NA")</f>
        <v>-0.047 (5)</v>
      </c>
      <c r="G43" s="13" t="str">
        <f>IFERROR(_xlfn.CONCAT(ROUND(Absolute_Isolation!H43,3)," (",Sample_Sizes!G43,")"),"NA")</f>
        <v>0.137 (5)</v>
      </c>
      <c r="H43" s="13" t="str">
        <f>IFERROR(_xlfn.CONCAT(ROUND(Absolute_Isolation!I43,3)," (",Sample_Sizes!H43,")"),"NA")</f>
        <v>-0.085 (4)</v>
      </c>
      <c r="I43" s="13" t="str">
        <f>IFERROR(_xlfn.CONCAT(ROUND(Absolute_Isolation!J43,3)," (",Sample_Sizes!I43,")"),"NA")</f>
        <v>0.516 (4)</v>
      </c>
      <c r="J43" s="13" t="str">
        <f>IFERROR(_xlfn.CONCAT(ROUND(Absolute_Isolation!K43,3)," (",Sample_Sizes!J43,")"),"NA")</f>
        <v>0.901 (4)</v>
      </c>
    </row>
    <row r="44" spans="1:10" x14ac:dyDescent="0.2">
      <c r="A44" s="13">
        <v>43</v>
      </c>
      <c r="B44" s="13" t="s">
        <v>54</v>
      </c>
      <c r="C44" s="13" t="s">
        <v>698</v>
      </c>
      <c r="D44" s="13" t="s">
        <v>566</v>
      </c>
      <c r="E44" s="13" t="s">
        <v>734</v>
      </c>
      <c r="F44" s="13" t="str">
        <f>IFERROR(_xlfn.CONCAT(ROUND(Absolute_Isolation!G44,3)," (",Sample_Sizes!F44,")"),"NA")</f>
        <v>1 (9)</v>
      </c>
      <c r="G44" s="13" t="str">
        <f>IFERROR(_xlfn.CONCAT(ROUND(Absolute_Isolation!H44,3)," (",Sample_Sizes!G44,")"),"NA")</f>
        <v>NA</v>
      </c>
      <c r="H44" s="13" t="str">
        <f>IFERROR(_xlfn.CONCAT(ROUND(Absolute_Isolation!I44,3)," (",Sample_Sizes!H44,")"),"NA")</f>
        <v>NA</v>
      </c>
      <c r="I44" s="13" t="str">
        <f>IFERROR(_xlfn.CONCAT(ROUND(Absolute_Isolation!J44,3)," (",Sample_Sizes!I44,")"),"NA")</f>
        <v>NA</v>
      </c>
      <c r="J44" s="13" t="str">
        <f>IFERROR(_xlfn.CONCAT(ROUND(Absolute_Isolation!K44,3)," (",Sample_Sizes!J44,")"),"NA")</f>
        <v>NA</v>
      </c>
    </row>
    <row r="45" spans="1:10" x14ac:dyDescent="0.2">
      <c r="A45" s="13">
        <v>44</v>
      </c>
      <c r="B45" s="13" t="s">
        <v>54</v>
      </c>
      <c r="C45" s="13" t="s">
        <v>698</v>
      </c>
      <c r="D45" s="13" t="s">
        <v>566</v>
      </c>
      <c r="E45" s="13" t="s">
        <v>735</v>
      </c>
      <c r="F45" s="13" t="str">
        <f>IFERROR(_xlfn.CONCAT(ROUND(Absolute_Isolation!G45,3)," (",Sample_Sizes!F45,")"),"NA")</f>
        <v>1 (1)</v>
      </c>
      <c r="G45" s="13" t="str">
        <f>IFERROR(_xlfn.CONCAT(ROUND(Absolute_Isolation!H45,3)," (",Sample_Sizes!G45,")"),"NA")</f>
        <v>NA</v>
      </c>
      <c r="H45" s="13" t="str">
        <f>IFERROR(_xlfn.CONCAT(ROUND(Absolute_Isolation!I45,3)," (",Sample_Sizes!H45,")"),"NA")</f>
        <v>NA</v>
      </c>
      <c r="I45" s="13" t="str">
        <f>IFERROR(_xlfn.CONCAT(ROUND(Absolute_Isolation!J45,3)," (",Sample_Sizes!I45,")"),"NA")</f>
        <v>NA</v>
      </c>
      <c r="J45" s="13" t="str">
        <f>IFERROR(_xlfn.CONCAT(ROUND(Absolute_Isolation!K45,3)," (",Sample_Sizes!J45,")"),"NA")</f>
        <v>NA</v>
      </c>
    </row>
    <row r="46" spans="1:10" x14ac:dyDescent="0.2">
      <c r="A46" s="13">
        <v>45</v>
      </c>
      <c r="B46" s="13" t="s">
        <v>54</v>
      </c>
      <c r="C46" s="13" t="s">
        <v>698</v>
      </c>
      <c r="D46" s="13" t="s">
        <v>566</v>
      </c>
      <c r="E46" s="13" t="s">
        <v>736</v>
      </c>
      <c r="F46" s="13" t="str">
        <f>IFERROR(_xlfn.CONCAT(ROUND(Absolute_Isolation!G46,3)," (",Sample_Sizes!F46,")"),"NA")</f>
        <v>-0.047 (1)</v>
      </c>
      <c r="G46" s="13" t="str">
        <f>IFERROR(_xlfn.CONCAT(ROUND(Absolute_Isolation!H46,3)," (",Sample_Sizes!G46,")"),"NA")</f>
        <v>1 (1)</v>
      </c>
      <c r="H46" s="13" t="str">
        <f>IFERROR(_xlfn.CONCAT(ROUND(Absolute_Isolation!I46,3)," (",Sample_Sizes!H46,")"),"NA")</f>
        <v>NA</v>
      </c>
      <c r="I46" s="13" t="str">
        <f>IFERROR(_xlfn.CONCAT(ROUND(Absolute_Isolation!J46,3)," (",Sample_Sizes!I46,")"),"NA")</f>
        <v>NA</v>
      </c>
      <c r="J46" s="13" t="str">
        <f>IFERROR(_xlfn.CONCAT(ROUND(Absolute_Isolation!K46,3)," (",Sample_Sizes!J46,")"),"NA")</f>
        <v>NA</v>
      </c>
    </row>
    <row r="47" spans="1:10" x14ac:dyDescent="0.2">
      <c r="A47" s="13">
        <v>46</v>
      </c>
      <c r="B47" s="13" t="s">
        <v>54</v>
      </c>
      <c r="C47" s="13" t="s">
        <v>698</v>
      </c>
      <c r="D47" s="13" t="s">
        <v>566</v>
      </c>
      <c r="E47" s="13" t="s">
        <v>737</v>
      </c>
      <c r="F47" s="13" t="str">
        <f>IFERROR(_xlfn.CONCAT(ROUND(Absolute_Isolation!G47,3)," (",Sample_Sizes!F47,")"),"NA")</f>
        <v>0.738 (16)</v>
      </c>
      <c r="G47" s="13" t="str">
        <f>IFERROR(_xlfn.CONCAT(ROUND(Absolute_Isolation!H47,3)," (",Sample_Sizes!G47,")"),"NA")</f>
        <v>0.191 (4)</v>
      </c>
      <c r="H47" s="13" t="str">
        <f>IFERROR(_xlfn.CONCAT(ROUND(Absolute_Isolation!I47,3)," (",Sample_Sizes!H47,")"),"NA")</f>
        <v>-0.085 (9)</v>
      </c>
      <c r="I47" s="13" t="str">
        <f>IFERROR(_xlfn.CONCAT(ROUND(Absolute_Isolation!J47,3)," (",Sample_Sizes!I47,")"),"NA")</f>
        <v>0.283 (9)</v>
      </c>
      <c r="J47" s="13" t="str">
        <f>IFERROR(_xlfn.CONCAT(ROUND(Absolute_Isolation!K47,3)," (",Sample_Sizes!J47,")"),"NA")</f>
        <v>0.08 (9)</v>
      </c>
    </row>
    <row r="48" spans="1:10" x14ac:dyDescent="0.2">
      <c r="A48" s="13">
        <v>47</v>
      </c>
      <c r="B48" s="13" t="s">
        <v>54</v>
      </c>
      <c r="C48" s="13" t="s">
        <v>698</v>
      </c>
      <c r="D48" s="13" t="s">
        <v>566</v>
      </c>
      <c r="E48" s="13" t="s">
        <v>738</v>
      </c>
      <c r="F48" s="13" t="str">
        <f>IFERROR(_xlfn.CONCAT(ROUND(Absolute_Isolation!G48,3)," (",Sample_Sizes!F48,")"),"NA")</f>
        <v>0.069 (18)</v>
      </c>
      <c r="G48" s="13" t="str">
        <f>IFERROR(_xlfn.CONCAT(ROUND(Absolute_Isolation!H48,3)," (",Sample_Sizes!G48,")"),"NA")</f>
        <v>-0.079 (16)</v>
      </c>
      <c r="H48" s="13" t="str">
        <f>IFERROR(_xlfn.CONCAT(ROUND(Absolute_Isolation!I48,3)," (",Sample_Sizes!H48,")"),"NA")</f>
        <v>0.078 (20)</v>
      </c>
      <c r="I48" s="13" t="str">
        <f>IFERROR(_xlfn.CONCAT(ROUND(Absolute_Isolation!J48,3)," (",Sample_Sizes!I48,")"),"NA")</f>
        <v>0.696 (17)</v>
      </c>
      <c r="J48" s="13" t="str">
        <f>IFERROR(_xlfn.CONCAT(ROUND(Absolute_Isolation!K48,3)," (",Sample_Sizes!J48,")"),"NA")</f>
        <v>0.727 (17)</v>
      </c>
    </row>
  </sheetData>
  <autoFilter ref="A1:J48" xr:uid="{EE883BD8-4F83-4ACB-BE02-A2B7402FD1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3</vt:i4>
      </vt:variant>
    </vt:vector>
  </HeadingPairs>
  <TitlesOfParts>
    <vt:vector size="23" baseType="lpstr">
      <vt:lpstr>Notes</vt:lpstr>
      <vt:lpstr>ConspecificsCorrections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AbsolutePlusN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2024-04-02T12:58:19Z</dcterms:modified>
</cp:coreProperties>
</file>