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usachcl-my.sharepoint.com/personal/luis_rojo_g_usach_cl/Documents/PhD/Literature_Review/Coordinated-Charging-Literature-Review/ReadingList/"/>
    </mc:Choice>
  </mc:AlternateContent>
  <xr:revisionPtr revIDLastSave="0" documentId="8_{40B1A565-3304-074D-9DCC-C8D4FE091151}" xr6:coauthVersionLast="47" xr6:coauthVersionMax="47" xr10:uidLastSave="{00000000-0000-0000-0000-000000000000}"/>
  <bookViews>
    <workbookView xWindow="360" yWindow="760" windowWidth="26820" windowHeight="14900"/>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G2" i="1" l="1"/>
  <c r="BU2" i="1"/>
  <c r="BG3" i="1"/>
  <c r="BU3" i="1"/>
  <c r="BG4" i="1"/>
  <c r="BU4" i="1"/>
  <c r="BG5" i="1"/>
  <c r="BU5" i="1"/>
  <c r="BG6" i="1"/>
  <c r="BU6" i="1"/>
  <c r="BG7" i="1"/>
  <c r="BU7" i="1"/>
  <c r="BG8" i="1"/>
  <c r="BU8" i="1"/>
  <c r="BG9" i="1"/>
  <c r="BU9" i="1"/>
  <c r="BG10" i="1"/>
  <c r="BU10" i="1"/>
  <c r="BG11" i="1"/>
  <c r="BU11" i="1"/>
  <c r="BG12" i="1"/>
  <c r="BU12" i="1"/>
  <c r="BG13" i="1"/>
  <c r="BU13" i="1"/>
  <c r="BG14" i="1"/>
  <c r="BU14" i="1"/>
  <c r="BG15" i="1"/>
  <c r="BU15" i="1"/>
  <c r="BG16" i="1"/>
  <c r="BU16" i="1"/>
  <c r="BG17" i="1"/>
  <c r="BU17" i="1"/>
  <c r="BG18" i="1"/>
  <c r="BU18" i="1"/>
  <c r="BG19" i="1"/>
  <c r="BU19" i="1"/>
</calcChain>
</file>

<file path=xl/sharedStrings.xml><?xml version="1.0" encoding="utf-8"?>
<sst xmlns="http://schemas.openxmlformats.org/spreadsheetml/2006/main" count="1274" uniqueCount="227">
  <si>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</si>
  <si>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</si>
  <si>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</si>
  <si>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</si>
  <si>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</si>
  <si>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</si>
  <si>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</si>
  <si>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</si>
  <si>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</si>
  <si>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</si>
  <si>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</si>
  <si>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</si>
  <si>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</si>
  <si>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</si>
  <si>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</si>
  <si>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</si>
  <si>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</si>
  <si>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</si>
  <si>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</si>
  <si>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</si>
  <si>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</si>
  <si>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</si>
  <si>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</si>
  <si>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</si>
  <si>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</si>
  <si>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</si>
  <si>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</si>
  <si>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</si>
  <si>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</si>
  <si>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</si>
  <si>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</si>
  <si>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</si>
  <si>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</si>
  <si>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</si>
  <si>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</si>
  <si>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</si>
  <si>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</si>
  <si>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</si>
  <si>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</si>
  <si>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</si>
  <si>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</si>
  <si>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</si>
  <si>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</si>
  <si>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</si>
  <si>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</si>
  <si>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</si>
  <si>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</si>
  <si>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</si>
  <si>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</si>
  <si>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</si>
  <si>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</si>
  <si>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</si>
  <si>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</si>
  <si>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</si>
  <si>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</si>
  <si>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</si>
  <si>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</si>
  <si>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</si>
  <si>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</si>
  <si>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</si>
  <si>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</si>
  <si>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</si>
  <si>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</si>
  <si>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</si>
  <si>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</si>
  <si>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</si>
  <si>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</si>
  <si>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</si>
  <si>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</si>
  <si>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</si>
  <si>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</si>
  <si>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</si>
  <si>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</si>
  <si>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Zhao, TY; Li, YZ; Pan, XW; Wang, P; Zhang, JH</t>
  </si>
  <si>
    <t/>
  </si>
  <si>
    <t>Zhao, Tianyang; Li, Yuanzheng; Pan, Xuewei; Wang, Peng; Zhang, Jianhua</t>
  </si>
  <si>
    <t>Real-Time Optimal Energy and Reserve Management of Electric Vehicle Fast Charging Station: Hierarchical Game Approach</t>
  </si>
  <si>
    <t>IEEE TRANSACTIONS ON SMART GRID</t>
  </si>
  <si>
    <t>Fast charging station; regulation reserve; game theory; bi-level optimization</t>
  </si>
  <si>
    <t>MARKETS</t>
  </si>
  <si>
    <t>In this paper, the aggregation of electric vehicles (EVs) and fast charging station (FCS) is modeled as a leader followers game to provide regulation reserves for power systems. The leader of the game is FCS operator, who manages local sources and sets energy/reserve prices for EVs to increase its revenue, with the consideration of uncertain renewable sources and reserves called by the independent system operator. On the other hand, EVs act as the followers to obtain a tradeoff between the benefits from energy consumption and reserves provision, by deciding their charging and reserve strategies. The proposed game is reformulated as a bi-level optimization problem, which is solved by a mathematical programming with equilibrium constraints method. Furthermore, the existence of Stackelberg equilibriums has been proved. Effectiveness of the proposed game is verified by both single-period and multiple-periods simulation study. Simulation results demonstrate that the proposed game can increase the benefits of FCS operator and EVs simultaneously, compared with the centralized management method.</t>
  </si>
  <si>
    <t>SEP</t>
  </si>
  <si>
    <t>10.1109/TSG.2017.2687522</t>
  </si>
  <si>
    <t>Tran, CQ; Keyvan-Ekbatani, M; Ngoduy, D; Watling, D</t>
  </si>
  <si>
    <t>Tran, Cong Quoc; Keyvan-Ekbatani, Mehdi; Ngoduy, Dong; Watling, David</t>
  </si>
  <si>
    <t>Stochasticity and environmental cost inclusion for electric vehicles fast-charging facility deployment</t>
  </si>
  <si>
    <t>TRANSPORTATION RESEARCH PART E-LOGISTICS AND TRANSPORTATION REVIEW</t>
  </si>
  <si>
    <t>Electric Vehicles; Fast-charging stations; Bi-level optimization; Stochastic driving range; Charging congestion; Queuing theory</t>
  </si>
  <si>
    <t>TRAFFIC SIGNAL OPTIMIZATION; REFUELING LOCATION PROBLEM; CROSS-ENTROPY METHOD; NETWORK EQUILIBRIUM; DISRUPTED NETWORKS; MODEL; DEVIATION; STATIONS; GASOLINE</t>
  </si>
  <si>
    <t>This study aims to seek the optimal deployment of fast-charging stations concerning the traffic flow equilibrium and various realistic considerations to promote Electric Vehicles (EVs) widespread adoption. A bi-level optimization framework has been developed in which the upper level aims to minimize the total system cost (i.e., capital cost, travel cost, and environmental cost). Meanwhile, the lower level captures travellers' routing behaviours with stochastic demands and driving range limitation. A meta-heuristic approach has been proposed, combining the Cross-Entropy Method and the Method of Successive Average to solve the problem. Finally, numerical studies are conducted to demonstrate the proposed framework's performance and provide insights into the impact of uncertain driving range and charging congestion on the planning decision and the system performance. Generally, both on-route congestion and charging congestion tend to be more serious when there are more EVs in the network; however, the system performance can be improved by increasing EVs' driving range limitation and providing appropriate charging infrastructure.</t>
  </si>
  <si>
    <t>OCT</t>
  </si>
  <si>
    <t>10.1016/j.tre.2021.102460</t>
  </si>
  <si>
    <t>AUG 2021</t>
  </si>
  <si>
    <t>Liu, HX; Wang, DZW</t>
  </si>
  <si>
    <t>Liu, Haoxiang; Wang, David Z. W.</t>
  </si>
  <si>
    <t>Locating multiple types of charging facilities for battery electric vehicles</t>
  </si>
  <si>
    <t>TRANSPORTATION RESEARCH PART B-METHODOLOGICAL</t>
  </si>
  <si>
    <t>Wireless charging; Battery electric vehicle; Charging station location; Vehicle choice; Multi-class user equilibrium; Tri-level programming</t>
  </si>
  <si>
    <t>GLOBAL OPTIMIZATION; OPTIMAL-DEPLOYMENT; NETWORK; STATIONS; MODEL</t>
  </si>
  <si>
    <t>To reduce greenhouse gas emissions in transportation sector, battery electric vehicle (BEV) is a better choice towards the ultimate goal of zero-emission. However, the shortened range, extended recharging time and insufficient charging facilities hinder the wide adoption of BEV. Recently, a wireless power transfer technology, which can provide dynamic recharging when vehicles are moving on roadway, has the potential to solve these problems. The dynamic recharging facilities, if widely applied on road network, can allow travelers to drive in unlimited range without stopping to recharge. This paper aims to study the complex charging facilities location problem, assuming the wireless charging is technologically mature and a new type of wireless recharging BEV is available to be selected by consumers in the future other than the traditional BEV requiring fixed and static charging stations. The objective is to assist the government planners on optimally locating multiple types of BEV recharging facilities to satisfy the need of different BEV types within a given budget to minimize the public social cost. Road users' ownership choice among multiple types BEV and BEV drivers' routing choice behavior are both explicitly considered. A trilevel programming is then developed to model the presented problem. The formulated model is first treated as a black-box optimization, and then solved by an efficient surface response approximation model based solution algorithm. (C) 2017 Elsevier Ltd. All rights reserved.</t>
  </si>
  <si>
    <t>SI</t>
  </si>
  <si>
    <t>10.1016/j.trb.2017.01.005</t>
  </si>
  <si>
    <t>Hu, Y; Su, S; He, LB; Wu, XZ; Ma, T; Liu, ZQ; Wei, XX</t>
  </si>
  <si>
    <t>Hu, Yong; Su, Su; He, Luobin; Wu, Xuezhi; Ma, Tao; Liu, Ziqi; Wei, Xiangxiang</t>
  </si>
  <si>
    <t>A Real-Time Multilevel Energy Management Strategy for Electric Vehicle Charging in a Smart Electric Energy Distribution System</t>
  </si>
  <si>
    <t>ENERGY TECHNOLOGY</t>
  </si>
  <si>
    <t>energy management; electric vehicle charging; peak-valley differences; reactive power compensations; three-phase imbalance; tri-level optimization model</t>
  </si>
  <si>
    <t>REACTIVE POWER COMPENSATION; STORAGE; HOME</t>
  </si>
  <si>
    <t>The randomness of electric vehicle (EV) charging has negative impacts on three-phase imbalance and peak-valley difference in electric energy distribution systems. Traditional EV charging strategies have shortcomings: the performance of three-phase imbalance mitigation may be limited if the grid-connected EVs are extremely imbalanced on three phases; in addition, the comprehensive regulation of peak-valley difference and three-phase imbalance is not developed, and the three-phase imbalance of reactive power is ignored. Therefore, a real-time multilevel energy management strategy (RMEMS) for EV charging is proposed. A tri-level optimization model (TOM) is designed as the central system. In upper-level optimization, the three-phase selection (TPS) of EVs is optimized to balance active or reactive power consumption on three phases. Based on the results from upper-level optimization, the charging active power is regulated in middle-level optimization to reduce the peak-valley difference on each phase. In lower-level optimization, the reactive power compensated by EV chargers is optimized based on the results from upper-level and middle-level optimization to balance the reactive power on three phases. Case studies show that the proposed RMEMS performs well for balancing active and reactive power consumption on three phases, and the peak-valley differences of active power consumption on each phase are all mitigated.</t>
  </si>
  <si>
    <t>APR</t>
  </si>
  <si>
    <t>10.1002/ente.201800705</t>
  </si>
  <si>
    <t>Zhou, GJ; Xie, DF; Zhao, XM; Lu, CR</t>
  </si>
  <si>
    <t>Zhou, Guang-Jing; Xie, Dong-Fan; Zhao, Xiao-Mei; Lu, Chaoru</t>
  </si>
  <si>
    <t>Collaborative Optimization of Vehicle and Charging Scheduling for a Bus Fleet Mixed With Electric and Traditional Buses</t>
  </si>
  <si>
    <t>IEEE ACCESS</t>
  </si>
  <si>
    <t>Vehicle scheduling; charging scheduling; mixed bus system; multi-objective bi-level programming; collaborative optimization</t>
  </si>
  <si>
    <t>PUBLIC-TRANSPORT; ALGORITHM; TRANSIT; EMISSIONS; HYBRID; BRANCH</t>
  </si>
  <si>
    <t>To address sustainable development issues of urban traffic, electric buses will join traditional bus system, and the scheduling of bus fleet should be adjusted due to the distinct features of electric buses. To this end, this paper develops a Multi-objective Bi-level programming model to collaboratively optimize the vehicle scheduling and charging scheduling of the mixed bus fleet under the operating conditions of a single depot. The upper level determines the vehicle scheduling to minimize the operating cost and carbon emissions under the constraints of connecting time between trips and the limited driving range of electric buses. The lower level is a charging scheduling problem that considers the charging time and the limited driving distance constraint to minimize the charging cost. The proposed model is solved with an integrated heuristic algorithm. The vehicle scheduling problem is addressed with the iterative neighborhood search algorithm based on simulated annealing, while the charging scheduling problem is solved with a greedy dynamic selection strategy based on the approach of multi-stage decision. Finally, case study is carried out based on a mixed bus fleet in Beijing, and the results validate the availability of the proposed model and solution algorithm.</t>
  </si>
  <si>
    <t>10.1109/ACCESS.2020.2964391</t>
  </si>
  <si>
    <t>Jeong, SI; Choi, DH</t>
  </si>
  <si>
    <t>Jeong, Seong Ile; Choi, Dae-Hyun</t>
  </si>
  <si>
    <t>Electric Vehicle User Data-Induced Cyber Attack on Electric Vehicle Charging Station</t>
  </si>
  <si>
    <t>Cyberattack; Optimization; Energy management; Electric vehicle charging; Schedules; Costs; Biological system modeling; Cyber attack; electric vehicle; electric vehicle charging station; energy management system; bi-level optimization method</t>
  </si>
  <si>
    <t>CYBERSECURITY; SYSTEMS</t>
  </si>
  <si>
    <t>Electric vehicle (EV) user data (e.g., arrival/departure times and initial/desired state of energy (SOE) of the EV at EV charging stations (EVCSs)) are crucial data based on which the energy management system (EMS) of EVCS calculates the economic charging schedules of EVs according to their preferred charging conditions. In this paper, we present a novel cyber attack via the manipulation of EV user data against the EMS of an EVCS that may result in incorrect electricity costs incurred by the EVCS through distorted charging schedules of EVs. The proposed attack method is formulated as a mixed-integer linear-programming-based bi-level optimization problem that comprises upper- and lower-level optimization problems. At the upper level, malicious EV user data injected into the communication network between the EVs and the EMS of the EVCS are calculated, while a normal operation of the EV charging optimization algorithm in the EMS is ensured at the lower level even if malicious data are delivered from the upper level. The formulated bi-level optimization problem is converted into a single-level optimization problem by replacing the lower-level problem with its corresponding Karush-Kuhn-Tucker conditions. The feasibility of the proposed cyber attack against EVCSs is demonstrated via a simulated scenario in which 40 EVs arrive at an EVCS, which has six charging poles with different charging speeds. The economic impact of such an attack is quantified in terms of the total electricity cost incurred by the EVCS, charging schedule, initial/desired SOE of EVs, and attack effort.</t>
  </si>
  <si>
    <t>10.1109/ACCESS.2022.3177842</t>
  </si>
  <si>
    <t>Liu, LJ; Zhang, Y; Da, C; Huang, ZL; Wang, MQ</t>
  </si>
  <si>
    <t>Liu, Lijun; Zhang, Yan; Da, Chao; Huang, Zonglong; Wang, Mengqi</t>
  </si>
  <si>
    <t>Optimal allocation of distributed generation and electric vehicle charging stations based on intelligent algorithm and bi-level programming</t>
  </si>
  <si>
    <t>INTERNATIONAL TRANSACTIONS ON ELECTRICAL ENERGY SYSTEMS</t>
  </si>
  <si>
    <t>bi-level programming model; distributed generation; electric vehicle charging station; optimal allocation</t>
  </si>
  <si>
    <t>DISTRIBUTION NETWORKS; ENERGY-RESOURCES</t>
  </si>
  <si>
    <t>To facilitate the development of active distribution networks with high penetration of large-scale distributed generation (DG) and electric vehicles (EVs), active management strategies should be considered at the planning stage to implement the coordinated optimal allocations of DG and electric vehicle charging stations (EVCSs). In this article, EV charging load curves are obtained by the Monte Carlo simulation method. This article reduces the number of photovoltaic outputs and load scenarios by the K-means++ clustering algorithm to obtain a typical scenario set. Additionally, we propose a bi-level programming model for the coordinated DG and EVCSs planning problem. The maximisation of annual overall profit for the power supply company is taken as the objective function for the upper planning level. Then, each scenario is optimised at the lower level by using active management strategies. The improved harmonic particle swarm optimisation algorithm is used to solve the bi-level model. The validation results for the IEEE-33 node, PG&amp;E-69 node test system and an actual regional 30-node distribution network show that the bi-level programming model proposed in this article can improve the planning capacity of DG and EVCSs, and effectively increase the annual overall profit of the power supply company, while improving environmental and social welfare, and reducing system power losses and voltage shifts. The study provides a new perspective on the distribution network planning problem.</t>
  </si>
  <si>
    <t>JUN</t>
  </si>
  <si>
    <t>e12366</t>
  </si>
  <si>
    <t>10.1002/2050-7038.12366</t>
  </si>
  <si>
    <t>Qiu, DW; Ye, YJ; Papadaskalopoulos, D; Strbac, G</t>
  </si>
  <si>
    <t>Qiu, Dawei; Ye, Yujian; Papadaskalopoulos, Dimitrios; Strbac, Goran</t>
  </si>
  <si>
    <t>A Deep Reinforcement Learning Method for Pricing Electric Vehicles With Discrete Charging Levels</t>
  </si>
  <si>
    <t>IEEE TRANSACTIONS ON INDUSTRY APPLICATIONS</t>
  </si>
  <si>
    <t>Pricing; Optimization; Vehicle-to-grid; Reinforcement learning; Electric potential; Low-carbon economy; Aggregators; bi-level optimization; deep reinforcement learning; electricity pricing; electric vehicles (EVs)</t>
  </si>
  <si>
    <t>DEMAND RESPONSE; BENEFITS; MARKET; MODEL</t>
  </si>
  <si>
    <t>The effective pricing of electric vehicle (EV) charging by aggregators constitutes a key problem toward the realization of the significant EV flexibility potential in deregulated electricity systems and has been addressed by previous work through bi-level optimization formulations. However, the solution approach adopted in previous work cannot capture the discrete nature of the EV charging/discharging levels. Although reinforcement learning (RL) can tackle this challenge, state-of-the-art RL methods require discretization of state and/or action spaces and thus exhibit limitations in terms of solution optimality and computational requirements. This article proposes a novel deep reinforcement learning (DRL) method to solve the examined EV pricing problem, combining deep deterministic policy gradient (DDPG) principles with a prioritized experience replay (PER) strategy and setting up the problem in multi-dimensional continuous state and action spaces. Case studies demonstrate that the proposed method outperforms state-of-the-art RL methods in terms of both solution optimality and computational requirements and comprehensively analyze the economic impacts of smart-charging and vehicle-to-grid (V2G) flexibility on both aggregators and EV owners.</t>
  </si>
  <si>
    <t>SEP-OCT</t>
  </si>
  <si>
    <t>1-2</t>
  </si>
  <si>
    <t>10.1109/TIA.2020.2984614</t>
  </si>
  <si>
    <t>Zhang, B; Zhao, M; Hu, XP</t>
  </si>
  <si>
    <t>Zhang, Bo; Zhao, Meng; Hu, Xiangpei</t>
  </si>
  <si>
    <t>Location planning of electric vehicle charging station with users' preferences and waiting time: multi-objective bi-level programming model and HNSGA-II algorithm</t>
  </si>
  <si>
    <t>INTERNATIONAL JOURNAL OF PRODUCTION RESEARCH</t>
  </si>
  <si>
    <t>Electric vehicles; charging station location planning; multi-objective bi-level optimisation; users' preferences; waiting time; hybrid non-dominated sorting genetic algorithm II</t>
  </si>
  <si>
    <t>FACILITY LOCATION; NSGA-II; OPTIMIZATION MODEL; GENETIC ALGORITHM; ALLOCATION</t>
  </si>
  <si>
    <t>Interactive users' preferences and waiting time together have great impact on charging station network design of electric vehicles (EVs), but only waiting time was considered in previous studies. To fill this research gap, this paper addresses a location planning problem for EV charging stations, which considers users' preferences and waiting time simultaneously. The problem is formulated as a multi-objective bi-level programming model, the upper level model determines locations and capacity options of charging stations with the objectives of minimising total cost and minimising total service tardiness, and the lower level model determines the allocation of users to stations with the objective of minimising total travel time. A hybrid non-dominated sorting genetic algorithm II (HNSGA-II) with embedded level determination algorithm (LDA) and a partial enumeration algorithm (PEA) are proposed, respectively, to solve the model. Furthermore, managerial analysis is implemented to verify the advantages of considering users' preferences in reducing charging service tardiness and saving cost compared with the mode of no considering users' preferences. And sensitivity analysis is also performed to provide managerial insights for EV charging station location practice. Finally, a real-world case study is conducted to verify the applicability of the proposed approach in solving practical location planning problems.</t>
  </si>
  <si>
    <t>10.1080/00207543.2021.2023832</t>
  </si>
  <si>
    <t>JAN 2022</t>
  </si>
  <si>
    <t>Cui, Y; Hu, ZC; Duan, XY</t>
  </si>
  <si>
    <t>Cui, Yan; Hu, Zechun; Duan, Xiaoyu</t>
  </si>
  <si>
    <t>Optimal Pricing of Public Electric Vehicle Charging Stations Considering Operations of Coupled Transportation and Power Systems</t>
  </si>
  <si>
    <t>Pricing; Load modeling; Biological system modeling; Electric vehicle charging; Computational modeling; Analytical models; Vehicles; Interdependent modeling; bi-level optimization; electric vehicles; charging network operator; optimal pricing</t>
  </si>
  <si>
    <t>NETWORKS; MODELS; FLOW</t>
  </si>
  <si>
    <t>Recognized as an efficient approach to reduce fossil fuel consumption and alleviate environment crisis, the adoption of electric vehicles (EVs) in urban transportation system is receiving more and more attention. EVs will tightly couple the operations of urban transportation network (UTN) and power distribution network (PDN), necessitating the interdependent traffic-power modeling to optimize the on-road EV charging decisions. In this article, the optimal charging pricing problem of public electric vehicle charging stations (EVCSs) considering the interdependent operations of UTN and PDN is modeled from the view of the charging network operator (CNO), which is formulated as a bi-level optimization problem. In order to match the spatial size of UTN and power capacity of PDN, multiple PDNs are incorporated in the modeling to support EVCSs at different parts of UTN, permitting charging load migration across PDNs. Fixed point theory is used to analyze properties of the CNO's optimal charging pricing problem. An iterative method is designed to obtain the optimal charging pricing result, which solves the CNO's pricing subproblem and PDN market clearing subproblem in turn. Numerical case study results validate the effectiveness of proposed models and methods, and demonstrate the impacts of the CNO pricing on the operations of UTN and PDN.</t>
  </si>
  <si>
    <t>JUL</t>
  </si>
  <si>
    <t>10.1109/TSG.2021.3053026</t>
  </si>
  <si>
    <t>Li, Y; Han, M; Yang, Z; Li, GQ</t>
  </si>
  <si>
    <t>Li, Yang; Han, Meng; Yang, Zhen; Li, Guoqing</t>
  </si>
  <si>
    <t>Coordinating Flexible Demand Response and Renewable Uncertainties for Scheduling of Community Integrated Energy Systems With an Electric Vehicle Charging Station: A Bi-Level Approach</t>
  </si>
  <si>
    <t>IEEE TRANSACTIONS ON SUSTAINABLE ENERGY</t>
  </si>
  <si>
    <t>Load management; Uncertainty; Optimal scheduling; Pricing; Electric vehicles; Dispatching; Electric vehicle charging; Community integrated energy system; electric vehicles; optimal scheduling; integrated demand response; renewable uncertainties; dynamic pricing; bi-level programming</t>
  </si>
  <si>
    <t>LOAD; STORAGE</t>
  </si>
  <si>
    <t>A community integrated energy system (CIES) with an electric vehicle charging station (EVCS) provides a new way for tackling growing concerns of energy efficiency and environmental pollution, it is a critical task to coordinate flexible demand response and multiple renewable uncertainties. To this end, a novel bi-level optimal dispatching model for the CIES with an EVCS in multi-stakeholder scenarios is established in this paper. In this model, an integrated demand response program is designed to promote a balance between energy supply and demand while maintaining a user comprehensive satisfaction within an acceptable range. To further tap the potential of demand response through flexibly guiding users energy consumption and electric vehicles behaviors (charging, discharging and providing spinning reserves), a dynamic pricing mechanism combining time-of-use and real-time pricing is put forward. In the solution phase, by using sequence operation theory (SOT), the original chance-constrained programming (CCP) model is converted into a readily solvable mixed-integer linear programming (MILP) formulation and finally solved by CPLEX solver. The simulation results on a practical CIES located in North China demonstrate that the presented method manages to balance the interests between CIES and EVCS via the coordination of flexible demand response and uncertain renewables.</t>
  </si>
  <si>
    <t>10.1109/TSTE.2021.3090463</t>
  </si>
  <si>
    <t>Chen, SB; Feng, SS; Guo, ZW; Yang, ZY</t>
  </si>
  <si>
    <t>Chen, Shibo; Feng, Shanshan; Guo, Zhenwei; Yang, Zaiyue</t>
  </si>
  <si>
    <t>Trilevel Optimization Model for Competitive Pricing of Electric Vehicle Charging Station Considering Distribution Locational Marginal Price</t>
  </si>
  <si>
    <t>Pricing; Electric vehicle charging; Optimization; Games; Couplings; Load modeling; Transportation; Trilevel optimization; competitive pricing; electric vehicle; bilevel mixed-integer programming; distribution locational marginal price</t>
  </si>
  <si>
    <t>COUPLED TRANSPORTATION; DISTRIBUTION NETWORKS; POWER; STRATEGY; EQUILIBRIUM; OPERATIONS; PLACEMENT; OPTIONS; SYSTEM</t>
  </si>
  <si>
    <t>We study the competitive pricing problem of electric vehicle charging station (EVCS). The EVCS determines its optimal pricing strategy considering the competition from the other EVCS and the impact of charging loads on the distribution locational marginal price (DLMP) of the power network. A trilevel optimization model is proposed, where the upper and middle level capture the profit maximization problems of this EVCS and its competitor respectively, while the lower level represents the optimal power flow problem of distribution network. Due to its computational challenge, this model is reformulated into a single level one, and their equivalence is rigorously proved. Furthermore, we develop an exact algorithm to achieve the global optimal solution, and also prove its finite convergence. Finally, numerical results validate our trilevel model and exact algorithm, and demonstrate their merits in increasing profits for the EVCS.</t>
  </si>
  <si>
    <t>NOV</t>
  </si>
  <si>
    <t>10.1109/TSG.2022.3181359</t>
  </si>
  <si>
    <t>Zeng, B; Dong, HQ; Sioshansi, R; Xu, FQ; Zeng, M</t>
  </si>
  <si>
    <t>Zeng, Bo; Dong, Houqi; Sioshansi, Ramteen; Xu, Fuqiang; Zeng, Ming</t>
  </si>
  <si>
    <t>Bilevel Robust Optimization of Electric Vehicle Charging Stations With Distributed Energy Resources</t>
  </si>
  <si>
    <t>Energy storage; Charging stations; Uncertainty; Optimization; Generators; Planning; Load modeling; Bilevel optimization; charging station; distributed energy resource; energy pricing; plug-in electric vehicle (PEV); robust optimization</t>
  </si>
  <si>
    <t>RENEWABLE ENERGY; OPTIMAL-DESIGN; GENERATION; SYSTEMS; STORAGE; HYBRID; TRANSMISSION; INTEGRATION; BENEFITS; MODEL</t>
  </si>
  <si>
    <t>We develop a bilevel model, which captures strategic decision making by plug-in electric vehicle (PEV) owners, to optimize the design of a PEV charging station with distributed energy resources. The upper level of the model determines the optimal configuration of the station and pricing schemes, whereas the lower level captures charging decisions by PEV owners. A robust formulation is employed to capture uncertain wholesale energy prices, renewable resource availability, and PEV flows. The resulting bilevel robust optimization model is transformed into an equivalent single-level optimization problem by replacing the lower level problem with Karush-Kuhn-Tucker optimality conditions. A column-and-constraint-generation algorithm is used to solve the resultant single-level problem. Results from a realistic case study and a parameter analysis demonstrate the effectiveness of the proposed model in capturing the impacts of uncertainty and self-interested behavior by PEV owners.</t>
  </si>
  <si>
    <t>10.1109/TIA.2020.2984741</t>
  </si>
  <si>
    <t>Sohet, B; Hayel, Y; Beaude, O; Jeandin, A</t>
  </si>
  <si>
    <t>Sohet, Benoit; Hayel, Yezekael; Beaude, Olivier; Jeandin, Alban</t>
  </si>
  <si>
    <t>Hierarchical Coupled Driving-and-Charging Model of Electric Vehicles, Stations and Grid Operators</t>
  </si>
  <si>
    <t>Games; Urban areas; Pricing; Charging stations; Vehicles; Employment; Standards; Electric vehicles; trilevel optimization; smart charging; coupled transportation-electrical systems</t>
  </si>
  <si>
    <t>POWER DISTRIBUTION; NAVIGATION STRATEGY; TRANSPORTATION; SYSTEM</t>
  </si>
  <si>
    <t>The decisions of operators from both the transportation and the electrical systems are coupled due to Electric Vehicles' (EVs) actions. Thus, decision-making requires a model of several interdependent operators and of EVs' both driving and charging behaviors. Such a model is suggested for the electrical system in the context of commuting, which has a typical trilevel structure. At the lower level of the model, a congestion game between different types of vehicles gives which driving paths and charging stations (or hubs) commuters choose, depending on travel duration and energy consumption costs. At the middle level, a Charging Service Operator sets the charging prices at the hubs to maximize the difference between EV charging revenues and electricity supplying costs. These costs directly depend on the supplying contract chosen by the Electrical Network Operator at the upper level of the model, whose goal is to reduce grid costs. This trilevel optimization problem is solved using an optimistic iterative algorithm and simulated annealing. The sensitivity of this trilevel model to exogenous parameters such as the EV penetration and an incentive from a transportation operator is illustrated on realistic urban networks. This model is compared to a standard bilevel model in the literature (only one operator).</t>
  </si>
  <si>
    <t>10.1109/TSG.2021.3107896</t>
  </si>
  <si>
    <t>Xie, R; Wei, W; Wui, QW; Ding, T; Mei, SW</t>
  </si>
  <si>
    <t>Xie, Rui; Wei, Wei; Wui, Qiuwei; Ding, Tao; Mei, Shengwei</t>
  </si>
  <si>
    <t>Optimal Service Pricing and Charging Scheduling of an Electric Vehicle Sharing System</t>
  </si>
  <si>
    <t>IEEE TRANSACTIONS ON VEHICULAR TECHNOLOGY</t>
  </si>
  <si>
    <t>bilevel program; charging schedules; distribution system; parking lots; electric vehicle sharing</t>
  </si>
  <si>
    <t>PARKING LOT; PART I; TRANSPORTATION; RELOCATION; OPERATIONS; BEHAVIOR; MODEL</t>
  </si>
  <si>
    <t>Electric vehicles (EVs) has tiny environmental impact and will constitute a major mean of urban transportation in the future. Shared EV is quickly becoming a new business model under the sharing economy initiatives, providing easy access for commuters who possess no private cars. In this paper, we consider a carsharing company that owns EVs and some parking lots. Passengers can hire an EV at one parking lot and drive it to another one and pay for the service at a certain price determined by the company. A dedicated EV mobility model is proposed to capture the spatial transportation of energy without tracking every single vehicle. Price elasticity is described by a linear demand-price function. The company schedules the aggregated charging of unoccupied EVs in each parking lot, aiming at maximizing the total profit. Parking lots possess relatively large capacity and have to participate in a distribution power market; energy consumption is paid at the locational marginal price. The decision-making problem of the company is formulated as a bilevel program. The lower level simulates the distribution market clearing, and the upper level represents the pricing and charging scheduling problem faced by the company. Starting from a global polyhedral approximation of the power flow model, we develop an equivalent mixed-integer program based on primal-dual optimality condition and integer algebra technique, together with a warm-start strategy which accelerates computation remarkably. Case studies demonstrate that the proposed business model can reshape the load profile by shaving the peaking and filling the valley without harming the profit of the company.</t>
  </si>
  <si>
    <t>JAN</t>
  </si>
  <si>
    <t>10.1109/TVT.2019.2950402</t>
  </si>
  <si>
    <t>Zhang, TY; Yang, Y; Zhu, YT; Yao, EJ; Wu, KQ</t>
  </si>
  <si>
    <t>Zhang, Tian-Yu; Yang, Yang; Zhu, Yu-Ting; Yao, En-Jian; Wu, Ke-Qi</t>
  </si>
  <si>
    <t>Deploying Public Charging Stations for Battery Electric Vehicles on the Expressway Network Based on Dynamic Charging Demand</t>
  </si>
  <si>
    <t>IEEE TRANSACTIONS ON TRANSPORTATION ELECTRIFICATION</t>
  </si>
  <si>
    <t>Vehicle dynamics; Charging stations; Real-time systems; Vehicles; Analytical models; Costs; Optimization; Battery electric vehicle (BEV); bilevel optimization model; deployment model; dynamic traffic assignment (DTA); public charging station</t>
  </si>
  <si>
    <t>TRAFFIC ASSIGNMENT; USER EQUILIBRIUM; LOCATION PROBLEM; CHOICE BEHAVIOR; DEPARTURE TIME; MODEL; FLOW; MULTICLASS; SYSTEM; ROUTE</t>
  </si>
  <si>
    <t>There is an obvious gap between the rapid growth of battery electric vehicle (BEV) intercity travel demand and the worse deployment of charging facilities on the expressway network. With the consideration of dynamic charging demand, a bilevel model is proposed to deploy charging stations for the expressway network. The upper model aims at determining the location of charging stations and the number of chargers in each station to minimize the construction cost and total BEV travel cost. The dynamic charging demand is obtained by the lower model, which is constructed as a multiclass dynamic traffic assignment model, including charging, queuing, and flow transmission processes. A genetic algorithm incorporating the method of successive averages is adopted to solve the bilevel model. A real case in the Shandong province of China is employed to evaluate the effectiveness of the proposed model and algorithm. The sensitivity analyses show that a high level of charging service can encourage the usage of BEVs. In addition, when the BEV percentage is at a low level, planners should give priority to the quantity and location to expand charging service coverage and BEV's travel range; then, with the increasing of BEV percentage, the construction emphasis should change to charging station's capacity.</t>
  </si>
  <si>
    <t>10.1109/TTE.2022.3141208</t>
  </si>
  <si>
    <t>Cui, Y; Hu, ZC; Luo, HC</t>
  </si>
  <si>
    <t>Cui, Yan; Hu, Zechun; Luo, Haocheng</t>
  </si>
  <si>
    <t>Optimal Day-Ahead Charging and Frequency Reserve Scheduling of Electric Vehicles Considering the Regulation Signal Uncertainty</t>
  </si>
  <si>
    <t>Games; Uncertainty; Frequency control; Job shop scheduling; Power system stability; Aggregates; Schedules; Bilevel optimization problem; day-ahead market; electric vehicle; leader-follower game; regulation signal uncertainty</t>
  </si>
  <si>
    <t>With large-scale integration of intermittent renewable energy sources (RESs), power systems need more ancillary services to guarantee system stability and security. When properly managed, large-scale electric vehicles (EVs), whose markets have been growing rapidly in recently years, can provide frequency regulation service for power systems, benefiting both EVs and the grid. However, interests balance between different parties and regulation signals uncertainty are not well considered when deploying EVs to provide regulation services in previous studies. In this article, a leader-follower game is proposed for individual EVs and their aggregator to determine optimal day-ahead charging and frequency reserve scheduling considering regulation signals uncertainty. Acting as the leader in the game, the EV aggregator prices for its charging service and offers for regulation service to encourage EVs' participation. EVs act as price-takers and aim at achieving a tradeoff between costs from electricity consumption and revenues from providing regulation service through an aggregative game. The proposed leader-follower game is then converted to a bilevel optimization problem, which can be solved by introducing an aggregate EV model. Furthermore, for the sake of privacy protection, a distributed approach is designed for EVs to optimize their scheduling. Case studies with the proposed scheduling model are carried out to demonstrate its effectiveness.</t>
  </si>
  <si>
    <t>10.1109/TIA.2020.2976839</t>
  </si>
  <si>
    <t>Ali, A; Mahmoud, K; Lehtonen, M</t>
  </si>
  <si>
    <t>Ali, Abdelfatah; Mahmoud, Karar; Lehtonen, Matti</t>
  </si>
  <si>
    <t>Enhancing hosting capacity of intermittent wind turbine systems using bi-level optimisation considering OLTC and electric vehicle charging stations</t>
  </si>
  <si>
    <t>IET RENEWABLE POWER GENERATION</t>
  </si>
  <si>
    <t>search problems; IEEE standards; distributed power generation; wind turbines; on load tap changers; optimisation; reactive power; wind power; electric vehicle charging; distribution networks; hosting capacity; intermittent wind turbine systems; OLTC; electric vehicle; distribution systems; system operation; WTS intermittent generation; reactive power support; bilevel optimisation algorithm; 69-bus distribution feeder; renewable energy sources; RES; performance improvement; on-load tap changer; IEEE 1547:2018 standard; planning model; gravitational search algorithm</t>
  </si>
  <si>
    <t>PROBABILISTIC ASSESSMENT; DISTRIBUTION NETWORKS; OPTIMAL ALLOCATION; POWER; ENERGY; DEMAND</t>
  </si>
  <si>
    <t>Worldwide, the hosting capacity of renewable energy sources (RES) is remarkably expanded in distribution systems. One of the most auspicious RES is wind turbine systems (WTSs), which can improve the performance of distribution systems. In turn, the integration of high WTS penetrations can also deviate the system operation away from the standard condition. To tackle this issue, we propose a method for enhancing the hosting capacity of multiple WTSs considering their intermittent generations in distribution systems. The proposed method considers the operation of the on-load tap changer (OLTC), allowing to solve voltage problems efficiently. Especially, the proposed method optimises the charging/discharging power of electric vehicles (EVs), which can contribute positively to regulating WTS intermittent generation. Additionally, the reactive power support of WTSs, complying with the IEEE 1547:2018 standard, is incorporated in the planning model of WTSs. To solve such an optimisation problem, a bi-level optimisation algorithm is developed based on the gravitational search algorithm. Comprehensive simulation results are performed on the 69-bus distribution feeder interconnected to four EV stations. Based on the results, the proposed approach can efficiently enhance/increase the hosting capacity of WTSs in distribution systems, thanks to the consideration of OLTC, reactive power support of WTSs and EVs.</t>
  </si>
  <si>
    <t>DEC 14</t>
  </si>
  <si>
    <t>10.1049/iet-rpg.2020.0837</t>
  </si>
  <si>
    <t>WorkType</t>
  </si>
  <si>
    <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</si>
</sst>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9"/>
  <sheetViews>
    <sheetView tabSelected="1" workbookViewId="0"/>
  </sheetViews>
  <sheetFormatPr baseColWidth="10" defaultColWidth="8.83203125" defaultRowHeight="13" x14ac:dyDescent="0.15"/>
  <cols>
    <col min="1" max="9" width="8.83203125" customWidth="1"/>
    <col min="10" max="10" width="71.83203125" bestFit="1" customWidth="1"/>
    <col min="11" max="11" width="8.83203125" bestFit="1" customWidth="1"/>
  </cols>
  <sheetData>
    <row r="1" spans="1:73" x14ac:dyDescent="0.15">
      <c r="A1" t="s">
        <v>0</v>
      </c>
      <c r="B1" t="s">
        <v>1</v>
      </c>
      <c r="C1" t="s">
        <v>2</v>
      </c>
      <c r="D1" t="s">
        <v>3</v>
      </c>
      <c r="E1" t="s">
        <v>4</v>
      </c>
      <c r="F1" t="s">
        <v>5</v>
      </c>
      <c r="G1" t="s">
        <v>6</v>
      </c>
      <c r="H1" t="s">
        <v>7</v>
      </c>
      <c r="I1" t="s">
        <v>8</v>
      </c>
      <c r="J1" t="s">
        <v>9</v>
      </c>
      <c r="K1" s="1" t="s">
        <v>225</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row>
    <row r="2" spans="1:73" x14ac:dyDescent="0.15">
      <c r="A2" t="s">
        <v>72</v>
      </c>
      <c r="B2" t="s">
        <v>73</v>
      </c>
      <c r="C2" t="s">
        <v>74</v>
      </c>
      <c r="D2" t="s">
        <v>74</v>
      </c>
      <c r="E2" t="s">
        <v>74</v>
      </c>
      <c r="F2" t="s">
        <v>75</v>
      </c>
      <c r="G2" t="s">
        <v>74</v>
      </c>
      <c r="H2" t="s">
        <v>74</v>
      </c>
      <c r="I2" t="s">
        <v>76</v>
      </c>
      <c r="J2" t="s">
        <v>77</v>
      </c>
      <c r="K2" s="1" t="s">
        <v>226</v>
      </c>
      <c r="L2" t="s">
        <v>74</v>
      </c>
      <c r="M2" t="s">
        <v>74</v>
      </c>
      <c r="N2" t="s">
        <v>74</v>
      </c>
      <c r="O2" t="s">
        <v>74</v>
      </c>
      <c r="P2" t="s">
        <v>74</v>
      </c>
      <c r="Q2" t="s">
        <v>74</v>
      </c>
      <c r="R2" t="s">
        <v>74</v>
      </c>
      <c r="S2" t="s">
        <v>74</v>
      </c>
      <c r="T2" t="s">
        <v>74</v>
      </c>
      <c r="U2" t="s">
        <v>78</v>
      </c>
      <c r="V2" t="s">
        <v>79</v>
      </c>
      <c r="W2" t="s">
        <v>80</v>
      </c>
      <c r="X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81</v>
      </c>
      <c r="AV2">
        <v>2018</v>
      </c>
      <c r="AW2">
        <v>9</v>
      </c>
      <c r="AX2">
        <v>5</v>
      </c>
      <c r="AY2" t="s">
        <v>74</v>
      </c>
      <c r="AZ2" t="s">
        <v>74</v>
      </c>
      <c r="BA2" t="s">
        <v>74</v>
      </c>
      <c r="BB2" t="s">
        <v>74</v>
      </c>
      <c r="BC2">
        <v>5357</v>
      </c>
      <c r="BD2">
        <v>5370</v>
      </c>
      <c r="BE2" t="s">
        <v>74</v>
      </c>
      <c r="BF2" t="s">
        <v>82</v>
      </c>
      <c r="BG2" t="str">
        <f>HYPERLINK("http://dx.doi.org/10.1109/TSG.2017.2687522","http://dx.doi.org/10.1109/TSG.2017.2687522")</f>
        <v>http://dx.doi.org/10.1109/TSG.2017.2687522</v>
      </c>
      <c r="BH2" t="s">
        <v>74</v>
      </c>
      <c r="BI2" t="s">
        <v>74</v>
      </c>
      <c r="BJ2" t="s">
        <v>74</v>
      </c>
      <c r="BK2" t="s">
        <v>74</v>
      </c>
      <c r="BL2" t="s">
        <v>74</v>
      </c>
      <c r="BM2" t="s">
        <v>74</v>
      </c>
      <c r="BN2" t="s">
        <v>74</v>
      </c>
      <c r="BO2" t="s">
        <v>74</v>
      </c>
      <c r="BP2" t="s">
        <v>74</v>
      </c>
      <c r="BQ2" t="s">
        <v>74</v>
      </c>
      <c r="BR2" t="s">
        <v>74</v>
      </c>
      <c r="BS2" t="s">
        <v>74</v>
      </c>
      <c r="BT2" t="s">
        <v>74</v>
      </c>
      <c r="BU2" t="str">
        <f t="shared" ref="BU2:BU19" si="0">HYPERLINK("https%3A%2F%2Fwww.webofscience.com%2Fwos%2Fwoscc%2Ffull-record%2F","View Full Record in Web of Science")</f>
        <v>View Full Record in Web of Science</v>
      </c>
    </row>
    <row r="3" spans="1:73" x14ac:dyDescent="0.15">
      <c r="A3" t="s">
        <v>72</v>
      </c>
      <c r="B3" t="s">
        <v>83</v>
      </c>
      <c r="C3" t="s">
        <v>74</v>
      </c>
      <c r="D3" t="s">
        <v>74</v>
      </c>
      <c r="E3" t="s">
        <v>74</v>
      </c>
      <c r="F3" t="s">
        <v>84</v>
      </c>
      <c r="G3" t="s">
        <v>74</v>
      </c>
      <c r="H3" t="s">
        <v>74</v>
      </c>
      <c r="I3" t="s">
        <v>85</v>
      </c>
      <c r="J3" t="s">
        <v>86</v>
      </c>
      <c r="K3" s="1" t="s">
        <v>226</v>
      </c>
      <c r="L3" t="s">
        <v>74</v>
      </c>
      <c r="M3" t="s">
        <v>74</v>
      </c>
      <c r="N3" t="s">
        <v>74</v>
      </c>
      <c r="O3" t="s">
        <v>74</v>
      </c>
      <c r="P3" t="s">
        <v>74</v>
      </c>
      <c r="Q3" t="s">
        <v>74</v>
      </c>
      <c r="R3" t="s">
        <v>74</v>
      </c>
      <c r="S3" t="s">
        <v>74</v>
      </c>
      <c r="T3" t="s">
        <v>74</v>
      </c>
      <c r="U3" t="s">
        <v>87</v>
      </c>
      <c r="V3" t="s">
        <v>88</v>
      </c>
      <c r="W3" t="s">
        <v>89</v>
      </c>
      <c r="X3" t="s">
        <v>74</v>
      </c>
      <c r="Y3" t="s">
        <v>74</v>
      </c>
      <c r="Z3" t="s">
        <v>74</v>
      </c>
      <c r="AA3" t="s">
        <v>74</v>
      </c>
      <c r="AB3" t="s">
        <v>74</v>
      </c>
      <c r="AC3" t="s">
        <v>74</v>
      </c>
      <c r="AD3" t="s">
        <v>74</v>
      </c>
      <c r="AE3" t="s">
        <v>74</v>
      </c>
      <c r="AF3" t="s">
        <v>74</v>
      </c>
      <c r="AG3" t="s">
        <v>74</v>
      </c>
      <c r="AH3" t="s">
        <v>74</v>
      </c>
      <c r="AI3" t="s">
        <v>74</v>
      </c>
      <c r="AJ3" t="s">
        <v>74</v>
      </c>
      <c r="AK3" t="s">
        <v>74</v>
      </c>
      <c r="AL3" t="s">
        <v>74</v>
      </c>
      <c r="AM3" t="s">
        <v>74</v>
      </c>
      <c r="AN3" t="s">
        <v>74</v>
      </c>
      <c r="AO3" t="s">
        <v>74</v>
      </c>
      <c r="AP3" t="s">
        <v>74</v>
      </c>
      <c r="AQ3" t="s">
        <v>74</v>
      </c>
      <c r="AR3" t="s">
        <v>74</v>
      </c>
      <c r="AS3" t="s">
        <v>74</v>
      </c>
      <c r="AT3" t="s">
        <v>74</v>
      </c>
      <c r="AU3" t="s">
        <v>90</v>
      </c>
      <c r="AV3">
        <v>2021</v>
      </c>
      <c r="AW3">
        <v>154</v>
      </c>
      <c r="AX3" t="s">
        <v>74</v>
      </c>
      <c r="AY3" t="s">
        <v>74</v>
      </c>
      <c r="AZ3" t="s">
        <v>74</v>
      </c>
      <c r="BA3" t="s">
        <v>74</v>
      </c>
      <c r="BB3" t="s">
        <v>74</v>
      </c>
      <c r="BC3" t="s">
        <v>74</v>
      </c>
      <c r="BD3" t="s">
        <v>74</v>
      </c>
      <c r="BE3">
        <v>102460</v>
      </c>
      <c r="BF3" t="s">
        <v>91</v>
      </c>
      <c r="BG3" t="str">
        <f>HYPERLINK("http://dx.doi.org/10.1016/j.tre.2021.102460","http://dx.doi.org/10.1016/j.tre.2021.102460")</f>
        <v>http://dx.doi.org/10.1016/j.tre.2021.102460</v>
      </c>
      <c r="BH3" t="s">
        <v>74</v>
      </c>
      <c r="BI3" t="s">
        <v>92</v>
      </c>
      <c r="BJ3" t="s">
        <v>74</v>
      </c>
      <c r="BK3" t="s">
        <v>74</v>
      </c>
      <c r="BL3" t="s">
        <v>74</v>
      </c>
      <c r="BM3" t="s">
        <v>74</v>
      </c>
      <c r="BN3" t="s">
        <v>74</v>
      </c>
      <c r="BO3" t="s">
        <v>74</v>
      </c>
      <c r="BP3" t="s">
        <v>74</v>
      </c>
      <c r="BQ3" t="s">
        <v>74</v>
      </c>
      <c r="BR3" t="s">
        <v>74</v>
      </c>
      <c r="BS3" t="s">
        <v>74</v>
      </c>
      <c r="BT3" t="s">
        <v>74</v>
      </c>
      <c r="BU3" t="str">
        <f t="shared" si="0"/>
        <v>View Full Record in Web of Science</v>
      </c>
    </row>
    <row r="4" spans="1:73" x14ac:dyDescent="0.15">
      <c r="A4" t="s">
        <v>72</v>
      </c>
      <c r="B4" t="s">
        <v>93</v>
      </c>
      <c r="C4" t="s">
        <v>74</v>
      </c>
      <c r="D4" t="s">
        <v>74</v>
      </c>
      <c r="E4" t="s">
        <v>74</v>
      </c>
      <c r="F4" t="s">
        <v>94</v>
      </c>
      <c r="G4" t="s">
        <v>74</v>
      </c>
      <c r="H4" t="s">
        <v>74</v>
      </c>
      <c r="I4" t="s">
        <v>95</v>
      </c>
      <c r="J4" t="s">
        <v>96</v>
      </c>
      <c r="K4" s="1" t="s">
        <v>226</v>
      </c>
      <c r="L4" t="s">
        <v>74</v>
      </c>
      <c r="M4" t="s">
        <v>74</v>
      </c>
      <c r="N4" t="s">
        <v>74</v>
      </c>
      <c r="O4" t="s">
        <v>74</v>
      </c>
      <c r="P4" t="s">
        <v>74</v>
      </c>
      <c r="Q4" t="s">
        <v>74</v>
      </c>
      <c r="R4" t="s">
        <v>74</v>
      </c>
      <c r="S4" t="s">
        <v>74</v>
      </c>
      <c r="T4" t="s">
        <v>74</v>
      </c>
      <c r="U4" t="s">
        <v>97</v>
      </c>
      <c r="V4" t="s">
        <v>98</v>
      </c>
      <c r="W4" t="s">
        <v>99</v>
      </c>
      <c r="X4" t="s">
        <v>74</v>
      </c>
      <c r="Y4" t="s">
        <v>74</v>
      </c>
      <c r="Z4" t="s">
        <v>74</v>
      </c>
      <c r="AA4" t="s">
        <v>74</v>
      </c>
      <c r="AB4" t="s">
        <v>74</v>
      </c>
      <c r="AC4" t="s">
        <v>74</v>
      </c>
      <c r="AD4" t="s">
        <v>74</v>
      </c>
      <c r="AE4" t="s">
        <v>74</v>
      </c>
      <c r="AF4" t="s">
        <v>74</v>
      </c>
      <c r="AG4" t="s">
        <v>74</v>
      </c>
      <c r="AH4" t="s">
        <v>74</v>
      </c>
      <c r="AI4" t="s">
        <v>74</v>
      </c>
      <c r="AJ4" t="s">
        <v>74</v>
      </c>
      <c r="AK4" t="s">
        <v>74</v>
      </c>
      <c r="AL4" t="s">
        <v>74</v>
      </c>
      <c r="AM4" t="s">
        <v>74</v>
      </c>
      <c r="AN4" t="s">
        <v>74</v>
      </c>
      <c r="AO4" t="s">
        <v>74</v>
      </c>
      <c r="AP4" t="s">
        <v>74</v>
      </c>
      <c r="AQ4" t="s">
        <v>74</v>
      </c>
      <c r="AR4" t="s">
        <v>74</v>
      </c>
      <c r="AS4" t="s">
        <v>74</v>
      </c>
      <c r="AT4" t="s">
        <v>74</v>
      </c>
      <c r="AU4" t="s">
        <v>81</v>
      </c>
      <c r="AV4">
        <v>2017</v>
      </c>
      <c r="AW4">
        <v>103</v>
      </c>
      <c r="AX4" t="s">
        <v>74</v>
      </c>
      <c r="AY4" t="s">
        <v>74</v>
      </c>
      <c r="AZ4" t="s">
        <v>74</v>
      </c>
      <c r="BA4" t="s">
        <v>100</v>
      </c>
      <c r="BB4" t="s">
        <v>74</v>
      </c>
      <c r="BC4">
        <v>30</v>
      </c>
      <c r="BD4">
        <v>55</v>
      </c>
      <c r="BE4" t="s">
        <v>74</v>
      </c>
      <c r="BF4" t="s">
        <v>101</v>
      </c>
      <c r="BG4" t="str">
        <f>HYPERLINK("http://dx.doi.org/10.1016/j.trb.2017.01.005","http://dx.doi.org/10.1016/j.trb.2017.01.005")</f>
        <v>http://dx.doi.org/10.1016/j.trb.2017.01.005</v>
      </c>
      <c r="BH4" t="s">
        <v>74</v>
      </c>
      <c r="BI4" t="s">
        <v>74</v>
      </c>
      <c r="BJ4" t="s">
        <v>74</v>
      </c>
      <c r="BK4" t="s">
        <v>74</v>
      </c>
      <c r="BL4" t="s">
        <v>74</v>
      </c>
      <c r="BM4" t="s">
        <v>74</v>
      </c>
      <c r="BN4" t="s">
        <v>74</v>
      </c>
      <c r="BO4" t="s">
        <v>74</v>
      </c>
      <c r="BP4" t="s">
        <v>74</v>
      </c>
      <c r="BQ4" t="s">
        <v>74</v>
      </c>
      <c r="BR4" t="s">
        <v>74</v>
      </c>
      <c r="BS4" t="s">
        <v>74</v>
      </c>
      <c r="BT4" t="s">
        <v>74</v>
      </c>
      <c r="BU4" t="str">
        <f t="shared" si="0"/>
        <v>View Full Record in Web of Science</v>
      </c>
    </row>
    <row r="5" spans="1:73" x14ac:dyDescent="0.15">
      <c r="A5" t="s">
        <v>72</v>
      </c>
      <c r="B5" t="s">
        <v>102</v>
      </c>
      <c r="C5" t="s">
        <v>74</v>
      </c>
      <c r="D5" t="s">
        <v>74</v>
      </c>
      <c r="E5" t="s">
        <v>74</v>
      </c>
      <c r="F5" t="s">
        <v>103</v>
      </c>
      <c r="G5" t="s">
        <v>74</v>
      </c>
      <c r="H5" t="s">
        <v>74</v>
      </c>
      <c r="I5" t="s">
        <v>104</v>
      </c>
      <c r="J5" t="s">
        <v>105</v>
      </c>
      <c r="K5" s="1" t="s">
        <v>226</v>
      </c>
      <c r="L5" t="s">
        <v>74</v>
      </c>
      <c r="M5" t="s">
        <v>74</v>
      </c>
      <c r="N5" t="s">
        <v>74</v>
      </c>
      <c r="O5" t="s">
        <v>74</v>
      </c>
      <c r="P5" t="s">
        <v>74</v>
      </c>
      <c r="Q5" t="s">
        <v>74</v>
      </c>
      <c r="R5" t="s">
        <v>74</v>
      </c>
      <c r="S5" t="s">
        <v>74</v>
      </c>
      <c r="T5" t="s">
        <v>74</v>
      </c>
      <c r="U5" t="s">
        <v>106</v>
      </c>
      <c r="V5" t="s">
        <v>107</v>
      </c>
      <c r="W5" t="s">
        <v>108</v>
      </c>
      <c r="X5" t="s">
        <v>74</v>
      </c>
      <c r="Y5" t="s">
        <v>74</v>
      </c>
      <c r="Z5" t="s">
        <v>74</v>
      </c>
      <c r="AA5" t="s">
        <v>74</v>
      </c>
      <c r="AB5" t="s">
        <v>74</v>
      </c>
      <c r="AC5" t="s">
        <v>74</v>
      </c>
      <c r="AD5" t="s">
        <v>74</v>
      </c>
      <c r="AE5" t="s">
        <v>74</v>
      </c>
      <c r="AF5" t="s">
        <v>74</v>
      </c>
      <c r="AG5" t="s">
        <v>74</v>
      </c>
      <c r="AH5" t="s">
        <v>74</v>
      </c>
      <c r="AI5" t="s">
        <v>74</v>
      </c>
      <c r="AJ5" t="s">
        <v>74</v>
      </c>
      <c r="AK5" t="s">
        <v>74</v>
      </c>
      <c r="AL5" t="s">
        <v>74</v>
      </c>
      <c r="AM5" t="s">
        <v>74</v>
      </c>
      <c r="AN5" t="s">
        <v>74</v>
      </c>
      <c r="AO5" t="s">
        <v>74</v>
      </c>
      <c r="AP5" t="s">
        <v>74</v>
      </c>
      <c r="AQ5" t="s">
        <v>74</v>
      </c>
      <c r="AR5" t="s">
        <v>74</v>
      </c>
      <c r="AS5" t="s">
        <v>74</v>
      </c>
      <c r="AT5" t="s">
        <v>74</v>
      </c>
      <c r="AU5" t="s">
        <v>109</v>
      </c>
      <c r="AV5">
        <v>2019</v>
      </c>
      <c r="AW5">
        <v>7</v>
      </c>
      <c r="AX5">
        <v>5</v>
      </c>
      <c r="AY5" t="s">
        <v>74</v>
      </c>
      <c r="AZ5" t="s">
        <v>74</v>
      </c>
      <c r="BA5" t="s">
        <v>74</v>
      </c>
      <c r="BB5" t="s">
        <v>74</v>
      </c>
      <c r="BC5" t="s">
        <v>74</v>
      </c>
      <c r="BD5" t="s">
        <v>74</v>
      </c>
      <c r="BE5">
        <v>1800705</v>
      </c>
      <c r="BF5" t="s">
        <v>110</v>
      </c>
      <c r="BG5" t="str">
        <f>HYPERLINK("http://dx.doi.org/10.1002/ente.201800705","http://dx.doi.org/10.1002/ente.201800705")</f>
        <v>http://dx.doi.org/10.1002/ente.201800705</v>
      </c>
      <c r="BH5" t="s">
        <v>74</v>
      </c>
      <c r="BI5" t="s">
        <v>74</v>
      </c>
      <c r="BJ5" t="s">
        <v>74</v>
      </c>
      <c r="BK5" t="s">
        <v>74</v>
      </c>
      <c r="BL5" t="s">
        <v>74</v>
      </c>
      <c r="BM5" t="s">
        <v>74</v>
      </c>
      <c r="BN5" t="s">
        <v>74</v>
      </c>
      <c r="BO5" t="s">
        <v>74</v>
      </c>
      <c r="BP5" t="s">
        <v>74</v>
      </c>
      <c r="BQ5" t="s">
        <v>74</v>
      </c>
      <c r="BR5" t="s">
        <v>74</v>
      </c>
      <c r="BS5" t="s">
        <v>74</v>
      </c>
      <c r="BT5" t="s">
        <v>74</v>
      </c>
      <c r="BU5" t="str">
        <f t="shared" si="0"/>
        <v>View Full Record in Web of Science</v>
      </c>
    </row>
    <row r="6" spans="1:73" x14ac:dyDescent="0.15">
      <c r="A6" t="s">
        <v>72</v>
      </c>
      <c r="B6" t="s">
        <v>111</v>
      </c>
      <c r="C6" t="s">
        <v>74</v>
      </c>
      <c r="D6" t="s">
        <v>74</v>
      </c>
      <c r="E6" t="s">
        <v>74</v>
      </c>
      <c r="F6" t="s">
        <v>112</v>
      </c>
      <c r="G6" t="s">
        <v>74</v>
      </c>
      <c r="H6" t="s">
        <v>74</v>
      </c>
      <c r="I6" t="s">
        <v>113</v>
      </c>
      <c r="J6" t="s">
        <v>114</v>
      </c>
      <c r="K6" s="1" t="s">
        <v>226</v>
      </c>
      <c r="L6" t="s">
        <v>74</v>
      </c>
      <c r="M6" t="s">
        <v>74</v>
      </c>
      <c r="N6" t="s">
        <v>74</v>
      </c>
      <c r="O6" t="s">
        <v>74</v>
      </c>
      <c r="P6" t="s">
        <v>74</v>
      </c>
      <c r="Q6" t="s">
        <v>74</v>
      </c>
      <c r="R6" t="s">
        <v>74</v>
      </c>
      <c r="S6" t="s">
        <v>74</v>
      </c>
      <c r="T6" t="s">
        <v>74</v>
      </c>
      <c r="U6" t="s">
        <v>115</v>
      </c>
      <c r="V6" t="s">
        <v>116</v>
      </c>
      <c r="W6" t="s">
        <v>117</v>
      </c>
      <c r="X6" t="s">
        <v>74</v>
      </c>
      <c r="Y6" t="s">
        <v>74</v>
      </c>
      <c r="Z6" t="s">
        <v>74</v>
      </c>
      <c r="AA6" t="s">
        <v>74</v>
      </c>
      <c r="AB6" t="s">
        <v>74</v>
      </c>
      <c r="AC6" t="s">
        <v>74</v>
      </c>
      <c r="AD6" t="s">
        <v>74</v>
      </c>
      <c r="AE6" t="s">
        <v>74</v>
      </c>
      <c r="AF6" t="s">
        <v>74</v>
      </c>
      <c r="AG6" t="s">
        <v>74</v>
      </c>
      <c r="AH6" t="s">
        <v>74</v>
      </c>
      <c r="AI6" t="s">
        <v>74</v>
      </c>
      <c r="AJ6" t="s">
        <v>74</v>
      </c>
      <c r="AK6" t="s">
        <v>74</v>
      </c>
      <c r="AL6" t="s">
        <v>74</v>
      </c>
      <c r="AM6" t="s">
        <v>74</v>
      </c>
      <c r="AN6" t="s">
        <v>74</v>
      </c>
      <c r="AO6" t="s">
        <v>74</v>
      </c>
      <c r="AP6" t="s">
        <v>74</v>
      </c>
      <c r="AQ6" t="s">
        <v>74</v>
      </c>
      <c r="AR6" t="s">
        <v>74</v>
      </c>
      <c r="AS6" t="s">
        <v>74</v>
      </c>
      <c r="AT6" t="s">
        <v>74</v>
      </c>
      <c r="AU6" t="s">
        <v>74</v>
      </c>
      <c r="AV6">
        <v>2020</v>
      </c>
      <c r="AW6">
        <v>8</v>
      </c>
      <c r="AX6" t="s">
        <v>74</v>
      </c>
      <c r="AY6" t="s">
        <v>74</v>
      </c>
      <c r="AZ6" t="s">
        <v>74</v>
      </c>
      <c r="BA6" t="s">
        <v>74</v>
      </c>
      <c r="BB6" t="s">
        <v>74</v>
      </c>
      <c r="BC6">
        <v>8056</v>
      </c>
      <c r="BD6">
        <v>8072</v>
      </c>
      <c r="BE6" t="s">
        <v>74</v>
      </c>
      <c r="BF6" t="s">
        <v>118</v>
      </c>
      <c r="BG6" t="str">
        <f>HYPERLINK("http://dx.doi.org/10.1109/ACCESS.2020.2964391","http://dx.doi.org/10.1109/ACCESS.2020.2964391")</f>
        <v>http://dx.doi.org/10.1109/ACCESS.2020.2964391</v>
      </c>
      <c r="BH6" t="s">
        <v>74</v>
      </c>
      <c r="BI6" t="s">
        <v>74</v>
      </c>
      <c r="BJ6" t="s">
        <v>74</v>
      </c>
      <c r="BK6" t="s">
        <v>74</v>
      </c>
      <c r="BL6" t="s">
        <v>74</v>
      </c>
      <c r="BM6" t="s">
        <v>74</v>
      </c>
      <c r="BN6" t="s">
        <v>74</v>
      </c>
      <c r="BO6" t="s">
        <v>74</v>
      </c>
      <c r="BP6" t="s">
        <v>74</v>
      </c>
      <c r="BQ6" t="s">
        <v>74</v>
      </c>
      <c r="BR6" t="s">
        <v>74</v>
      </c>
      <c r="BS6" t="s">
        <v>74</v>
      </c>
      <c r="BT6" t="s">
        <v>74</v>
      </c>
      <c r="BU6" t="str">
        <f t="shared" si="0"/>
        <v>View Full Record in Web of Science</v>
      </c>
    </row>
    <row r="7" spans="1:73" x14ac:dyDescent="0.15">
      <c r="A7" t="s">
        <v>72</v>
      </c>
      <c r="B7" t="s">
        <v>119</v>
      </c>
      <c r="C7" t="s">
        <v>74</v>
      </c>
      <c r="D7" t="s">
        <v>74</v>
      </c>
      <c r="E7" t="s">
        <v>74</v>
      </c>
      <c r="F7" t="s">
        <v>120</v>
      </c>
      <c r="G7" t="s">
        <v>74</v>
      </c>
      <c r="H7" t="s">
        <v>74</v>
      </c>
      <c r="I7" t="s">
        <v>121</v>
      </c>
      <c r="J7" t="s">
        <v>114</v>
      </c>
      <c r="K7" s="1" t="s">
        <v>226</v>
      </c>
      <c r="L7" t="s">
        <v>74</v>
      </c>
      <c r="M7" t="s">
        <v>74</v>
      </c>
      <c r="N7" t="s">
        <v>74</v>
      </c>
      <c r="O7" t="s">
        <v>74</v>
      </c>
      <c r="P7" t="s">
        <v>74</v>
      </c>
      <c r="Q7" t="s">
        <v>74</v>
      </c>
      <c r="R7" t="s">
        <v>74</v>
      </c>
      <c r="S7" t="s">
        <v>74</v>
      </c>
      <c r="T7" t="s">
        <v>74</v>
      </c>
      <c r="U7" t="s">
        <v>122</v>
      </c>
      <c r="V7" t="s">
        <v>123</v>
      </c>
      <c r="W7" t="s">
        <v>124</v>
      </c>
      <c r="X7" t="s">
        <v>74</v>
      </c>
      <c r="Y7" t="s">
        <v>74</v>
      </c>
      <c r="Z7" t="s">
        <v>74</v>
      </c>
      <c r="AA7" t="s">
        <v>74</v>
      </c>
      <c r="AB7" t="s">
        <v>74</v>
      </c>
      <c r="AC7" t="s">
        <v>74</v>
      </c>
      <c r="AD7" t="s">
        <v>74</v>
      </c>
      <c r="AE7" t="s">
        <v>74</v>
      </c>
      <c r="AF7" t="s">
        <v>74</v>
      </c>
      <c r="AG7" t="s">
        <v>74</v>
      </c>
      <c r="AH7" t="s">
        <v>74</v>
      </c>
      <c r="AI7" t="s">
        <v>74</v>
      </c>
      <c r="AJ7" t="s">
        <v>74</v>
      </c>
      <c r="AK7" t="s">
        <v>74</v>
      </c>
      <c r="AL7" t="s">
        <v>74</v>
      </c>
      <c r="AM7" t="s">
        <v>74</v>
      </c>
      <c r="AN7" t="s">
        <v>74</v>
      </c>
      <c r="AO7" t="s">
        <v>74</v>
      </c>
      <c r="AP7" t="s">
        <v>74</v>
      </c>
      <c r="AQ7" t="s">
        <v>74</v>
      </c>
      <c r="AR7" t="s">
        <v>74</v>
      </c>
      <c r="AS7" t="s">
        <v>74</v>
      </c>
      <c r="AT7" t="s">
        <v>74</v>
      </c>
      <c r="AU7" t="s">
        <v>74</v>
      </c>
      <c r="AV7">
        <v>2022</v>
      </c>
      <c r="AW7">
        <v>10</v>
      </c>
      <c r="AX7" t="s">
        <v>74</v>
      </c>
      <c r="AY7" t="s">
        <v>74</v>
      </c>
      <c r="AZ7" t="s">
        <v>74</v>
      </c>
      <c r="BA7" t="s">
        <v>74</v>
      </c>
      <c r="BB7" t="s">
        <v>74</v>
      </c>
      <c r="BC7">
        <v>55856</v>
      </c>
      <c r="BD7">
        <v>55867</v>
      </c>
      <c r="BE7" t="s">
        <v>74</v>
      </c>
      <c r="BF7" t="s">
        <v>125</v>
      </c>
      <c r="BG7" t="str">
        <f>HYPERLINK("http://dx.doi.org/10.1109/ACCESS.2022.3177842","http://dx.doi.org/10.1109/ACCESS.2022.3177842")</f>
        <v>http://dx.doi.org/10.1109/ACCESS.2022.3177842</v>
      </c>
      <c r="BH7" t="s">
        <v>74</v>
      </c>
      <c r="BI7" t="s">
        <v>74</v>
      </c>
      <c r="BJ7" t="s">
        <v>74</v>
      </c>
      <c r="BK7" t="s">
        <v>74</v>
      </c>
      <c r="BL7" t="s">
        <v>74</v>
      </c>
      <c r="BM7" t="s">
        <v>74</v>
      </c>
      <c r="BN7" t="s">
        <v>74</v>
      </c>
      <c r="BO7" t="s">
        <v>74</v>
      </c>
      <c r="BP7" t="s">
        <v>74</v>
      </c>
      <c r="BQ7" t="s">
        <v>74</v>
      </c>
      <c r="BR7" t="s">
        <v>74</v>
      </c>
      <c r="BS7" t="s">
        <v>74</v>
      </c>
      <c r="BT7" t="s">
        <v>74</v>
      </c>
      <c r="BU7" t="str">
        <f t="shared" si="0"/>
        <v>View Full Record in Web of Science</v>
      </c>
    </row>
    <row r="8" spans="1:73" x14ac:dyDescent="0.15">
      <c r="A8" t="s">
        <v>72</v>
      </c>
      <c r="B8" t="s">
        <v>126</v>
      </c>
      <c r="C8" t="s">
        <v>74</v>
      </c>
      <c r="D8" t="s">
        <v>74</v>
      </c>
      <c r="E8" t="s">
        <v>74</v>
      </c>
      <c r="F8" t="s">
        <v>127</v>
      </c>
      <c r="G8" t="s">
        <v>74</v>
      </c>
      <c r="H8" t="s">
        <v>74</v>
      </c>
      <c r="I8" t="s">
        <v>128</v>
      </c>
      <c r="J8" t="s">
        <v>129</v>
      </c>
      <c r="K8" s="1" t="s">
        <v>226</v>
      </c>
      <c r="L8" t="s">
        <v>74</v>
      </c>
      <c r="M8" t="s">
        <v>74</v>
      </c>
      <c r="N8" t="s">
        <v>74</v>
      </c>
      <c r="O8" t="s">
        <v>74</v>
      </c>
      <c r="P8" t="s">
        <v>74</v>
      </c>
      <c r="Q8" t="s">
        <v>74</v>
      </c>
      <c r="R8" t="s">
        <v>74</v>
      </c>
      <c r="S8" t="s">
        <v>74</v>
      </c>
      <c r="T8" t="s">
        <v>74</v>
      </c>
      <c r="U8" t="s">
        <v>130</v>
      </c>
      <c r="V8" t="s">
        <v>131</v>
      </c>
      <c r="W8" t="s">
        <v>132</v>
      </c>
      <c r="X8" t="s">
        <v>74</v>
      </c>
      <c r="Y8" t="s">
        <v>74</v>
      </c>
      <c r="Z8" t="s">
        <v>74</v>
      </c>
      <c r="AA8" t="s">
        <v>74</v>
      </c>
      <c r="AB8" t="s">
        <v>74</v>
      </c>
      <c r="AC8" t="s">
        <v>74</v>
      </c>
      <c r="AD8" t="s">
        <v>74</v>
      </c>
      <c r="AE8" t="s">
        <v>74</v>
      </c>
      <c r="AF8" t="s">
        <v>74</v>
      </c>
      <c r="AG8" t="s">
        <v>74</v>
      </c>
      <c r="AH8" t="s">
        <v>74</v>
      </c>
      <c r="AI8" t="s">
        <v>74</v>
      </c>
      <c r="AJ8" t="s">
        <v>74</v>
      </c>
      <c r="AK8" t="s">
        <v>74</v>
      </c>
      <c r="AL8" t="s">
        <v>74</v>
      </c>
      <c r="AM8" t="s">
        <v>74</v>
      </c>
      <c r="AN8" t="s">
        <v>74</v>
      </c>
      <c r="AO8" t="s">
        <v>74</v>
      </c>
      <c r="AP8" t="s">
        <v>74</v>
      </c>
      <c r="AQ8" t="s">
        <v>74</v>
      </c>
      <c r="AR8" t="s">
        <v>74</v>
      </c>
      <c r="AS8" t="s">
        <v>74</v>
      </c>
      <c r="AT8" t="s">
        <v>74</v>
      </c>
      <c r="AU8" t="s">
        <v>133</v>
      </c>
      <c r="AV8">
        <v>2020</v>
      </c>
      <c r="AW8">
        <v>30</v>
      </c>
      <c r="AX8">
        <v>6</v>
      </c>
      <c r="AY8" t="s">
        <v>74</v>
      </c>
      <c r="AZ8" t="s">
        <v>74</v>
      </c>
      <c r="BA8" t="s">
        <v>74</v>
      </c>
      <c r="BB8" t="s">
        <v>74</v>
      </c>
      <c r="BC8" t="s">
        <v>74</v>
      </c>
      <c r="BD8" t="s">
        <v>74</v>
      </c>
      <c r="BE8" t="s">
        <v>134</v>
      </c>
      <c r="BF8" t="s">
        <v>135</v>
      </c>
      <c r="BG8" t="str">
        <f>HYPERLINK("http://dx.doi.org/10.1002/2050-7038.12366","http://dx.doi.org/10.1002/2050-7038.12366")</f>
        <v>http://dx.doi.org/10.1002/2050-7038.12366</v>
      </c>
      <c r="BH8" t="s">
        <v>74</v>
      </c>
      <c r="BI8" t="s">
        <v>74</v>
      </c>
      <c r="BJ8" t="s">
        <v>74</v>
      </c>
      <c r="BK8" t="s">
        <v>74</v>
      </c>
      <c r="BL8" t="s">
        <v>74</v>
      </c>
      <c r="BM8" t="s">
        <v>74</v>
      </c>
      <c r="BN8" t="s">
        <v>74</v>
      </c>
      <c r="BO8" t="s">
        <v>74</v>
      </c>
      <c r="BP8" t="s">
        <v>74</v>
      </c>
      <c r="BQ8" t="s">
        <v>74</v>
      </c>
      <c r="BR8" t="s">
        <v>74</v>
      </c>
      <c r="BS8" t="s">
        <v>74</v>
      </c>
      <c r="BT8" t="s">
        <v>74</v>
      </c>
      <c r="BU8" t="str">
        <f t="shared" si="0"/>
        <v>View Full Record in Web of Science</v>
      </c>
    </row>
    <row r="9" spans="1:73" x14ac:dyDescent="0.15">
      <c r="A9" t="s">
        <v>72</v>
      </c>
      <c r="B9" t="s">
        <v>136</v>
      </c>
      <c r="C9" t="s">
        <v>74</v>
      </c>
      <c r="D9" t="s">
        <v>74</v>
      </c>
      <c r="E9" t="s">
        <v>74</v>
      </c>
      <c r="F9" t="s">
        <v>137</v>
      </c>
      <c r="G9" t="s">
        <v>74</v>
      </c>
      <c r="H9" t="s">
        <v>74</v>
      </c>
      <c r="I9" t="s">
        <v>138</v>
      </c>
      <c r="J9" t="s">
        <v>139</v>
      </c>
      <c r="K9" s="1" t="s">
        <v>226</v>
      </c>
      <c r="L9" t="s">
        <v>74</v>
      </c>
      <c r="M9" t="s">
        <v>74</v>
      </c>
      <c r="N9" t="s">
        <v>74</v>
      </c>
      <c r="O9" t="s">
        <v>74</v>
      </c>
      <c r="P9" t="s">
        <v>74</v>
      </c>
      <c r="Q9" t="s">
        <v>74</v>
      </c>
      <c r="R9" t="s">
        <v>74</v>
      </c>
      <c r="S9" t="s">
        <v>74</v>
      </c>
      <c r="T9" t="s">
        <v>74</v>
      </c>
      <c r="U9" t="s">
        <v>140</v>
      </c>
      <c r="V9" t="s">
        <v>141</v>
      </c>
      <c r="W9" t="s">
        <v>142</v>
      </c>
      <c r="X9" t="s">
        <v>74</v>
      </c>
      <c r="Y9" t="s">
        <v>74</v>
      </c>
      <c r="Z9" t="s">
        <v>74</v>
      </c>
      <c r="AA9" t="s">
        <v>74</v>
      </c>
      <c r="AB9" t="s">
        <v>74</v>
      </c>
      <c r="AC9" t="s">
        <v>74</v>
      </c>
      <c r="AD9" t="s">
        <v>74</v>
      </c>
      <c r="AE9" t="s">
        <v>74</v>
      </c>
      <c r="AF9" t="s">
        <v>74</v>
      </c>
      <c r="AG9" t="s">
        <v>74</v>
      </c>
      <c r="AH9" t="s">
        <v>74</v>
      </c>
      <c r="AI9" t="s">
        <v>74</v>
      </c>
      <c r="AJ9" t="s">
        <v>74</v>
      </c>
      <c r="AK9" t="s">
        <v>74</v>
      </c>
      <c r="AL9" t="s">
        <v>74</v>
      </c>
      <c r="AM9" t="s">
        <v>74</v>
      </c>
      <c r="AN9" t="s">
        <v>74</v>
      </c>
      <c r="AO9" t="s">
        <v>74</v>
      </c>
      <c r="AP9" t="s">
        <v>74</v>
      </c>
      <c r="AQ9" t="s">
        <v>74</v>
      </c>
      <c r="AR9" t="s">
        <v>74</v>
      </c>
      <c r="AS9" t="s">
        <v>74</v>
      </c>
      <c r="AT9" t="s">
        <v>74</v>
      </c>
      <c r="AU9" t="s">
        <v>143</v>
      </c>
      <c r="AV9">
        <v>2020</v>
      </c>
      <c r="AW9">
        <v>56</v>
      </c>
      <c r="AX9">
        <v>5</v>
      </c>
      <c r="AY9" t="s">
        <v>144</v>
      </c>
      <c r="AZ9" t="s">
        <v>74</v>
      </c>
      <c r="BA9" t="s">
        <v>74</v>
      </c>
      <c r="BB9" t="s">
        <v>74</v>
      </c>
      <c r="BC9">
        <v>5901</v>
      </c>
      <c r="BD9">
        <v>5912</v>
      </c>
      <c r="BE9" t="s">
        <v>74</v>
      </c>
      <c r="BF9" t="s">
        <v>145</v>
      </c>
      <c r="BG9" t="str">
        <f>HYPERLINK("http://dx.doi.org/10.1109/TIA.2020.2984614","http://dx.doi.org/10.1109/TIA.2020.2984614")</f>
        <v>http://dx.doi.org/10.1109/TIA.2020.2984614</v>
      </c>
      <c r="BH9" t="s">
        <v>74</v>
      </c>
      <c r="BI9" t="s">
        <v>74</v>
      </c>
      <c r="BJ9" t="s">
        <v>74</v>
      </c>
      <c r="BK9" t="s">
        <v>74</v>
      </c>
      <c r="BL9" t="s">
        <v>74</v>
      </c>
      <c r="BM9" t="s">
        <v>74</v>
      </c>
      <c r="BN9" t="s">
        <v>74</v>
      </c>
      <c r="BO9" t="s">
        <v>74</v>
      </c>
      <c r="BP9" t="s">
        <v>74</v>
      </c>
      <c r="BQ9" t="s">
        <v>74</v>
      </c>
      <c r="BR9" t="s">
        <v>74</v>
      </c>
      <c r="BS9" t="s">
        <v>74</v>
      </c>
      <c r="BT9" t="s">
        <v>74</v>
      </c>
      <c r="BU9" t="str">
        <f t="shared" si="0"/>
        <v>View Full Record in Web of Science</v>
      </c>
    </row>
    <row r="10" spans="1:73" x14ac:dyDescent="0.15">
      <c r="A10" t="s">
        <v>72</v>
      </c>
      <c r="B10" t="s">
        <v>146</v>
      </c>
      <c r="C10" t="s">
        <v>74</v>
      </c>
      <c r="D10" t="s">
        <v>74</v>
      </c>
      <c r="E10" t="s">
        <v>74</v>
      </c>
      <c r="F10" t="s">
        <v>147</v>
      </c>
      <c r="G10" t="s">
        <v>74</v>
      </c>
      <c r="H10" t="s">
        <v>74</v>
      </c>
      <c r="I10" t="s">
        <v>148</v>
      </c>
      <c r="J10" t="s">
        <v>149</v>
      </c>
      <c r="K10" s="1" t="s">
        <v>226</v>
      </c>
      <c r="L10" t="s">
        <v>74</v>
      </c>
      <c r="M10" t="s">
        <v>74</v>
      </c>
      <c r="N10" t="s">
        <v>74</v>
      </c>
      <c r="O10" t="s">
        <v>74</v>
      </c>
      <c r="P10" t="s">
        <v>74</v>
      </c>
      <c r="Q10" t="s">
        <v>74</v>
      </c>
      <c r="R10" t="s">
        <v>74</v>
      </c>
      <c r="S10" t="s">
        <v>74</v>
      </c>
      <c r="T10" t="s">
        <v>74</v>
      </c>
      <c r="U10" t="s">
        <v>150</v>
      </c>
      <c r="V10" t="s">
        <v>151</v>
      </c>
      <c r="W10" t="s">
        <v>152</v>
      </c>
      <c r="X10" t="s">
        <v>74</v>
      </c>
      <c r="Y10" t="s">
        <v>74</v>
      </c>
      <c r="Z10" t="s">
        <v>74</v>
      </c>
      <c r="AA10" t="s">
        <v>74</v>
      </c>
      <c r="AB10" t="s">
        <v>74</v>
      </c>
      <c r="AC10" t="s">
        <v>74</v>
      </c>
      <c r="AD10" t="s">
        <v>74</v>
      </c>
      <c r="AE10" t="s">
        <v>74</v>
      </c>
      <c r="AF10" t="s">
        <v>74</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74</v>
      </c>
      <c r="AZ10" t="s">
        <v>74</v>
      </c>
      <c r="BA10" t="s">
        <v>74</v>
      </c>
      <c r="BB10" t="s">
        <v>74</v>
      </c>
      <c r="BC10" t="s">
        <v>74</v>
      </c>
      <c r="BD10" t="s">
        <v>74</v>
      </c>
      <c r="BE10" t="s">
        <v>74</v>
      </c>
      <c r="BF10" t="s">
        <v>153</v>
      </c>
      <c r="BG10" t="str">
        <f>HYPERLINK("http://dx.doi.org/10.1080/00207543.2021.2023832","http://dx.doi.org/10.1080/00207543.2021.2023832")</f>
        <v>http://dx.doi.org/10.1080/00207543.2021.2023832</v>
      </c>
      <c r="BH10" t="s">
        <v>74</v>
      </c>
      <c r="BI10" t="s">
        <v>154</v>
      </c>
      <c r="BJ10" t="s">
        <v>74</v>
      </c>
      <c r="BK10" t="s">
        <v>74</v>
      </c>
      <c r="BL10" t="s">
        <v>74</v>
      </c>
      <c r="BM10" t="s">
        <v>74</v>
      </c>
      <c r="BN10" t="s">
        <v>74</v>
      </c>
      <c r="BO10" t="s">
        <v>74</v>
      </c>
      <c r="BP10" t="s">
        <v>74</v>
      </c>
      <c r="BQ10" t="s">
        <v>74</v>
      </c>
      <c r="BR10" t="s">
        <v>74</v>
      </c>
      <c r="BS10" t="s">
        <v>74</v>
      </c>
      <c r="BT10" t="s">
        <v>74</v>
      </c>
      <c r="BU10" t="str">
        <f t="shared" si="0"/>
        <v>View Full Record in Web of Science</v>
      </c>
    </row>
    <row r="11" spans="1:73" x14ac:dyDescent="0.15">
      <c r="A11" t="s">
        <v>72</v>
      </c>
      <c r="B11" t="s">
        <v>155</v>
      </c>
      <c r="C11" t="s">
        <v>74</v>
      </c>
      <c r="D11" t="s">
        <v>74</v>
      </c>
      <c r="E11" t="s">
        <v>74</v>
      </c>
      <c r="F11" t="s">
        <v>156</v>
      </c>
      <c r="G11" t="s">
        <v>74</v>
      </c>
      <c r="H11" t="s">
        <v>74</v>
      </c>
      <c r="I11" t="s">
        <v>157</v>
      </c>
      <c r="J11" t="s">
        <v>77</v>
      </c>
      <c r="K11" s="1" t="s">
        <v>226</v>
      </c>
      <c r="L11" t="s">
        <v>74</v>
      </c>
      <c r="M11" t="s">
        <v>74</v>
      </c>
      <c r="N11" t="s">
        <v>74</v>
      </c>
      <c r="O11" t="s">
        <v>74</v>
      </c>
      <c r="P11" t="s">
        <v>74</v>
      </c>
      <c r="Q11" t="s">
        <v>74</v>
      </c>
      <c r="R11" t="s">
        <v>74</v>
      </c>
      <c r="S11" t="s">
        <v>74</v>
      </c>
      <c r="T11" t="s">
        <v>74</v>
      </c>
      <c r="U11" t="s">
        <v>158</v>
      </c>
      <c r="V11" t="s">
        <v>159</v>
      </c>
      <c r="W11" t="s">
        <v>160</v>
      </c>
      <c r="X11" t="s">
        <v>74</v>
      </c>
      <c r="Y11" t="s">
        <v>74</v>
      </c>
      <c r="Z11" t="s">
        <v>74</v>
      </c>
      <c r="AA11" t="s">
        <v>74</v>
      </c>
      <c r="AB11" t="s">
        <v>74</v>
      </c>
      <c r="AC11" t="s">
        <v>74</v>
      </c>
      <c r="AD11" t="s">
        <v>74</v>
      </c>
      <c r="AE11" t="s">
        <v>74</v>
      </c>
      <c r="AF11" t="s">
        <v>74</v>
      </c>
      <c r="AG11" t="s">
        <v>74</v>
      </c>
      <c r="AH11" t="s">
        <v>74</v>
      </c>
      <c r="AI11" t="s">
        <v>74</v>
      </c>
      <c r="AJ11" t="s">
        <v>74</v>
      </c>
      <c r="AK11" t="s">
        <v>74</v>
      </c>
      <c r="AL11" t="s">
        <v>74</v>
      </c>
      <c r="AM11" t="s">
        <v>74</v>
      </c>
      <c r="AN11" t="s">
        <v>74</v>
      </c>
      <c r="AO11" t="s">
        <v>74</v>
      </c>
      <c r="AP11" t="s">
        <v>74</v>
      </c>
      <c r="AQ11" t="s">
        <v>74</v>
      </c>
      <c r="AR11" t="s">
        <v>74</v>
      </c>
      <c r="AS11" t="s">
        <v>74</v>
      </c>
      <c r="AT11" t="s">
        <v>74</v>
      </c>
      <c r="AU11" t="s">
        <v>161</v>
      </c>
      <c r="AV11">
        <v>2021</v>
      </c>
      <c r="AW11">
        <v>12</v>
      </c>
      <c r="AX11">
        <v>4</v>
      </c>
      <c r="AY11" t="s">
        <v>74</v>
      </c>
      <c r="AZ11" t="s">
        <v>74</v>
      </c>
      <c r="BA11" t="s">
        <v>74</v>
      </c>
      <c r="BB11" t="s">
        <v>74</v>
      </c>
      <c r="BC11">
        <v>3278</v>
      </c>
      <c r="BD11">
        <v>3288</v>
      </c>
      <c r="BE11" t="s">
        <v>74</v>
      </c>
      <c r="BF11" t="s">
        <v>162</v>
      </c>
      <c r="BG11" t="str">
        <f>HYPERLINK("http://dx.doi.org/10.1109/TSG.2021.3053026","http://dx.doi.org/10.1109/TSG.2021.3053026")</f>
        <v>http://dx.doi.org/10.1109/TSG.2021.3053026</v>
      </c>
      <c r="BH11" t="s">
        <v>74</v>
      </c>
      <c r="BI11" t="s">
        <v>74</v>
      </c>
      <c r="BJ11" t="s">
        <v>74</v>
      </c>
      <c r="BK11" t="s">
        <v>74</v>
      </c>
      <c r="BL11" t="s">
        <v>74</v>
      </c>
      <c r="BM11" t="s">
        <v>74</v>
      </c>
      <c r="BN11" t="s">
        <v>74</v>
      </c>
      <c r="BO11" t="s">
        <v>74</v>
      </c>
      <c r="BP11" t="s">
        <v>74</v>
      </c>
      <c r="BQ11" t="s">
        <v>74</v>
      </c>
      <c r="BR11" t="s">
        <v>74</v>
      </c>
      <c r="BS11" t="s">
        <v>74</v>
      </c>
      <c r="BT11" t="s">
        <v>74</v>
      </c>
      <c r="BU11" t="str">
        <f t="shared" si="0"/>
        <v>View Full Record in Web of Science</v>
      </c>
    </row>
    <row r="12" spans="1:73" x14ac:dyDescent="0.15">
      <c r="A12" t="s">
        <v>72</v>
      </c>
      <c r="B12" t="s">
        <v>163</v>
      </c>
      <c r="C12" t="s">
        <v>74</v>
      </c>
      <c r="D12" t="s">
        <v>74</v>
      </c>
      <c r="E12" t="s">
        <v>74</v>
      </c>
      <c r="F12" t="s">
        <v>164</v>
      </c>
      <c r="G12" t="s">
        <v>74</v>
      </c>
      <c r="H12" t="s">
        <v>74</v>
      </c>
      <c r="I12" t="s">
        <v>165</v>
      </c>
      <c r="J12" t="s">
        <v>166</v>
      </c>
      <c r="K12" s="1" t="s">
        <v>226</v>
      </c>
      <c r="L12" t="s">
        <v>74</v>
      </c>
      <c r="M12" t="s">
        <v>74</v>
      </c>
      <c r="N12" t="s">
        <v>74</v>
      </c>
      <c r="O12" t="s">
        <v>74</v>
      </c>
      <c r="P12" t="s">
        <v>74</v>
      </c>
      <c r="Q12" t="s">
        <v>74</v>
      </c>
      <c r="R12" t="s">
        <v>74</v>
      </c>
      <c r="S12" t="s">
        <v>74</v>
      </c>
      <c r="T12" t="s">
        <v>74</v>
      </c>
      <c r="U12" t="s">
        <v>167</v>
      </c>
      <c r="V12" t="s">
        <v>168</v>
      </c>
      <c r="W12" t="s">
        <v>169</v>
      </c>
      <c r="X12" t="s">
        <v>74</v>
      </c>
      <c r="Y12" t="s">
        <v>74</v>
      </c>
      <c r="Z12" t="s">
        <v>74</v>
      </c>
      <c r="AA12" t="s">
        <v>74</v>
      </c>
      <c r="AB12" t="s">
        <v>74</v>
      </c>
      <c r="AC12" t="s">
        <v>74</v>
      </c>
      <c r="AD12" t="s">
        <v>74</v>
      </c>
      <c r="AE12" t="s">
        <v>74</v>
      </c>
      <c r="AF12" t="s">
        <v>74</v>
      </c>
      <c r="AG12" t="s">
        <v>74</v>
      </c>
      <c r="AH12" t="s">
        <v>74</v>
      </c>
      <c r="AI12" t="s">
        <v>74</v>
      </c>
      <c r="AJ12" t="s">
        <v>74</v>
      </c>
      <c r="AK12" t="s">
        <v>74</v>
      </c>
      <c r="AL12" t="s">
        <v>74</v>
      </c>
      <c r="AM12" t="s">
        <v>74</v>
      </c>
      <c r="AN12" t="s">
        <v>74</v>
      </c>
      <c r="AO12" t="s">
        <v>74</v>
      </c>
      <c r="AP12" t="s">
        <v>74</v>
      </c>
      <c r="AQ12" t="s">
        <v>74</v>
      </c>
      <c r="AR12" t="s">
        <v>74</v>
      </c>
      <c r="AS12" t="s">
        <v>74</v>
      </c>
      <c r="AT12" t="s">
        <v>74</v>
      </c>
      <c r="AU12" t="s">
        <v>90</v>
      </c>
      <c r="AV12">
        <v>2021</v>
      </c>
      <c r="AW12">
        <v>12</v>
      </c>
      <c r="AX12">
        <v>4</v>
      </c>
      <c r="AY12" t="s">
        <v>74</v>
      </c>
      <c r="AZ12" t="s">
        <v>74</v>
      </c>
      <c r="BA12" t="s">
        <v>74</v>
      </c>
      <c r="BB12" t="s">
        <v>74</v>
      </c>
      <c r="BC12">
        <v>2321</v>
      </c>
      <c r="BD12">
        <v>2331</v>
      </c>
      <c r="BE12" t="s">
        <v>74</v>
      </c>
      <c r="BF12" t="s">
        <v>170</v>
      </c>
      <c r="BG12" t="str">
        <f>HYPERLINK("http://dx.doi.org/10.1109/TSTE.2021.3090463","http://dx.doi.org/10.1109/TSTE.2021.3090463")</f>
        <v>http://dx.doi.org/10.1109/TSTE.2021.3090463</v>
      </c>
      <c r="BH12" t="s">
        <v>74</v>
      </c>
      <c r="BI12" t="s">
        <v>74</v>
      </c>
      <c r="BJ12" t="s">
        <v>74</v>
      </c>
      <c r="BK12" t="s">
        <v>74</v>
      </c>
      <c r="BL12" t="s">
        <v>74</v>
      </c>
      <c r="BM12" t="s">
        <v>74</v>
      </c>
      <c r="BN12" t="s">
        <v>74</v>
      </c>
      <c r="BO12" t="s">
        <v>74</v>
      </c>
      <c r="BP12" t="s">
        <v>74</v>
      </c>
      <c r="BQ12" t="s">
        <v>74</v>
      </c>
      <c r="BR12" t="s">
        <v>74</v>
      </c>
      <c r="BS12" t="s">
        <v>74</v>
      </c>
      <c r="BT12" t="s">
        <v>74</v>
      </c>
      <c r="BU12" t="str">
        <f t="shared" si="0"/>
        <v>View Full Record in Web of Science</v>
      </c>
    </row>
    <row r="13" spans="1:73" x14ac:dyDescent="0.15">
      <c r="A13" t="s">
        <v>72</v>
      </c>
      <c r="B13" t="s">
        <v>171</v>
      </c>
      <c r="C13" t="s">
        <v>74</v>
      </c>
      <c r="D13" t="s">
        <v>74</v>
      </c>
      <c r="E13" t="s">
        <v>74</v>
      </c>
      <c r="F13" t="s">
        <v>172</v>
      </c>
      <c r="G13" t="s">
        <v>74</v>
      </c>
      <c r="H13" t="s">
        <v>74</v>
      </c>
      <c r="I13" t="s">
        <v>173</v>
      </c>
      <c r="J13" t="s">
        <v>77</v>
      </c>
      <c r="K13" s="1" t="s">
        <v>226</v>
      </c>
      <c r="L13" t="s">
        <v>74</v>
      </c>
      <c r="M13" t="s">
        <v>74</v>
      </c>
      <c r="N13" t="s">
        <v>74</v>
      </c>
      <c r="O13" t="s">
        <v>74</v>
      </c>
      <c r="P13" t="s">
        <v>74</v>
      </c>
      <c r="Q13" t="s">
        <v>74</v>
      </c>
      <c r="R13" t="s">
        <v>74</v>
      </c>
      <c r="S13" t="s">
        <v>74</v>
      </c>
      <c r="T13" t="s">
        <v>74</v>
      </c>
      <c r="U13" t="s">
        <v>174</v>
      </c>
      <c r="V13" t="s">
        <v>175</v>
      </c>
      <c r="W13" t="s">
        <v>176</v>
      </c>
      <c r="X13" t="s">
        <v>74</v>
      </c>
      <c r="Y13" t="s">
        <v>74</v>
      </c>
      <c r="Z13" t="s">
        <v>74</v>
      </c>
      <c r="AA13" t="s">
        <v>74</v>
      </c>
      <c r="AB13" t="s">
        <v>74</v>
      </c>
      <c r="AC13" t="s">
        <v>74</v>
      </c>
      <c r="AD13" t="s">
        <v>74</v>
      </c>
      <c r="AE13" t="s">
        <v>74</v>
      </c>
      <c r="AF13" t="s">
        <v>74</v>
      </c>
      <c r="AG13" t="s">
        <v>74</v>
      </c>
      <c r="AH13" t="s">
        <v>74</v>
      </c>
      <c r="AI13" t="s">
        <v>74</v>
      </c>
      <c r="AJ13" t="s">
        <v>74</v>
      </c>
      <c r="AK13" t="s">
        <v>74</v>
      </c>
      <c r="AL13" t="s">
        <v>74</v>
      </c>
      <c r="AM13" t="s">
        <v>74</v>
      </c>
      <c r="AN13" t="s">
        <v>74</v>
      </c>
      <c r="AO13" t="s">
        <v>74</v>
      </c>
      <c r="AP13" t="s">
        <v>74</v>
      </c>
      <c r="AQ13" t="s">
        <v>74</v>
      </c>
      <c r="AR13" t="s">
        <v>74</v>
      </c>
      <c r="AS13" t="s">
        <v>74</v>
      </c>
      <c r="AT13" t="s">
        <v>74</v>
      </c>
      <c r="AU13" t="s">
        <v>177</v>
      </c>
      <c r="AV13">
        <v>2022</v>
      </c>
      <c r="AW13">
        <v>13</v>
      </c>
      <c r="AX13">
        <v>6</v>
      </c>
      <c r="AY13" t="s">
        <v>74</v>
      </c>
      <c r="AZ13" t="s">
        <v>74</v>
      </c>
      <c r="BA13" t="s">
        <v>74</v>
      </c>
      <c r="BB13" t="s">
        <v>74</v>
      </c>
      <c r="BC13">
        <v>4716</v>
      </c>
      <c r="BD13">
        <v>4729</v>
      </c>
      <c r="BE13" t="s">
        <v>74</v>
      </c>
      <c r="BF13" t="s">
        <v>178</v>
      </c>
      <c r="BG13" t="str">
        <f>HYPERLINK("http://dx.doi.org/10.1109/TSG.2022.3181359","http://dx.doi.org/10.1109/TSG.2022.3181359")</f>
        <v>http://dx.doi.org/10.1109/TSG.2022.3181359</v>
      </c>
      <c r="BH13" t="s">
        <v>74</v>
      </c>
      <c r="BI13" t="s">
        <v>74</v>
      </c>
      <c r="BJ13" t="s">
        <v>74</v>
      </c>
      <c r="BK13" t="s">
        <v>74</v>
      </c>
      <c r="BL13" t="s">
        <v>74</v>
      </c>
      <c r="BM13" t="s">
        <v>74</v>
      </c>
      <c r="BN13" t="s">
        <v>74</v>
      </c>
      <c r="BO13" t="s">
        <v>74</v>
      </c>
      <c r="BP13" t="s">
        <v>74</v>
      </c>
      <c r="BQ13" t="s">
        <v>74</v>
      </c>
      <c r="BR13" t="s">
        <v>74</v>
      </c>
      <c r="BS13" t="s">
        <v>74</v>
      </c>
      <c r="BT13" t="s">
        <v>74</v>
      </c>
      <c r="BU13" t="str">
        <f t="shared" si="0"/>
        <v>View Full Record in Web of Science</v>
      </c>
    </row>
    <row r="14" spans="1:73" x14ac:dyDescent="0.15">
      <c r="A14" t="s">
        <v>72</v>
      </c>
      <c r="B14" t="s">
        <v>179</v>
      </c>
      <c r="C14" t="s">
        <v>74</v>
      </c>
      <c r="D14" t="s">
        <v>74</v>
      </c>
      <c r="E14" t="s">
        <v>74</v>
      </c>
      <c r="F14" t="s">
        <v>180</v>
      </c>
      <c r="G14" t="s">
        <v>74</v>
      </c>
      <c r="H14" t="s">
        <v>74</v>
      </c>
      <c r="I14" t="s">
        <v>181</v>
      </c>
      <c r="J14" t="s">
        <v>139</v>
      </c>
      <c r="K14" s="1" t="s">
        <v>226</v>
      </c>
      <c r="L14" t="s">
        <v>74</v>
      </c>
      <c r="M14" t="s">
        <v>74</v>
      </c>
      <c r="N14" t="s">
        <v>74</v>
      </c>
      <c r="O14" t="s">
        <v>74</v>
      </c>
      <c r="P14" t="s">
        <v>74</v>
      </c>
      <c r="Q14" t="s">
        <v>74</v>
      </c>
      <c r="R14" t="s">
        <v>74</v>
      </c>
      <c r="S14" t="s">
        <v>74</v>
      </c>
      <c r="T14" t="s">
        <v>74</v>
      </c>
      <c r="U14" t="s">
        <v>182</v>
      </c>
      <c r="V14" t="s">
        <v>183</v>
      </c>
      <c r="W14" t="s">
        <v>184</v>
      </c>
      <c r="X14" t="s">
        <v>74</v>
      </c>
      <c r="Y14" t="s">
        <v>74</v>
      </c>
      <c r="Z14" t="s">
        <v>74</v>
      </c>
      <c r="AA14" t="s">
        <v>74</v>
      </c>
      <c r="AB14" t="s">
        <v>74</v>
      </c>
      <c r="AC14" t="s">
        <v>74</v>
      </c>
      <c r="AD14" t="s">
        <v>74</v>
      </c>
      <c r="AE14" t="s">
        <v>74</v>
      </c>
      <c r="AF14" t="s">
        <v>74</v>
      </c>
      <c r="AG14" t="s">
        <v>74</v>
      </c>
      <c r="AH14" t="s">
        <v>74</v>
      </c>
      <c r="AI14" t="s">
        <v>74</v>
      </c>
      <c r="AJ14" t="s">
        <v>74</v>
      </c>
      <c r="AK14" t="s">
        <v>74</v>
      </c>
      <c r="AL14" t="s">
        <v>74</v>
      </c>
      <c r="AM14" t="s">
        <v>74</v>
      </c>
      <c r="AN14" t="s">
        <v>74</v>
      </c>
      <c r="AO14" t="s">
        <v>74</v>
      </c>
      <c r="AP14" t="s">
        <v>74</v>
      </c>
      <c r="AQ14" t="s">
        <v>74</v>
      </c>
      <c r="AR14" t="s">
        <v>74</v>
      </c>
      <c r="AS14" t="s">
        <v>74</v>
      </c>
      <c r="AT14" t="s">
        <v>74</v>
      </c>
      <c r="AU14" t="s">
        <v>143</v>
      </c>
      <c r="AV14">
        <v>2020</v>
      </c>
      <c r="AW14">
        <v>56</v>
      </c>
      <c r="AX14">
        <v>5</v>
      </c>
      <c r="AY14" t="s">
        <v>144</v>
      </c>
      <c r="AZ14" t="s">
        <v>74</v>
      </c>
      <c r="BA14" t="s">
        <v>74</v>
      </c>
      <c r="BB14" t="s">
        <v>74</v>
      </c>
      <c r="BC14">
        <v>5836</v>
      </c>
      <c r="BD14">
        <v>5847</v>
      </c>
      <c r="BE14" t="s">
        <v>74</v>
      </c>
      <c r="BF14" t="s">
        <v>185</v>
      </c>
      <c r="BG14" t="str">
        <f>HYPERLINK("http://dx.doi.org/10.1109/TIA.2020.2984741","http://dx.doi.org/10.1109/TIA.2020.2984741")</f>
        <v>http://dx.doi.org/10.1109/TIA.2020.2984741</v>
      </c>
      <c r="BH14" t="s">
        <v>74</v>
      </c>
      <c r="BI14" t="s">
        <v>74</v>
      </c>
      <c r="BJ14" t="s">
        <v>74</v>
      </c>
      <c r="BK14" t="s">
        <v>74</v>
      </c>
      <c r="BL14" t="s">
        <v>74</v>
      </c>
      <c r="BM14" t="s">
        <v>74</v>
      </c>
      <c r="BN14" t="s">
        <v>74</v>
      </c>
      <c r="BO14" t="s">
        <v>74</v>
      </c>
      <c r="BP14" t="s">
        <v>74</v>
      </c>
      <c r="BQ14" t="s">
        <v>74</v>
      </c>
      <c r="BR14" t="s">
        <v>74</v>
      </c>
      <c r="BS14" t="s">
        <v>74</v>
      </c>
      <c r="BT14" t="s">
        <v>74</v>
      </c>
      <c r="BU14" t="str">
        <f t="shared" si="0"/>
        <v>View Full Record in Web of Science</v>
      </c>
    </row>
    <row r="15" spans="1:73" x14ac:dyDescent="0.15">
      <c r="A15" t="s">
        <v>72</v>
      </c>
      <c r="B15" t="s">
        <v>186</v>
      </c>
      <c r="C15" t="s">
        <v>74</v>
      </c>
      <c r="D15" t="s">
        <v>74</v>
      </c>
      <c r="E15" t="s">
        <v>74</v>
      </c>
      <c r="F15" t="s">
        <v>187</v>
      </c>
      <c r="G15" t="s">
        <v>74</v>
      </c>
      <c r="H15" t="s">
        <v>74</v>
      </c>
      <c r="I15" t="s">
        <v>188</v>
      </c>
      <c r="J15" t="s">
        <v>77</v>
      </c>
      <c r="K15" s="1" t="s">
        <v>226</v>
      </c>
      <c r="L15" t="s">
        <v>74</v>
      </c>
      <c r="M15" t="s">
        <v>74</v>
      </c>
      <c r="N15" t="s">
        <v>74</v>
      </c>
      <c r="O15" t="s">
        <v>74</v>
      </c>
      <c r="P15" t="s">
        <v>74</v>
      </c>
      <c r="Q15" t="s">
        <v>74</v>
      </c>
      <c r="R15" t="s">
        <v>74</v>
      </c>
      <c r="S15" t="s">
        <v>74</v>
      </c>
      <c r="T15" t="s">
        <v>74</v>
      </c>
      <c r="U15" t="s">
        <v>189</v>
      </c>
      <c r="V15" t="s">
        <v>190</v>
      </c>
      <c r="W15" t="s">
        <v>191</v>
      </c>
      <c r="X15" t="s">
        <v>74</v>
      </c>
      <c r="Y15" t="s">
        <v>74</v>
      </c>
      <c r="Z15" t="s">
        <v>74</v>
      </c>
      <c r="AA15" t="s">
        <v>74</v>
      </c>
      <c r="AB15" t="s">
        <v>74</v>
      </c>
      <c r="AC15" t="s">
        <v>74</v>
      </c>
      <c r="AD15" t="s">
        <v>74</v>
      </c>
      <c r="AE15" t="s">
        <v>74</v>
      </c>
      <c r="AF15" t="s">
        <v>74</v>
      </c>
      <c r="AG15" t="s">
        <v>74</v>
      </c>
      <c r="AH15" t="s">
        <v>74</v>
      </c>
      <c r="AI15" t="s">
        <v>74</v>
      </c>
      <c r="AJ15" t="s">
        <v>74</v>
      </c>
      <c r="AK15" t="s">
        <v>74</v>
      </c>
      <c r="AL15" t="s">
        <v>74</v>
      </c>
      <c r="AM15" t="s">
        <v>74</v>
      </c>
      <c r="AN15" t="s">
        <v>74</v>
      </c>
      <c r="AO15" t="s">
        <v>74</v>
      </c>
      <c r="AP15" t="s">
        <v>74</v>
      </c>
      <c r="AQ15" t="s">
        <v>74</v>
      </c>
      <c r="AR15" t="s">
        <v>74</v>
      </c>
      <c r="AS15" t="s">
        <v>74</v>
      </c>
      <c r="AT15" t="s">
        <v>74</v>
      </c>
      <c r="AU15" t="s">
        <v>177</v>
      </c>
      <c r="AV15">
        <v>2021</v>
      </c>
      <c r="AW15">
        <v>12</v>
      </c>
      <c r="AX15">
        <v>6</v>
      </c>
      <c r="AY15" t="s">
        <v>74</v>
      </c>
      <c r="AZ15" t="s">
        <v>74</v>
      </c>
      <c r="BA15" t="s">
        <v>74</v>
      </c>
      <c r="BB15" t="s">
        <v>74</v>
      </c>
      <c r="BC15">
        <v>5146</v>
      </c>
      <c r="BD15">
        <v>5157</v>
      </c>
      <c r="BE15" t="s">
        <v>74</v>
      </c>
      <c r="BF15" t="s">
        <v>192</v>
      </c>
      <c r="BG15" t="str">
        <f>HYPERLINK("http://dx.doi.org/10.1109/TSG.2021.3107896","http://dx.doi.org/10.1109/TSG.2021.3107896")</f>
        <v>http://dx.doi.org/10.1109/TSG.2021.3107896</v>
      </c>
      <c r="BH15" t="s">
        <v>74</v>
      </c>
      <c r="BI15" t="s">
        <v>74</v>
      </c>
      <c r="BJ15" t="s">
        <v>74</v>
      </c>
      <c r="BK15" t="s">
        <v>74</v>
      </c>
      <c r="BL15" t="s">
        <v>74</v>
      </c>
      <c r="BM15" t="s">
        <v>74</v>
      </c>
      <c r="BN15" t="s">
        <v>74</v>
      </c>
      <c r="BO15" t="s">
        <v>74</v>
      </c>
      <c r="BP15" t="s">
        <v>74</v>
      </c>
      <c r="BQ15" t="s">
        <v>74</v>
      </c>
      <c r="BR15" t="s">
        <v>74</v>
      </c>
      <c r="BS15" t="s">
        <v>74</v>
      </c>
      <c r="BT15" t="s">
        <v>74</v>
      </c>
      <c r="BU15" t="str">
        <f t="shared" si="0"/>
        <v>View Full Record in Web of Science</v>
      </c>
    </row>
    <row r="16" spans="1:73" x14ac:dyDescent="0.15">
      <c r="A16" t="s">
        <v>72</v>
      </c>
      <c r="B16" t="s">
        <v>193</v>
      </c>
      <c r="C16" t="s">
        <v>74</v>
      </c>
      <c r="D16" t="s">
        <v>74</v>
      </c>
      <c r="E16" t="s">
        <v>74</v>
      </c>
      <c r="F16" t="s">
        <v>194</v>
      </c>
      <c r="G16" t="s">
        <v>74</v>
      </c>
      <c r="H16" t="s">
        <v>74</v>
      </c>
      <c r="I16" t="s">
        <v>195</v>
      </c>
      <c r="J16" t="s">
        <v>196</v>
      </c>
      <c r="K16" s="1" t="s">
        <v>226</v>
      </c>
      <c r="L16" t="s">
        <v>74</v>
      </c>
      <c r="M16" t="s">
        <v>74</v>
      </c>
      <c r="N16" t="s">
        <v>74</v>
      </c>
      <c r="O16" t="s">
        <v>74</v>
      </c>
      <c r="P16" t="s">
        <v>74</v>
      </c>
      <c r="Q16" t="s">
        <v>74</v>
      </c>
      <c r="R16" t="s">
        <v>74</v>
      </c>
      <c r="S16" t="s">
        <v>74</v>
      </c>
      <c r="T16" t="s">
        <v>74</v>
      </c>
      <c r="U16" t="s">
        <v>197</v>
      </c>
      <c r="V16" t="s">
        <v>198</v>
      </c>
      <c r="W16" t="s">
        <v>199</v>
      </c>
      <c r="X16" t="s">
        <v>74</v>
      </c>
      <c r="Y16" t="s">
        <v>74</v>
      </c>
      <c r="Z16" t="s">
        <v>74</v>
      </c>
      <c r="AA16" t="s">
        <v>74</v>
      </c>
      <c r="AB16" t="s">
        <v>74</v>
      </c>
      <c r="AC16" t="s">
        <v>74</v>
      </c>
      <c r="AD16" t="s">
        <v>74</v>
      </c>
      <c r="AE16" t="s">
        <v>74</v>
      </c>
      <c r="AF16" t="s">
        <v>74</v>
      </c>
      <c r="AG16" t="s">
        <v>74</v>
      </c>
      <c r="AH16" t="s">
        <v>74</v>
      </c>
      <c r="AI16" t="s">
        <v>74</v>
      </c>
      <c r="AJ16" t="s">
        <v>74</v>
      </c>
      <c r="AK16" t="s">
        <v>74</v>
      </c>
      <c r="AL16" t="s">
        <v>74</v>
      </c>
      <c r="AM16" t="s">
        <v>74</v>
      </c>
      <c r="AN16" t="s">
        <v>74</v>
      </c>
      <c r="AO16" t="s">
        <v>74</v>
      </c>
      <c r="AP16" t="s">
        <v>74</v>
      </c>
      <c r="AQ16" t="s">
        <v>74</v>
      </c>
      <c r="AR16" t="s">
        <v>74</v>
      </c>
      <c r="AS16" t="s">
        <v>74</v>
      </c>
      <c r="AT16" t="s">
        <v>74</v>
      </c>
      <c r="AU16" t="s">
        <v>200</v>
      </c>
      <c r="AV16">
        <v>2020</v>
      </c>
      <c r="AW16">
        <v>69</v>
      </c>
      <c r="AX16">
        <v>1</v>
      </c>
      <c r="AY16" t="s">
        <v>74</v>
      </c>
      <c r="AZ16" t="s">
        <v>74</v>
      </c>
      <c r="BA16" t="s">
        <v>74</v>
      </c>
      <c r="BB16" t="s">
        <v>74</v>
      </c>
      <c r="BC16">
        <v>78</v>
      </c>
      <c r="BD16">
        <v>89</v>
      </c>
      <c r="BE16" t="s">
        <v>74</v>
      </c>
      <c r="BF16" t="s">
        <v>201</v>
      </c>
      <c r="BG16" t="str">
        <f>HYPERLINK("http://dx.doi.org/10.1109/TVT.2019.2950402","http://dx.doi.org/10.1109/TVT.2019.2950402")</f>
        <v>http://dx.doi.org/10.1109/TVT.2019.2950402</v>
      </c>
      <c r="BH16" t="s">
        <v>74</v>
      </c>
      <c r="BI16" t="s">
        <v>74</v>
      </c>
      <c r="BJ16" t="s">
        <v>74</v>
      </c>
      <c r="BK16" t="s">
        <v>74</v>
      </c>
      <c r="BL16" t="s">
        <v>74</v>
      </c>
      <c r="BM16" t="s">
        <v>74</v>
      </c>
      <c r="BN16" t="s">
        <v>74</v>
      </c>
      <c r="BO16" t="s">
        <v>74</v>
      </c>
      <c r="BP16" t="s">
        <v>74</v>
      </c>
      <c r="BQ16" t="s">
        <v>74</v>
      </c>
      <c r="BR16" t="s">
        <v>74</v>
      </c>
      <c r="BS16" t="s">
        <v>74</v>
      </c>
      <c r="BT16" t="s">
        <v>74</v>
      </c>
      <c r="BU16" t="str">
        <f t="shared" si="0"/>
        <v>View Full Record in Web of Science</v>
      </c>
    </row>
    <row r="17" spans="1:73" x14ac:dyDescent="0.15">
      <c r="A17" t="s">
        <v>72</v>
      </c>
      <c r="B17" t="s">
        <v>202</v>
      </c>
      <c r="C17" t="s">
        <v>74</v>
      </c>
      <c r="D17" t="s">
        <v>74</v>
      </c>
      <c r="E17" t="s">
        <v>74</v>
      </c>
      <c r="F17" t="s">
        <v>203</v>
      </c>
      <c r="G17" t="s">
        <v>74</v>
      </c>
      <c r="H17" t="s">
        <v>74</v>
      </c>
      <c r="I17" t="s">
        <v>204</v>
      </c>
      <c r="J17" t="s">
        <v>205</v>
      </c>
      <c r="K17" s="1" t="s">
        <v>226</v>
      </c>
      <c r="L17" t="s">
        <v>74</v>
      </c>
      <c r="M17" t="s">
        <v>74</v>
      </c>
      <c r="N17" t="s">
        <v>74</v>
      </c>
      <c r="O17" t="s">
        <v>74</v>
      </c>
      <c r="P17" t="s">
        <v>74</v>
      </c>
      <c r="Q17" t="s">
        <v>74</v>
      </c>
      <c r="R17" t="s">
        <v>74</v>
      </c>
      <c r="S17" t="s">
        <v>74</v>
      </c>
      <c r="T17" t="s">
        <v>74</v>
      </c>
      <c r="U17" t="s">
        <v>206</v>
      </c>
      <c r="V17" t="s">
        <v>207</v>
      </c>
      <c r="W17" t="s">
        <v>208</v>
      </c>
      <c r="X17" t="s">
        <v>74</v>
      </c>
      <c r="Y17" t="s">
        <v>74</v>
      </c>
      <c r="Z17" t="s">
        <v>74</v>
      </c>
      <c r="AA17" t="s">
        <v>74</v>
      </c>
      <c r="AB17" t="s">
        <v>74</v>
      </c>
      <c r="AC17" t="s">
        <v>74</v>
      </c>
      <c r="AD17" t="s">
        <v>74</v>
      </c>
      <c r="AE17" t="s">
        <v>74</v>
      </c>
      <c r="AF17" t="s">
        <v>74</v>
      </c>
      <c r="AG17" t="s">
        <v>74</v>
      </c>
      <c r="AH17" t="s">
        <v>74</v>
      </c>
      <c r="AI17" t="s">
        <v>74</v>
      </c>
      <c r="AJ17" t="s">
        <v>74</v>
      </c>
      <c r="AK17" t="s">
        <v>74</v>
      </c>
      <c r="AL17" t="s">
        <v>74</v>
      </c>
      <c r="AM17" t="s">
        <v>74</v>
      </c>
      <c r="AN17" t="s">
        <v>74</v>
      </c>
      <c r="AO17" t="s">
        <v>74</v>
      </c>
      <c r="AP17" t="s">
        <v>74</v>
      </c>
      <c r="AQ17" t="s">
        <v>74</v>
      </c>
      <c r="AR17" t="s">
        <v>74</v>
      </c>
      <c r="AS17" t="s">
        <v>74</v>
      </c>
      <c r="AT17" t="s">
        <v>74</v>
      </c>
      <c r="AU17" t="s">
        <v>133</v>
      </c>
      <c r="AV17">
        <v>2022</v>
      </c>
      <c r="AW17">
        <v>8</v>
      </c>
      <c r="AX17">
        <v>2</v>
      </c>
      <c r="AY17" t="s">
        <v>74</v>
      </c>
      <c r="AZ17" t="s">
        <v>74</v>
      </c>
      <c r="BA17" t="s">
        <v>74</v>
      </c>
      <c r="BB17" t="s">
        <v>74</v>
      </c>
      <c r="BC17">
        <v>2531</v>
      </c>
      <c r="BD17">
        <v>2548</v>
      </c>
      <c r="BE17" t="s">
        <v>74</v>
      </c>
      <c r="BF17" t="s">
        <v>209</v>
      </c>
      <c r="BG17" t="str">
        <f>HYPERLINK("http://dx.doi.org/10.1109/TTE.2022.3141208","http://dx.doi.org/10.1109/TTE.2022.3141208")</f>
        <v>http://dx.doi.org/10.1109/TTE.2022.3141208</v>
      </c>
      <c r="BH17" t="s">
        <v>74</v>
      </c>
      <c r="BI17" t="s">
        <v>74</v>
      </c>
      <c r="BJ17" t="s">
        <v>74</v>
      </c>
      <c r="BK17" t="s">
        <v>74</v>
      </c>
      <c r="BL17" t="s">
        <v>74</v>
      </c>
      <c r="BM17" t="s">
        <v>74</v>
      </c>
      <c r="BN17" t="s">
        <v>74</v>
      </c>
      <c r="BO17" t="s">
        <v>74</v>
      </c>
      <c r="BP17" t="s">
        <v>74</v>
      </c>
      <c r="BQ17" t="s">
        <v>74</v>
      </c>
      <c r="BR17" t="s">
        <v>74</v>
      </c>
      <c r="BS17" t="s">
        <v>74</v>
      </c>
      <c r="BT17" t="s">
        <v>74</v>
      </c>
      <c r="BU17" t="str">
        <f t="shared" si="0"/>
        <v>View Full Record in Web of Science</v>
      </c>
    </row>
    <row r="18" spans="1:73" x14ac:dyDescent="0.15">
      <c r="A18" t="s">
        <v>72</v>
      </c>
      <c r="B18" t="s">
        <v>210</v>
      </c>
      <c r="C18" t="s">
        <v>74</v>
      </c>
      <c r="D18" t="s">
        <v>74</v>
      </c>
      <c r="E18" t="s">
        <v>74</v>
      </c>
      <c r="F18" t="s">
        <v>211</v>
      </c>
      <c r="G18" t="s">
        <v>74</v>
      </c>
      <c r="H18" t="s">
        <v>74</v>
      </c>
      <c r="I18" t="s">
        <v>212</v>
      </c>
      <c r="J18" t="s">
        <v>139</v>
      </c>
      <c r="K18" s="1" t="s">
        <v>226</v>
      </c>
      <c r="L18" t="s">
        <v>74</v>
      </c>
      <c r="M18" t="s">
        <v>74</v>
      </c>
      <c r="N18" t="s">
        <v>74</v>
      </c>
      <c r="O18" t="s">
        <v>74</v>
      </c>
      <c r="P18" t="s">
        <v>74</v>
      </c>
      <c r="Q18" t="s">
        <v>74</v>
      </c>
      <c r="R18" t="s">
        <v>74</v>
      </c>
      <c r="S18" t="s">
        <v>74</v>
      </c>
      <c r="T18" t="s">
        <v>74</v>
      </c>
      <c r="U18" t="s">
        <v>213</v>
      </c>
      <c r="V18" t="s">
        <v>74</v>
      </c>
      <c r="W18" t="s">
        <v>214</v>
      </c>
      <c r="X18" t="s">
        <v>74</v>
      </c>
      <c r="Y18" t="s">
        <v>74</v>
      </c>
      <c r="Z18" t="s">
        <v>74</v>
      </c>
      <c r="AA18" t="s">
        <v>74</v>
      </c>
      <c r="AB18" t="s">
        <v>74</v>
      </c>
      <c r="AC18" t="s">
        <v>74</v>
      </c>
      <c r="AD18" t="s">
        <v>74</v>
      </c>
      <c r="AE18" t="s">
        <v>74</v>
      </c>
      <c r="AF18" t="s">
        <v>74</v>
      </c>
      <c r="AG18" t="s">
        <v>74</v>
      </c>
      <c r="AH18" t="s">
        <v>74</v>
      </c>
      <c r="AI18" t="s">
        <v>74</v>
      </c>
      <c r="AJ18" t="s">
        <v>74</v>
      </c>
      <c r="AK18" t="s">
        <v>74</v>
      </c>
      <c r="AL18" t="s">
        <v>74</v>
      </c>
      <c r="AM18" t="s">
        <v>74</v>
      </c>
      <c r="AN18" t="s">
        <v>74</v>
      </c>
      <c r="AO18" t="s">
        <v>74</v>
      </c>
      <c r="AP18" t="s">
        <v>74</v>
      </c>
      <c r="AQ18" t="s">
        <v>74</v>
      </c>
      <c r="AR18" t="s">
        <v>74</v>
      </c>
      <c r="AS18" t="s">
        <v>74</v>
      </c>
      <c r="AT18" t="s">
        <v>74</v>
      </c>
      <c r="AU18" t="s">
        <v>143</v>
      </c>
      <c r="AV18">
        <v>2020</v>
      </c>
      <c r="AW18">
        <v>56</v>
      </c>
      <c r="AX18">
        <v>5</v>
      </c>
      <c r="AY18" t="s">
        <v>144</v>
      </c>
      <c r="AZ18" t="s">
        <v>74</v>
      </c>
      <c r="BA18" t="s">
        <v>74</v>
      </c>
      <c r="BB18" t="s">
        <v>74</v>
      </c>
      <c r="BC18">
        <v>5824</v>
      </c>
      <c r="BD18">
        <v>5835</v>
      </c>
      <c r="BE18" t="s">
        <v>74</v>
      </c>
      <c r="BF18" t="s">
        <v>215</v>
      </c>
      <c r="BG18" t="str">
        <f>HYPERLINK("http://dx.doi.org/10.1109/TIA.2020.2976839","http://dx.doi.org/10.1109/TIA.2020.2976839")</f>
        <v>http://dx.doi.org/10.1109/TIA.2020.2976839</v>
      </c>
      <c r="BH18" t="s">
        <v>74</v>
      </c>
      <c r="BI18" t="s">
        <v>74</v>
      </c>
      <c r="BJ18" t="s">
        <v>74</v>
      </c>
      <c r="BK18" t="s">
        <v>74</v>
      </c>
      <c r="BL18" t="s">
        <v>74</v>
      </c>
      <c r="BM18" t="s">
        <v>74</v>
      </c>
      <c r="BN18" t="s">
        <v>74</v>
      </c>
      <c r="BO18" t="s">
        <v>74</v>
      </c>
      <c r="BP18" t="s">
        <v>74</v>
      </c>
      <c r="BQ18" t="s">
        <v>74</v>
      </c>
      <c r="BR18" t="s">
        <v>74</v>
      </c>
      <c r="BS18" t="s">
        <v>74</v>
      </c>
      <c r="BT18" t="s">
        <v>74</v>
      </c>
      <c r="BU18" t="str">
        <f t="shared" si="0"/>
        <v>View Full Record in Web of Science</v>
      </c>
    </row>
    <row r="19" spans="1:73" x14ac:dyDescent="0.15">
      <c r="A19" t="s">
        <v>72</v>
      </c>
      <c r="B19" t="s">
        <v>216</v>
      </c>
      <c r="C19" t="s">
        <v>74</v>
      </c>
      <c r="D19" t="s">
        <v>74</v>
      </c>
      <c r="E19" t="s">
        <v>74</v>
      </c>
      <c r="F19" t="s">
        <v>217</v>
      </c>
      <c r="G19" t="s">
        <v>74</v>
      </c>
      <c r="H19" t="s">
        <v>74</v>
      </c>
      <c r="I19" t="s">
        <v>218</v>
      </c>
      <c r="J19" t="s">
        <v>219</v>
      </c>
      <c r="K19" s="1" t="s">
        <v>226</v>
      </c>
      <c r="L19" t="s">
        <v>74</v>
      </c>
      <c r="M19" t="s">
        <v>74</v>
      </c>
      <c r="N19" t="s">
        <v>74</v>
      </c>
      <c r="O19" t="s">
        <v>74</v>
      </c>
      <c r="P19" t="s">
        <v>74</v>
      </c>
      <c r="Q19" t="s">
        <v>74</v>
      </c>
      <c r="R19" t="s">
        <v>74</v>
      </c>
      <c r="S19" t="s">
        <v>74</v>
      </c>
      <c r="T19" t="s">
        <v>74</v>
      </c>
      <c r="U19" t="s">
        <v>220</v>
      </c>
      <c r="V19" t="s">
        <v>221</v>
      </c>
      <c r="W19" t="s">
        <v>222</v>
      </c>
      <c r="X19" t="s">
        <v>74</v>
      </c>
      <c r="Y19" t="s">
        <v>74</v>
      </c>
      <c r="Z19" t="s">
        <v>74</v>
      </c>
      <c r="AA19" t="s">
        <v>74</v>
      </c>
      <c r="AB19" t="s">
        <v>74</v>
      </c>
      <c r="AC19" t="s">
        <v>74</v>
      </c>
      <c r="AD19" t="s">
        <v>74</v>
      </c>
      <c r="AE19" t="s">
        <v>74</v>
      </c>
      <c r="AF19" t="s">
        <v>74</v>
      </c>
      <c r="AG19" t="s">
        <v>74</v>
      </c>
      <c r="AH19" t="s">
        <v>74</v>
      </c>
      <c r="AI19" t="s">
        <v>74</v>
      </c>
      <c r="AJ19" t="s">
        <v>74</v>
      </c>
      <c r="AK19" t="s">
        <v>74</v>
      </c>
      <c r="AL19" t="s">
        <v>74</v>
      </c>
      <c r="AM19" t="s">
        <v>74</v>
      </c>
      <c r="AN19" t="s">
        <v>74</v>
      </c>
      <c r="AO19" t="s">
        <v>74</v>
      </c>
      <c r="AP19" t="s">
        <v>74</v>
      </c>
      <c r="AQ19" t="s">
        <v>74</v>
      </c>
      <c r="AR19" t="s">
        <v>74</v>
      </c>
      <c r="AS19" t="s">
        <v>74</v>
      </c>
      <c r="AT19" t="s">
        <v>74</v>
      </c>
      <c r="AU19" t="s">
        <v>223</v>
      </c>
      <c r="AV19">
        <v>2020</v>
      </c>
      <c r="AW19">
        <v>14</v>
      </c>
      <c r="AX19">
        <v>17</v>
      </c>
      <c r="AY19" t="s">
        <v>74</v>
      </c>
      <c r="AZ19" t="s">
        <v>74</v>
      </c>
      <c r="BA19" t="s">
        <v>74</v>
      </c>
      <c r="BB19" t="s">
        <v>74</v>
      </c>
      <c r="BC19">
        <v>3558</v>
      </c>
      <c r="BD19">
        <v>3567</v>
      </c>
      <c r="BE19" t="s">
        <v>74</v>
      </c>
      <c r="BF19" t="s">
        <v>224</v>
      </c>
      <c r="BG19" t="str">
        <f>HYPERLINK("http://dx.doi.org/10.1049/iet-rpg.2020.0837","http://dx.doi.org/10.1049/iet-rpg.2020.0837")</f>
        <v>http://dx.doi.org/10.1049/iet-rpg.2020.0837</v>
      </c>
      <c r="BH19" t="s">
        <v>74</v>
      </c>
      <c r="BI19" t="s">
        <v>74</v>
      </c>
      <c r="BJ19" t="s">
        <v>74</v>
      </c>
      <c r="BK19" t="s">
        <v>74</v>
      </c>
      <c r="BL19" t="s">
        <v>74</v>
      </c>
      <c r="BM19" t="s">
        <v>74</v>
      </c>
      <c r="BN19" t="s">
        <v>74</v>
      </c>
      <c r="BO19" t="s">
        <v>74</v>
      </c>
      <c r="BP19" t="s">
        <v>74</v>
      </c>
      <c r="BQ19" t="s">
        <v>74</v>
      </c>
      <c r="BR19" t="s">
        <v>74</v>
      </c>
      <c r="BS19" t="s">
        <v>74</v>
      </c>
      <c r="BT19" t="s">
        <v>74</v>
      </c>
      <c r="BU19" t="str">
        <f t="shared" si="0"/>
        <v>View Full Record in Web of Science</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Rojo González</cp:lastModifiedBy>
  <dcterms:created xsi:type="dcterms:W3CDTF">2022-12-21T19:20:52Z</dcterms:created>
  <dcterms:modified xsi:type="dcterms:W3CDTF">2022-12-21T19:20:52Z</dcterms:modified>
</cp:coreProperties>
</file>