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 l="1"/>
  <c r="L9" i="1" s="1"/>
  <c r="H10" i="1"/>
  <c r="L10" i="1" s="1"/>
  <c r="H11" i="1"/>
  <c r="L11" i="1" s="1"/>
  <c r="H12" i="1"/>
  <c r="L12" i="1" s="1"/>
  <c r="H13" i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L20" i="1" s="1"/>
  <c r="H21" i="1"/>
  <c r="L21" i="1" s="1"/>
  <c r="H22" i="1"/>
  <c r="L22" i="1" s="1"/>
  <c r="H23" i="1"/>
  <c r="L23" i="1" s="1"/>
  <c r="H24" i="1"/>
  <c r="L24" i="1" s="1"/>
  <c r="L13" i="1"/>
  <c r="M28" i="1"/>
  <c r="M29" i="1" s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8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8" i="1"/>
  <c r="L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8" i="1"/>
  <c r="M30" i="1" l="1"/>
</calcChain>
</file>

<file path=xl/sharedStrings.xml><?xml version="1.0" encoding="utf-8"?>
<sst xmlns="http://schemas.openxmlformats.org/spreadsheetml/2006/main" count="121" uniqueCount="74">
  <si>
    <t>Gimnasio Deportivo "Mañana vengo"</t>
  </si>
  <si>
    <t>CODIGO</t>
  </si>
  <si>
    <t>Nombre</t>
  </si>
  <si>
    <t>Apellido</t>
  </si>
  <si>
    <t>Sexo</t>
  </si>
  <si>
    <t>Fecha de Nacimiento</t>
  </si>
  <si>
    <t>Barrio</t>
  </si>
  <si>
    <t>Fecha de Ingreso</t>
  </si>
  <si>
    <t>Categoría de Socio</t>
  </si>
  <si>
    <t>Cuota</t>
  </si>
  <si>
    <t>Tipo de Socio</t>
  </si>
  <si>
    <t>Tiempo de Permanencia a la fecha</t>
  </si>
  <si>
    <t>Días</t>
  </si>
  <si>
    <t>Meses</t>
  </si>
  <si>
    <t>Años</t>
  </si>
  <si>
    <t>S001</t>
  </si>
  <si>
    <t>JUAN</t>
  </si>
  <si>
    <t>PEREZ</t>
  </si>
  <si>
    <t>M</t>
  </si>
  <si>
    <t>CORDON</t>
  </si>
  <si>
    <t>A</t>
  </si>
  <si>
    <t>S002</t>
  </si>
  <si>
    <t>MARIA</t>
  </si>
  <si>
    <t>GOMEZ</t>
  </si>
  <si>
    <t>F</t>
  </si>
  <si>
    <t>AGUADA</t>
  </si>
  <si>
    <t>B</t>
  </si>
  <si>
    <t>JOSE</t>
  </si>
  <si>
    <t>GONZALES</t>
  </si>
  <si>
    <t>MARIO</t>
  </si>
  <si>
    <t>SELLANES</t>
  </si>
  <si>
    <t>CECILIA</t>
  </si>
  <si>
    <t>BAEZ</t>
  </si>
  <si>
    <t>LAURA</t>
  </si>
  <si>
    <t>GIMENEZ</t>
  </si>
  <si>
    <t>JUANA</t>
  </si>
  <si>
    <t>WALTER</t>
  </si>
  <si>
    <t>CENTRO</t>
  </si>
  <si>
    <t>MARIANA</t>
  </si>
  <si>
    <t>DIAZ</t>
  </si>
  <si>
    <t>PABLO</t>
  </si>
  <si>
    <t>PERALTA</t>
  </si>
  <si>
    <t>DIANA</t>
  </si>
  <si>
    <t>FERNANDA</t>
  </si>
  <si>
    <t>RUIZ</t>
  </si>
  <si>
    <t>MONICA</t>
  </si>
  <si>
    <t>ALMIRON</t>
  </si>
  <si>
    <t>MAURICIO</t>
  </si>
  <si>
    <t>LOPEZ</t>
  </si>
  <si>
    <t>MARCO</t>
  </si>
  <si>
    <t>GARCIA</t>
  </si>
  <si>
    <t>LETICIA</t>
  </si>
  <si>
    <t>ROBLES</t>
  </si>
  <si>
    <t>GERARDO</t>
  </si>
  <si>
    <t>SOSA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</si>
  <si>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</si>
  <si>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</si>
  <si>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</si>
  <si>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</si>
  <si>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</si>
  <si>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</si>
  <si>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</si>
  <si>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</si>
  <si>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</si>
  <si>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</si>
  <si>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</si>
  <si>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</si>
  <si>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</si>
  <si>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</si>
  <si>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</si>
  <si>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Edad</t>
  </si>
  <si>
    <t>Fecha Actual</t>
  </si>
  <si>
    <t>Año Actual</t>
  </si>
  <si>
    <t>Mes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</si>
</sst>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8000"/>
      <name val="Arial"/>
      <family val="2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/>
    <xf numFmtId="2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topLeftCell="L1" workbookViewId="0">
      <selection activeCell="N8" sqref="N8"/>
    </sheetView>
  </sheetViews>
  <sheetFormatPr baseColWidth="10" defaultColWidth="18.28515625" defaultRowHeight="12" x14ac:dyDescent="0.2"/>
  <cols>
    <col min="1" max="5" width="18.28515625" style="5"/>
    <col min="6" max="6" width="18.28515625" style="11"/>
    <col min="7" max="7" width="18.28515625" style="5"/>
    <col min="8" max="8" width="18.28515625" style="8"/>
    <col min="9" max="12" width="18.28515625" style="5"/>
    <col min="13" max="13" width="21.42578125" style="12" customWidth="1"/>
    <col min="14" max="14" width="18.28515625" style="12"/>
    <col min="15" max="15" width="18.28515625" style="8"/>
    <col min="16" max="16384" width="18.28515625" style="5"/>
  </cols>
  <sheetData>
    <row r="2" spans="2:17" x14ac:dyDescent="0.2">
      <c r="G2" s="11"/>
      <c r="L2" s="12"/>
    </row>
    <row r="4" spans="2:17" x14ac:dyDescent="0.2">
      <c r="B4" s="1"/>
      <c r="C4" s="24" t="s">
        <v>0</v>
      </c>
      <c r="D4" s="24"/>
      <c r="E4" s="24"/>
      <c r="F4" s="24"/>
      <c r="G4" s="24"/>
      <c r="H4" s="6"/>
      <c r="I4" s="1"/>
      <c r="J4" s="1"/>
      <c r="K4" s="1"/>
      <c r="L4" s="1"/>
      <c r="M4" s="13"/>
      <c r="N4" s="13"/>
      <c r="O4" s="7"/>
    </row>
    <row r="5" spans="2:17" ht="12.75" thickBot="1" x14ac:dyDescent="0.25">
      <c r="B5" s="1"/>
      <c r="C5" s="4"/>
      <c r="D5" s="1"/>
      <c r="E5" s="1"/>
      <c r="F5" s="10"/>
      <c r="G5" s="1"/>
      <c r="H5" s="7"/>
      <c r="I5" s="1"/>
      <c r="J5" s="1"/>
      <c r="K5" s="1"/>
      <c r="L5" s="1"/>
      <c r="M5" s="13"/>
      <c r="N5" s="13"/>
      <c r="O5" s="7"/>
    </row>
    <row r="6" spans="2:17" ht="12.75" thickBot="1" x14ac:dyDescent="0.25">
      <c r="B6" s="17" t="s">
        <v>1</v>
      </c>
      <c r="C6" s="17" t="s">
        <v>2</v>
      </c>
      <c r="D6" s="17" t="s">
        <v>3</v>
      </c>
      <c r="E6" s="17" t="s">
        <v>4</v>
      </c>
      <c r="F6" s="25" t="s">
        <v>5</v>
      </c>
      <c r="G6" s="17" t="s">
        <v>6</v>
      </c>
      <c r="H6" s="22" t="s">
        <v>70</v>
      </c>
      <c r="I6" s="17" t="s">
        <v>7</v>
      </c>
      <c r="J6" s="17" t="s">
        <v>8</v>
      </c>
      <c r="K6" s="17" t="s">
        <v>9</v>
      </c>
      <c r="L6" s="17" t="s">
        <v>10</v>
      </c>
      <c r="M6" s="19" t="s">
        <v>11</v>
      </c>
      <c r="N6" s="20"/>
      <c r="O6" s="21"/>
    </row>
    <row r="7" spans="2:17" ht="15.75" customHeight="1" thickBot="1" x14ac:dyDescent="0.3">
      <c r="B7" s="18"/>
      <c r="C7" s="18"/>
      <c r="D7" s="18"/>
      <c r="E7" s="18"/>
      <c r="F7" s="26"/>
      <c r="G7" s="18"/>
      <c r="H7" s="23"/>
      <c r="I7" s="18"/>
      <c r="J7" s="18"/>
      <c r="K7" s="18"/>
      <c r="L7" s="18"/>
      <c r="M7" s="14" t="s">
        <v>12</v>
      </c>
      <c r="N7" s="14" t="s">
        <v>13</v>
      </c>
      <c r="O7" s="15" t="s">
        <v>14</v>
      </c>
      <c r="Q7" s="27"/>
    </row>
    <row r="8" spans="2:17" ht="15.75" x14ac:dyDescent="0.25">
      <c r="B8" s="1" t="s">
        <v>15</v>
      </c>
      <c r="C8" s="1" t="s">
        <v>16</v>
      </c>
      <c r="D8" s="1" t="s">
        <v>17</v>
      </c>
      <c r="E8" s="2" t="s">
        <v>18</v>
      </c>
      <c r="F8" s="3">
        <v>30814</v>
      </c>
      <c r="G8" s="2" t="s">
        <v>19</v>
      </c>
      <c r="H8" s="9">
        <f ca="1">IF(MONTH(TODAY())&gt;MONTH(F8),YEAR(TODAY())-YEAR(F8),IF(AND(MONTH(TODAY())=MONTH(F8),DAY(TODAY())&gt;DAY(F8)),YEAR(TODAY())-YEAR(F8),YEAR(TODAY())-YEAR(F8)-1))</f>
        <v>39</v>
      </c>
      <c r="I8" s="3">
        <v>38515</v>
      </c>
      <c r="J8" s="2" t="s">
        <v>20</v>
      </c>
      <c r="K8" s="2">
        <f>+IF(J8="A",25,18)</f>
        <v>25</v>
      </c>
      <c r="L8" s="1" t="str">
        <f ca="1">+IF(H8&gt;30,"ADULTO","JOVEN")</f>
        <v>ADULTO</v>
      </c>
      <c r="M8" s="16">
        <f ca="1">+IF(DAY(TODAY())&lt;DAY(I8), 30+DAY(TODAY())-DAY(I8), DAY(TODAY())-DAY(I8))</f>
        <v>19</v>
      </c>
      <c r="N8" s="16">
        <f ca="1">+IF(DAY(TODAY())&lt;DAY(I8), MONTH(TODAY())-MONTH(I8)-1, MONTH(TODAY())-MONTH(I8))</f>
        <v>5</v>
      </c>
      <c r="O8" s="13">
        <f ca="1">+YEAR(TODAY())-YEAR(I8)</f>
        <v>18</v>
      </c>
      <c r="Q8" s="27"/>
    </row>
    <row r="9" spans="2:17" ht="15" x14ac:dyDescent="0.25">
      <c r="B9" s="1" t="s">
        <v>21</v>
      </c>
      <c r="C9" s="1" t="s">
        <v>22</v>
      </c>
      <c r="D9" s="1" t="s">
        <v>23</v>
      </c>
      <c r="E9" s="2" t="s">
        <v>24</v>
      </c>
      <c r="F9" s="3">
        <v>31555</v>
      </c>
      <c r="G9" s="2" t="s">
        <v>25</v>
      </c>
      <c r="H9" s="9">
        <f t="shared" ref="H9:H24" ca="1" si="0">IF(MONTH(TODAY())&gt;MONTH(F9),YEAR(TODAY())-YEAR(F9),IF(AND(MONTH(TODAY())=MONTH(F9),DAY(TODAY())&gt;DAY(F9)),YEAR(TODAY())-YEAR(F9),YEAR(TODAY())-YEAR(F9)-1))</f>
        <v>37</v>
      </c>
      <c r="I9" s="3">
        <v>38889</v>
      </c>
      <c r="J9" s="2" t="s">
        <v>26</v>
      </c>
      <c r="K9" s="2">
        <f t="shared" ref="K9:K24" si="1">+IF(J9="A",25,18)</f>
        <v>18</v>
      </c>
      <c r="L9" s="1" t="str">
        <f t="shared" ref="L9:L24" ca="1" si="2">+IF(H9&gt;30,"ADULTO","JOVEN")</f>
        <v>ADULTO</v>
      </c>
      <c r="M9" s="16">
        <f ca="1">+IF(DAY(TODAY())&lt;DAY(I9), 30+DAY(TODAY())-DAY(I9), DAY(TODAY())-DAY(I9))</f>
        <v>10</v>
      </c>
      <c r="N9" s="16">
        <f ca="1">+MONTH(TODAY())-MONTH(I10)</f>
        <v>1</v>
      </c>
      <c r="O9" s="13">
        <f ca="1">+YEAR(TODAY())-YEAR(I9)</f>
        <v>17</v>
      </c>
      <c r="Q9"/>
    </row>
    <row r="10" spans="2:17" ht="15.75" x14ac:dyDescent="0.25">
      <c r="B10" s="1" t="s">
        <v>55</v>
      </c>
      <c r="C10" s="1" t="s">
        <v>27</v>
      </c>
      <c r="D10" s="1" t="s">
        <v>28</v>
      </c>
      <c r="E10" s="2" t="s">
        <v>18</v>
      </c>
      <c r="F10" s="3">
        <v>34842</v>
      </c>
      <c r="G10" s="2" t="s">
        <v>25</v>
      </c>
      <c r="H10" s="9">
        <f t="shared" ca="1" si="0"/>
        <v>28</v>
      </c>
      <c r="I10" s="3">
        <v>38293</v>
      </c>
      <c r="J10" s="2" t="s">
        <v>20</v>
      </c>
      <c r="K10" s="2">
        <f t="shared" si="1"/>
        <v>25</v>
      </c>
      <c r="L10" s="1" t="str">
        <f t="shared" ca="1" si="2"/>
        <v>JOVEN</v>
      </c>
      <c r="M10" s="16">
        <f ca="1">+IF(DAY(TODAY())&lt;DAY(I10), 30+DAY(TODAY())-DAY(I10), DAY(TODAY())-DAY(I10))</f>
        <v>29</v>
      </c>
      <c r="N10" s="16">
        <f ca="1">+MONTH(TODAY())-MONTH(I11)</f>
        <v>6</v>
      </c>
      <c r="O10" s="13">
        <f ca="1">+YEAR(TODAY())-YEAR(I10)</f>
        <v>19</v>
      </c>
      <c r="Q10" s="27"/>
    </row>
    <row r="11" spans="2:17" ht="15.75" x14ac:dyDescent="0.25">
      <c r="B11" s="1" t="s">
        <v>56</v>
      </c>
      <c r="C11" s="1" t="s">
        <v>29</v>
      </c>
      <c r="D11" s="1" t="s">
        <v>30</v>
      </c>
      <c r="E11" s="2" t="s">
        <v>18</v>
      </c>
      <c r="F11" s="3">
        <v>33219</v>
      </c>
      <c r="G11" s="2" t="s">
        <v>25</v>
      </c>
      <c r="H11" s="9">
        <f t="shared" ca="1" si="0"/>
        <v>32</v>
      </c>
      <c r="I11" s="3">
        <v>38513</v>
      </c>
      <c r="J11" s="2" t="s">
        <v>26</v>
      </c>
      <c r="K11" s="2">
        <f t="shared" si="1"/>
        <v>18</v>
      </c>
      <c r="L11" s="1" t="str">
        <f t="shared" ca="1" si="2"/>
        <v>ADULTO</v>
      </c>
      <c r="M11" s="16">
        <f ca="1">+IF(DAY(TODAY())&lt;DAY(I11), 30+DAY(TODAY())-DAY(I11), DAY(TODAY())-DAY(I11))</f>
        <v>21</v>
      </c>
      <c r="N11" s="16">
        <f ca="1">+MONTH(TODAY())-MONTH(I12)</f>
        <v>1</v>
      </c>
      <c r="O11" s="13">
        <f ca="1">+YEAR(TODAY())-YEAR(I11)</f>
        <v>18</v>
      </c>
      <c r="Q11" s="27"/>
    </row>
    <row r="12" spans="2:17" ht="15" x14ac:dyDescent="0.25">
      <c r="B12" s="1" t="s">
        <v>57</v>
      </c>
      <c r="C12" s="1" t="s">
        <v>31</v>
      </c>
      <c r="D12" s="1" t="s">
        <v>32</v>
      </c>
      <c r="E12" s="2" t="s">
        <v>24</v>
      </c>
      <c r="F12" s="3">
        <v>33914</v>
      </c>
      <c r="G12" s="2" t="s">
        <v>19</v>
      </c>
      <c r="H12" s="9">
        <f t="shared" ca="1" si="0"/>
        <v>31</v>
      </c>
      <c r="I12" s="3">
        <v>38675</v>
      </c>
      <c r="J12" s="2" t="s">
        <v>26</v>
      </c>
      <c r="K12" s="2">
        <f t="shared" si="1"/>
        <v>18</v>
      </c>
      <c r="L12" s="1" t="str">
        <f t="shared" ca="1" si="2"/>
        <v>ADULTO</v>
      </c>
      <c r="M12" s="16">
        <f ca="1">+IF(DAY(TODAY())&lt;DAY(I12), 30+DAY(TODAY())-DAY(I12), DAY(TODAY())-DAY(I12))</f>
        <v>12</v>
      </c>
      <c r="N12" s="16">
        <f ca="1">+MONTH(TODAY())-MONTH(I13)</f>
        <v>1</v>
      </c>
      <c r="O12" s="13">
        <f ca="1">+YEAR(TODAY())-YEAR(I12)</f>
        <v>18</v>
      </c>
      <c r="Q12"/>
    </row>
    <row r="13" spans="2:17" ht="15.75" x14ac:dyDescent="0.25">
      <c r="B13" s="1" t="s">
        <v>58</v>
      </c>
      <c r="C13" s="1" t="s">
        <v>33</v>
      </c>
      <c r="D13" s="1" t="s">
        <v>34</v>
      </c>
      <c r="E13" s="2" t="s">
        <v>24</v>
      </c>
      <c r="F13" s="3">
        <v>31385</v>
      </c>
      <c r="G13" s="2" t="s">
        <v>19</v>
      </c>
      <c r="H13" s="9">
        <f t="shared" ca="1" si="0"/>
        <v>37</v>
      </c>
      <c r="I13" s="3">
        <v>38296</v>
      </c>
      <c r="J13" s="2" t="s">
        <v>20</v>
      </c>
      <c r="K13" s="2">
        <f t="shared" si="1"/>
        <v>25</v>
      </c>
      <c r="L13" s="1" t="str">
        <f t="shared" ca="1" si="2"/>
        <v>ADULTO</v>
      </c>
      <c r="M13" s="16">
        <f ca="1">+IF(DAY(TODAY())&lt;DAY(I13), 30+DAY(TODAY())-DAY(I13), DAY(TODAY())-DAY(I13))</f>
        <v>26</v>
      </c>
      <c r="N13" s="16">
        <f ca="1">+MONTH(TODAY())-MONTH(I14)</f>
        <v>5</v>
      </c>
      <c r="O13" s="13">
        <f ca="1">+YEAR(TODAY())-YEAR(I13)</f>
        <v>19</v>
      </c>
      <c r="Q13" s="27"/>
    </row>
    <row r="14" spans="2:17" ht="15.75" x14ac:dyDescent="0.25">
      <c r="B14" s="1" t="s">
        <v>59</v>
      </c>
      <c r="C14" s="1" t="s">
        <v>35</v>
      </c>
      <c r="D14" s="1" t="s">
        <v>23</v>
      </c>
      <c r="E14" s="2" t="s">
        <v>24</v>
      </c>
      <c r="F14" s="3">
        <v>32975</v>
      </c>
      <c r="G14" s="2" t="s">
        <v>25</v>
      </c>
      <c r="H14" s="9">
        <f t="shared" ca="1" si="0"/>
        <v>33</v>
      </c>
      <c r="I14" s="3">
        <v>38560</v>
      </c>
      <c r="J14" s="2" t="s">
        <v>20</v>
      </c>
      <c r="K14" s="2">
        <f t="shared" si="1"/>
        <v>25</v>
      </c>
      <c r="L14" s="1" t="str">
        <f t="shared" ca="1" si="2"/>
        <v>ADULTO</v>
      </c>
      <c r="M14" s="16">
        <f ca="1">+IF(DAY(TODAY())&lt;DAY(I14), 30+DAY(TODAY())-DAY(I14), DAY(TODAY())-DAY(I14))</f>
        <v>4</v>
      </c>
      <c r="N14" s="16">
        <f ca="1">+MONTH(TODAY())-MONTH(I15)</f>
        <v>3</v>
      </c>
      <c r="O14" s="13">
        <f ca="1">+YEAR(TODAY())-YEAR(I14)</f>
        <v>18</v>
      </c>
      <c r="Q14" s="27"/>
    </row>
    <row r="15" spans="2:17" ht="15.75" x14ac:dyDescent="0.25">
      <c r="B15" s="1" t="s">
        <v>60</v>
      </c>
      <c r="C15" s="1" t="s">
        <v>36</v>
      </c>
      <c r="D15" s="1" t="s">
        <v>17</v>
      </c>
      <c r="E15" s="2" t="s">
        <v>18</v>
      </c>
      <c r="F15" s="3">
        <v>33511</v>
      </c>
      <c r="G15" s="2" t="s">
        <v>37</v>
      </c>
      <c r="H15" s="9">
        <f t="shared" ca="1" si="0"/>
        <v>32</v>
      </c>
      <c r="I15" s="3">
        <v>38233</v>
      </c>
      <c r="J15" s="2" t="s">
        <v>20</v>
      </c>
      <c r="K15" s="2">
        <f t="shared" si="1"/>
        <v>25</v>
      </c>
      <c r="L15" s="1" t="str">
        <f t="shared" ca="1" si="2"/>
        <v>ADULTO</v>
      </c>
      <c r="M15" s="16">
        <f ca="1">+IF(DAY(TODAY())&lt;DAY(I15), 30+DAY(TODAY())-DAY(I15), DAY(TODAY())-DAY(I15))</f>
        <v>28</v>
      </c>
      <c r="N15" s="16">
        <f ca="1">+MONTH(TODAY())-MONTH(I16)</f>
        <v>8</v>
      </c>
      <c r="O15" s="13">
        <f ca="1">+YEAR(TODAY())-YEAR(I15)</f>
        <v>19</v>
      </c>
      <c r="Q15" s="27"/>
    </row>
    <row r="16" spans="2:17" ht="15.75" x14ac:dyDescent="0.25">
      <c r="B16" s="1" t="s">
        <v>61</v>
      </c>
      <c r="C16" s="1" t="s">
        <v>38</v>
      </c>
      <c r="D16" s="1" t="s">
        <v>39</v>
      </c>
      <c r="E16" s="2" t="s">
        <v>24</v>
      </c>
      <c r="F16" s="3">
        <v>31395</v>
      </c>
      <c r="G16" s="2" t="s">
        <v>19</v>
      </c>
      <c r="H16" s="9">
        <f t="shared" ca="1" si="0"/>
        <v>37</v>
      </c>
      <c r="I16" s="3">
        <v>38837</v>
      </c>
      <c r="J16" s="2" t="s">
        <v>26</v>
      </c>
      <c r="K16" s="2">
        <f t="shared" si="1"/>
        <v>18</v>
      </c>
      <c r="L16" s="1" t="str">
        <f t="shared" ca="1" si="2"/>
        <v>ADULTO</v>
      </c>
      <c r="M16" s="16">
        <f ca="1">+IF(DAY(TODAY())&lt;DAY(I16), 30+DAY(TODAY())-DAY(I16), DAY(TODAY())-DAY(I16))</f>
        <v>1</v>
      </c>
      <c r="N16" s="16">
        <f ca="1">+MONTH(TODAY())-MONTH(I17)</f>
        <v>9</v>
      </c>
      <c r="O16" s="13">
        <f ca="1">+YEAR(TODAY())-YEAR(I16)</f>
        <v>17</v>
      </c>
      <c r="Q16" s="27"/>
    </row>
    <row r="17" spans="2:15" x14ac:dyDescent="0.2">
      <c r="B17" s="1" t="s">
        <v>62</v>
      </c>
      <c r="C17" s="1" t="s">
        <v>40</v>
      </c>
      <c r="D17" s="1" t="s">
        <v>41</v>
      </c>
      <c r="E17" s="2" t="s">
        <v>18</v>
      </c>
      <c r="F17" s="3">
        <v>30129</v>
      </c>
      <c r="G17" s="2" t="s">
        <v>37</v>
      </c>
      <c r="H17" s="9">
        <f t="shared" ca="1" si="0"/>
        <v>41</v>
      </c>
      <c r="I17" s="3">
        <v>38415</v>
      </c>
      <c r="J17" s="2" t="s">
        <v>26</v>
      </c>
      <c r="K17" s="2">
        <f t="shared" si="1"/>
        <v>18</v>
      </c>
      <c r="L17" s="1" t="str">
        <f t="shared" ca="1" si="2"/>
        <v>ADULTO</v>
      </c>
      <c r="M17" s="16">
        <f ca="1">+IF(DAY(TODAY())&lt;DAY(I17), 30+DAY(TODAY())-DAY(I17), DAY(TODAY())-DAY(I17))</f>
        <v>27</v>
      </c>
      <c r="N17" s="16">
        <f ca="1">+MONTH(TODAY())-MONTH(I18)</f>
        <v>10</v>
      </c>
      <c r="O17" s="13">
        <f ca="1">+YEAR(TODAY())-YEAR(I17)</f>
        <v>18</v>
      </c>
    </row>
    <row r="18" spans="2:15" x14ac:dyDescent="0.2">
      <c r="B18" s="1" t="s">
        <v>63</v>
      </c>
      <c r="C18" s="1" t="s">
        <v>42</v>
      </c>
      <c r="D18" s="1" t="s">
        <v>28</v>
      </c>
      <c r="E18" s="2" t="s">
        <v>24</v>
      </c>
      <c r="F18" s="3">
        <v>31437</v>
      </c>
      <c r="G18" s="2" t="s">
        <v>37</v>
      </c>
      <c r="H18" s="9">
        <f t="shared" ca="1" si="0"/>
        <v>37</v>
      </c>
      <c r="I18" s="3">
        <v>38385</v>
      </c>
      <c r="J18" s="2" t="s">
        <v>26</v>
      </c>
      <c r="K18" s="2">
        <f t="shared" si="1"/>
        <v>18</v>
      </c>
      <c r="L18" s="1" t="str">
        <f t="shared" ca="1" si="2"/>
        <v>ADULTO</v>
      </c>
      <c r="M18" s="16">
        <f ca="1">+IF(DAY(TODAY())&lt;DAY(I18), 30+DAY(TODAY())-DAY(I18), DAY(TODAY())-DAY(I18))</f>
        <v>29</v>
      </c>
      <c r="N18" s="16">
        <f ca="1">+MONTH(TODAY())-MONTH(I19)</f>
        <v>11</v>
      </c>
      <c r="O18" s="13">
        <f ca="1">+YEAR(TODAY())-YEAR(I18)</f>
        <v>18</v>
      </c>
    </row>
    <row r="19" spans="2:15" x14ac:dyDescent="0.2">
      <c r="B19" s="1" t="s">
        <v>64</v>
      </c>
      <c r="C19" s="1" t="s">
        <v>43</v>
      </c>
      <c r="D19" s="1" t="s">
        <v>44</v>
      </c>
      <c r="E19" s="2" t="s">
        <v>24</v>
      </c>
      <c r="F19" s="3">
        <v>35057</v>
      </c>
      <c r="G19" s="2" t="s">
        <v>25</v>
      </c>
      <c r="H19" s="9">
        <f t="shared" ca="1" si="0"/>
        <v>27</v>
      </c>
      <c r="I19" s="3">
        <v>38743</v>
      </c>
      <c r="J19" s="2" t="s">
        <v>20</v>
      </c>
      <c r="K19" s="2">
        <f t="shared" si="1"/>
        <v>25</v>
      </c>
      <c r="L19" s="1" t="str">
        <f t="shared" ca="1" si="2"/>
        <v>JOVEN</v>
      </c>
      <c r="M19" s="16">
        <f ca="1">+IF(DAY(TODAY())&lt;DAY(I19), 30+DAY(TODAY())-DAY(I19), DAY(TODAY())-DAY(I19))</f>
        <v>5</v>
      </c>
      <c r="N19" s="16">
        <f ca="1">+MONTH(TODAY())-MONTH(I20)</f>
        <v>5</v>
      </c>
      <c r="O19" s="13">
        <f ca="1">+YEAR(TODAY())-YEAR(I19)</f>
        <v>17</v>
      </c>
    </row>
    <row r="20" spans="2:15" x14ac:dyDescent="0.2">
      <c r="B20" s="1" t="s">
        <v>65</v>
      </c>
      <c r="C20" s="1" t="s">
        <v>45</v>
      </c>
      <c r="D20" s="1" t="s">
        <v>46</v>
      </c>
      <c r="E20" s="2" t="s">
        <v>24</v>
      </c>
      <c r="F20" s="3">
        <v>34842</v>
      </c>
      <c r="G20" s="2" t="s">
        <v>19</v>
      </c>
      <c r="H20" s="9">
        <f t="shared" ca="1" si="0"/>
        <v>28</v>
      </c>
      <c r="I20" s="3">
        <v>38190</v>
      </c>
      <c r="J20" s="2" t="s">
        <v>26</v>
      </c>
      <c r="K20" s="2">
        <f t="shared" si="1"/>
        <v>18</v>
      </c>
      <c r="L20" s="1" t="str">
        <f t="shared" ca="1" si="2"/>
        <v>JOVEN</v>
      </c>
      <c r="M20" s="16">
        <f ca="1">+IF(DAY(TODAY())&lt;DAY(I20), 30+DAY(TODAY())-DAY(I20), DAY(TODAY())-DAY(I20))</f>
        <v>9</v>
      </c>
      <c r="N20" s="16">
        <f ca="1">+MONTH(TODAY())-MONTH(I21)</f>
        <v>1</v>
      </c>
      <c r="O20" s="13">
        <f ca="1">+YEAR(TODAY())-YEAR(I20)</f>
        <v>19</v>
      </c>
    </row>
    <row r="21" spans="2:15" x14ac:dyDescent="0.2">
      <c r="B21" s="1" t="s">
        <v>66</v>
      </c>
      <c r="C21" s="1" t="s">
        <v>47</v>
      </c>
      <c r="D21" s="1" t="s">
        <v>48</v>
      </c>
      <c r="E21" s="2" t="s">
        <v>18</v>
      </c>
      <c r="F21" s="3">
        <v>35045</v>
      </c>
      <c r="G21" s="2" t="s">
        <v>37</v>
      </c>
      <c r="H21" s="9">
        <f t="shared" ca="1" si="0"/>
        <v>27</v>
      </c>
      <c r="I21" s="3">
        <v>38675</v>
      </c>
      <c r="J21" s="2" t="s">
        <v>26</v>
      </c>
      <c r="K21" s="2">
        <f t="shared" si="1"/>
        <v>18</v>
      </c>
      <c r="L21" s="1" t="str">
        <f t="shared" ca="1" si="2"/>
        <v>JOVEN</v>
      </c>
      <c r="M21" s="16">
        <f ca="1">+IF(DAY(TODAY())&lt;DAY(I21), 30+DAY(TODAY())-DAY(I21), DAY(TODAY())-DAY(I21))</f>
        <v>12</v>
      </c>
      <c r="N21" s="16">
        <f ca="1">+MONTH(TODAY())-MONTH(I22)</f>
        <v>5</v>
      </c>
      <c r="O21" s="13">
        <f ca="1">+YEAR(TODAY())-YEAR(I21)</f>
        <v>18</v>
      </c>
    </row>
    <row r="22" spans="2:15" x14ac:dyDescent="0.2">
      <c r="B22" s="1" t="s">
        <v>67</v>
      </c>
      <c r="C22" s="1" t="s">
        <v>49</v>
      </c>
      <c r="D22" s="1" t="s">
        <v>50</v>
      </c>
      <c r="E22" s="2" t="s">
        <v>18</v>
      </c>
      <c r="F22" s="3">
        <v>33914</v>
      </c>
      <c r="G22" s="2" t="s">
        <v>19</v>
      </c>
      <c r="H22" s="9">
        <f t="shared" ca="1" si="0"/>
        <v>31</v>
      </c>
      <c r="I22" s="3">
        <v>38537</v>
      </c>
      <c r="J22" s="2" t="s">
        <v>20</v>
      </c>
      <c r="K22" s="2">
        <f t="shared" si="1"/>
        <v>25</v>
      </c>
      <c r="L22" s="1" t="str">
        <f t="shared" ca="1" si="2"/>
        <v>ADULTO</v>
      </c>
      <c r="M22" s="16">
        <f ca="1">+IF(DAY(TODAY())&lt;DAY(I22), 30+DAY(TODAY())-DAY(I22), DAY(TODAY())-DAY(I22))</f>
        <v>27</v>
      </c>
      <c r="N22" s="16">
        <f ca="1">+MONTH(TODAY())-MONTH(I23)</f>
        <v>1</v>
      </c>
      <c r="O22" s="13">
        <f ca="1">+YEAR(TODAY())-YEAR(I22)</f>
        <v>18</v>
      </c>
    </row>
    <row r="23" spans="2:15" x14ac:dyDescent="0.2">
      <c r="B23" s="1" t="s">
        <v>68</v>
      </c>
      <c r="C23" s="1" t="s">
        <v>51</v>
      </c>
      <c r="D23" s="1" t="s">
        <v>52</v>
      </c>
      <c r="E23" s="2" t="s">
        <v>24</v>
      </c>
      <c r="F23" s="3">
        <v>31385</v>
      </c>
      <c r="G23" s="2" t="s">
        <v>25</v>
      </c>
      <c r="H23" s="9">
        <f t="shared" ca="1" si="0"/>
        <v>37</v>
      </c>
      <c r="I23" s="3">
        <v>38321</v>
      </c>
      <c r="J23" s="2" t="s">
        <v>26</v>
      </c>
      <c r="K23" s="2">
        <f t="shared" si="1"/>
        <v>18</v>
      </c>
      <c r="L23" s="1" t="str">
        <f t="shared" ca="1" si="2"/>
        <v>ADULTO</v>
      </c>
      <c r="M23" s="16">
        <f ca="1">+IF(DAY(TODAY())&lt;DAY(I23), 30+DAY(TODAY())-DAY(I23), DAY(TODAY())-DAY(I23))</f>
        <v>1</v>
      </c>
      <c r="N23" s="16">
        <f ca="1">+MONTH(TODAY())-MONTH(I24)</f>
        <v>4</v>
      </c>
      <c r="O23" s="13">
        <f ca="1">+YEAR(TODAY())-YEAR(I23)</f>
        <v>19</v>
      </c>
    </row>
    <row r="24" spans="2:15" x14ac:dyDescent="0.2">
      <c r="B24" s="1" t="s">
        <v>69</v>
      </c>
      <c r="C24" s="1" t="s">
        <v>53</v>
      </c>
      <c r="D24" s="1" t="s">
        <v>54</v>
      </c>
      <c r="E24" s="2" t="s">
        <v>18</v>
      </c>
      <c r="F24" s="3">
        <v>34194</v>
      </c>
      <c r="G24" s="2" t="s">
        <v>37</v>
      </c>
      <c r="H24" s="9">
        <f t="shared" ca="1" si="0"/>
        <v>30</v>
      </c>
      <c r="I24" s="3">
        <v>38213</v>
      </c>
      <c r="J24" s="2" t="s">
        <v>20</v>
      </c>
      <c r="K24" s="2">
        <f t="shared" si="1"/>
        <v>25</v>
      </c>
      <c r="L24" s="1" t="str">
        <f t="shared" ca="1" si="2"/>
        <v>JOVEN</v>
      </c>
      <c r="M24" s="16">
        <f ca="1">+IF(DAY(TODAY())&lt;DAY(I24), 30+DAY(TODAY())-DAY(I24), DAY(TODAY())-DAY(I24))</f>
        <v>17</v>
      </c>
      <c r="N24" s="16">
        <f ca="1">+MONTH(TODAY())-MONTH(I25)</f>
        <v>11</v>
      </c>
      <c r="O24" s="13">
        <f ca="1">+YEAR(TODAY())-YEAR(I24)</f>
        <v>19</v>
      </c>
    </row>
    <row r="28" spans="2:15" x14ac:dyDescent="0.2">
      <c r="L28" s="5" t="s">
        <v>71</v>
      </c>
      <c r="M28" s="11">
        <f ca="1">+TODAY()</f>
        <v>45261</v>
      </c>
    </row>
    <row r="29" spans="2:15" x14ac:dyDescent="0.2">
      <c r="L29" s="5" t="s">
        <v>72</v>
      </c>
      <c r="M29" s="12">
        <f ca="1">+YEAR(M28)</f>
        <v>2023</v>
      </c>
    </row>
    <row r="30" spans="2:15" x14ac:dyDescent="0.2">
      <c r="L30" s="5" t="s">
        <v>73</v>
      </c>
      <c r="M30" s="12">
        <f ca="1">+MONTH(M28)</f>
        <v>12</v>
      </c>
    </row>
  </sheetData>
  <mergeCells count="13">
    <mergeCell ref="H6:H7"/>
    <mergeCell ref="C4:G4"/>
    <mergeCell ref="B6:B7"/>
    <mergeCell ref="C6:C7"/>
    <mergeCell ref="D6:D7"/>
    <mergeCell ref="E6:E7"/>
    <mergeCell ref="F6:F7"/>
    <mergeCell ref="G6:G7"/>
    <mergeCell ref="I6:I7"/>
    <mergeCell ref="J6:J7"/>
    <mergeCell ref="K6:K7"/>
    <mergeCell ref="L6:L7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2023-12-01T12:07:55Z</dcterms:modified>
</cp:coreProperties>
</file>