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2023\TESIS COTOOOOO(6-03-2022)\E-4 TESIS (DICI 2022)\"/>
    </mc:Choice>
  </mc:AlternateContent>
  <xr:revisionPtr revIDLastSave="0" documentId="13_ncr:1_{B3444200-2232-4522-BB3B-C47DCE089281}" xr6:coauthVersionLast="47" xr6:coauthVersionMax="47" xr10:uidLastSave="{00000000-0000-0000-0000-000000000000}"/>
  <bookViews>
    <workbookView xWindow="-108" yWindow="-108" windowWidth="23256" windowHeight="12456" tabRatio="975" xr2:uid="{474A5329-818D-40DC-86F7-58EAEA0DC1FA}"/>
  </bookViews>
  <sheets>
    <sheet name="CALCULO INTERSECCION" sheetId="7" r:id="rId1"/>
  </sheets>
  <definedNames>
    <definedName name="a">'CALCULO INTERSECCION'!$D$3</definedName>
    <definedName name="_xlnm.Print_Area" localSheetId="0">'CALCULO INTERSECCION'!$A$1:$P$126</definedName>
    <definedName name="b">'CALCULO INTERSECCION'!$D$4</definedName>
    <definedName name="XD">'CALCULO INTERSECCION'!$D$5</definedName>
    <definedName name="YD">'CALCULO INTERSECCION'!$D$6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5" i="7" l="1"/>
  <c r="E121" i="7" s="1"/>
  <c r="I113" i="7"/>
  <c r="M113" i="7"/>
  <c r="M114" i="7"/>
  <c r="M115" i="7"/>
  <c r="M112" i="7"/>
  <c r="E19" i="7"/>
  <c r="E18" i="7"/>
  <c r="E17" i="7"/>
  <c r="E16" i="7"/>
  <c r="H9" i="7"/>
  <c r="G10" i="7" s="1"/>
  <c r="G9" i="7"/>
  <c r="H10" i="7" s="1"/>
  <c r="E119" i="7" l="1"/>
  <c r="G12" i="7" a="1"/>
  <c r="G12" i="7" s="1"/>
  <c r="L18" i="7" l="1" a="1"/>
  <c r="L16" i="7" a="1"/>
  <c r="L16" i="7" l="1"/>
  <c r="L47" i="7" s="1"/>
  <c r="L18" i="7"/>
  <c r="K86" i="7" l="1"/>
  <c r="D94" i="7" s="1"/>
  <c r="D99" i="7" s="1" a="1"/>
  <c r="K90" i="7"/>
  <c r="D97" i="7" s="1"/>
  <c r="K87" i="7"/>
  <c r="D95" i="7" s="1"/>
  <c r="E55" i="7"/>
  <c r="L50" i="7"/>
  <c r="I55" i="7" s="1"/>
  <c r="K89" i="7" l="1"/>
  <c r="D96" i="7" s="1"/>
  <c r="D101" i="7" s="1" a="1"/>
  <c r="D99" i="7"/>
  <c r="D105" i="7" s="1"/>
  <c r="D106" i="7"/>
  <c r="G55" i="7"/>
  <c r="D101" i="7" l="1"/>
  <c r="D107" i="7" s="1"/>
  <c r="D108" i="7"/>
  <c r="D57" i="7"/>
  <c r="D59" i="7"/>
  <c r="D64" i="7" l="1"/>
  <c r="D60" i="7"/>
  <c r="D65" i="7" s="1"/>
  <c r="D62" i="7"/>
  <c r="D58" i="7"/>
  <c r="D63" i="7" s="1"/>
  <c r="D67" i="7" l="1" a="1"/>
  <c r="D69" i="7" a="1"/>
  <c r="D69" i="7" l="1"/>
  <c r="D75" i="7" s="1"/>
  <c r="D76" i="7"/>
  <c r="D67" i="7"/>
  <c r="D73" i="7" s="1"/>
  <c r="D7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<sst xmlns="http://schemas.openxmlformats.org/spreadsheetml/2006/main" count="76" uniqueCount="56">
  <si>
    <t>a=</t>
  </si>
  <si>
    <t>b=</t>
  </si>
  <si>
    <t>1.- Determinar la intersección</t>
  </si>
  <si>
    <t>X1=</t>
  </si>
  <si>
    <t>X2=</t>
  </si>
  <si>
    <t>Y1=</t>
  </si>
  <si>
    <t>Y2=</t>
  </si>
  <si>
    <t>x1=</t>
  </si>
  <si>
    <t>x2=</t>
  </si>
  <si>
    <t>y1=</t>
  </si>
  <si>
    <t>y2=</t>
  </si>
  <si>
    <t>Talud globales</t>
  </si>
  <si>
    <t>Xd=</t>
  </si>
  <si>
    <t>Yd=</t>
  </si>
  <si>
    <t xml:space="preserve">                              </t>
  </si>
  <si>
    <t>Traslacion a locales</t>
  </si>
  <si>
    <t>Rotación a locales</t>
  </si>
  <si>
    <t>Homogenizar la ecuacion local de la elipse asi:</t>
  </si>
  <si>
    <t>Homogenizar la ecuacion local de la talud asi:</t>
  </si>
  <si>
    <t>Finalmente resolver la ecuación</t>
  </si>
  <si>
    <t>s1=</t>
  </si>
  <si>
    <t>s2=</t>
  </si>
  <si>
    <t>p1=</t>
  </si>
  <si>
    <t>p2=</t>
  </si>
  <si>
    <t>Intersección en coordenadas locales y homogeneas.</t>
  </si>
  <si>
    <t>Intersección en coordenadas locales de la elipse.</t>
  </si>
  <si>
    <t>Talud en coordenadas locales de la elipse girada</t>
  </si>
  <si>
    <t>Xi1=</t>
  </si>
  <si>
    <t>Xi2=</t>
  </si>
  <si>
    <t>Yi2=</t>
  </si>
  <si>
    <t>Yi1=</t>
  </si>
  <si>
    <t>Primero girar.</t>
  </si>
  <si>
    <t>Finalmente Intersección en coordenadas globales</t>
  </si>
  <si>
    <t>Ubicación de contacto puede tomarse como la ubicación promedio (C).</t>
  </si>
  <si>
    <t>sA1=</t>
  </si>
  <si>
    <t>pA1=</t>
  </si>
  <si>
    <t>sA2=</t>
  </si>
  <si>
    <t>pA2=</t>
  </si>
  <si>
    <t>Calculo de A en coordenadas locales homogenas.</t>
  </si>
  <si>
    <t>Dos posibles tangencias en coordenadas locales homogeneas.</t>
  </si>
  <si>
    <t>Punto A en coordenadas locales de la elipse.</t>
  </si>
  <si>
    <t>Punto A, Primero girar.</t>
  </si>
  <si>
    <t>Finalmente punto A en coordenadas globales</t>
  </si>
  <si>
    <t>xA1=</t>
  </si>
  <si>
    <t>yA1=</t>
  </si>
  <si>
    <t>xA2=</t>
  </si>
  <si>
    <t>yA2=</t>
  </si>
  <si>
    <t>XA1=</t>
  </si>
  <si>
    <t>YA1=</t>
  </si>
  <si>
    <t>XA2=</t>
  </si>
  <si>
    <t>YA2=</t>
  </si>
  <si>
    <t>Calculo de la superposición total</t>
  </si>
  <si>
    <t>Ecuacion general del talud en coordenadas globales:</t>
  </si>
  <si>
    <t>Ahora toca calcular la distancia perpendicular del punto A  al talud, revisar geometria analítica.</t>
  </si>
  <si>
    <t>Investigar sobre como saber si un punto esta a la izquierda o a la derecha, de una recta.</t>
  </si>
  <si>
    <t>Si sale negativo esta a la derecha, osea al lado del terreno.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</si>
</sst>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19</xdr:row>
      <xdr:rowOff>175260</xdr:rowOff>
    </xdr:from>
    <xdr:to>
      <xdr:col>8</xdr:col>
      <xdr:colOff>100966</xdr:colOff>
      <xdr:row>35</xdr:row>
      <xdr:rowOff>27447</xdr:rowOff>
    </xdr:to>
    <xdr:grpSp>
      <xdr:nvGrpSpPr>
        <xdr:cNvPr id="37" name="Grupo 36">
          <a:extLst>
            <a:ext uri="{FF2B5EF4-FFF2-40B4-BE49-F238E27FC236}">
              <a16:creationId xmlns:a16="http://schemas.microsoft.com/office/drawing/2014/main" id="{8C4E002B-90EB-E4CB-DE5C-438EA0581BB7}"/>
            </a:ext>
          </a:extLst>
        </xdr:cNvPr>
        <xdr:cNvGrpSpPr/>
      </xdr:nvGrpSpPr>
      <xdr:grpSpPr>
        <a:xfrm>
          <a:off x="15240" y="3535680"/>
          <a:ext cx="3286126" cy="2778267"/>
          <a:chOff x="236220" y="3528060"/>
          <a:chExt cx="2882266" cy="2778267"/>
        </a:xfrm>
      </xdr:grpSpPr>
      <xdr:cxnSp macro="">
        <xdr:nvCxnSpPr>
          <xdr:cNvPr id="6" name="Conector recto de flecha 5">
            <a:extLst>
              <a:ext uri="{FF2B5EF4-FFF2-40B4-BE49-F238E27FC236}">
                <a16:creationId xmlns:a16="http://schemas.microsoft.com/office/drawing/2014/main" id="{11A23317-97FF-4390-8CF9-C61677D08CED}"/>
              </a:ext>
            </a:extLst>
          </xdr:cNvPr>
          <xdr:cNvCxnSpPr/>
        </xdr:nvCxnSpPr>
        <xdr:spPr>
          <a:xfrm flipH="1" flipV="1">
            <a:off x="419100" y="5113020"/>
            <a:ext cx="15240" cy="868680"/>
          </a:xfrm>
          <a:prstGeom prst="straightConnector1">
            <a:avLst/>
          </a:prstGeom>
          <a:ln w="28575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" name="CuadroTexto 8">
                <a:extLst>
                  <a:ext uri="{FF2B5EF4-FFF2-40B4-BE49-F238E27FC236}">
                    <a16:creationId xmlns:a16="http://schemas.microsoft.com/office/drawing/2014/main" id="{A73E49EC-F1AC-34FE-CB4A-5D41DE1BD80E}"/>
                  </a:ext>
                </a:extLst>
              </xdr:cNvPr>
              <xdr:cNvSpPr txBox="1"/>
            </xdr:nvSpPr>
            <xdr:spPr>
              <a:xfrm>
                <a:off x="1409700" y="5989320"/>
                <a:ext cx="112467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m:rPr>
                          <m:sty m:val="p"/>
                        </m:rPr>
                        <a:rPr lang="es-ES" sz="1100" b="0" i="0">
                          <a:latin typeface="Cambria Math" panose="02040503050406030204" pitchFamily="18" charset="0"/>
                        </a:rPr>
                        <m:t>X</m:t>
                      </m:r>
                    </m:oMath>
                  </m:oMathPara>
                </a14:m>
                <a:endParaRPr lang="es-419" sz="1100" i="0"/>
              </a:p>
            </xdr:txBody>
          </xdr:sp>
        </mc:Choice>
        <mc:Fallback>
          <xdr:sp macro="" textlink="">
            <xdr:nvSpPr>
              <xdr:cNvPr id="9" name="CuadroTexto 8">
                <a:extLst>
                  <a:ext uri="{FF2B5EF4-FFF2-40B4-BE49-F238E27FC236}">
                    <a16:creationId xmlns:a16="http://schemas.microsoft.com/office/drawing/2014/main" id="{A73E49EC-F1AC-34FE-CB4A-5D41DE1BD80E}"/>
                  </a:ext>
                </a:extLst>
              </xdr:cNvPr>
              <xdr:cNvSpPr txBox="1"/>
            </xdr:nvSpPr>
            <xdr:spPr>
              <a:xfrm>
                <a:off x="1409700" y="5989320"/>
                <a:ext cx="112467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s-ES" sz="1100" b="0" i="0">
                    <a:latin typeface="Cambria Math" panose="02040503050406030204" pitchFamily="18" charset="0"/>
                  </a:rPr>
                  <a:t>X</a:t>
                </a:r>
                <a:endParaRPr lang="es-419" sz="1100" i="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" name="CuadroTexto 9">
                <a:extLst>
                  <a:ext uri="{FF2B5EF4-FFF2-40B4-BE49-F238E27FC236}">
                    <a16:creationId xmlns:a16="http://schemas.microsoft.com/office/drawing/2014/main" id="{0617E5C9-FB3B-49F6-96E4-E6D948A0A04F}"/>
                  </a:ext>
                </a:extLst>
              </xdr:cNvPr>
              <xdr:cNvSpPr txBox="1"/>
            </xdr:nvSpPr>
            <xdr:spPr>
              <a:xfrm>
                <a:off x="236220" y="5151120"/>
                <a:ext cx="112338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m:rPr>
                          <m:sty m:val="p"/>
                        </m:rPr>
                        <a:rPr lang="es-ES" sz="1100" b="0" i="0">
                          <a:latin typeface="Cambria Math" panose="02040503050406030204" pitchFamily="18" charset="0"/>
                        </a:rPr>
                        <m:t>Y</m:t>
                      </m:r>
                    </m:oMath>
                  </m:oMathPara>
                </a14:m>
                <a:endParaRPr lang="es-419" sz="1100" i="0"/>
              </a:p>
            </xdr:txBody>
          </xdr:sp>
        </mc:Choice>
        <mc:Fallback>
          <xdr:sp macro="" textlink="">
            <xdr:nvSpPr>
              <xdr:cNvPr id="10" name="CuadroTexto 9">
                <a:extLst>
                  <a:ext uri="{FF2B5EF4-FFF2-40B4-BE49-F238E27FC236}">
                    <a16:creationId xmlns:a16="http://schemas.microsoft.com/office/drawing/2014/main" id="{0617E5C9-FB3B-49F6-96E4-E6D948A0A04F}"/>
                  </a:ext>
                </a:extLst>
              </xdr:cNvPr>
              <xdr:cNvSpPr txBox="1"/>
            </xdr:nvSpPr>
            <xdr:spPr>
              <a:xfrm>
                <a:off x="236220" y="5151120"/>
                <a:ext cx="112338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s-ES" sz="1100" b="0" i="0">
                    <a:latin typeface="Cambria Math" panose="02040503050406030204" pitchFamily="18" charset="0"/>
                  </a:rPr>
                  <a:t>Y</a:t>
                </a:r>
                <a:endParaRPr lang="es-419" sz="1100" i="0"/>
              </a:p>
            </xdr:txBody>
          </xdr:sp>
        </mc:Fallback>
      </mc:AlternateContent>
      <xdr:pic>
        <xdr:nvPicPr>
          <xdr:cNvPr id="11" name="Imagen 10">
            <a:extLst>
              <a:ext uri="{FF2B5EF4-FFF2-40B4-BE49-F238E27FC236}">
                <a16:creationId xmlns:a16="http://schemas.microsoft.com/office/drawing/2014/main" id="{740CB61B-3E8B-3F34-EA1B-437688A954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27761" y="3581400"/>
            <a:ext cx="1990725" cy="1438275"/>
          </a:xfrm>
          <a:prstGeom prst="rect">
            <a:avLst/>
          </a:prstGeom>
        </xdr:spPr>
      </xdr:pic>
      <xdr:cxnSp macro="">
        <xdr:nvCxnSpPr>
          <xdr:cNvPr id="3" name="Conector recto 2">
            <a:extLst>
              <a:ext uri="{FF2B5EF4-FFF2-40B4-BE49-F238E27FC236}">
                <a16:creationId xmlns:a16="http://schemas.microsoft.com/office/drawing/2014/main" id="{06F8CC9D-53D7-ACB6-78A0-21D4195A2F5C}"/>
              </a:ext>
            </a:extLst>
          </xdr:cNvPr>
          <xdr:cNvCxnSpPr/>
        </xdr:nvCxnSpPr>
        <xdr:spPr>
          <a:xfrm>
            <a:off x="815340" y="3749040"/>
            <a:ext cx="1562100" cy="182118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4" name="CuadroTexto 13">
                <a:extLst>
                  <a:ext uri="{FF2B5EF4-FFF2-40B4-BE49-F238E27FC236}">
                    <a16:creationId xmlns:a16="http://schemas.microsoft.com/office/drawing/2014/main" id="{50B47924-D665-1546-5D8D-05C2D77A8C11}"/>
                  </a:ext>
                </a:extLst>
              </xdr:cNvPr>
              <xdr:cNvSpPr txBox="1"/>
            </xdr:nvSpPr>
            <xdr:spPr>
              <a:xfrm>
                <a:off x="2407920" y="5494020"/>
                <a:ext cx="369973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s-419" sz="1100" i="0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s-ES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es-ES" sz="1100" b="0" i="0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s-ES" sz="1100" b="0" i="0">
                          <a:latin typeface="Cambria Math" panose="02040503050406030204" pitchFamily="18" charset="0"/>
                        </a:rPr>
                        <m:t>,</m:t>
                      </m:r>
                      <m:sSub>
                        <m:sSubPr>
                          <m:ctrlPr>
                            <a:rPr lang="es-ES" sz="1100" b="0" i="0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s-ES" sz="1100" b="0" i="0">
                              <a:latin typeface="Cambria Math" panose="02040503050406030204" pitchFamily="18" charset="0"/>
                            </a:rPr>
                            <m:t>Y</m:t>
                          </m:r>
                        </m:e>
                        <m:sub>
                          <m:r>
                            <a:rPr lang="es-ES" sz="1100" b="0" i="0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oMath>
                  </m:oMathPara>
                </a14:m>
                <a:endParaRPr lang="es-419" sz="1100" i="0"/>
              </a:p>
            </xdr:txBody>
          </xdr:sp>
        </mc:Choice>
        <mc:Fallback>
          <xdr:sp macro="" textlink="">
            <xdr:nvSpPr>
              <xdr:cNvPr id="14" name="CuadroTexto 13">
                <a:extLst>
                  <a:ext uri="{FF2B5EF4-FFF2-40B4-BE49-F238E27FC236}">
                    <a16:creationId xmlns:a16="http://schemas.microsoft.com/office/drawing/2014/main" id="{50B47924-D665-1546-5D8D-05C2D77A8C11}"/>
                  </a:ext>
                </a:extLst>
              </xdr:cNvPr>
              <xdr:cNvSpPr txBox="1"/>
            </xdr:nvSpPr>
            <xdr:spPr>
              <a:xfrm>
                <a:off x="2407920" y="5494020"/>
                <a:ext cx="369973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s-ES" sz="1100" b="0" i="0">
                    <a:latin typeface="Cambria Math" panose="02040503050406030204" pitchFamily="18" charset="0"/>
                  </a:rPr>
                  <a:t>X</a:t>
                </a:r>
                <a:r>
                  <a:rPr lang="es-419" sz="1100" b="0" i="0">
                    <a:latin typeface="Cambria Math" panose="02040503050406030204" pitchFamily="18" charset="0"/>
                  </a:rPr>
                  <a:t>_</a:t>
                </a:r>
                <a:r>
                  <a:rPr lang="es-ES" sz="1100" b="0" i="0">
                    <a:latin typeface="Cambria Math" panose="02040503050406030204" pitchFamily="18" charset="0"/>
                  </a:rPr>
                  <a:t>2,Y_2</a:t>
                </a:r>
                <a:endParaRPr lang="es-419" sz="1100" i="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5" name="CuadroTexto 14">
                <a:extLst>
                  <a:ext uri="{FF2B5EF4-FFF2-40B4-BE49-F238E27FC236}">
                    <a16:creationId xmlns:a16="http://schemas.microsoft.com/office/drawing/2014/main" id="{4FE21962-7782-479E-8788-A634D84738CE}"/>
                  </a:ext>
                </a:extLst>
              </xdr:cNvPr>
              <xdr:cNvSpPr txBox="1"/>
            </xdr:nvSpPr>
            <xdr:spPr>
              <a:xfrm>
                <a:off x="640080" y="3528060"/>
                <a:ext cx="363433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s-419" sz="1100" i="0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s-ES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es-ES" sz="1100" b="0" i="0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  <m:r>
                        <a:rPr lang="es-ES" sz="1100" b="0" i="0">
                          <a:latin typeface="Cambria Math" panose="02040503050406030204" pitchFamily="18" charset="0"/>
                        </a:rPr>
                        <m:t>,</m:t>
                      </m:r>
                      <m:sSub>
                        <m:sSubPr>
                          <m:ctrlPr>
                            <a:rPr lang="es-ES" sz="1100" b="0" i="0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s-ES" sz="1100" b="0" i="0">
                              <a:latin typeface="Cambria Math" panose="02040503050406030204" pitchFamily="18" charset="0"/>
                            </a:rPr>
                            <m:t>Y</m:t>
                          </m:r>
                        </m:e>
                        <m:sub>
                          <m:r>
                            <a:rPr lang="es-ES" sz="1100" b="0" i="0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oMath>
                  </m:oMathPara>
                </a14:m>
                <a:endParaRPr lang="es-419" sz="1100" i="0"/>
              </a:p>
            </xdr:txBody>
          </xdr:sp>
        </mc:Choice>
        <mc:Fallback>
          <xdr:sp macro="" textlink="">
            <xdr:nvSpPr>
              <xdr:cNvPr id="15" name="CuadroTexto 14">
                <a:extLst>
                  <a:ext uri="{FF2B5EF4-FFF2-40B4-BE49-F238E27FC236}">
                    <a16:creationId xmlns:a16="http://schemas.microsoft.com/office/drawing/2014/main" id="{4FE21962-7782-479E-8788-A634D84738CE}"/>
                  </a:ext>
                </a:extLst>
              </xdr:cNvPr>
              <xdr:cNvSpPr txBox="1"/>
            </xdr:nvSpPr>
            <xdr:spPr>
              <a:xfrm>
                <a:off x="640080" y="3528060"/>
                <a:ext cx="363433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s-ES" sz="1100" b="0" i="0">
                    <a:latin typeface="Cambria Math" panose="02040503050406030204" pitchFamily="18" charset="0"/>
                  </a:rPr>
                  <a:t>X</a:t>
                </a:r>
                <a:r>
                  <a:rPr lang="es-419" sz="1100" b="0" i="0">
                    <a:latin typeface="Cambria Math" panose="02040503050406030204" pitchFamily="18" charset="0"/>
                  </a:rPr>
                  <a:t>_</a:t>
                </a:r>
                <a:r>
                  <a:rPr lang="es-ES" sz="1100" b="0" i="0">
                    <a:latin typeface="Cambria Math" panose="02040503050406030204" pitchFamily="18" charset="0"/>
                  </a:rPr>
                  <a:t>1,Y_1</a:t>
                </a:r>
                <a:endParaRPr lang="es-419" sz="1100" i="0"/>
              </a:p>
            </xdr:txBody>
          </xdr:sp>
        </mc:Fallback>
      </mc:AlternateContent>
      <xdr:cxnSp macro="">
        <xdr:nvCxnSpPr>
          <xdr:cNvPr id="18" name="Conector recto 17">
            <a:extLst>
              <a:ext uri="{FF2B5EF4-FFF2-40B4-BE49-F238E27FC236}">
                <a16:creationId xmlns:a16="http://schemas.microsoft.com/office/drawing/2014/main" id="{8F636480-9F92-0711-ABBE-B80A1A3763A5}"/>
              </a:ext>
            </a:extLst>
          </xdr:cNvPr>
          <xdr:cNvCxnSpPr/>
        </xdr:nvCxnSpPr>
        <xdr:spPr>
          <a:xfrm>
            <a:off x="1958340" y="4442460"/>
            <a:ext cx="0" cy="1485900"/>
          </a:xfrm>
          <a:prstGeom prst="line">
            <a:avLst/>
          </a:prstGeom>
          <a:ln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Conector recto 18">
            <a:extLst>
              <a:ext uri="{FF2B5EF4-FFF2-40B4-BE49-F238E27FC236}">
                <a16:creationId xmlns:a16="http://schemas.microsoft.com/office/drawing/2014/main" id="{F43687A7-B988-4CAF-AFFB-CA730E076D33}"/>
              </a:ext>
            </a:extLst>
          </xdr:cNvPr>
          <xdr:cNvCxnSpPr/>
        </xdr:nvCxnSpPr>
        <xdr:spPr>
          <a:xfrm>
            <a:off x="434340" y="5913120"/>
            <a:ext cx="1548000" cy="0"/>
          </a:xfrm>
          <a:prstGeom prst="line">
            <a:avLst/>
          </a:prstGeom>
          <a:ln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2" name="CuadroTexto 21">
                <a:extLst>
                  <a:ext uri="{FF2B5EF4-FFF2-40B4-BE49-F238E27FC236}">
                    <a16:creationId xmlns:a16="http://schemas.microsoft.com/office/drawing/2014/main" id="{F6B82C2A-29B7-47E7-A0E6-88CABD76AC84}"/>
                  </a:ext>
                </a:extLst>
              </xdr:cNvPr>
              <xdr:cNvSpPr txBox="1"/>
            </xdr:nvSpPr>
            <xdr:spPr>
              <a:xfrm>
                <a:off x="1790700" y="5250180"/>
                <a:ext cx="172291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s-ES" sz="1100" b="0" i="0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s-ES" sz="1100" b="0" i="0">
                              <a:latin typeface="Cambria Math" panose="02040503050406030204" pitchFamily="18" charset="0"/>
                            </a:rPr>
                            <m:t>Y</m:t>
                          </m:r>
                        </m:e>
                        <m:sub>
                          <m:r>
                            <m:rPr>
                              <m:sty m:val="p"/>
                            </m:rPr>
                            <a:rPr lang="es-ES" sz="1100" b="0" i="0">
                              <a:latin typeface="Cambria Math" panose="02040503050406030204" pitchFamily="18" charset="0"/>
                            </a:rPr>
                            <m:t>d</m:t>
                          </m:r>
                        </m:sub>
                      </m:sSub>
                    </m:oMath>
                  </m:oMathPara>
                </a14:m>
                <a:endParaRPr lang="es-419" sz="1100" i="0"/>
              </a:p>
            </xdr:txBody>
          </xdr:sp>
        </mc:Choice>
        <mc:Fallback>
          <xdr:sp macro="" textlink="">
            <xdr:nvSpPr>
              <xdr:cNvPr id="22" name="CuadroTexto 21">
                <a:extLst>
                  <a:ext uri="{FF2B5EF4-FFF2-40B4-BE49-F238E27FC236}">
                    <a16:creationId xmlns:a16="http://schemas.microsoft.com/office/drawing/2014/main" id="{F6B82C2A-29B7-47E7-A0E6-88CABD76AC84}"/>
                  </a:ext>
                </a:extLst>
              </xdr:cNvPr>
              <xdr:cNvSpPr txBox="1"/>
            </xdr:nvSpPr>
            <xdr:spPr>
              <a:xfrm>
                <a:off x="1790700" y="5250180"/>
                <a:ext cx="172291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s-ES" sz="1100" b="0" i="0">
                    <a:latin typeface="Cambria Math" panose="02040503050406030204" pitchFamily="18" charset="0"/>
                  </a:rPr>
                  <a:t>Y_d</a:t>
                </a:r>
                <a:endParaRPr lang="es-419" sz="1100" i="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3" name="CuadroTexto 22">
                <a:extLst>
                  <a:ext uri="{FF2B5EF4-FFF2-40B4-BE49-F238E27FC236}">
                    <a16:creationId xmlns:a16="http://schemas.microsoft.com/office/drawing/2014/main" id="{1DBC33D9-14CC-4E9A-B4F1-E373EA97AA2C}"/>
                  </a:ext>
                </a:extLst>
              </xdr:cNvPr>
              <xdr:cNvSpPr txBox="1"/>
            </xdr:nvSpPr>
            <xdr:spPr>
              <a:xfrm>
                <a:off x="1005840" y="6134100"/>
                <a:ext cx="186846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s-ES" sz="1100" b="0" i="0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s-ES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m:rPr>
                              <m:sty m:val="p"/>
                            </m:rPr>
                            <a:rPr lang="es-ES" sz="1100" b="0" i="0">
                              <a:latin typeface="Cambria Math" panose="02040503050406030204" pitchFamily="18" charset="0"/>
                            </a:rPr>
                            <m:t>d</m:t>
                          </m:r>
                        </m:sub>
                      </m:sSub>
                    </m:oMath>
                  </m:oMathPara>
                </a14:m>
                <a:endParaRPr lang="es-419" sz="1100" i="0"/>
              </a:p>
            </xdr:txBody>
          </xdr:sp>
        </mc:Choice>
        <mc:Fallback>
          <xdr:sp macro="" textlink="">
            <xdr:nvSpPr>
              <xdr:cNvPr id="23" name="CuadroTexto 22">
                <a:extLst>
                  <a:ext uri="{FF2B5EF4-FFF2-40B4-BE49-F238E27FC236}">
                    <a16:creationId xmlns:a16="http://schemas.microsoft.com/office/drawing/2014/main" id="{1DBC33D9-14CC-4E9A-B4F1-E373EA97AA2C}"/>
                  </a:ext>
                </a:extLst>
              </xdr:cNvPr>
              <xdr:cNvSpPr txBox="1"/>
            </xdr:nvSpPr>
            <xdr:spPr>
              <a:xfrm>
                <a:off x="1005840" y="6134100"/>
                <a:ext cx="186846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s-ES" sz="1100" b="0" i="0">
                    <a:latin typeface="Cambria Math" panose="02040503050406030204" pitchFamily="18" charset="0"/>
                  </a:rPr>
                  <a:t>X_d</a:t>
                </a:r>
                <a:endParaRPr lang="es-419" sz="1100" i="0"/>
              </a:p>
            </xdr:txBody>
          </xdr:sp>
        </mc:Fallback>
      </mc:AlternateContent>
    </xdr:grpSp>
    <xdr:clientData/>
  </xdr:twoCellAnchor>
  <xdr:twoCellAnchor>
    <xdr:from>
      <xdr:col>1</xdr:col>
      <xdr:colOff>22860</xdr:colOff>
      <xdr:row>33</xdr:row>
      <xdr:rowOff>0</xdr:rowOff>
    </xdr:from>
    <xdr:to>
      <xdr:col>4</xdr:col>
      <xdr:colOff>53340</xdr:colOff>
      <xdr:row>33</xdr:row>
      <xdr:rowOff>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632D8446-CE5D-257B-30C0-0ACC11E6C3A5}"/>
            </a:ext>
          </a:extLst>
        </xdr:cNvPr>
        <xdr:cNvCxnSpPr/>
      </xdr:nvCxnSpPr>
      <xdr:spPr>
        <a:xfrm>
          <a:off x="45720" y="5920740"/>
          <a:ext cx="1219200" cy="0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53340</xdr:colOff>
      <xdr:row>6</xdr:row>
      <xdr:rowOff>22860</xdr:rowOff>
    </xdr:from>
    <xdr:ext cx="30880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911EB556-5A47-43BB-69BA-90BF879E4E25}"/>
                </a:ext>
              </a:extLst>
            </xdr:cNvPr>
            <xdr:cNvSpPr txBox="1"/>
          </xdr:nvSpPr>
          <xdr:spPr>
            <a:xfrm>
              <a:off x="472440" y="1005840"/>
              <a:ext cx="3088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419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°=</m:t>
                    </m:r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911EB556-5A47-43BB-69BA-90BF879E4E25}"/>
                </a:ext>
              </a:extLst>
            </xdr:cNvPr>
            <xdr:cNvSpPr txBox="1"/>
          </xdr:nvSpPr>
          <xdr:spPr>
            <a:xfrm>
              <a:off x="472440" y="1005840"/>
              <a:ext cx="3088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°=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4</xdr:col>
      <xdr:colOff>140303</xdr:colOff>
      <xdr:row>2</xdr:row>
      <xdr:rowOff>35083</xdr:rowOff>
    </xdr:from>
    <xdr:ext cx="2299540" cy="3269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B24C5CF2-29BA-A40B-C338-CB39774A3DCA}"/>
                </a:ext>
              </a:extLst>
            </xdr:cNvPr>
            <xdr:cNvSpPr txBox="1"/>
          </xdr:nvSpPr>
          <xdr:spPr>
            <a:xfrm>
              <a:off x="1351883" y="271303"/>
              <a:ext cx="2299540" cy="326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s-419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s-419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𝑋</m:t>
                              </m:r>
                            </m:e>
                          </m:mr>
                          <m:mr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𝑌</m:t>
                              </m:r>
                            </m:e>
                          </m:mr>
                        </m:m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𝑋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𝑌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["/>
                        <m:endChr m:val="]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sty m:val="p"/>
                                  <m:brk m:alnAt="7"/>
                                </m:rPr>
                                <a:rPr lang="es-ES" sz="1100" b="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  <m:r>
                                <m:rPr>
                                  <m:brk m:alnAt="7"/>
                                </m:rP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⁡(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𝑠𝑒𝑛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</m:mr>
                          <m:mr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𝑠𝑒𝑛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  <m:e>
                              <m:r>
                                <m:rPr>
                                  <m:sty m:val="p"/>
                                </m:rPr>
                                <a:rPr lang="es-ES" sz="1100" b="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⁡(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mr>
                          <m:mr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B24C5CF2-29BA-A40B-C338-CB39774A3DCA}"/>
                </a:ext>
              </a:extLst>
            </xdr:cNvPr>
            <xdr:cNvSpPr txBox="1"/>
          </xdr:nvSpPr>
          <xdr:spPr>
            <a:xfrm>
              <a:off x="1351883" y="271303"/>
              <a:ext cx="2299540" cy="326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i="0">
                  <a:latin typeface="Cambria Math" panose="02040503050406030204" pitchFamily="18" charset="0"/>
                </a:rPr>
                <a:t>[■8(</a:t>
              </a:r>
              <a:r>
                <a:rPr lang="es-ES" sz="1100" b="0" i="0">
                  <a:latin typeface="Cambria Math" panose="02040503050406030204" pitchFamily="18" charset="0"/>
                </a:rPr>
                <a:t>𝑋</a:t>
              </a:r>
              <a:r>
                <a:rPr lang="es-419" sz="1100" b="0" i="0">
                  <a:latin typeface="Cambria Math" panose="02040503050406030204" pitchFamily="18" charset="0"/>
                </a:rPr>
                <a:t>@</a:t>
              </a:r>
              <a:r>
                <a:rPr lang="es-ES" sz="1100" b="0" i="0">
                  <a:latin typeface="Cambria Math" panose="02040503050406030204" pitchFamily="18" charset="0"/>
                </a:rPr>
                <a:t>𝑌</a:t>
              </a:r>
              <a:r>
                <a:rPr lang="es-419" sz="1100" b="0" i="0">
                  <a:latin typeface="Cambria Math" panose="02040503050406030204" pitchFamily="18" charset="0"/>
                </a:rPr>
                <a:t>)]</a:t>
              </a:r>
              <a:r>
                <a:rPr lang="es-ES" sz="1100" b="0" i="0">
                  <a:latin typeface="Cambria Math" panose="02040503050406030204" pitchFamily="18" charset="0"/>
                </a:rPr>
                <a:t>=[■8(𝑋_𝑑@𝑌_𝑑 )]+[■8(cos⁡(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𝜃)&amp;</a:t>
              </a:r>
              <a:r>
                <a:rPr lang="es-ES" sz="1100" b="0" i="0">
                  <a:latin typeface="Cambria Math" panose="02040503050406030204" pitchFamily="18" charset="0"/>
                </a:rPr>
                <a:t>−𝑠𝑒𝑛(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𝜃)@</a:t>
              </a:r>
              <a:r>
                <a:rPr lang="es-ES" sz="1100" b="0" i="0">
                  <a:latin typeface="Cambria Math" panose="02040503050406030204" pitchFamily="18" charset="0"/>
                </a:rPr>
                <a:t>𝑠𝑒𝑛(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𝜃)&amp;</a:t>
              </a:r>
              <a:r>
                <a:rPr lang="es-ES" sz="1100" b="0" i="0">
                  <a:latin typeface="Cambria Math" panose="02040503050406030204" pitchFamily="18" charset="0"/>
                </a:rPr>
                <a:t>cos⁡(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𝜃))]</a:t>
              </a:r>
              <a:r>
                <a:rPr lang="es-ES" sz="1100" b="0" i="0">
                  <a:latin typeface="Cambria Math" panose="02040503050406030204" pitchFamily="18" charset="0"/>
                </a:rPr>
                <a:t>[■8(𝑥@𝑦)]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4</xdr:col>
      <xdr:colOff>109823</xdr:colOff>
      <xdr:row>4</xdr:row>
      <xdr:rowOff>103663</xdr:rowOff>
    </xdr:from>
    <xdr:ext cx="2489848" cy="3849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89244DA5-D25F-47CF-9F52-A3A17B8A272F}"/>
                </a:ext>
              </a:extLst>
            </xdr:cNvPr>
            <xdr:cNvSpPr txBox="1"/>
          </xdr:nvSpPr>
          <xdr:spPr>
            <a:xfrm>
              <a:off x="1321403" y="705643"/>
              <a:ext cx="2489848" cy="3849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s-419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s-419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</m:mr>
                          <m:mr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mr>
                        </m:m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2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es-ES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es-ES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e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𝑠𝑒𝑛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𝑠𝑒𝑛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e>
                                <m:e>
                                  <m:r>
                                    <m:rPr>
                                      <m:sty m:val="p"/>
                                    </m:rPr>
                                    <a:rPr lang="es-ES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e>
                              </m:mr>
                            </m:m>
                          </m:e>
                        </m:d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𝑋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𝑌</m:t>
                                  </m:r>
                                </m:e>
                              </m:mr>
                            </m:m>
                          </m:e>
                        </m:d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sSub>
                                    <m:sSubPr>
                                      <m:ctrlP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𝑑</m:t>
                                      </m:r>
                                    </m:sub>
                                  </m:sSub>
                                </m:e>
                              </m:mr>
                              <m:mr>
                                <m:e>
                                  <m:sSub>
                                    <m:sSubPr>
                                      <m:ctrlP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𝑌</m:t>
                                      </m:r>
                                    </m:e>
                                    <m:sub>
                                      <m: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𝑑</m:t>
                                      </m:r>
                                    </m:sub>
                                  </m:sSub>
                                </m:e>
                              </m:mr>
                            </m:m>
                          </m:e>
                        </m:d>
                      </m:e>
                    </m:d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89244DA5-D25F-47CF-9F52-A3A17B8A272F}"/>
                </a:ext>
              </a:extLst>
            </xdr:cNvPr>
            <xdr:cNvSpPr txBox="1"/>
          </xdr:nvSpPr>
          <xdr:spPr>
            <a:xfrm>
              <a:off x="1321403" y="705643"/>
              <a:ext cx="2489848" cy="3849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i="0">
                  <a:latin typeface="Cambria Math" panose="02040503050406030204" pitchFamily="18" charset="0"/>
                </a:rPr>
                <a:t>[■8(</a:t>
              </a:r>
              <a:r>
                <a:rPr lang="es-ES" sz="1100" b="0" i="0">
                  <a:latin typeface="Cambria Math" panose="02040503050406030204" pitchFamily="18" charset="0"/>
                </a:rPr>
                <a:t>𝑦</a:t>
              </a:r>
              <a:r>
                <a:rPr lang="es-419" sz="1100" b="0" i="0">
                  <a:latin typeface="Cambria Math" panose="02040503050406030204" pitchFamily="18" charset="0"/>
                </a:rPr>
                <a:t>@</a:t>
              </a:r>
              <a:r>
                <a:rPr lang="es-ES" sz="1100" b="0" i="0">
                  <a:latin typeface="Cambria Math" panose="02040503050406030204" pitchFamily="18" charset="0"/>
                </a:rPr>
                <a:t>𝑥</a:t>
              </a:r>
              <a:r>
                <a:rPr lang="es-419" sz="1100" b="0" i="0">
                  <a:latin typeface="Cambria Math" panose="02040503050406030204" pitchFamily="18" charset="0"/>
                </a:rPr>
                <a:t>)]</a:t>
              </a:r>
              <a:r>
                <a:rPr lang="es-ES" sz="1100" b="0" i="0">
                  <a:latin typeface="Cambria Math" panose="02040503050406030204" pitchFamily="18" charset="0"/>
                </a:rPr>
                <a:t>=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[■8(cos(𝜃)&amp;−𝑠𝑒𝑛(𝜃)@𝑠𝑒𝑛(𝜃)&amp;cos(𝜃))]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es-ES" sz="1100" b="0" i="0">
                  <a:latin typeface="Cambria Math" panose="02040503050406030204" pitchFamily="18" charset="0"/>
                </a:rPr>
                <a:t>−1) [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[■8(𝑋@𝑌)]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[■8(𝑋_𝑑@𝑌_𝑑 )]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2</xdr:col>
      <xdr:colOff>86963</xdr:colOff>
      <xdr:row>10</xdr:row>
      <xdr:rowOff>164623</xdr:rowOff>
    </xdr:from>
    <xdr:ext cx="1508233" cy="3600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39758546-B5AE-43D6-B504-32918CDAE8A6}"/>
                </a:ext>
              </a:extLst>
            </xdr:cNvPr>
            <xdr:cNvSpPr txBox="1"/>
          </xdr:nvSpPr>
          <xdr:spPr>
            <a:xfrm>
              <a:off x="506063" y="1879123"/>
              <a:ext cx="1508233" cy="360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2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es-ES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es-ES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e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𝑠𝑒𝑛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𝑠𝑒𝑛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e>
                                <m:e>
                                  <m:r>
                                    <m:rPr>
                                      <m:sty m:val="p"/>
                                    </m:rPr>
                                    <a:rPr lang="es-ES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e>
                              </m:mr>
                            </m:m>
                          </m:e>
                        </m:d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39758546-B5AE-43D6-B504-32918CDAE8A6}"/>
                </a:ext>
              </a:extLst>
            </xdr:cNvPr>
            <xdr:cNvSpPr txBox="1"/>
          </xdr:nvSpPr>
          <xdr:spPr>
            <a:xfrm>
              <a:off x="506063" y="1879123"/>
              <a:ext cx="1508233" cy="360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[■8(cos(𝜃)&amp;−𝑠𝑒𝑛(𝜃)@𝑠𝑒𝑛(𝜃)&amp;cos(𝜃))]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es-ES" sz="1100" b="0" i="0">
                  <a:latin typeface="Cambria Math" panose="02040503050406030204" pitchFamily="18" charset="0"/>
                </a:rPr>
                <a:t>−1)=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2</xdr:col>
      <xdr:colOff>224123</xdr:colOff>
      <xdr:row>8</xdr:row>
      <xdr:rowOff>4603</xdr:rowOff>
    </xdr:from>
    <xdr:ext cx="1367939" cy="3269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D7B0FB6A-15BD-4C65-AEEF-4B2C28ACEA4B}"/>
                </a:ext>
              </a:extLst>
            </xdr:cNvPr>
            <xdr:cNvSpPr txBox="1"/>
          </xdr:nvSpPr>
          <xdr:spPr>
            <a:xfrm>
              <a:off x="643223" y="1353343"/>
              <a:ext cx="1367939" cy="326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sty m:val="p"/>
                                  <m:brk m:alnAt="7"/>
                                </m:rPr>
                                <a:rPr lang="es-ES" sz="1100" b="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  <m:r>
                                <m:rPr>
                                  <m:brk m:alnAt="7"/>
                                </m:rP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⁡(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𝑠𝑒𝑛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</m:mr>
                          <m:mr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𝑠𝑒𝑛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  <m:e>
                              <m:r>
                                <m:rPr>
                                  <m:sty m:val="p"/>
                                </m:rPr>
                                <a:rPr lang="es-ES" sz="1100" b="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⁡(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</m:mr>
                        </m:m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D7B0FB6A-15BD-4C65-AEEF-4B2C28ACEA4B}"/>
                </a:ext>
              </a:extLst>
            </xdr:cNvPr>
            <xdr:cNvSpPr txBox="1"/>
          </xdr:nvSpPr>
          <xdr:spPr>
            <a:xfrm>
              <a:off x="643223" y="1353343"/>
              <a:ext cx="1367939" cy="326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[■8(cos⁡(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𝜃)&amp;</a:t>
              </a:r>
              <a:r>
                <a:rPr lang="es-ES" sz="1100" b="0" i="0">
                  <a:latin typeface="Cambria Math" panose="02040503050406030204" pitchFamily="18" charset="0"/>
                </a:rPr>
                <a:t>−𝑠𝑒𝑛(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𝜃)@</a:t>
              </a:r>
              <a:r>
                <a:rPr lang="es-ES" sz="1100" b="0" i="0">
                  <a:latin typeface="Cambria Math" panose="02040503050406030204" pitchFamily="18" charset="0"/>
                </a:rPr>
                <a:t>𝑠𝑒𝑛(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𝜃)&amp;</a:t>
              </a:r>
              <a:r>
                <a:rPr lang="es-ES" sz="1100" b="0" i="0">
                  <a:latin typeface="Cambria Math" panose="02040503050406030204" pitchFamily="18" charset="0"/>
                </a:rPr>
                <a:t>cos⁡(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𝜃))]</a:t>
              </a:r>
              <a:r>
                <a:rPr lang="es-ES" sz="1100" b="0" i="0">
                  <a:latin typeface="Cambria Math" panose="02040503050406030204" pitchFamily="18" charset="0"/>
                </a:rPr>
                <a:t>=</a:t>
              </a:r>
              <a:endParaRPr lang="es-419" sz="1100"/>
            </a:p>
          </xdr:txBody>
        </xdr:sp>
      </mc:Fallback>
    </mc:AlternateContent>
    <xdr:clientData/>
  </xdr:oneCellAnchor>
  <xdr:twoCellAnchor editAs="oneCell">
    <xdr:from>
      <xdr:col>1</xdr:col>
      <xdr:colOff>38101</xdr:colOff>
      <xdr:row>36</xdr:row>
      <xdr:rowOff>38100</xdr:rowOff>
    </xdr:from>
    <xdr:to>
      <xdr:col>7</xdr:col>
      <xdr:colOff>373381</xdr:colOff>
      <xdr:row>42</xdr:row>
      <xdr:rowOff>14942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437321B6-435E-BB30-11DA-2B4974EF4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1" y="6507480"/>
          <a:ext cx="3116580" cy="1074122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9</xdr:col>
      <xdr:colOff>388620</xdr:colOff>
      <xdr:row>37</xdr:row>
      <xdr:rowOff>30480</xdr:rowOff>
    </xdr:from>
    <xdr:ext cx="365741" cy="2898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E1AD3F82-AF94-16B7-8821-E12733A72433}"/>
                </a:ext>
              </a:extLst>
            </xdr:cNvPr>
            <xdr:cNvSpPr txBox="1"/>
          </xdr:nvSpPr>
          <xdr:spPr>
            <a:xfrm>
              <a:off x="3581400" y="6682740"/>
              <a:ext cx="365741" cy="289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E1AD3F82-AF94-16B7-8821-E12733A72433}"/>
                </a:ext>
              </a:extLst>
            </xdr:cNvPr>
            <xdr:cNvSpPr txBox="1"/>
          </xdr:nvSpPr>
          <xdr:spPr>
            <a:xfrm>
              <a:off x="3581400" y="6682740"/>
              <a:ext cx="365741" cy="289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𝑠=𝑥/𝑎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12</xdr:col>
      <xdr:colOff>83820</xdr:colOff>
      <xdr:row>37</xdr:row>
      <xdr:rowOff>22860</xdr:rowOff>
    </xdr:from>
    <xdr:ext cx="377411" cy="2898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87697B1E-394E-46BA-8559-266476080D77}"/>
                </a:ext>
              </a:extLst>
            </xdr:cNvPr>
            <xdr:cNvSpPr txBox="1"/>
          </xdr:nvSpPr>
          <xdr:spPr>
            <a:xfrm>
              <a:off x="4465320" y="6675120"/>
              <a:ext cx="377411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den>
                    </m:f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87697B1E-394E-46BA-8559-266476080D77}"/>
                </a:ext>
              </a:extLst>
            </xdr:cNvPr>
            <xdr:cNvSpPr txBox="1"/>
          </xdr:nvSpPr>
          <xdr:spPr>
            <a:xfrm>
              <a:off x="4465320" y="6675120"/>
              <a:ext cx="377411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𝑝=𝑦/𝑏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10</xdr:col>
      <xdr:colOff>312420</xdr:colOff>
      <xdr:row>40</xdr:row>
      <xdr:rowOff>7620</xdr:rowOff>
    </xdr:from>
    <xdr:ext cx="74623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6D5F1E3B-BB3B-57EA-A42F-FA7CD207FF4D}"/>
                </a:ext>
              </a:extLst>
            </xdr:cNvPr>
            <xdr:cNvSpPr txBox="1"/>
          </xdr:nvSpPr>
          <xdr:spPr>
            <a:xfrm>
              <a:off x="3901440" y="7208520"/>
              <a:ext cx="74623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419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6D5F1E3B-BB3B-57EA-A42F-FA7CD207FF4D}"/>
                </a:ext>
              </a:extLst>
            </xdr:cNvPr>
            <xdr:cNvSpPr txBox="1"/>
          </xdr:nvSpPr>
          <xdr:spPr>
            <a:xfrm>
              <a:off x="3901440" y="7208520"/>
              <a:ext cx="74623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𝑠</a:t>
              </a:r>
              <a:r>
                <a:rPr lang="es-419" sz="1100" b="0" i="0">
                  <a:latin typeface="Cambria Math" panose="02040503050406030204" pitchFamily="18" charset="0"/>
                </a:rPr>
                <a:t>^</a:t>
              </a:r>
              <a:r>
                <a:rPr lang="es-ES" sz="1100" b="0" i="0">
                  <a:latin typeface="Cambria Math" panose="02040503050406030204" pitchFamily="18" charset="0"/>
                </a:rPr>
                <a:t>2+𝑝^2=1</a:t>
              </a:r>
              <a:endParaRPr lang="es-419" sz="1100"/>
            </a:p>
          </xdr:txBody>
        </xdr:sp>
      </mc:Fallback>
    </mc:AlternateContent>
    <xdr:clientData/>
  </xdr:oneCellAnchor>
  <xdr:twoCellAnchor>
    <xdr:from>
      <xdr:col>2</xdr:col>
      <xdr:colOff>167640</xdr:colOff>
      <xdr:row>44</xdr:row>
      <xdr:rowOff>167640</xdr:rowOff>
    </xdr:from>
    <xdr:to>
      <xdr:col>4</xdr:col>
      <xdr:colOff>175260</xdr:colOff>
      <xdr:row>49</xdr:row>
      <xdr:rowOff>175260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6FEDC274-3771-564D-EC05-3B284B5E8468}"/>
            </a:ext>
          </a:extLst>
        </xdr:cNvPr>
        <xdr:cNvCxnSpPr/>
      </xdr:nvCxnSpPr>
      <xdr:spPr>
        <a:xfrm>
          <a:off x="586740" y="8100060"/>
          <a:ext cx="800100" cy="9220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274320</xdr:colOff>
      <xdr:row>48</xdr:row>
      <xdr:rowOff>175260</xdr:rowOff>
    </xdr:from>
    <xdr:to>
      <xdr:col>5</xdr:col>
      <xdr:colOff>248053</xdr:colOff>
      <xdr:row>49</xdr:row>
      <xdr:rowOff>164607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D20BC57B-A613-F6EB-11AA-4B7F17E3CFAA}"/>
                </a:ext>
              </a:extLst>
            </xdr:cNvPr>
            <xdr:cNvSpPr txBox="1"/>
          </xdr:nvSpPr>
          <xdr:spPr>
            <a:xfrm>
              <a:off x="1485900" y="8839200"/>
              <a:ext cx="369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419" sz="110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s-ES" sz="11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b>
                        <m:r>
                          <a:rPr lang="es-ES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ES" sz="1100" b="0" i="0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s-ES" sz="1100" b="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s-ES" sz="1100" b="0" i="0">
                            <a:latin typeface="Cambria Math" panose="02040503050406030204" pitchFamily="18" charset="0"/>
                          </a:rPr>
                          <m:t>y</m:t>
                        </m:r>
                      </m:e>
                      <m:sub>
                        <m:r>
                          <a:rPr lang="es-ES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419" sz="1100" i="0"/>
            </a:p>
          </xdr:txBody>
        </xdr:sp>
      </mc:Choice>
      <mc:Fallback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D20BC57B-A613-F6EB-11AA-4B7F17E3CFAA}"/>
                </a:ext>
              </a:extLst>
            </xdr:cNvPr>
            <xdr:cNvSpPr txBox="1"/>
          </xdr:nvSpPr>
          <xdr:spPr>
            <a:xfrm>
              <a:off x="1485900" y="8839200"/>
              <a:ext cx="369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x</a:t>
              </a:r>
              <a:r>
                <a:rPr lang="es-419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2,y_2</a:t>
              </a:r>
              <a:endParaRPr lang="es-419" sz="1100" i="0"/>
            </a:p>
          </xdr:txBody>
        </xdr:sp>
      </mc:Fallback>
    </mc:AlternateContent>
    <xdr:clientData/>
  </xdr:twoCellAnchor>
  <xdr:twoCellAnchor>
    <xdr:from>
      <xdr:col>2</xdr:col>
      <xdr:colOff>243840</xdr:colOff>
      <xdr:row>43</xdr:row>
      <xdr:rowOff>167640</xdr:rowOff>
    </xdr:from>
    <xdr:to>
      <xdr:col>3</xdr:col>
      <xdr:colOff>211033</xdr:colOff>
      <xdr:row>44</xdr:row>
      <xdr:rowOff>156987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6E0AC4BA-C0B0-DF16-1CD1-01F7EE57409A}"/>
                </a:ext>
              </a:extLst>
            </xdr:cNvPr>
            <xdr:cNvSpPr txBox="1"/>
          </xdr:nvSpPr>
          <xdr:spPr>
            <a:xfrm>
              <a:off x="662940" y="7917180"/>
              <a:ext cx="3634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419" sz="110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s-ES" sz="11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b>
                        <m:r>
                          <a:rPr lang="es-ES" sz="1100" b="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ES" sz="1100" b="0" i="0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s-ES" sz="1100" b="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s-ES" sz="1100" b="0" i="0">
                            <a:latin typeface="Cambria Math" panose="02040503050406030204" pitchFamily="18" charset="0"/>
                          </a:rPr>
                          <m:t>y</m:t>
                        </m:r>
                      </m:e>
                      <m:sub>
                        <m:r>
                          <a:rPr lang="es-ES" sz="1100" b="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419" sz="1100" i="0"/>
            </a:p>
          </xdr:txBody>
        </xdr:sp>
      </mc:Choice>
      <mc:Fallback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6E0AC4BA-C0B0-DF16-1CD1-01F7EE57409A}"/>
                </a:ext>
              </a:extLst>
            </xdr:cNvPr>
            <xdr:cNvSpPr txBox="1"/>
          </xdr:nvSpPr>
          <xdr:spPr>
            <a:xfrm>
              <a:off x="662940" y="7917180"/>
              <a:ext cx="3634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x</a:t>
              </a:r>
              <a:r>
                <a:rPr lang="es-419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1,y_1</a:t>
              </a:r>
              <a:endParaRPr lang="es-419" sz="1100" i="0"/>
            </a:p>
          </xdr:txBody>
        </xdr:sp>
      </mc:Fallback>
    </mc:AlternateContent>
    <xdr:clientData/>
  </xdr:twoCellAnchor>
  <xdr:oneCellAnchor>
    <xdr:from>
      <xdr:col>7</xdr:col>
      <xdr:colOff>358140</xdr:colOff>
      <xdr:row>44</xdr:row>
      <xdr:rowOff>7620</xdr:rowOff>
    </xdr:from>
    <xdr:ext cx="8052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46066367-C1AD-0850-45AE-E391C545CFBD}"/>
                </a:ext>
              </a:extLst>
            </xdr:cNvPr>
            <xdr:cNvSpPr txBox="1"/>
          </xdr:nvSpPr>
          <xdr:spPr>
            <a:xfrm>
              <a:off x="2758440" y="7940040"/>
              <a:ext cx="8052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𝑝</m:t>
                    </m:r>
                    <m:r>
                      <a:rPr lang="es-PE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419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</m:t>
                        </m:r>
                      </m:e>
                      <m:sub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𝑙</m:t>
                        </m:r>
                      </m:sub>
                    </m:sSub>
                    <m:r>
                      <a:rPr lang="es-PE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</m:t>
                    </m:r>
                    <m:r>
                      <a:rPr lang="es-PE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419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𝑙</m:t>
                        </m:r>
                      </m:sub>
                    </m:sSub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46066367-C1AD-0850-45AE-E391C545CFBD}"/>
                </a:ext>
              </a:extLst>
            </xdr:cNvPr>
            <xdr:cNvSpPr txBox="1"/>
          </xdr:nvSpPr>
          <xdr:spPr>
            <a:xfrm>
              <a:off x="2758440" y="7940040"/>
              <a:ext cx="8052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𝑝=𝑚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 𝑠+𝑏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7</xdr:col>
      <xdr:colOff>220980</xdr:colOff>
      <xdr:row>45</xdr:row>
      <xdr:rowOff>83820</xdr:rowOff>
    </xdr:from>
    <xdr:ext cx="1369990" cy="3803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FAD3DA29-2661-4DBA-5D14-BE09DC7D4975}"/>
                </a:ext>
              </a:extLst>
            </xdr:cNvPr>
            <xdr:cNvSpPr txBox="1"/>
          </xdr:nvSpPr>
          <xdr:spPr>
            <a:xfrm>
              <a:off x="2621280" y="8199120"/>
              <a:ext cx="136999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419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</m:t>
                        </m:r>
                      </m:e>
                      <m:sub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𝑙</m:t>
                        </m:r>
                      </m:sub>
                    </m:sSub>
                    <m:r>
                      <a:rPr lang="es-PE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s-419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419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P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</m:t>
                            </m:r>
                          </m:num>
                          <m:den>
                            <m:r>
                              <a:rPr lang="es-P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den>
                        </m:f>
                      </m:e>
                    </m:d>
                    <m:d>
                      <m:dPr>
                        <m:ctrlPr>
                          <a:rPr lang="es-419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419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419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P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s-P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s-P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419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P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s-P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419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P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P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s-P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419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P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P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FAD3DA29-2661-4DBA-5D14-BE09DC7D4975}"/>
                </a:ext>
              </a:extLst>
            </xdr:cNvPr>
            <xdr:cNvSpPr txBox="1"/>
          </xdr:nvSpPr>
          <xdr:spPr>
            <a:xfrm>
              <a:off x="2621280" y="8199120"/>
              <a:ext cx="136999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𝑙=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𝑏)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2−𝑦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2−𝑥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 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7</xdr:col>
      <xdr:colOff>350520</xdr:colOff>
      <xdr:row>48</xdr:row>
      <xdr:rowOff>121920</xdr:rowOff>
    </xdr:from>
    <xdr:ext cx="1238352" cy="2993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52CA9E40-FE42-48CC-897F-AA1FBA1EECAA}"/>
                </a:ext>
              </a:extLst>
            </xdr:cNvPr>
            <xdr:cNvSpPr txBox="1"/>
          </xdr:nvSpPr>
          <xdr:spPr>
            <a:xfrm>
              <a:off x="2750820" y="8785860"/>
              <a:ext cx="1238352" cy="299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419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𝑙</m:t>
                        </m:r>
                      </m:sub>
                    </m:sSub>
                    <m:r>
                      <a:rPr lang="es-PE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419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419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P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s-P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𝑏</m:t>
                        </m:r>
                      </m:den>
                    </m:f>
                    <m:r>
                      <a:rPr lang="es-PE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419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</m:t>
                        </m:r>
                      </m:e>
                      <m:sub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𝑙</m:t>
                        </m:r>
                      </m:sub>
                    </m:sSub>
                    <m:d>
                      <m:dPr>
                        <m:ctrlPr>
                          <a:rPr lang="es-419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419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419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P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P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es-P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</m:t>
                            </m:r>
                          </m:den>
                        </m:f>
                      </m:e>
                    </m:d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52CA9E40-FE42-48CC-897F-AA1FBA1EECAA}"/>
                </a:ext>
              </a:extLst>
            </xdr:cNvPr>
            <xdr:cNvSpPr txBox="1"/>
          </xdr:nvSpPr>
          <xdr:spPr>
            <a:xfrm>
              <a:off x="2750820" y="8785860"/>
              <a:ext cx="1238352" cy="299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𝑙=𝑦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𝑏−𝑚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𝑎)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3</xdr:col>
      <xdr:colOff>381000</xdr:colOff>
      <xdr:row>52</xdr:row>
      <xdr:rowOff>22860</xdr:rowOff>
    </xdr:from>
    <xdr:ext cx="2256452" cy="1927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7BF15262-E49B-F871-671A-117F3E5083DF}"/>
                </a:ext>
              </a:extLst>
            </xdr:cNvPr>
            <xdr:cNvSpPr txBox="1"/>
          </xdr:nvSpPr>
          <xdr:spPr>
            <a:xfrm>
              <a:off x="1196340" y="9418320"/>
              <a:ext cx="2256452" cy="1927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s-419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es-419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s-P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𝑚</m:t>
                            </m:r>
                          </m:e>
                          <m:sub>
                            <m:r>
                              <a:rPr lang="es-P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𝑙</m:t>
                            </m:r>
                          </m:sub>
                          <m:sup>
                            <m:r>
                              <a:rPr lang="es-P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+1</m:t>
                        </m:r>
                      </m:e>
                    </m:d>
                    <m:sSup>
                      <m:sSupPr>
                        <m:ctrlPr>
                          <a:rPr lang="es-419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s-PE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+2</m:t>
                    </m:r>
                    <m:sSub>
                      <m:sSubPr>
                        <m:ctrlPr>
                          <a:rPr lang="es-419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</m:t>
                        </m:r>
                      </m:e>
                      <m:sub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𝑙</m:t>
                        </m:r>
                      </m:sub>
                    </m:sSub>
                    <m:sSub>
                      <m:sSubPr>
                        <m:ctrlPr>
                          <a:rPr lang="es-419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𝑙</m:t>
                        </m:r>
                      </m:sub>
                    </m:sSub>
                    <m:r>
                      <a:rPr lang="es-PE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</m:t>
                    </m:r>
                    <m:r>
                      <a:rPr lang="es-PE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s-419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es-419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s-P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s-P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𝑙</m:t>
                            </m:r>
                          </m:sub>
                          <m:sup>
                            <m:r>
                              <a:rPr lang="es-P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  <m:r>
                      <a:rPr lang="es-PE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7BF15262-E49B-F871-671A-117F3E5083DF}"/>
                </a:ext>
              </a:extLst>
            </xdr:cNvPr>
            <xdr:cNvSpPr txBox="1"/>
          </xdr:nvSpPr>
          <xdr:spPr>
            <a:xfrm>
              <a:off x="1196340" y="9418320"/>
              <a:ext cx="2256452" cy="1927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𝑙^2+1)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2+2𝑚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 𝑠+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𝑙^2−1)=0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5</xdr:col>
      <xdr:colOff>22860</xdr:colOff>
      <xdr:row>54</xdr:row>
      <xdr:rowOff>15240</xdr:rowOff>
    </xdr:from>
    <xdr:ext cx="30585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1319FA38-2E48-02C8-DAFB-8E10166F1DA4}"/>
                </a:ext>
              </a:extLst>
            </xdr:cNvPr>
            <xdr:cNvSpPr txBox="1"/>
          </xdr:nvSpPr>
          <xdr:spPr>
            <a:xfrm>
              <a:off x="1630680" y="9776460"/>
              <a:ext cx="3058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419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1319FA38-2E48-02C8-DAFB-8E10166F1DA4}"/>
                </a:ext>
              </a:extLst>
            </xdr:cNvPr>
            <xdr:cNvSpPr txBox="1"/>
          </xdr:nvSpPr>
          <xdr:spPr>
            <a:xfrm>
              <a:off x="1630680" y="9776460"/>
              <a:ext cx="3058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𝑠</a:t>
              </a:r>
              <a:r>
                <a:rPr lang="es-419" sz="1100" b="0" i="0">
                  <a:latin typeface="Cambria Math" panose="02040503050406030204" pitchFamily="18" charset="0"/>
                </a:rPr>
                <a:t>^</a:t>
              </a:r>
              <a:r>
                <a:rPr lang="es-ES" sz="1100" b="0" i="0">
                  <a:latin typeface="Cambria Math" panose="02040503050406030204" pitchFamily="18" charset="0"/>
                </a:rPr>
                <a:t>2+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7</xdr:col>
      <xdr:colOff>68580</xdr:colOff>
      <xdr:row>54</xdr:row>
      <xdr:rowOff>15240</xdr:rowOff>
    </xdr:from>
    <xdr:ext cx="23666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65DAD44A-93E2-4486-A0EA-BB0FE2CEC704}"/>
                </a:ext>
              </a:extLst>
            </xdr:cNvPr>
            <xdr:cNvSpPr txBox="1"/>
          </xdr:nvSpPr>
          <xdr:spPr>
            <a:xfrm>
              <a:off x="2468880" y="9776460"/>
              <a:ext cx="2366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65DAD44A-93E2-4486-A0EA-BB0FE2CEC704}"/>
                </a:ext>
              </a:extLst>
            </xdr:cNvPr>
            <xdr:cNvSpPr txBox="1"/>
          </xdr:nvSpPr>
          <xdr:spPr>
            <a:xfrm>
              <a:off x="2468880" y="9776460"/>
              <a:ext cx="2366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</a:rPr>
                <a:t>𝑠</a:t>
              </a:r>
              <a:r>
                <a:rPr lang="es-ES" sz="1100" b="0" i="0">
                  <a:latin typeface="Cambria Math" panose="02040503050406030204" pitchFamily="18" charset="0"/>
                </a:rPr>
                <a:t>+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8</xdr:col>
      <xdr:colOff>388620</xdr:colOff>
      <xdr:row>54</xdr:row>
      <xdr:rowOff>7620</xdr:rowOff>
    </xdr:from>
    <xdr:ext cx="25455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315F2E86-D421-494B-947E-920E1A6D44E4}"/>
                </a:ext>
              </a:extLst>
            </xdr:cNvPr>
            <xdr:cNvSpPr txBox="1"/>
          </xdr:nvSpPr>
          <xdr:spPr>
            <a:xfrm>
              <a:off x="3185160" y="9768840"/>
              <a:ext cx="2545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315F2E86-D421-494B-947E-920E1A6D44E4}"/>
                </a:ext>
              </a:extLst>
            </xdr:cNvPr>
            <xdr:cNvSpPr txBox="1"/>
          </xdr:nvSpPr>
          <xdr:spPr>
            <a:xfrm>
              <a:off x="3185160" y="9768840"/>
              <a:ext cx="2545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=0</a:t>
              </a:r>
              <a:endParaRPr lang="es-419" sz="1100"/>
            </a:p>
          </xdr:txBody>
        </xdr:sp>
      </mc:Fallback>
    </mc:AlternateContent>
    <xdr:clientData/>
  </xdr:oneCellAnchor>
  <xdr:twoCellAnchor editAs="oneCell">
    <xdr:from>
      <xdr:col>10</xdr:col>
      <xdr:colOff>312420</xdr:colOff>
      <xdr:row>55</xdr:row>
      <xdr:rowOff>76200</xdr:rowOff>
    </xdr:from>
    <xdr:to>
      <xdr:col>14</xdr:col>
      <xdr:colOff>304800</xdr:colOff>
      <xdr:row>60</xdr:row>
      <xdr:rowOff>121382</xdr:rowOff>
    </xdr:to>
    <xdr:pic>
      <xdr:nvPicPr>
        <xdr:cNvPr id="63" name="Imagen 62" descr="Ecuaciones cuadráticas - Fundamentos de Matemática USIL">
          <a:extLst>
            <a:ext uri="{FF2B5EF4-FFF2-40B4-BE49-F238E27FC236}">
              <a16:creationId xmlns:a16="http://schemas.microsoft.com/office/drawing/2014/main" id="{287F2F51-407B-EDDE-8106-48CAF70F7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0020300"/>
          <a:ext cx="1577340" cy="959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205740</xdr:colOff>
      <xdr:row>61</xdr:row>
      <xdr:rowOff>68580</xdr:rowOff>
    </xdr:from>
    <xdr:ext cx="365741" cy="2898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16C65193-4457-412A-8060-77B7F17F43DA}"/>
                </a:ext>
              </a:extLst>
            </xdr:cNvPr>
            <xdr:cNvSpPr txBox="1"/>
          </xdr:nvSpPr>
          <xdr:spPr>
            <a:xfrm>
              <a:off x="4191000" y="11109960"/>
              <a:ext cx="365741" cy="289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16C65193-4457-412A-8060-77B7F17F43DA}"/>
                </a:ext>
              </a:extLst>
            </xdr:cNvPr>
            <xdr:cNvSpPr txBox="1"/>
          </xdr:nvSpPr>
          <xdr:spPr>
            <a:xfrm>
              <a:off x="4191000" y="11109960"/>
              <a:ext cx="365741" cy="289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𝑠=𝑥/𝑎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11</xdr:col>
      <xdr:colOff>175260</xdr:colOff>
      <xdr:row>63</xdr:row>
      <xdr:rowOff>45720</xdr:rowOff>
    </xdr:from>
    <xdr:ext cx="377411" cy="2898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5A723504-EC8F-47B9-BC90-8BD2D703CCCF}"/>
                </a:ext>
              </a:extLst>
            </xdr:cNvPr>
            <xdr:cNvSpPr txBox="1"/>
          </xdr:nvSpPr>
          <xdr:spPr>
            <a:xfrm>
              <a:off x="4160520" y="11452860"/>
              <a:ext cx="377411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den>
                    </m:f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5A723504-EC8F-47B9-BC90-8BD2D703CCCF}"/>
                </a:ext>
              </a:extLst>
            </xdr:cNvPr>
            <xdr:cNvSpPr txBox="1"/>
          </xdr:nvSpPr>
          <xdr:spPr>
            <a:xfrm>
              <a:off x="4160520" y="11452860"/>
              <a:ext cx="377411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𝑝=𝑦/𝑏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8</xdr:col>
      <xdr:colOff>289560</xdr:colOff>
      <xdr:row>73</xdr:row>
      <xdr:rowOff>30480</xdr:rowOff>
    </xdr:from>
    <xdr:ext cx="2299540" cy="3269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39753608-BCF2-43C9-9375-8F569EFF8A87}"/>
                </a:ext>
              </a:extLst>
            </xdr:cNvPr>
            <xdr:cNvSpPr txBox="1"/>
          </xdr:nvSpPr>
          <xdr:spPr>
            <a:xfrm>
              <a:off x="3086100" y="13266420"/>
              <a:ext cx="2299540" cy="326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s-419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s-419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𝑋</m:t>
                              </m:r>
                            </m:e>
                          </m:mr>
                          <m:mr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𝑌</m:t>
                              </m:r>
                            </m:e>
                          </m:mr>
                        </m:m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𝑋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𝑌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["/>
                        <m:endChr m:val="]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sty m:val="p"/>
                                  <m:brk m:alnAt="7"/>
                                </m:rPr>
                                <a:rPr lang="es-ES" sz="1100" b="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  <m:r>
                                <m:rPr>
                                  <m:brk m:alnAt="7"/>
                                </m:rP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⁡(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𝑠𝑒𝑛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</m:mr>
                          <m:mr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𝑠𝑒𝑛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  <m:e>
                              <m:r>
                                <m:rPr>
                                  <m:sty m:val="p"/>
                                </m:rPr>
                                <a:rPr lang="es-ES" sz="1100" b="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⁡(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mr>
                          <m:mr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39753608-BCF2-43C9-9375-8F569EFF8A87}"/>
                </a:ext>
              </a:extLst>
            </xdr:cNvPr>
            <xdr:cNvSpPr txBox="1"/>
          </xdr:nvSpPr>
          <xdr:spPr>
            <a:xfrm>
              <a:off x="3086100" y="13266420"/>
              <a:ext cx="2299540" cy="326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i="0">
                  <a:latin typeface="Cambria Math" panose="02040503050406030204" pitchFamily="18" charset="0"/>
                </a:rPr>
                <a:t>[■8(</a:t>
              </a:r>
              <a:r>
                <a:rPr lang="es-ES" sz="1100" b="0" i="0">
                  <a:latin typeface="Cambria Math" panose="02040503050406030204" pitchFamily="18" charset="0"/>
                </a:rPr>
                <a:t>𝑋</a:t>
              </a:r>
              <a:r>
                <a:rPr lang="es-419" sz="1100" b="0" i="0">
                  <a:latin typeface="Cambria Math" panose="02040503050406030204" pitchFamily="18" charset="0"/>
                </a:rPr>
                <a:t>@</a:t>
              </a:r>
              <a:r>
                <a:rPr lang="es-ES" sz="1100" b="0" i="0">
                  <a:latin typeface="Cambria Math" panose="02040503050406030204" pitchFamily="18" charset="0"/>
                </a:rPr>
                <a:t>𝑌</a:t>
              </a:r>
              <a:r>
                <a:rPr lang="es-419" sz="1100" b="0" i="0">
                  <a:latin typeface="Cambria Math" panose="02040503050406030204" pitchFamily="18" charset="0"/>
                </a:rPr>
                <a:t>)]</a:t>
              </a:r>
              <a:r>
                <a:rPr lang="es-ES" sz="1100" b="0" i="0">
                  <a:latin typeface="Cambria Math" panose="02040503050406030204" pitchFamily="18" charset="0"/>
                </a:rPr>
                <a:t>=[■8(𝑋_𝑑@𝑌_𝑑 )]+[■8(cos⁡(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𝜃)&amp;</a:t>
              </a:r>
              <a:r>
                <a:rPr lang="es-ES" sz="1100" b="0" i="0">
                  <a:latin typeface="Cambria Math" panose="02040503050406030204" pitchFamily="18" charset="0"/>
                </a:rPr>
                <a:t>−𝑠𝑒𝑛(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𝜃)@</a:t>
              </a:r>
              <a:r>
                <a:rPr lang="es-ES" sz="1100" b="0" i="0">
                  <a:latin typeface="Cambria Math" panose="02040503050406030204" pitchFamily="18" charset="0"/>
                </a:rPr>
                <a:t>𝑠𝑒𝑛(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𝜃)&amp;</a:t>
              </a:r>
              <a:r>
                <a:rPr lang="es-ES" sz="1100" b="0" i="0">
                  <a:latin typeface="Cambria Math" panose="02040503050406030204" pitchFamily="18" charset="0"/>
                </a:rPr>
                <a:t>cos⁡(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𝜃))]</a:t>
              </a:r>
              <a:r>
                <a:rPr lang="es-ES" sz="1100" b="0" i="0">
                  <a:latin typeface="Cambria Math" panose="02040503050406030204" pitchFamily="18" charset="0"/>
                </a:rPr>
                <a:t>[■8(𝑥@𝑦)]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8</xdr:col>
      <xdr:colOff>304800</xdr:colOff>
      <xdr:row>67</xdr:row>
      <xdr:rowOff>7620</xdr:rowOff>
    </xdr:from>
    <xdr:ext cx="1812676" cy="3269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17BEE012-66E0-4FDF-81F9-843526AB7489}"/>
                </a:ext>
              </a:extLst>
            </xdr:cNvPr>
            <xdr:cNvSpPr txBox="1"/>
          </xdr:nvSpPr>
          <xdr:spPr>
            <a:xfrm>
              <a:off x="3101340" y="12146280"/>
              <a:ext cx="1812676" cy="326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s-419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s-419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𝑋</m:t>
                              </m:r>
                            </m:e>
                          </m:mr>
                          <m:mr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𝑌</m:t>
                              </m:r>
                            </m:e>
                          </m:mr>
                        </m:m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sty m:val="p"/>
                                  <m:brk m:alnAt="7"/>
                                </m:rPr>
                                <a:rPr lang="es-ES" sz="1100" b="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  <m:r>
                                <m:rPr>
                                  <m:brk m:alnAt="7"/>
                                </m:rP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⁡(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𝑠𝑒𝑛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</m:mr>
                          <m:mr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𝑠𝑒𝑛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  <m:e>
                              <m:r>
                                <m:rPr>
                                  <m:sty m:val="p"/>
                                </m:rPr>
                                <a:rPr lang="es-ES" sz="1100" b="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⁡(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mr>
                          <m:mr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17BEE012-66E0-4FDF-81F9-843526AB7489}"/>
                </a:ext>
              </a:extLst>
            </xdr:cNvPr>
            <xdr:cNvSpPr txBox="1"/>
          </xdr:nvSpPr>
          <xdr:spPr>
            <a:xfrm>
              <a:off x="3101340" y="12146280"/>
              <a:ext cx="1812676" cy="326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i="0">
                  <a:latin typeface="Cambria Math" panose="02040503050406030204" pitchFamily="18" charset="0"/>
                </a:rPr>
                <a:t>[■8(</a:t>
              </a:r>
              <a:r>
                <a:rPr lang="es-ES" sz="1100" b="0" i="0">
                  <a:latin typeface="Cambria Math" panose="02040503050406030204" pitchFamily="18" charset="0"/>
                </a:rPr>
                <a:t>𝑋</a:t>
              </a:r>
              <a:r>
                <a:rPr lang="es-419" sz="1100" b="0" i="0">
                  <a:latin typeface="Cambria Math" panose="02040503050406030204" pitchFamily="18" charset="0"/>
                </a:rPr>
                <a:t>@</a:t>
              </a:r>
              <a:r>
                <a:rPr lang="es-ES" sz="1100" b="0" i="0">
                  <a:latin typeface="Cambria Math" panose="02040503050406030204" pitchFamily="18" charset="0"/>
                </a:rPr>
                <a:t>𝑌</a:t>
              </a:r>
              <a:r>
                <a:rPr lang="es-419" sz="1100" b="0" i="0">
                  <a:latin typeface="Cambria Math" panose="02040503050406030204" pitchFamily="18" charset="0"/>
                </a:rPr>
                <a:t>)]</a:t>
              </a:r>
              <a:r>
                <a:rPr lang="es-ES" sz="1100" b="0" i="0">
                  <a:latin typeface="Cambria Math" panose="02040503050406030204" pitchFamily="18" charset="0"/>
                </a:rPr>
                <a:t>=[■8(cos⁡(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𝜃)&amp;</a:t>
              </a:r>
              <a:r>
                <a:rPr lang="es-ES" sz="1100" b="0" i="0">
                  <a:latin typeface="Cambria Math" panose="02040503050406030204" pitchFamily="18" charset="0"/>
                </a:rPr>
                <a:t>−𝑠𝑒𝑛(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𝜃)@</a:t>
              </a:r>
              <a:r>
                <a:rPr lang="es-ES" sz="1100" b="0" i="0">
                  <a:latin typeface="Cambria Math" panose="02040503050406030204" pitchFamily="18" charset="0"/>
                </a:rPr>
                <a:t>𝑠𝑒𝑛(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𝜃)&amp;</a:t>
              </a:r>
              <a:r>
                <a:rPr lang="es-ES" sz="1100" b="0" i="0">
                  <a:latin typeface="Cambria Math" panose="02040503050406030204" pitchFamily="18" charset="0"/>
                </a:rPr>
                <a:t>cos⁡(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𝜃))]</a:t>
              </a:r>
              <a:r>
                <a:rPr lang="es-ES" sz="1100" b="0" i="0">
                  <a:latin typeface="Cambria Math" panose="02040503050406030204" pitchFamily="18" charset="0"/>
                </a:rPr>
                <a:t>[■8(𝑥@𝑦)]</a:t>
              </a:r>
              <a:endParaRPr lang="es-419" sz="1100"/>
            </a:p>
          </xdr:txBody>
        </xdr:sp>
      </mc:Fallback>
    </mc:AlternateContent>
    <xdr:clientData/>
  </xdr:oneCellAnchor>
  <xdr:twoCellAnchor>
    <xdr:from>
      <xdr:col>1</xdr:col>
      <xdr:colOff>114300</xdr:colOff>
      <xdr:row>77</xdr:row>
      <xdr:rowOff>53340</xdr:rowOff>
    </xdr:from>
    <xdr:to>
      <xdr:col>8</xdr:col>
      <xdr:colOff>299086</xdr:colOff>
      <xdr:row>92</xdr:row>
      <xdr:rowOff>88407</xdr:rowOff>
    </xdr:to>
    <xdr:grpSp>
      <xdr:nvGrpSpPr>
        <xdr:cNvPr id="91" name="Grupo 90">
          <a:extLst>
            <a:ext uri="{FF2B5EF4-FFF2-40B4-BE49-F238E27FC236}">
              <a16:creationId xmlns:a16="http://schemas.microsoft.com/office/drawing/2014/main" id="{F2289DAE-80E6-C4BB-7903-983513EB4EB1}"/>
            </a:ext>
          </a:extLst>
        </xdr:cNvPr>
        <xdr:cNvGrpSpPr/>
      </xdr:nvGrpSpPr>
      <xdr:grpSpPr>
        <a:xfrm>
          <a:off x="137160" y="14020800"/>
          <a:ext cx="3362326" cy="2778267"/>
          <a:chOff x="137160" y="14020800"/>
          <a:chExt cx="3362326" cy="2778267"/>
        </a:xfrm>
      </xdr:grpSpPr>
      <xdr:grpSp>
        <xdr:nvGrpSpPr>
          <xdr:cNvPr id="68" name="Grupo 67">
            <a:extLst>
              <a:ext uri="{FF2B5EF4-FFF2-40B4-BE49-F238E27FC236}">
                <a16:creationId xmlns:a16="http://schemas.microsoft.com/office/drawing/2014/main" id="{AF59BF30-21CB-470A-A6E1-A9E900FCA30E}"/>
              </a:ext>
            </a:extLst>
          </xdr:cNvPr>
          <xdr:cNvGrpSpPr/>
        </xdr:nvGrpSpPr>
        <xdr:grpSpPr>
          <a:xfrm>
            <a:off x="213360" y="14020800"/>
            <a:ext cx="3286126" cy="2778267"/>
            <a:chOff x="236220" y="3528060"/>
            <a:chExt cx="2882266" cy="2778267"/>
          </a:xfrm>
        </xdr:grpSpPr>
        <xdr:cxnSp macro="">
          <xdr:nvCxnSpPr>
            <xdr:cNvPr id="69" name="Conector recto de flecha 68">
              <a:extLst>
                <a:ext uri="{FF2B5EF4-FFF2-40B4-BE49-F238E27FC236}">
                  <a16:creationId xmlns:a16="http://schemas.microsoft.com/office/drawing/2014/main" id="{E7547389-7298-C997-A03F-9DD02F1A6DE0}"/>
                </a:ext>
              </a:extLst>
            </xdr:cNvPr>
            <xdr:cNvCxnSpPr/>
          </xdr:nvCxnSpPr>
          <xdr:spPr>
            <a:xfrm flipH="1" flipV="1">
              <a:off x="419100" y="5113020"/>
              <a:ext cx="15240" cy="868680"/>
            </a:xfrm>
            <a:prstGeom prst="straightConnector1">
              <a:avLst/>
            </a:prstGeom>
            <a:ln w="28575">
              <a:solidFill>
                <a:srgbClr val="0070C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70" name="CuadroTexto 69">
                  <a:extLst>
                    <a:ext uri="{FF2B5EF4-FFF2-40B4-BE49-F238E27FC236}">
                      <a16:creationId xmlns:a16="http://schemas.microsoft.com/office/drawing/2014/main" id="{B14783AC-466E-9F03-2C24-3D2A4D61D547}"/>
                    </a:ext>
                  </a:extLst>
                </xdr:cNvPr>
                <xdr:cNvSpPr txBox="1"/>
              </xdr:nvSpPr>
              <xdr:spPr>
                <a:xfrm>
                  <a:off x="1409700" y="5989320"/>
                  <a:ext cx="112467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m:rPr>
                            <m:sty m:val="p"/>
                          </m:rPr>
                          <a:rPr lang="es-ES" sz="1100" b="0" i="0">
                            <a:latin typeface="Cambria Math" panose="02040503050406030204" pitchFamily="18" charset="0"/>
                          </a:rPr>
                          <m:t>X</m:t>
                        </m:r>
                      </m:oMath>
                    </m:oMathPara>
                  </a14:m>
                  <a:endParaRPr lang="es-419" sz="1100" i="0"/>
                </a:p>
              </xdr:txBody>
            </xdr:sp>
          </mc:Choice>
          <mc:Fallback>
            <xdr:sp macro="" textlink="">
              <xdr:nvSpPr>
                <xdr:cNvPr id="70" name="CuadroTexto 69">
                  <a:extLst>
                    <a:ext uri="{FF2B5EF4-FFF2-40B4-BE49-F238E27FC236}">
                      <a16:creationId xmlns:a16="http://schemas.microsoft.com/office/drawing/2014/main" id="{B14783AC-466E-9F03-2C24-3D2A4D61D547}"/>
                    </a:ext>
                  </a:extLst>
                </xdr:cNvPr>
                <xdr:cNvSpPr txBox="1"/>
              </xdr:nvSpPr>
              <xdr:spPr>
                <a:xfrm>
                  <a:off x="1409700" y="5989320"/>
                  <a:ext cx="112467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s-ES" sz="1100" b="0" i="0">
                      <a:latin typeface="Cambria Math" panose="02040503050406030204" pitchFamily="18" charset="0"/>
                    </a:rPr>
                    <a:t>X</a:t>
                  </a:r>
                  <a:endParaRPr lang="es-419" sz="1100" i="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71" name="CuadroTexto 70">
                  <a:extLst>
                    <a:ext uri="{FF2B5EF4-FFF2-40B4-BE49-F238E27FC236}">
                      <a16:creationId xmlns:a16="http://schemas.microsoft.com/office/drawing/2014/main" id="{7710AFB5-0321-8FF0-0BC0-E94A5AFB5361}"/>
                    </a:ext>
                  </a:extLst>
                </xdr:cNvPr>
                <xdr:cNvSpPr txBox="1"/>
              </xdr:nvSpPr>
              <xdr:spPr>
                <a:xfrm>
                  <a:off x="236220" y="5151120"/>
                  <a:ext cx="112338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m:rPr>
                            <m:sty m:val="p"/>
                          </m:rPr>
                          <a:rPr lang="es-ES" sz="1100" b="0" i="0">
                            <a:latin typeface="Cambria Math" panose="02040503050406030204" pitchFamily="18" charset="0"/>
                          </a:rPr>
                          <m:t>Y</m:t>
                        </m:r>
                      </m:oMath>
                    </m:oMathPara>
                  </a14:m>
                  <a:endParaRPr lang="es-419" sz="1100" i="0"/>
                </a:p>
              </xdr:txBody>
            </xdr:sp>
          </mc:Choice>
          <mc:Fallback>
            <xdr:sp macro="" textlink="">
              <xdr:nvSpPr>
                <xdr:cNvPr id="71" name="CuadroTexto 70">
                  <a:extLst>
                    <a:ext uri="{FF2B5EF4-FFF2-40B4-BE49-F238E27FC236}">
                      <a16:creationId xmlns:a16="http://schemas.microsoft.com/office/drawing/2014/main" id="{7710AFB5-0321-8FF0-0BC0-E94A5AFB5361}"/>
                    </a:ext>
                  </a:extLst>
                </xdr:cNvPr>
                <xdr:cNvSpPr txBox="1"/>
              </xdr:nvSpPr>
              <xdr:spPr>
                <a:xfrm>
                  <a:off x="236220" y="5151120"/>
                  <a:ext cx="112338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s-ES" sz="1100" b="0" i="0">
                      <a:latin typeface="Cambria Math" panose="02040503050406030204" pitchFamily="18" charset="0"/>
                    </a:rPr>
                    <a:t>Y</a:t>
                  </a:r>
                  <a:endParaRPr lang="es-419" sz="1100" i="0"/>
                </a:p>
              </xdr:txBody>
            </xdr:sp>
          </mc:Fallback>
        </mc:AlternateContent>
        <xdr:pic>
          <xdr:nvPicPr>
            <xdr:cNvPr id="72" name="Imagen 71">
              <a:extLst>
                <a:ext uri="{FF2B5EF4-FFF2-40B4-BE49-F238E27FC236}">
                  <a16:creationId xmlns:a16="http://schemas.microsoft.com/office/drawing/2014/main" id="{829C4378-67D5-CC7B-79AC-FA25B6A928F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127761" y="3581400"/>
              <a:ext cx="1990725" cy="1438275"/>
            </a:xfrm>
            <a:prstGeom prst="rect">
              <a:avLst/>
            </a:prstGeom>
          </xdr:spPr>
        </xdr:pic>
        <xdr:cxnSp macro="">
          <xdr:nvCxnSpPr>
            <xdr:cNvPr id="73" name="Conector recto 72">
              <a:extLst>
                <a:ext uri="{FF2B5EF4-FFF2-40B4-BE49-F238E27FC236}">
                  <a16:creationId xmlns:a16="http://schemas.microsoft.com/office/drawing/2014/main" id="{53700E13-909E-30CD-77AD-B8AC7BF5772E}"/>
                </a:ext>
              </a:extLst>
            </xdr:cNvPr>
            <xdr:cNvCxnSpPr/>
          </xdr:nvCxnSpPr>
          <xdr:spPr>
            <a:xfrm>
              <a:off x="815340" y="3749040"/>
              <a:ext cx="1562100" cy="182118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74" name="CuadroTexto 73">
                  <a:extLst>
                    <a:ext uri="{FF2B5EF4-FFF2-40B4-BE49-F238E27FC236}">
                      <a16:creationId xmlns:a16="http://schemas.microsoft.com/office/drawing/2014/main" id="{4E955895-1350-BC8D-610B-2DB721E3FBD7}"/>
                    </a:ext>
                  </a:extLst>
                </xdr:cNvPr>
                <xdr:cNvSpPr txBox="1"/>
              </xdr:nvSpPr>
              <xdr:spPr>
                <a:xfrm>
                  <a:off x="2407920" y="5494020"/>
                  <a:ext cx="369973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s-419" sz="1100" i="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s-ES" sz="1100" b="0" i="0">
                                <a:latin typeface="Cambria Math" panose="02040503050406030204" pitchFamily="18" charset="0"/>
                              </a:rPr>
                              <m:t>X</m:t>
                            </m:r>
                          </m:e>
                          <m:sub>
                            <m:r>
                              <a:rPr lang="es-ES" sz="1100" b="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s-ES" sz="1100" b="0" i="0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s-ES" sz="1100" b="0" i="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s-ES" sz="1100" b="0" i="0">
                                <a:latin typeface="Cambria Math" panose="02040503050406030204" pitchFamily="18" charset="0"/>
                              </a:rPr>
                              <m:t>Y</m:t>
                            </m:r>
                          </m:e>
                          <m:sub>
                            <m:r>
                              <a:rPr lang="es-ES" sz="1100" b="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oMath>
                    </m:oMathPara>
                  </a14:m>
                  <a:endParaRPr lang="es-419" sz="1100" i="0"/>
                </a:p>
              </xdr:txBody>
            </xdr:sp>
          </mc:Choice>
          <mc:Fallback>
            <xdr:sp macro="" textlink="">
              <xdr:nvSpPr>
                <xdr:cNvPr id="74" name="CuadroTexto 73">
                  <a:extLst>
                    <a:ext uri="{FF2B5EF4-FFF2-40B4-BE49-F238E27FC236}">
                      <a16:creationId xmlns:a16="http://schemas.microsoft.com/office/drawing/2014/main" id="{4E955895-1350-BC8D-610B-2DB721E3FBD7}"/>
                    </a:ext>
                  </a:extLst>
                </xdr:cNvPr>
                <xdr:cNvSpPr txBox="1"/>
              </xdr:nvSpPr>
              <xdr:spPr>
                <a:xfrm>
                  <a:off x="2407920" y="5494020"/>
                  <a:ext cx="369973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s-ES" sz="1100" b="0" i="0">
                      <a:latin typeface="Cambria Math" panose="02040503050406030204" pitchFamily="18" charset="0"/>
                    </a:rPr>
                    <a:t>X</a:t>
                  </a:r>
                  <a:r>
                    <a:rPr lang="es-419" sz="1100" b="0" i="0">
                      <a:latin typeface="Cambria Math" panose="02040503050406030204" pitchFamily="18" charset="0"/>
                    </a:rPr>
                    <a:t>_</a:t>
                  </a:r>
                  <a:r>
                    <a:rPr lang="es-ES" sz="1100" b="0" i="0">
                      <a:latin typeface="Cambria Math" panose="02040503050406030204" pitchFamily="18" charset="0"/>
                    </a:rPr>
                    <a:t>2,Y_2</a:t>
                  </a:r>
                  <a:endParaRPr lang="es-419" sz="1100" i="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75" name="CuadroTexto 74">
                  <a:extLst>
                    <a:ext uri="{FF2B5EF4-FFF2-40B4-BE49-F238E27FC236}">
                      <a16:creationId xmlns:a16="http://schemas.microsoft.com/office/drawing/2014/main" id="{42F2E65D-66F3-99EF-0199-F83B486D80E8}"/>
                    </a:ext>
                  </a:extLst>
                </xdr:cNvPr>
                <xdr:cNvSpPr txBox="1"/>
              </xdr:nvSpPr>
              <xdr:spPr>
                <a:xfrm>
                  <a:off x="640080" y="3528060"/>
                  <a:ext cx="363433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s-419" sz="1100" i="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s-ES" sz="1100" b="0" i="0">
                                <a:latin typeface="Cambria Math" panose="02040503050406030204" pitchFamily="18" charset="0"/>
                              </a:rPr>
                              <m:t>X</m:t>
                            </m:r>
                          </m:e>
                          <m:sub>
                            <m:r>
                              <a:rPr lang="es-ES" sz="1100" b="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s-ES" sz="1100" b="0" i="0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s-ES" sz="1100" b="0" i="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s-ES" sz="1100" b="0" i="0">
                                <a:latin typeface="Cambria Math" panose="02040503050406030204" pitchFamily="18" charset="0"/>
                              </a:rPr>
                              <m:t>Y</m:t>
                            </m:r>
                          </m:e>
                          <m:sub>
                            <m:r>
                              <a:rPr lang="es-ES" sz="1100" b="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oMath>
                    </m:oMathPara>
                  </a14:m>
                  <a:endParaRPr lang="es-419" sz="1100" i="0"/>
                </a:p>
              </xdr:txBody>
            </xdr:sp>
          </mc:Choice>
          <mc:Fallback>
            <xdr:sp macro="" textlink="">
              <xdr:nvSpPr>
                <xdr:cNvPr id="75" name="CuadroTexto 74">
                  <a:extLst>
                    <a:ext uri="{FF2B5EF4-FFF2-40B4-BE49-F238E27FC236}">
                      <a16:creationId xmlns:a16="http://schemas.microsoft.com/office/drawing/2014/main" id="{42F2E65D-66F3-99EF-0199-F83B486D80E8}"/>
                    </a:ext>
                  </a:extLst>
                </xdr:cNvPr>
                <xdr:cNvSpPr txBox="1"/>
              </xdr:nvSpPr>
              <xdr:spPr>
                <a:xfrm>
                  <a:off x="640080" y="3528060"/>
                  <a:ext cx="363433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s-ES" sz="1100" b="0" i="0">
                      <a:latin typeface="Cambria Math" panose="02040503050406030204" pitchFamily="18" charset="0"/>
                    </a:rPr>
                    <a:t>X</a:t>
                  </a:r>
                  <a:r>
                    <a:rPr lang="es-419" sz="1100" b="0" i="0">
                      <a:latin typeface="Cambria Math" panose="02040503050406030204" pitchFamily="18" charset="0"/>
                    </a:rPr>
                    <a:t>_</a:t>
                  </a:r>
                  <a:r>
                    <a:rPr lang="es-ES" sz="1100" b="0" i="0">
                      <a:latin typeface="Cambria Math" panose="02040503050406030204" pitchFamily="18" charset="0"/>
                    </a:rPr>
                    <a:t>1,Y_1</a:t>
                  </a:r>
                  <a:endParaRPr lang="es-419" sz="1100" i="0"/>
                </a:p>
              </xdr:txBody>
            </xdr:sp>
          </mc:Fallback>
        </mc:AlternateContent>
        <xdr:cxnSp macro="">
          <xdr:nvCxnSpPr>
            <xdr:cNvPr id="76" name="Conector recto 75">
              <a:extLst>
                <a:ext uri="{FF2B5EF4-FFF2-40B4-BE49-F238E27FC236}">
                  <a16:creationId xmlns:a16="http://schemas.microsoft.com/office/drawing/2014/main" id="{A116DE03-2F7E-FCD9-1197-7CC8764A0F66}"/>
                </a:ext>
              </a:extLst>
            </xdr:cNvPr>
            <xdr:cNvCxnSpPr/>
          </xdr:nvCxnSpPr>
          <xdr:spPr>
            <a:xfrm>
              <a:off x="1958340" y="4442460"/>
              <a:ext cx="0" cy="1485900"/>
            </a:xfrm>
            <a:prstGeom prst="line">
              <a:avLst/>
            </a:prstGeom>
            <a:ln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Conector recto 76">
              <a:extLst>
                <a:ext uri="{FF2B5EF4-FFF2-40B4-BE49-F238E27FC236}">
                  <a16:creationId xmlns:a16="http://schemas.microsoft.com/office/drawing/2014/main" id="{23C45637-C0CA-C272-35F5-907AF8823F02}"/>
                </a:ext>
              </a:extLst>
            </xdr:cNvPr>
            <xdr:cNvCxnSpPr/>
          </xdr:nvCxnSpPr>
          <xdr:spPr>
            <a:xfrm>
              <a:off x="434340" y="5913120"/>
              <a:ext cx="1548000" cy="0"/>
            </a:xfrm>
            <a:prstGeom prst="line">
              <a:avLst/>
            </a:prstGeom>
            <a:ln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78" name="CuadroTexto 77">
                  <a:extLst>
                    <a:ext uri="{FF2B5EF4-FFF2-40B4-BE49-F238E27FC236}">
                      <a16:creationId xmlns:a16="http://schemas.microsoft.com/office/drawing/2014/main" id="{BEFBCEC5-7F30-9E7A-2342-46ABD0DAAD1A}"/>
                    </a:ext>
                  </a:extLst>
                </xdr:cNvPr>
                <xdr:cNvSpPr txBox="1"/>
              </xdr:nvSpPr>
              <xdr:spPr>
                <a:xfrm>
                  <a:off x="1790700" y="5250180"/>
                  <a:ext cx="172291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s-ES" sz="1100" b="0" i="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s-ES" sz="1100" b="0" i="0">
                                <a:latin typeface="Cambria Math" panose="02040503050406030204" pitchFamily="18" charset="0"/>
                              </a:rPr>
                              <m:t>Y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s-ES" sz="1100" b="0" i="0">
                                <a:latin typeface="Cambria Math" panose="02040503050406030204" pitchFamily="18" charset="0"/>
                              </a:rPr>
                              <m:t>d</m:t>
                            </m:r>
                          </m:sub>
                        </m:sSub>
                      </m:oMath>
                    </m:oMathPara>
                  </a14:m>
                  <a:endParaRPr lang="es-419" sz="1100" i="0"/>
                </a:p>
              </xdr:txBody>
            </xdr:sp>
          </mc:Choice>
          <mc:Fallback>
            <xdr:sp macro="" textlink="">
              <xdr:nvSpPr>
                <xdr:cNvPr id="78" name="CuadroTexto 77">
                  <a:extLst>
                    <a:ext uri="{FF2B5EF4-FFF2-40B4-BE49-F238E27FC236}">
                      <a16:creationId xmlns:a16="http://schemas.microsoft.com/office/drawing/2014/main" id="{BEFBCEC5-7F30-9E7A-2342-46ABD0DAAD1A}"/>
                    </a:ext>
                  </a:extLst>
                </xdr:cNvPr>
                <xdr:cNvSpPr txBox="1"/>
              </xdr:nvSpPr>
              <xdr:spPr>
                <a:xfrm>
                  <a:off x="1790700" y="5250180"/>
                  <a:ext cx="172291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s-ES" sz="1100" b="0" i="0">
                      <a:latin typeface="Cambria Math" panose="02040503050406030204" pitchFamily="18" charset="0"/>
                    </a:rPr>
                    <a:t>Y_d</a:t>
                  </a:r>
                  <a:endParaRPr lang="es-419" sz="1100" i="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79" name="CuadroTexto 78">
                  <a:extLst>
                    <a:ext uri="{FF2B5EF4-FFF2-40B4-BE49-F238E27FC236}">
                      <a16:creationId xmlns:a16="http://schemas.microsoft.com/office/drawing/2014/main" id="{5909B42C-E9DA-CC75-FD8A-22D3982BD606}"/>
                    </a:ext>
                  </a:extLst>
                </xdr:cNvPr>
                <xdr:cNvSpPr txBox="1"/>
              </xdr:nvSpPr>
              <xdr:spPr>
                <a:xfrm>
                  <a:off x="1005840" y="6134100"/>
                  <a:ext cx="186846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s-ES" sz="1100" b="0" i="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s-ES" sz="1100" b="0" i="0">
                                <a:latin typeface="Cambria Math" panose="02040503050406030204" pitchFamily="18" charset="0"/>
                              </a:rPr>
                              <m:t>X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s-ES" sz="1100" b="0" i="0">
                                <a:latin typeface="Cambria Math" panose="02040503050406030204" pitchFamily="18" charset="0"/>
                              </a:rPr>
                              <m:t>d</m:t>
                            </m:r>
                          </m:sub>
                        </m:sSub>
                      </m:oMath>
                    </m:oMathPara>
                  </a14:m>
                  <a:endParaRPr lang="es-419" sz="1100" i="0"/>
                </a:p>
              </xdr:txBody>
            </xdr:sp>
          </mc:Choice>
          <mc:Fallback>
            <xdr:sp macro="" textlink="">
              <xdr:nvSpPr>
                <xdr:cNvPr id="79" name="CuadroTexto 78">
                  <a:extLst>
                    <a:ext uri="{FF2B5EF4-FFF2-40B4-BE49-F238E27FC236}">
                      <a16:creationId xmlns:a16="http://schemas.microsoft.com/office/drawing/2014/main" id="{5909B42C-E9DA-CC75-FD8A-22D3982BD606}"/>
                    </a:ext>
                  </a:extLst>
                </xdr:cNvPr>
                <xdr:cNvSpPr txBox="1"/>
              </xdr:nvSpPr>
              <xdr:spPr>
                <a:xfrm>
                  <a:off x="1005840" y="6134100"/>
                  <a:ext cx="186846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s-ES" sz="1100" b="0" i="0">
                      <a:latin typeface="Cambria Math" panose="02040503050406030204" pitchFamily="18" charset="0"/>
                    </a:rPr>
                    <a:t>X_d</a:t>
                  </a:r>
                  <a:endParaRPr lang="es-419" sz="1100" i="0"/>
                </a:p>
              </xdr:txBody>
            </xdr:sp>
          </mc:Fallback>
        </mc:AlternateContent>
      </xdr:grpSp>
      <xdr:cxnSp macro="">
        <xdr:nvCxnSpPr>
          <xdr:cNvPr id="80" name="Conector recto de flecha 79">
            <a:extLst>
              <a:ext uri="{FF2B5EF4-FFF2-40B4-BE49-F238E27FC236}">
                <a16:creationId xmlns:a16="http://schemas.microsoft.com/office/drawing/2014/main" id="{97CDF38D-218B-41CE-B0CB-91C91E3BF9DB}"/>
              </a:ext>
            </a:extLst>
          </xdr:cNvPr>
          <xdr:cNvCxnSpPr/>
        </xdr:nvCxnSpPr>
        <xdr:spPr>
          <a:xfrm>
            <a:off x="137160" y="16405860"/>
            <a:ext cx="1623060" cy="0"/>
          </a:xfrm>
          <a:prstGeom prst="straightConnector1">
            <a:avLst/>
          </a:prstGeom>
          <a:ln w="28575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315408</xdr:colOff>
      <xdr:row>80</xdr:row>
      <xdr:rowOff>177554</xdr:rowOff>
    </xdr:from>
    <xdr:to>
      <xdr:col>3</xdr:col>
      <xdr:colOff>731520</xdr:colOff>
      <xdr:row>82</xdr:row>
      <xdr:rowOff>53340</xdr:rowOff>
    </xdr:to>
    <xdr:cxnSp macro="">
      <xdr:nvCxnSpPr>
        <xdr:cNvPr id="83" name="Conector: angular 82">
          <a:extLst>
            <a:ext uri="{FF2B5EF4-FFF2-40B4-BE49-F238E27FC236}">
              <a16:creationId xmlns:a16="http://schemas.microsoft.com/office/drawing/2014/main" id="{7583F58F-10A2-CD0C-E2F8-9F9E0748407F}"/>
            </a:ext>
          </a:extLst>
        </xdr:cNvPr>
        <xdr:cNvCxnSpPr>
          <a:stCxn id="86" idx="3"/>
        </xdr:cNvCxnSpPr>
      </xdr:nvCxnSpPr>
      <xdr:spPr>
        <a:xfrm>
          <a:off x="734508" y="14693654"/>
          <a:ext cx="812352" cy="24154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205740</xdr:colOff>
      <xdr:row>80</xdr:row>
      <xdr:rowOff>91440</xdr:rowOff>
    </xdr:from>
    <xdr:ext cx="50590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6" name="CuadroTexto 85">
              <a:extLst>
                <a:ext uri="{FF2B5EF4-FFF2-40B4-BE49-F238E27FC236}">
                  <a16:creationId xmlns:a16="http://schemas.microsoft.com/office/drawing/2014/main" id="{8E079CC1-FD32-C625-1048-3158F59207D0}"/>
                </a:ext>
              </a:extLst>
            </xdr:cNvPr>
            <xdr:cNvSpPr txBox="1"/>
          </xdr:nvSpPr>
          <xdr:spPr>
            <a:xfrm>
              <a:off x="228600" y="14607540"/>
              <a:ext cx="50590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𝑋𝑖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2,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𝑌𝑖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86" name="CuadroTexto 85">
              <a:extLst>
                <a:ext uri="{FF2B5EF4-FFF2-40B4-BE49-F238E27FC236}">
                  <a16:creationId xmlns:a16="http://schemas.microsoft.com/office/drawing/2014/main" id="{8E079CC1-FD32-C625-1048-3158F59207D0}"/>
                </a:ext>
              </a:extLst>
            </xdr:cNvPr>
            <xdr:cNvSpPr txBox="1"/>
          </xdr:nvSpPr>
          <xdr:spPr>
            <a:xfrm>
              <a:off x="228600" y="14607540"/>
              <a:ext cx="50590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𝑋𝑖2,𝑌𝑖2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2</xdr:col>
      <xdr:colOff>320040</xdr:colOff>
      <xdr:row>86</xdr:row>
      <xdr:rowOff>7620</xdr:rowOff>
    </xdr:from>
    <xdr:ext cx="47192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935ECABF-4506-463C-88F6-3934E8AC0CB1}"/>
                </a:ext>
              </a:extLst>
            </xdr:cNvPr>
            <xdr:cNvSpPr txBox="1"/>
          </xdr:nvSpPr>
          <xdr:spPr>
            <a:xfrm>
              <a:off x="739140" y="15621000"/>
              <a:ext cx="4719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𝑋𝑖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1,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𝑌𝑖</m:t>
                  </m:r>
                </m:oMath>
              </a14:m>
              <a:r>
                <a:rPr lang="es-419" sz="1100"/>
                <a:t>1</a:t>
              </a:r>
            </a:p>
          </xdr:txBody>
        </xdr:sp>
      </mc:Choice>
      <mc:Fallback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935ECABF-4506-463C-88F6-3934E8AC0CB1}"/>
                </a:ext>
              </a:extLst>
            </xdr:cNvPr>
            <xdr:cNvSpPr txBox="1"/>
          </xdr:nvSpPr>
          <xdr:spPr>
            <a:xfrm>
              <a:off x="739140" y="15621000"/>
              <a:ext cx="4719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𝑋𝑖1,𝑌𝑖</a:t>
              </a:r>
              <a:r>
                <a:rPr lang="es-419" sz="1100"/>
                <a:t>1</a:t>
              </a:r>
            </a:p>
          </xdr:txBody>
        </xdr:sp>
      </mc:Fallback>
    </mc:AlternateContent>
    <xdr:clientData/>
  </xdr:oneCellAnchor>
  <xdr:twoCellAnchor>
    <xdr:from>
      <xdr:col>3</xdr:col>
      <xdr:colOff>429708</xdr:colOff>
      <xdr:row>84</xdr:row>
      <xdr:rowOff>160020</xdr:rowOff>
    </xdr:from>
    <xdr:to>
      <xdr:col>4</xdr:col>
      <xdr:colOff>388620</xdr:colOff>
      <xdr:row>86</xdr:row>
      <xdr:rowOff>93734</xdr:rowOff>
    </xdr:to>
    <xdr:cxnSp macro="">
      <xdr:nvCxnSpPr>
        <xdr:cNvPr id="89" name="Conector: angular 88">
          <a:extLst>
            <a:ext uri="{FF2B5EF4-FFF2-40B4-BE49-F238E27FC236}">
              <a16:creationId xmlns:a16="http://schemas.microsoft.com/office/drawing/2014/main" id="{FB2FEFD1-D4A0-4C7A-84CE-BCB8871E90B1}"/>
            </a:ext>
          </a:extLst>
        </xdr:cNvPr>
        <xdr:cNvCxnSpPr/>
      </xdr:nvCxnSpPr>
      <xdr:spPr>
        <a:xfrm flipV="1">
          <a:off x="1245048" y="15407640"/>
          <a:ext cx="759012" cy="2994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78</xdr:row>
      <xdr:rowOff>175260</xdr:rowOff>
    </xdr:from>
    <xdr:to>
      <xdr:col>6</xdr:col>
      <xdr:colOff>289560</xdr:colOff>
      <xdr:row>90</xdr:row>
      <xdr:rowOff>53340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AACAA2C1-5985-3949-4008-6A879E6D7EB0}"/>
            </a:ext>
          </a:extLst>
        </xdr:cNvPr>
        <xdr:cNvCxnSpPr/>
      </xdr:nvCxnSpPr>
      <xdr:spPr>
        <a:xfrm>
          <a:off x="693420" y="14325600"/>
          <a:ext cx="2004060" cy="207264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137161</xdr:colOff>
      <xdr:row>83</xdr:row>
      <xdr:rowOff>68580</xdr:rowOff>
    </xdr:from>
    <xdr:to>
      <xdr:col>4</xdr:col>
      <xdr:colOff>182880</xdr:colOff>
      <xdr:row>83</xdr:row>
      <xdr:rowOff>121920</xdr:rowOff>
    </xdr:to>
    <xdr:sp macro="" textlink="">
      <xdr:nvSpPr>
        <xdr:cNvPr id="98" name="Elipse 97">
          <a:extLst>
            <a:ext uri="{FF2B5EF4-FFF2-40B4-BE49-F238E27FC236}">
              <a16:creationId xmlns:a16="http://schemas.microsoft.com/office/drawing/2014/main" id="{F22EB7C4-F44A-5E57-7E0E-79097420F4F5}"/>
            </a:ext>
          </a:extLst>
        </xdr:cNvPr>
        <xdr:cNvSpPr/>
      </xdr:nvSpPr>
      <xdr:spPr>
        <a:xfrm>
          <a:off x="1752601" y="15133320"/>
          <a:ext cx="45719" cy="533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oneCellAnchor>
    <xdr:from>
      <xdr:col>4</xdr:col>
      <xdr:colOff>182880</xdr:colOff>
      <xdr:row>82</xdr:row>
      <xdr:rowOff>121920</xdr:rowOff>
    </xdr:from>
    <xdr:ext cx="12227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9" name="CuadroTexto 98">
              <a:extLst>
                <a:ext uri="{FF2B5EF4-FFF2-40B4-BE49-F238E27FC236}">
                  <a16:creationId xmlns:a16="http://schemas.microsoft.com/office/drawing/2014/main" id="{A274BCD3-366D-EE27-B4E9-EDB0E7C10723}"/>
                </a:ext>
              </a:extLst>
            </xdr:cNvPr>
            <xdr:cNvSpPr txBox="1"/>
          </xdr:nvSpPr>
          <xdr:spPr>
            <a:xfrm>
              <a:off x="1798320" y="15003780"/>
              <a:ext cx="1222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99" name="CuadroTexto 98">
              <a:extLst>
                <a:ext uri="{FF2B5EF4-FFF2-40B4-BE49-F238E27FC236}">
                  <a16:creationId xmlns:a16="http://schemas.microsoft.com/office/drawing/2014/main" id="{A274BCD3-366D-EE27-B4E9-EDB0E7C10723}"/>
                </a:ext>
              </a:extLst>
            </xdr:cNvPr>
            <xdr:cNvSpPr txBox="1"/>
          </xdr:nvSpPr>
          <xdr:spPr>
            <a:xfrm>
              <a:off x="1798320" y="15003780"/>
              <a:ext cx="1222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𝐶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3</xdr:col>
      <xdr:colOff>655320</xdr:colOff>
      <xdr:row>83</xdr:row>
      <xdr:rowOff>175260</xdr:rowOff>
    </xdr:from>
    <xdr:ext cx="81625" cy="172227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8D8F909A-FD86-4AB7-B19B-EA15685F684B}"/>
            </a:ext>
          </a:extLst>
        </xdr:cNvPr>
        <xdr:cNvSpPr txBox="1"/>
      </xdr:nvSpPr>
      <xdr:spPr>
        <a:xfrm>
          <a:off x="1470660" y="15240000"/>
          <a:ext cx="816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s-419" sz="1100"/>
            <a:t>A</a:t>
          </a:r>
        </a:p>
      </xdr:txBody>
    </xdr:sp>
    <xdr:clientData/>
  </xdr:oneCellAnchor>
  <xdr:twoCellAnchor>
    <xdr:from>
      <xdr:col>3</xdr:col>
      <xdr:colOff>754381</xdr:colOff>
      <xdr:row>84</xdr:row>
      <xdr:rowOff>0</xdr:rowOff>
    </xdr:from>
    <xdr:to>
      <xdr:col>4</xdr:col>
      <xdr:colOff>0</xdr:colOff>
      <xdr:row>84</xdr:row>
      <xdr:rowOff>53340</xdr:rowOff>
    </xdr:to>
    <xdr:sp macro="" textlink="">
      <xdr:nvSpPr>
        <xdr:cNvPr id="101" name="Elipse 100">
          <a:extLst>
            <a:ext uri="{FF2B5EF4-FFF2-40B4-BE49-F238E27FC236}">
              <a16:creationId xmlns:a16="http://schemas.microsoft.com/office/drawing/2014/main" id="{34750B37-D79E-4C54-872F-3792A095FDF8}"/>
            </a:ext>
          </a:extLst>
        </xdr:cNvPr>
        <xdr:cNvSpPr/>
      </xdr:nvSpPr>
      <xdr:spPr>
        <a:xfrm>
          <a:off x="1569721" y="15247620"/>
          <a:ext cx="45719" cy="533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oneCellAnchor>
    <xdr:from>
      <xdr:col>9</xdr:col>
      <xdr:colOff>129540</xdr:colOff>
      <xdr:row>81</xdr:row>
      <xdr:rowOff>129540</xdr:rowOff>
    </xdr:from>
    <xdr:ext cx="1754776" cy="3890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2" name="CuadroTexto 101">
              <a:extLst>
                <a:ext uri="{FF2B5EF4-FFF2-40B4-BE49-F238E27FC236}">
                  <a16:creationId xmlns:a16="http://schemas.microsoft.com/office/drawing/2014/main" id="{6675AF24-E709-ADAC-2B44-52B4D57EDADC}"/>
                </a:ext>
              </a:extLst>
            </xdr:cNvPr>
            <xdr:cNvSpPr txBox="1"/>
          </xdr:nvSpPr>
          <xdr:spPr>
            <a:xfrm>
              <a:off x="3726180" y="14828520"/>
              <a:ext cx="1754776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𝑝</m:t>
                    </m:r>
                    <m:r>
                      <a:rPr lang="es-PE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=±</m:t>
                    </m:r>
                    <m:f>
                      <m:fPr>
                        <m:ctrlPr>
                          <a:rPr lang="es-419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P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s-419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es-P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es-419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P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p>
                                <m:r>
                                  <a:rPr lang="es-P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den>
                    </m:f>
                    <m:r>
                      <a:rPr lang="es-PE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;     </m:t>
                    </m:r>
                    <m:r>
                      <a:rPr lang="es-PE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</m:t>
                    </m:r>
                    <m:r>
                      <a:rPr lang="es-PE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=−</m:t>
                    </m:r>
                    <m:r>
                      <a:rPr lang="es-PE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𝑚𝑝</m:t>
                    </m:r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102" name="CuadroTexto 101">
              <a:extLst>
                <a:ext uri="{FF2B5EF4-FFF2-40B4-BE49-F238E27FC236}">
                  <a16:creationId xmlns:a16="http://schemas.microsoft.com/office/drawing/2014/main" id="{6675AF24-E709-ADAC-2B44-52B4D57EDADC}"/>
                </a:ext>
              </a:extLst>
            </xdr:cNvPr>
            <xdr:cNvSpPr txBox="1"/>
          </xdr:nvSpPr>
          <xdr:spPr>
            <a:xfrm>
              <a:off x="3726180" y="14828520"/>
              <a:ext cx="1754776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𝑝=±1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/√(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1+𝑚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 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s-P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;     𝑠=−𝑚𝑝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9</xdr:col>
      <xdr:colOff>342900</xdr:colOff>
      <xdr:row>92</xdr:row>
      <xdr:rowOff>114300</xdr:rowOff>
    </xdr:from>
    <xdr:ext cx="365741" cy="2898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3" name="CuadroTexto 102">
              <a:extLst>
                <a:ext uri="{FF2B5EF4-FFF2-40B4-BE49-F238E27FC236}">
                  <a16:creationId xmlns:a16="http://schemas.microsoft.com/office/drawing/2014/main" id="{BC5FA8F9-9DFD-4A04-AE42-2D9C93E8E9D8}"/>
                </a:ext>
              </a:extLst>
            </xdr:cNvPr>
            <xdr:cNvSpPr txBox="1"/>
          </xdr:nvSpPr>
          <xdr:spPr>
            <a:xfrm>
              <a:off x="3939540" y="16824960"/>
              <a:ext cx="365741" cy="289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103" name="CuadroTexto 102">
              <a:extLst>
                <a:ext uri="{FF2B5EF4-FFF2-40B4-BE49-F238E27FC236}">
                  <a16:creationId xmlns:a16="http://schemas.microsoft.com/office/drawing/2014/main" id="{BC5FA8F9-9DFD-4A04-AE42-2D9C93E8E9D8}"/>
                </a:ext>
              </a:extLst>
            </xdr:cNvPr>
            <xdr:cNvSpPr txBox="1"/>
          </xdr:nvSpPr>
          <xdr:spPr>
            <a:xfrm>
              <a:off x="3939540" y="16824960"/>
              <a:ext cx="365741" cy="289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𝑠=𝑥/𝑎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9</xdr:col>
      <xdr:colOff>342900</xdr:colOff>
      <xdr:row>94</xdr:row>
      <xdr:rowOff>137160</xdr:rowOff>
    </xdr:from>
    <xdr:ext cx="377411" cy="2898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4" name="CuadroTexto 103">
              <a:extLst>
                <a:ext uri="{FF2B5EF4-FFF2-40B4-BE49-F238E27FC236}">
                  <a16:creationId xmlns:a16="http://schemas.microsoft.com/office/drawing/2014/main" id="{0579BD2C-2D47-407C-B335-28D07C7536DD}"/>
                </a:ext>
              </a:extLst>
            </xdr:cNvPr>
            <xdr:cNvSpPr txBox="1"/>
          </xdr:nvSpPr>
          <xdr:spPr>
            <a:xfrm>
              <a:off x="3939540" y="17213580"/>
              <a:ext cx="377411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den>
                    </m:f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104" name="CuadroTexto 103">
              <a:extLst>
                <a:ext uri="{FF2B5EF4-FFF2-40B4-BE49-F238E27FC236}">
                  <a16:creationId xmlns:a16="http://schemas.microsoft.com/office/drawing/2014/main" id="{0579BD2C-2D47-407C-B335-28D07C7536DD}"/>
                </a:ext>
              </a:extLst>
            </xdr:cNvPr>
            <xdr:cNvSpPr txBox="1"/>
          </xdr:nvSpPr>
          <xdr:spPr>
            <a:xfrm>
              <a:off x="3939540" y="17213580"/>
              <a:ext cx="377411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𝑝=𝑦/𝑏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8</xdr:col>
      <xdr:colOff>350520</xdr:colOff>
      <xdr:row>105</xdr:row>
      <xdr:rowOff>38100</xdr:rowOff>
    </xdr:from>
    <xdr:ext cx="2299540" cy="3269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5" name="CuadroTexto 104">
              <a:extLst>
                <a:ext uri="{FF2B5EF4-FFF2-40B4-BE49-F238E27FC236}">
                  <a16:creationId xmlns:a16="http://schemas.microsoft.com/office/drawing/2014/main" id="{6026A521-7FBA-48B2-8BF1-A4EEF2C0B62B}"/>
                </a:ext>
              </a:extLst>
            </xdr:cNvPr>
            <xdr:cNvSpPr txBox="1"/>
          </xdr:nvSpPr>
          <xdr:spPr>
            <a:xfrm>
              <a:off x="3550920" y="19126200"/>
              <a:ext cx="2299540" cy="326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s-419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s-419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𝑋</m:t>
                              </m:r>
                            </m:e>
                          </m:mr>
                          <m:mr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𝑌</m:t>
                              </m:r>
                            </m:e>
                          </m:mr>
                        </m:m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𝑋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𝑌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["/>
                        <m:endChr m:val="]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sty m:val="p"/>
                                  <m:brk m:alnAt="7"/>
                                </m:rPr>
                                <a:rPr lang="es-ES" sz="1100" b="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  <m:r>
                                <m:rPr>
                                  <m:brk m:alnAt="7"/>
                                </m:rP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⁡(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𝑠𝑒𝑛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</m:mr>
                          <m:mr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𝑠𝑒𝑛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  <m:e>
                              <m:r>
                                <m:rPr>
                                  <m:sty m:val="p"/>
                                </m:rPr>
                                <a:rPr lang="es-ES" sz="1100" b="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⁡(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mr>
                          <m:mr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105" name="CuadroTexto 104">
              <a:extLst>
                <a:ext uri="{FF2B5EF4-FFF2-40B4-BE49-F238E27FC236}">
                  <a16:creationId xmlns:a16="http://schemas.microsoft.com/office/drawing/2014/main" id="{6026A521-7FBA-48B2-8BF1-A4EEF2C0B62B}"/>
                </a:ext>
              </a:extLst>
            </xdr:cNvPr>
            <xdr:cNvSpPr txBox="1"/>
          </xdr:nvSpPr>
          <xdr:spPr>
            <a:xfrm>
              <a:off x="3550920" y="19126200"/>
              <a:ext cx="2299540" cy="326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i="0">
                  <a:latin typeface="Cambria Math" panose="02040503050406030204" pitchFamily="18" charset="0"/>
                </a:rPr>
                <a:t>[■8(</a:t>
              </a:r>
              <a:r>
                <a:rPr lang="es-ES" sz="1100" b="0" i="0">
                  <a:latin typeface="Cambria Math" panose="02040503050406030204" pitchFamily="18" charset="0"/>
                </a:rPr>
                <a:t>𝑋</a:t>
              </a:r>
              <a:r>
                <a:rPr lang="es-419" sz="1100" b="0" i="0">
                  <a:latin typeface="Cambria Math" panose="02040503050406030204" pitchFamily="18" charset="0"/>
                </a:rPr>
                <a:t>@</a:t>
              </a:r>
              <a:r>
                <a:rPr lang="es-ES" sz="1100" b="0" i="0">
                  <a:latin typeface="Cambria Math" panose="02040503050406030204" pitchFamily="18" charset="0"/>
                </a:rPr>
                <a:t>𝑌</a:t>
              </a:r>
              <a:r>
                <a:rPr lang="es-419" sz="1100" b="0" i="0">
                  <a:latin typeface="Cambria Math" panose="02040503050406030204" pitchFamily="18" charset="0"/>
                </a:rPr>
                <a:t>)]</a:t>
              </a:r>
              <a:r>
                <a:rPr lang="es-ES" sz="1100" b="0" i="0">
                  <a:latin typeface="Cambria Math" panose="02040503050406030204" pitchFamily="18" charset="0"/>
                </a:rPr>
                <a:t>=[■8(𝑋_𝑑@𝑌_𝑑 )]+[■8(cos⁡(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𝜃)&amp;</a:t>
              </a:r>
              <a:r>
                <a:rPr lang="es-ES" sz="1100" b="0" i="0">
                  <a:latin typeface="Cambria Math" panose="02040503050406030204" pitchFamily="18" charset="0"/>
                </a:rPr>
                <a:t>−𝑠𝑒𝑛(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𝜃)@</a:t>
              </a:r>
              <a:r>
                <a:rPr lang="es-ES" sz="1100" b="0" i="0">
                  <a:latin typeface="Cambria Math" panose="02040503050406030204" pitchFamily="18" charset="0"/>
                </a:rPr>
                <a:t>𝑠𝑒𝑛(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𝜃)&amp;</a:t>
              </a:r>
              <a:r>
                <a:rPr lang="es-ES" sz="1100" b="0" i="0">
                  <a:latin typeface="Cambria Math" panose="02040503050406030204" pitchFamily="18" charset="0"/>
                </a:rPr>
                <a:t>cos⁡(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𝜃))]</a:t>
              </a:r>
              <a:r>
                <a:rPr lang="es-ES" sz="1100" b="0" i="0">
                  <a:latin typeface="Cambria Math" panose="02040503050406030204" pitchFamily="18" charset="0"/>
                </a:rPr>
                <a:t>[■8(𝑥@𝑦)]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9</xdr:col>
      <xdr:colOff>114300</xdr:colOff>
      <xdr:row>98</xdr:row>
      <xdr:rowOff>175260</xdr:rowOff>
    </xdr:from>
    <xdr:ext cx="1812676" cy="3269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6" name="CuadroTexto 105">
              <a:extLst>
                <a:ext uri="{FF2B5EF4-FFF2-40B4-BE49-F238E27FC236}">
                  <a16:creationId xmlns:a16="http://schemas.microsoft.com/office/drawing/2014/main" id="{ADE190F2-88E5-41E4-9513-DD16D53967F6}"/>
                </a:ext>
              </a:extLst>
            </xdr:cNvPr>
            <xdr:cNvSpPr txBox="1"/>
          </xdr:nvSpPr>
          <xdr:spPr>
            <a:xfrm>
              <a:off x="3710940" y="17983200"/>
              <a:ext cx="1812676" cy="326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s-419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s-419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𝑋</m:t>
                              </m:r>
                            </m:e>
                          </m:mr>
                          <m:mr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𝑌</m:t>
                              </m:r>
                            </m:e>
                          </m:mr>
                        </m:m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sty m:val="p"/>
                                  <m:brk m:alnAt="7"/>
                                </m:rPr>
                                <a:rPr lang="es-ES" sz="1100" b="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  <m:r>
                                <m:rPr>
                                  <m:brk m:alnAt="7"/>
                                </m:rP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⁡(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𝑠𝑒𝑛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</m:mr>
                          <m:mr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𝑠𝑒𝑛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  <m:e>
                              <m:r>
                                <m:rPr>
                                  <m:sty m:val="p"/>
                                </m:rPr>
                                <a:rPr lang="es-ES" sz="1100" b="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⁡(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𝜃</m:t>
                              </m:r>
                              <m:r>
                                <a:rPr lang="es-E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)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mr>
                          <m:mr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106" name="CuadroTexto 105">
              <a:extLst>
                <a:ext uri="{FF2B5EF4-FFF2-40B4-BE49-F238E27FC236}">
                  <a16:creationId xmlns:a16="http://schemas.microsoft.com/office/drawing/2014/main" id="{ADE190F2-88E5-41E4-9513-DD16D53967F6}"/>
                </a:ext>
              </a:extLst>
            </xdr:cNvPr>
            <xdr:cNvSpPr txBox="1"/>
          </xdr:nvSpPr>
          <xdr:spPr>
            <a:xfrm>
              <a:off x="3710940" y="17983200"/>
              <a:ext cx="1812676" cy="326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i="0">
                  <a:latin typeface="Cambria Math" panose="02040503050406030204" pitchFamily="18" charset="0"/>
                </a:rPr>
                <a:t>[■8(</a:t>
              </a:r>
              <a:r>
                <a:rPr lang="es-ES" sz="1100" b="0" i="0">
                  <a:latin typeface="Cambria Math" panose="02040503050406030204" pitchFamily="18" charset="0"/>
                </a:rPr>
                <a:t>𝑋</a:t>
              </a:r>
              <a:r>
                <a:rPr lang="es-419" sz="1100" b="0" i="0">
                  <a:latin typeface="Cambria Math" panose="02040503050406030204" pitchFamily="18" charset="0"/>
                </a:rPr>
                <a:t>@</a:t>
              </a:r>
              <a:r>
                <a:rPr lang="es-ES" sz="1100" b="0" i="0">
                  <a:latin typeface="Cambria Math" panose="02040503050406030204" pitchFamily="18" charset="0"/>
                </a:rPr>
                <a:t>𝑌</a:t>
              </a:r>
              <a:r>
                <a:rPr lang="es-419" sz="1100" b="0" i="0">
                  <a:latin typeface="Cambria Math" panose="02040503050406030204" pitchFamily="18" charset="0"/>
                </a:rPr>
                <a:t>)]</a:t>
              </a:r>
              <a:r>
                <a:rPr lang="es-ES" sz="1100" b="0" i="0">
                  <a:latin typeface="Cambria Math" panose="02040503050406030204" pitchFamily="18" charset="0"/>
                </a:rPr>
                <a:t>=[■8(cos⁡(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𝜃)&amp;</a:t>
              </a:r>
              <a:r>
                <a:rPr lang="es-ES" sz="1100" b="0" i="0">
                  <a:latin typeface="Cambria Math" panose="02040503050406030204" pitchFamily="18" charset="0"/>
                </a:rPr>
                <a:t>−𝑠𝑒𝑛(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𝜃)@</a:t>
              </a:r>
              <a:r>
                <a:rPr lang="es-ES" sz="1100" b="0" i="0">
                  <a:latin typeface="Cambria Math" panose="02040503050406030204" pitchFamily="18" charset="0"/>
                </a:rPr>
                <a:t>𝑠𝑒𝑛(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𝜃)&amp;</a:t>
              </a:r>
              <a:r>
                <a:rPr lang="es-ES" sz="1100" b="0" i="0">
                  <a:latin typeface="Cambria Math" panose="02040503050406030204" pitchFamily="18" charset="0"/>
                </a:rPr>
                <a:t>cos⁡(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𝜃))]</a:t>
              </a:r>
              <a:r>
                <a:rPr lang="es-ES" sz="1100" b="0" i="0">
                  <a:latin typeface="Cambria Math" panose="02040503050406030204" pitchFamily="18" charset="0"/>
                </a:rPr>
                <a:t>[■8(𝑥@𝑦)]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5</xdr:col>
      <xdr:colOff>45720</xdr:colOff>
      <xdr:row>109</xdr:row>
      <xdr:rowOff>15240</xdr:rowOff>
    </xdr:from>
    <xdr:ext cx="17806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7" name="CuadroTexto 106">
              <a:extLst>
                <a:ext uri="{FF2B5EF4-FFF2-40B4-BE49-F238E27FC236}">
                  <a16:creationId xmlns:a16="http://schemas.microsoft.com/office/drawing/2014/main" id="{111C247F-4D46-9FC8-533B-ED10520B2B15}"/>
                </a:ext>
              </a:extLst>
            </xdr:cNvPr>
            <xdr:cNvSpPr txBox="1"/>
          </xdr:nvSpPr>
          <xdr:spPr>
            <a:xfrm>
              <a:off x="2057400" y="19834860"/>
              <a:ext cx="1780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419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419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107" name="CuadroTexto 106">
              <a:extLst>
                <a:ext uri="{FF2B5EF4-FFF2-40B4-BE49-F238E27FC236}">
                  <a16:creationId xmlns:a16="http://schemas.microsoft.com/office/drawing/2014/main" id="{111C247F-4D46-9FC8-533B-ED10520B2B15}"/>
                </a:ext>
              </a:extLst>
            </xdr:cNvPr>
            <xdr:cNvSpPr txBox="1"/>
          </xdr:nvSpPr>
          <xdr:spPr>
            <a:xfrm>
              <a:off x="2057400" y="19834860"/>
              <a:ext cx="1780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𝛿_</a:t>
              </a:r>
              <a:r>
                <a:rPr lang="es-ES" sz="1100" b="0" i="0">
                  <a:latin typeface="Cambria Math" panose="02040503050406030204" pitchFamily="18" charset="0"/>
                </a:rPr>
                <a:t>𝑛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3</xdr:col>
      <xdr:colOff>243840</xdr:colOff>
      <xdr:row>112</xdr:row>
      <xdr:rowOff>22860</xdr:rowOff>
    </xdr:from>
    <xdr:ext cx="108523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8" name="CuadroTexto 107">
              <a:extLst>
                <a:ext uri="{FF2B5EF4-FFF2-40B4-BE49-F238E27FC236}">
                  <a16:creationId xmlns:a16="http://schemas.microsoft.com/office/drawing/2014/main" id="{BADC4336-F412-BC82-6187-FF29E52367EE}"/>
                </a:ext>
              </a:extLst>
            </xdr:cNvPr>
            <xdr:cNvSpPr txBox="1"/>
          </xdr:nvSpPr>
          <xdr:spPr>
            <a:xfrm>
              <a:off x="1059180" y="20391120"/>
              <a:ext cx="10852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𝐴𝑋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𝐵𝑌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108" name="CuadroTexto 107">
              <a:extLst>
                <a:ext uri="{FF2B5EF4-FFF2-40B4-BE49-F238E27FC236}">
                  <a16:creationId xmlns:a16="http://schemas.microsoft.com/office/drawing/2014/main" id="{BADC4336-F412-BC82-6187-FF29E52367EE}"/>
                </a:ext>
              </a:extLst>
            </xdr:cNvPr>
            <xdr:cNvSpPr txBox="1"/>
          </xdr:nvSpPr>
          <xdr:spPr>
            <a:xfrm>
              <a:off x="1059180" y="20391120"/>
              <a:ext cx="10852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𝐴𝑋+𝐵𝑌+𝐶=0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6</xdr:col>
      <xdr:colOff>220980</xdr:colOff>
      <xdr:row>112</xdr:row>
      <xdr:rowOff>7620</xdr:rowOff>
    </xdr:from>
    <xdr:ext cx="57079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9" name="CuadroTexto 108">
              <a:extLst>
                <a:ext uri="{FF2B5EF4-FFF2-40B4-BE49-F238E27FC236}">
                  <a16:creationId xmlns:a16="http://schemas.microsoft.com/office/drawing/2014/main" id="{77280776-D8E4-925F-37AC-73FE44B1E246}"/>
                </a:ext>
              </a:extLst>
            </xdr:cNvPr>
            <xdr:cNvSpPr txBox="1"/>
          </xdr:nvSpPr>
          <xdr:spPr>
            <a:xfrm>
              <a:off x="2628900" y="20375880"/>
              <a:ext cx="5707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𝐴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=−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𝑚</m:t>
                  </m:r>
                </m:oMath>
              </a14:m>
              <a:r>
                <a:rPr lang="es-419" sz="1100"/>
                <a:t>=</a:t>
              </a:r>
            </a:p>
          </xdr:txBody>
        </xdr:sp>
      </mc:Choice>
      <mc:Fallback>
        <xdr:sp macro="" textlink="">
          <xdr:nvSpPr>
            <xdr:cNvPr id="109" name="CuadroTexto 108">
              <a:extLst>
                <a:ext uri="{FF2B5EF4-FFF2-40B4-BE49-F238E27FC236}">
                  <a16:creationId xmlns:a16="http://schemas.microsoft.com/office/drawing/2014/main" id="{77280776-D8E4-925F-37AC-73FE44B1E246}"/>
                </a:ext>
              </a:extLst>
            </xdr:cNvPr>
            <xdr:cNvSpPr txBox="1"/>
          </xdr:nvSpPr>
          <xdr:spPr>
            <a:xfrm>
              <a:off x="2628900" y="20375880"/>
              <a:ext cx="5707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𝐴=−𝑚</a:t>
              </a:r>
              <a:r>
                <a:rPr lang="es-419" sz="1100"/>
                <a:t>=</a:t>
              </a:r>
            </a:p>
          </xdr:txBody>
        </xdr:sp>
      </mc:Fallback>
    </mc:AlternateContent>
    <xdr:clientData/>
  </xdr:oneCellAnchor>
  <xdr:oneCellAnchor>
    <xdr:from>
      <xdr:col>6</xdr:col>
      <xdr:colOff>350520</xdr:colOff>
      <xdr:row>113</xdr:row>
      <xdr:rowOff>22860</xdr:rowOff>
    </xdr:from>
    <xdr:ext cx="38273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89A27269-4390-4876-B9C5-6B4CE3D24A0A}"/>
                </a:ext>
              </a:extLst>
            </xdr:cNvPr>
            <xdr:cNvSpPr txBox="1"/>
          </xdr:nvSpPr>
          <xdr:spPr>
            <a:xfrm>
              <a:off x="2758440" y="20574000"/>
              <a:ext cx="3827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𝐵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s-419" sz="1100"/>
                <a:t>1=</a:t>
              </a:r>
            </a:p>
          </xdr:txBody>
        </xdr:sp>
      </mc:Choice>
      <mc:Fallback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89A27269-4390-4876-B9C5-6B4CE3D24A0A}"/>
                </a:ext>
              </a:extLst>
            </xdr:cNvPr>
            <xdr:cNvSpPr txBox="1"/>
          </xdr:nvSpPr>
          <xdr:spPr>
            <a:xfrm>
              <a:off x="2758440" y="20574000"/>
              <a:ext cx="3827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𝐵=</a:t>
              </a:r>
              <a:r>
                <a:rPr lang="es-419" sz="1100"/>
                <a:t>1=</a:t>
              </a:r>
            </a:p>
          </xdr:txBody>
        </xdr:sp>
      </mc:Fallback>
    </mc:AlternateContent>
    <xdr:clientData/>
  </xdr:oneCellAnchor>
  <xdr:oneCellAnchor>
    <xdr:from>
      <xdr:col>5</xdr:col>
      <xdr:colOff>259080</xdr:colOff>
      <xdr:row>114</xdr:row>
      <xdr:rowOff>22860</xdr:rowOff>
    </xdr:from>
    <xdr:ext cx="9240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C52171A6-B59C-4A12-919B-C73D71FDBF1A}"/>
                </a:ext>
              </a:extLst>
            </xdr:cNvPr>
            <xdr:cNvSpPr txBox="1"/>
          </xdr:nvSpPr>
          <xdr:spPr>
            <a:xfrm>
              <a:off x="2270760" y="20756880"/>
              <a:ext cx="9240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/>
                <a:t>C</a:t>
              </a:r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𝑚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s-ES" sz="11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s-ES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endParaRPr lang="es-419" sz="1100"/>
            </a:p>
          </xdr:txBody>
        </xdr:sp>
      </mc:Choice>
      <mc:Fallback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C52171A6-B59C-4A12-919B-C73D71FDBF1A}"/>
                </a:ext>
              </a:extLst>
            </xdr:cNvPr>
            <xdr:cNvSpPr txBox="1"/>
          </xdr:nvSpPr>
          <xdr:spPr>
            <a:xfrm>
              <a:off x="2270760" y="20756880"/>
              <a:ext cx="9240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/>
                <a:t>C</a:t>
              </a:r>
              <a:r>
                <a:rPr lang="es-ES" sz="1100" b="0" i="0">
                  <a:latin typeface="Cambria Math" panose="02040503050406030204" pitchFamily="18" charset="0"/>
                </a:rPr>
                <a:t>=𝑚𝑋_1−𝑌_1=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3</xdr:col>
      <xdr:colOff>426720</xdr:colOff>
      <xdr:row>118</xdr:row>
      <xdr:rowOff>22860</xdr:rowOff>
    </xdr:from>
    <xdr:ext cx="32265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783778B4-0C57-4C72-9332-62E8BA9B8ED8}"/>
                </a:ext>
              </a:extLst>
            </xdr:cNvPr>
            <xdr:cNvSpPr txBox="1"/>
          </xdr:nvSpPr>
          <xdr:spPr>
            <a:xfrm>
              <a:off x="1242060" y="22219920"/>
              <a:ext cx="322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419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419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783778B4-0C57-4C72-9332-62E8BA9B8ED8}"/>
                </a:ext>
              </a:extLst>
            </xdr:cNvPr>
            <xdr:cNvSpPr txBox="1"/>
          </xdr:nvSpPr>
          <xdr:spPr>
            <a:xfrm>
              <a:off x="1242060" y="22219920"/>
              <a:ext cx="322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𝛿_</a:t>
              </a:r>
              <a:r>
                <a:rPr lang="es-ES" sz="1100" b="0" i="0">
                  <a:latin typeface="Cambria Math" panose="02040503050406030204" pitchFamily="18" charset="0"/>
                </a:rPr>
                <a:t>𝑛=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11</xdr:col>
      <xdr:colOff>15240</xdr:colOff>
      <xdr:row>117</xdr:row>
      <xdr:rowOff>53340</xdr:rowOff>
    </xdr:from>
    <xdr:ext cx="1375312" cy="34964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9E14B871-37C3-C11E-7C19-2DA47880DC98}"/>
                </a:ext>
              </a:extLst>
            </xdr:cNvPr>
            <xdr:cNvSpPr txBox="1"/>
          </xdr:nvSpPr>
          <xdr:spPr>
            <a:xfrm>
              <a:off x="4404360" y="21336000"/>
              <a:ext cx="1375312" cy="349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419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419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</m:t>
                        </m:r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𝐵</m:t>
                        </m:r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e>
                              <m:sup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𝐵</m:t>
                                </m:r>
                              </m:e>
                              <m:sup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den>
                    </m:f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9E14B871-37C3-C11E-7C19-2DA47880DC98}"/>
                </a:ext>
              </a:extLst>
            </xdr:cNvPr>
            <xdr:cNvSpPr txBox="1"/>
          </xdr:nvSpPr>
          <xdr:spPr>
            <a:xfrm>
              <a:off x="4404360" y="21336000"/>
              <a:ext cx="1375312" cy="349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𝛿_</a:t>
              </a:r>
              <a:r>
                <a:rPr lang="es-ES" sz="1100" b="0" i="0">
                  <a:latin typeface="Cambria Math" panose="02040503050406030204" pitchFamily="18" charset="0"/>
                </a:rPr>
                <a:t>𝑛=(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𝑋_𝐴1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+𝐵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𝑌_𝐴1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+𝐶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)/√(</a:t>
              </a:r>
              <a:r>
                <a:rPr lang="es-ES" sz="1100" b="0" i="0">
                  <a:latin typeface="Cambria Math" panose="02040503050406030204" pitchFamily="18" charset="0"/>
                </a:rPr>
                <a:t>𝐴^2+𝐵^2 )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3</xdr:col>
      <xdr:colOff>441960</xdr:colOff>
      <xdr:row>120</xdr:row>
      <xdr:rowOff>7620</xdr:rowOff>
    </xdr:from>
    <xdr:ext cx="32265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76E5EFDF-92EC-46C0-A1D0-307A622CF50F}"/>
                </a:ext>
              </a:extLst>
            </xdr:cNvPr>
            <xdr:cNvSpPr txBox="1"/>
          </xdr:nvSpPr>
          <xdr:spPr>
            <a:xfrm>
              <a:off x="1257300" y="21838920"/>
              <a:ext cx="322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419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419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76E5EFDF-92EC-46C0-A1D0-307A622CF50F}"/>
                </a:ext>
              </a:extLst>
            </xdr:cNvPr>
            <xdr:cNvSpPr txBox="1"/>
          </xdr:nvSpPr>
          <xdr:spPr>
            <a:xfrm>
              <a:off x="1257300" y="21838920"/>
              <a:ext cx="322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𝛿_</a:t>
              </a:r>
              <a:r>
                <a:rPr lang="es-ES" sz="1100" b="0" i="0">
                  <a:latin typeface="Cambria Math" panose="02040503050406030204" pitchFamily="18" charset="0"/>
                </a:rPr>
                <a:t>𝑛=</a:t>
              </a:r>
              <a:endParaRPr lang="es-419" sz="1100"/>
            </a:p>
          </xdr:txBody>
        </xdr:sp>
      </mc:Fallback>
    </mc:AlternateContent>
    <xdr:clientData/>
  </xdr:oneCellAnchor>
  <xdr:oneCellAnchor>
    <xdr:from>
      <xdr:col>11</xdr:col>
      <xdr:colOff>76200</xdr:colOff>
      <xdr:row>120</xdr:row>
      <xdr:rowOff>60960</xdr:rowOff>
    </xdr:from>
    <xdr:ext cx="1375313" cy="34964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A90211F5-3DC0-4450-94D4-750E1E75F389}"/>
                </a:ext>
              </a:extLst>
            </xdr:cNvPr>
            <xdr:cNvSpPr txBox="1"/>
          </xdr:nvSpPr>
          <xdr:spPr>
            <a:xfrm>
              <a:off x="4465320" y="21892260"/>
              <a:ext cx="1375313" cy="349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419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419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</m:t>
                        </m:r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𝐵</m:t>
                        </m:r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e>
                              <m:sup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𝐵</m:t>
                                </m:r>
                              </m:e>
                              <m:sup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den>
                    </m:f>
                  </m:oMath>
                </m:oMathPara>
              </a14:m>
              <a:endParaRPr lang="es-419" sz="1100"/>
            </a:p>
          </xdr:txBody>
        </xdr:sp>
      </mc:Choice>
      <mc:Fallback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A90211F5-3DC0-4450-94D4-750E1E75F389}"/>
                </a:ext>
              </a:extLst>
            </xdr:cNvPr>
            <xdr:cNvSpPr txBox="1"/>
          </xdr:nvSpPr>
          <xdr:spPr>
            <a:xfrm>
              <a:off x="4465320" y="21892260"/>
              <a:ext cx="1375313" cy="349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𝛿_</a:t>
              </a:r>
              <a:r>
                <a:rPr lang="es-ES" sz="1100" b="0" i="0">
                  <a:latin typeface="Cambria Math" panose="02040503050406030204" pitchFamily="18" charset="0"/>
                </a:rPr>
                <a:t>𝑛=(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𝑋_𝐴2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+𝐵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𝑌_𝐴2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+𝐶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)/√(</a:t>
              </a:r>
              <a:r>
                <a:rPr lang="es-ES" sz="1100" b="0" i="0">
                  <a:latin typeface="Cambria Math" panose="02040503050406030204" pitchFamily="18" charset="0"/>
                </a:rPr>
                <a:t>𝐴^2+𝐵^2 )</a:t>
              </a:r>
              <a:endParaRPr lang="es-419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B5A0-8E68-479D-9BD9-F1F1E569D197}">
  <dimension ref="B1:T125"/>
  <sheetViews>
    <sheetView tabSelected="1" view="pageBreakPreview" zoomScaleNormal="100" zoomScaleSheetLayoutView="100" workbookViewId="0">
      <selection activeCell="H134" sqref="H134"/>
    </sheetView>
  </sheetViews>
  <sheetFormatPr baseColWidth="10" defaultRowHeight="14.4" x14ac:dyDescent="0.3"/>
  <cols>
    <col min="1" max="1" width="0.33203125" customWidth="1"/>
    <col min="2" max="3" width="5.77734375" customWidth="1"/>
    <col min="4" max="4" width="11.6640625" customWidth="1"/>
    <col min="5" max="15" width="5.77734375" customWidth="1"/>
    <col min="16" max="16" width="0.21875" customWidth="1"/>
    <col min="17" max="50" width="5.77734375" customWidth="1"/>
  </cols>
  <sheetData>
    <row r="1" spans="2:20" ht="4.2" customHeight="1" x14ac:dyDescent="0.3"/>
    <row r="2" spans="2:20" x14ac:dyDescent="0.3">
      <c r="B2" t="s">
        <v>2</v>
      </c>
    </row>
    <row r="3" spans="2:20" x14ac:dyDescent="0.3">
      <c r="C3" t="s">
        <v>0</v>
      </c>
      <c r="D3" s="5">
        <v>2.5</v>
      </c>
      <c r="L3" s="9" t="s">
        <v>11</v>
      </c>
      <c r="M3" s="9"/>
      <c r="N3" s="9"/>
    </row>
    <row r="4" spans="2:20" x14ac:dyDescent="0.3">
      <c r="C4" t="s">
        <v>1</v>
      </c>
      <c r="D4" s="5">
        <v>1.5</v>
      </c>
      <c r="J4" s="10"/>
      <c r="L4" t="s">
        <v>3</v>
      </c>
      <c r="M4">
        <v>1</v>
      </c>
    </row>
    <row r="5" spans="2:20" x14ac:dyDescent="0.3">
      <c r="C5" t="s">
        <v>12</v>
      </c>
      <c r="D5" s="5">
        <v>8</v>
      </c>
      <c r="L5" t="s">
        <v>5</v>
      </c>
      <c r="M5">
        <v>12</v>
      </c>
    </row>
    <row r="6" spans="2:20" ht="15.6" x14ac:dyDescent="0.3">
      <c r="C6" t="s">
        <v>13</v>
      </c>
      <c r="D6" s="5">
        <v>8</v>
      </c>
      <c r="L6" t="s">
        <v>4</v>
      </c>
      <c r="M6">
        <v>14</v>
      </c>
      <c r="T6" s="11" t="s">
        <v>14</v>
      </c>
    </row>
    <row r="7" spans="2:20" x14ac:dyDescent="0.3">
      <c r="D7" s="5">
        <v>10</v>
      </c>
      <c r="L7" t="s">
        <v>6</v>
      </c>
      <c r="M7">
        <v>1</v>
      </c>
    </row>
    <row r="9" spans="2:20" x14ac:dyDescent="0.3">
      <c r="G9">
        <f>+COS(D7*PI()/180)</f>
        <v>0.98480775301220802</v>
      </c>
      <c r="H9">
        <f>-SIN(D7*PI()/180)</f>
        <v>-0.17364817766693033</v>
      </c>
    </row>
    <row r="10" spans="2:20" x14ac:dyDescent="0.3">
      <c r="G10">
        <f>-H9</f>
        <v>0.17364817766693033</v>
      </c>
      <c r="H10">
        <f>+G9</f>
        <v>0.98480775301220802</v>
      </c>
    </row>
    <row r="12" spans="2:20" x14ac:dyDescent="0.3">
      <c r="G12" cm="1">
        <f t="array" ref="G12:H13">+MINVERSE(G9:H10)</f>
        <v>0.98480775301220813</v>
      </c>
      <c r="H12">
        <v>0.17364817766693036</v>
      </c>
    </row>
    <row r="13" spans="2:20" x14ac:dyDescent="0.3">
      <c r="G13">
        <v>-0.17364817766693036</v>
      </c>
      <c r="H13">
        <v>0.98480775301220813</v>
      </c>
    </row>
    <row r="15" spans="2:20" x14ac:dyDescent="0.3">
      <c r="C15" t="s">
        <v>15</v>
      </c>
      <c r="E15" s="10"/>
      <c r="K15" s="10" t="s">
        <v>16</v>
      </c>
      <c r="L15" s="10"/>
    </row>
    <row r="16" spans="2:20" x14ac:dyDescent="0.3">
      <c r="D16" s="1" t="s">
        <v>7</v>
      </c>
      <c r="E16">
        <f>+M4-D5</f>
        <v>-7</v>
      </c>
      <c r="K16" s="12" t="s">
        <v>7</v>
      </c>
      <c r="L16" cm="1">
        <f t="array" ref="L16:L17">+MMULT(G12:H13,E16:E17)</f>
        <v>-6.1990615604177357</v>
      </c>
      <c r="M16" s="14" t="s">
        <v>26</v>
      </c>
      <c r="N16" s="14"/>
    </row>
    <row r="17" spans="4:14" x14ac:dyDescent="0.3">
      <c r="D17" s="1" t="s">
        <v>9</v>
      </c>
      <c r="E17">
        <f>+M5-D6</f>
        <v>4</v>
      </c>
      <c r="K17" s="12" t="s">
        <v>9</v>
      </c>
      <c r="L17">
        <v>5.1547682557173449</v>
      </c>
      <c r="M17" s="14"/>
      <c r="N17" s="14"/>
    </row>
    <row r="18" spans="4:14" x14ac:dyDescent="0.3">
      <c r="D18" s="1" t="s">
        <v>8</v>
      </c>
      <c r="E18">
        <f>+M6-D5</f>
        <v>6</v>
      </c>
      <c r="K18" s="12" t="s">
        <v>8</v>
      </c>
      <c r="L18" cm="1">
        <f t="array" ref="L18:L19">+MMULT(G12:H13,E18:E19)</f>
        <v>4.6933092744047364</v>
      </c>
      <c r="M18" s="14"/>
      <c r="N18" s="14"/>
    </row>
    <row r="19" spans="4:14" x14ac:dyDescent="0.3">
      <c r="D19" s="1" t="s">
        <v>10</v>
      </c>
      <c r="E19">
        <f>+M7-D6</f>
        <v>-7</v>
      </c>
      <c r="K19" s="12" t="s">
        <v>10</v>
      </c>
      <c r="L19">
        <v>-7.9355433370870392</v>
      </c>
      <c r="M19" s="14"/>
      <c r="N19" s="14"/>
    </row>
    <row r="36" spans="2:12" x14ac:dyDescent="0.3">
      <c r="B36" t="s">
        <v>17</v>
      </c>
    </row>
    <row r="44" spans="2:12" x14ac:dyDescent="0.3">
      <c r="B44" t="s">
        <v>18</v>
      </c>
    </row>
    <row r="47" spans="2:12" x14ac:dyDescent="0.3">
      <c r="L47">
        <f>+D3/D4*((L19-L17)/(L18-L16))</f>
        <v>-2.0029786277803394</v>
      </c>
    </row>
    <row r="50" spans="2:12" x14ac:dyDescent="0.3">
      <c r="L50">
        <f>+L17/D4-L47*(L16/D3)</f>
        <v>-1.5301229566463168</v>
      </c>
    </row>
    <row r="52" spans="2:12" x14ac:dyDescent="0.3">
      <c r="B52" t="s">
        <v>19</v>
      </c>
    </row>
    <row r="55" spans="2:12" x14ac:dyDescent="0.3">
      <c r="E55" s="7">
        <f>+(L47*L47+1)</f>
        <v>5.0119233833448114</v>
      </c>
      <c r="G55" s="5">
        <f>2*L47*L50</f>
        <v>6.1296071600772706</v>
      </c>
      <c r="I55">
        <f>+L50*L50-1</f>
        <v>1.3412762624560663</v>
      </c>
    </row>
    <row r="57" spans="2:12" ht="14.4" customHeight="1" x14ac:dyDescent="0.3">
      <c r="C57" s="5" t="s">
        <v>20</v>
      </c>
      <c r="D57">
        <f>+(-G55+SQRT(G55*G55-4*E55*I55))/(2*E55)</f>
        <v>-0.2854377457517242</v>
      </c>
      <c r="F57" s="13" t="s">
        <v>24</v>
      </c>
      <c r="G57" s="13"/>
      <c r="H57" s="13"/>
    </row>
    <row r="58" spans="2:12" x14ac:dyDescent="0.3">
      <c r="C58" s="5" t="s">
        <v>22</v>
      </c>
      <c r="D58">
        <f>+L47*D57+L50</f>
        <v>-0.9583972523438149</v>
      </c>
      <c r="F58" s="13"/>
      <c r="G58" s="13"/>
      <c r="H58" s="13"/>
    </row>
    <row r="59" spans="2:12" x14ac:dyDescent="0.3">
      <c r="C59" s="5" t="s">
        <v>21</v>
      </c>
      <c r="D59">
        <f>+(-G55-SQRT(G55*G55-4*E55*I55))/(2*E55)</f>
        <v>-0.93756721486811456</v>
      </c>
      <c r="F59" s="13"/>
      <c r="G59" s="13"/>
      <c r="H59" s="13"/>
    </row>
    <row r="60" spans="2:12" x14ac:dyDescent="0.3">
      <c r="C60" s="5" t="s">
        <v>23</v>
      </c>
      <c r="D60">
        <f>+L47*D59+L50</f>
        <v>0.34780413684205391</v>
      </c>
      <c r="F60" s="13"/>
      <c r="G60" s="13"/>
      <c r="H60" s="13"/>
    </row>
    <row r="62" spans="2:12" x14ac:dyDescent="0.3">
      <c r="C62" s="5" t="s">
        <v>7</v>
      </c>
      <c r="D62">
        <f>+D57*D3</f>
        <v>-0.71359436437931056</v>
      </c>
      <c r="F62" s="14" t="s">
        <v>25</v>
      </c>
      <c r="G62" s="14"/>
      <c r="H62" s="14"/>
    </row>
    <row r="63" spans="2:12" x14ac:dyDescent="0.3">
      <c r="C63" s="5" t="s">
        <v>9</v>
      </c>
      <c r="D63">
        <f>+D58*D4</f>
        <v>-1.4375958785157223</v>
      </c>
      <c r="F63" s="14"/>
      <c r="G63" s="14"/>
      <c r="H63" s="14"/>
    </row>
    <row r="64" spans="2:12" x14ac:dyDescent="0.3">
      <c r="C64" s="5" t="s">
        <v>8</v>
      </c>
      <c r="D64">
        <f>+D59*D3</f>
        <v>-2.3439180371702864</v>
      </c>
      <c r="F64" s="14"/>
      <c r="G64" s="14"/>
      <c r="H64" s="14"/>
    </row>
    <row r="65" spans="3:15" x14ac:dyDescent="0.3">
      <c r="C65" s="5" t="s">
        <v>10</v>
      </c>
      <c r="D65">
        <f>+D60*D4</f>
        <v>0.52170620526308087</v>
      </c>
      <c r="F65" s="14"/>
      <c r="G65" s="14"/>
      <c r="H65" s="14"/>
    </row>
    <row r="67" spans="3:15" x14ac:dyDescent="0.3">
      <c r="C67" s="5" t="s">
        <v>27</v>
      </c>
      <c r="D67" cm="1">
        <f t="array" ref="D67:D68">+MMULT(G9:H10,D62:D63)</f>
        <v>-0.45311735802081876</v>
      </c>
      <c r="F67" s="14" t="s">
        <v>31</v>
      </c>
      <c r="G67" s="14"/>
      <c r="H67" s="14"/>
    </row>
    <row r="68" spans="3:15" x14ac:dyDescent="0.3">
      <c r="C68" s="5" t="s">
        <v>30</v>
      </c>
      <c r="D68">
        <v>-1.5396699278285384</v>
      </c>
      <c r="F68" s="14"/>
      <c r="G68" s="14"/>
      <c r="H68" s="14"/>
    </row>
    <row r="69" spans="3:15" x14ac:dyDescent="0.3">
      <c r="C69" s="5" t="s">
        <v>28</v>
      </c>
      <c r="D69" cm="1">
        <f t="array" ref="D69:D70">+MMULT(G9:H10,D64:D65)</f>
        <v>-2.3989019872519179</v>
      </c>
      <c r="F69" s="14"/>
      <c r="G69" s="14"/>
      <c r="H69" s="14"/>
    </row>
    <row r="70" spans="3:15" x14ac:dyDescent="0.3">
      <c r="C70" s="5" t="s">
        <v>29</v>
      </c>
      <c r="D70">
        <v>0.10676321998239197</v>
      </c>
      <c r="F70" s="14"/>
      <c r="G70" s="14"/>
      <c r="H70" s="14"/>
    </row>
    <row r="73" spans="3:15" ht="14.4" customHeight="1" x14ac:dyDescent="0.3">
      <c r="C73" s="5" t="s">
        <v>27</v>
      </c>
      <c r="D73">
        <f>+D5+D67</f>
        <v>7.546882641979181</v>
      </c>
      <c r="F73" s="16" t="s">
        <v>32</v>
      </c>
      <c r="G73" s="16"/>
      <c r="H73" s="16"/>
    </row>
    <row r="74" spans="3:15" x14ac:dyDescent="0.3">
      <c r="C74" s="5" t="s">
        <v>30</v>
      </c>
      <c r="D74">
        <f>+D6+D68</f>
        <v>6.4603300721714616</v>
      </c>
      <c r="F74" s="16"/>
      <c r="G74" s="16"/>
      <c r="H74" s="16"/>
    </row>
    <row r="75" spans="3:15" x14ac:dyDescent="0.3">
      <c r="C75" s="5" t="s">
        <v>28</v>
      </c>
      <c r="D75">
        <f>+D5+D69</f>
        <v>5.6010980127480821</v>
      </c>
      <c r="F75" s="16"/>
      <c r="G75" s="16"/>
      <c r="H75" s="16"/>
    </row>
    <row r="76" spans="3:15" x14ac:dyDescent="0.3">
      <c r="C76" s="5" t="s">
        <v>29</v>
      </c>
      <c r="D76">
        <f>+D6+D70</f>
        <v>8.1067632199823922</v>
      </c>
      <c r="F76" s="16"/>
      <c r="G76" s="16"/>
      <c r="H76" s="16"/>
    </row>
    <row r="77" spans="3:15" x14ac:dyDescent="0.3">
      <c r="F77" s="16"/>
      <c r="G77" s="16"/>
      <c r="H77" s="16"/>
    </row>
    <row r="78" spans="3:15" x14ac:dyDescent="0.3">
      <c r="J78" s="8" t="s">
        <v>33</v>
      </c>
      <c r="K78" s="8"/>
      <c r="L78" s="8"/>
      <c r="M78" s="8"/>
      <c r="N78" s="8"/>
      <c r="O78" s="8"/>
    </row>
    <row r="79" spans="3:15" x14ac:dyDescent="0.3">
      <c r="J79" s="8"/>
      <c r="K79" s="8"/>
      <c r="L79" s="8"/>
      <c r="M79" s="8"/>
      <c r="N79" s="8"/>
      <c r="O79" s="8"/>
    </row>
    <row r="81" spans="3:15" ht="14.4" customHeight="1" x14ac:dyDescent="0.3">
      <c r="J81" s="8" t="s">
        <v>38</v>
      </c>
      <c r="K81" s="8"/>
      <c r="L81" s="8"/>
      <c r="M81" s="8"/>
      <c r="N81" s="8"/>
      <c r="O81" s="4"/>
    </row>
    <row r="86" spans="3:15" x14ac:dyDescent="0.3">
      <c r="J86" s="5" t="s">
        <v>34</v>
      </c>
      <c r="K86">
        <f>-L47*K87</f>
        <v>0.89469313214250012</v>
      </c>
      <c r="L86" s="4"/>
      <c r="M86" s="8" t="s">
        <v>39</v>
      </c>
      <c r="N86" s="8"/>
      <c r="O86" s="8"/>
    </row>
    <row r="87" spans="3:15" x14ac:dyDescent="0.3">
      <c r="J87" s="5" t="s">
        <v>35</v>
      </c>
      <c r="K87" s="4">
        <f>1/SQRT(1+L47*L47)</f>
        <v>0.44668131738079553</v>
      </c>
      <c r="M87" s="8"/>
      <c r="N87" s="8"/>
      <c r="O87" s="8"/>
    </row>
    <row r="88" spans="3:15" x14ac:dyDescent="0.3">
      <c r="M88" s="8"/>
      <c r="N88" s="8"/>
      <c r="O88" s="8"/>
    </row>
    <row r="89" spans="3:15" x14ac:dyDescent="0.3">
      <c r="J89" s="5" t="s">
        <v>36</v>
      </c>
      <c r="K89">
        <f>-L47*K90</f>
        <v>-0.89469313214250012</v>
      </c>
      <c r="M89" s="8"/>
      <c r="N89" s="8"/>
      <c r="O89" s="8"/>
    </row>
    <row r="90" spans="3:15" x14ac:dyDescent="0.3">
      <c r="J90" s="5" t="s">
        <v>37</v>
      </c>
      <c r="K90" s="6">
        <f>-1/SQRT(1+L47*L47)</f>
        <v>-0.44668131738079553</v>
      </c>
      <c r="M90" s="8"/>
      <c r="N90" s="8"/>
      <c r="O90" s="8"/>
    </row>
    <row r="94" spans="3:15" ht="14.4" customHeight="1" x14ac:dyDescent="0.3">
      <c r="C94" s="5" t="s">
        <v>43</v>
      </c>
      <c r="D94">
        <f>+K86*a</f>
        <v>2.2367328303562504</v>
      </c>
      <c r="F94" s="16" t="s">
        <v>40</v>
      </c>
      <c r="G94" s="16"/>
      <c r="H94" s="16"/>
      <c r="I94" s="15"/>
      <c r="J94" s="15"/>
    </row>
    <row r="95" spans="3:15" x14ac:dyDescent="0.3">
      <c r="C95" s="5" t="s">
        <v>44</v>
      </c>
      <c r="D95">
        <f>+K87*b</f>
        <v>0.67002197607119329</v>
      </c>
      <c r="F95" s="16"/>
      <c r="G95" s="16"/>
      <c r="H95" s="16"/>
      <c r="I95" s="15"/>
      <c r="J95" s="15"/>
    </row>
    <row r="96" spans="3:15" x14ac:dyDescent="0.3">
      <c r="C96" s="5" t="s">
        <v>45</v>
      </c>
      <c r="D96">
        <f>+K89*a</f>
        <v>-2.2367328303562504</v>
      </c>
      <c r="F96" s="16"/>
      <c r="G96" s="16"/>
      <c r="H96" s="16"/>
      <c r="I96" s="15"/>
      <c r="J96" s="15"/>
    </row>
    <row r="97" spans="2:13" x14ac:dyDescent="0.3">
      <c r="C97" s="5" t="s">
        <v>46</v>
      </c>
      <c r="D97">
        <f>+K90*b</f>
        <v>-0.67002197607119329</v>
      </c>
      <c r="F97" s="16"/>
      <c r="G97" s="16"/>
      <c r="H97" s="16"/>
      <c r="I97" s="15"/>
      <c r="J97" s="15"/>
    </row>
    <row r="99" spans="2:13" ht="14.4" customHeight="1" x14ac:dyDescent="0.3">
      <c r="C99" s="5" t="s">
        <v>47</v>
      </c>
      <c r="D99" cm="1">
        <f t="array" ref="D99:D100">+MMULT(G9:H10,D94:D95)</f>
        <v>2.0864037376102167</v>
      </c>
      <c r="F99" s="16" t="s">
        <v>41</v>
      </c>
      <c r="G99" s="16"/>
      <c r="H99" s="16"/>
      <c r="I99" s="15"/>
      <c r="J99" s="15"/>
    </row>
    <row r="100" spans="2:13" x14ac:dyDescent="0.3">
      <c r="C100" s="5" t="s">
        <v>48</v>
      </c>
      <c r="D100">
        <v>1.0482474166426294</v>
      </c>
      <c r="F100" s="16"/>
      <c r="G100" s="16"/>
      <c r="H100" s="16"/>
      <c r="I100" s="15"/>
      <c r="J100" s="15"/>
    </row>
    <row r="101" spans="2:13" x14ac:dyDescent="0.3">
      <c r="C101" s="5" t="s">
        <v>49</v>
      </c>
      <c r="D101" cm="1">
        <f t="array" ref="D101:D102">+MMULT(G9:H10,D96:D97)</f>
        <v>-2.0864037376102167</v>
      </c>
      <c r="F101" s="16"/>
      <c r="G101" s="16"/>
      <c r="H101" s="16"/>
      <c r="I101" s="15"/>
      <c r="J101" s="15"/>
    </row>
    <row r="102" spans="2:13" x14ac:dyDescent="0.3">
      <c r="C102" s="5" t="s">
        <v>50</v>
      </c>
      <c r="D102">
        <v>-1.0482474166426294</v>
      </c>
      <c r="F102" s="16"/>
      <c r="G102" s="16"/>
      <c r="H102" s="16"/>
      <c r="I102" s="15"/>
      <c r="J102" s="15"/>
    </row>
    <row r="105" spans="2:13" ht="14.4" customHeight="1" x14ac:dyDescent="0.3">
      <c r="C105" s="5" t="s">
        <v>47</v>
      </c>
      <c r="D105">
        <f>+XD+D99</f>
        <v>10.086403737610217</v>
      </c>
      <c r="F105" s="16" t="s">
        <v>42</v>
      </c>
      <c r="G105" s="16"/>
      <c r="H105" s="16"/>
      <c r="I105" s="15"/>
      <c r="J105" s="15"/>
    </row>
    <row r="106" spans="2:13" x14ac:dyDescent="0.3">
      <c r="C106" s="5" t="s">
        <v>48</v>
      </c>
      <c r="D106">
        <f>+YD+D100</f>
        <v>9.0482474166426297</v>
      </c>
      <c r="F106" s="16"/>
      <c r="G106" s="16"/>
      <c r="H106" s="16"/>
      <c r="I106" s="15"/>
      <c r="J106" s="15"/>
    </row>
    <row r="107" spans="2:13" x14ac:dyDescent="0.3">
      <c r="C107" s="5" t="s">
        <v>49</v>
      </c>
      <c r="D107">
        <f>+XD+D101</f>
        <v>5.9135962623897829</v>
      </c>
      <c r="F107" s="16"/>
      <c r="G107" s="16"/>
      <c r="H107" s="16"/>
      <c r="I107" s="15"/>
      <c r="J107" s="15"/>
    </row>
    <row r="108" spans="2:13" x14ac:dyDescent="0.3">
      <c r="C108" s="5" t="s">
        <v>50</v>
      </c>
      <c r="D108">
        <f>+YD+D102</f>
        <v>6.9517525833573703</v>
      </c>
      <c r="F108" s="16"/>
      <c r="G108" s="16"/>
      <c r="H108" s="16"/>
      <c r="I108" s="15"/>
      <c r="J108" s="15"/>
    </row>
    <row r="109" spans="2:13" x14ac:dyDescent="0.3">
      <c r="H109" s="15"/>
      <c r="I109" s="15"/>
      <c r="J109" s="15"/>
    </row>
    <row r="110" spans="2:13" x14ac:dyDescent="0.3">
      <c r="B110" t="s">
        <v>51</v>
      </c>
    </row>
    <row r="111" spans="2:13" x14ac:dyDescent="0.3">
      <c r="C111" s="3" t="s">
        <v>52</v>
      </c>
    </row>
    <row r="112" spans="2:13" x14ac:dyDescent="0.3">
      <c r="L112" t="s">
        <v>3</v>
      </c>
      <c r="M112">
        <f>+M4</f>
        <v>1</v>
      </c>
    </row>
    <row r="113" spans="2:13" x14ac:dyDescent="0.3">
      <c r="I113">
        <f>-(M113-M115)/(M112-M114)</f>
        <v>0.84615384615384615</v>
      </c>
      <c r="L113" t="s">
        <v>5</v>
      </c>
      <c r="M113">
        <f t="shared" ref="M113:M115" si="0">+M5</f>
        <v>12</v>
      </c>
    </row>
    <row r="114" spans="2:13" x14ac:dyDescent="0.3">
      <c r="G114" s="2"/>
      <c r="I114">
        <v>1</v>
      </c>
      <c r="L114" t="s">
        <v>4</v>
      </c>
      <c r="M114">
        <f t="shared" si="0"/>
        <v>14</v>
      </c>
    </row>
    <row r="115" spans="2:13" x14ac:dyDescent="0.3">
      <c r="I115">
        <f>+(M113-M115)/(M112-M114)*M114-M115</f>
        <v>-12.846153846153847</v>
      </c>
      <c r="L115" t="s">
        <v>6</v>
      </c>
      <c r="M115">
        <f t="shared" si="0"/>
        <v>1</v>
      </c>
    </row>
    <row r="116" spans="2:13" x14ac:dyDescent="0.3">
      <c r="D116" s="5"/>
    </row>
    <row r="117" spans="2:13" x14ac:dyDescent="0.3">
      <c r="C117" t="s">
        <v>53</v>
      </c>
    </row>
    <row r="119" spans="2:13" ht="14.4" customHeight="1" x14ac:dyDescent="0.3">
      <c r="B119" s="16" t="s">
        <v>55</v>
      </c>
      <c r="C119" s="16"/>
      <c r="E119" s="9">
        <f>+(I113*D105+I114*D106+I115)/SQRT(I113*I113+I114*I114)</f>
        <v>3.6159645572006927</v>
      </c>
      <c r="F119" s="9"/>
      <c r="G119" s="16" t="s">
        <v>54</v>
      </c>
      <c r="H119" s="16"/>
      <c r="I119" s="16"/>
      <c r="J119" s="16"/>
    </row>
    <row r="120" spans="2:13" x14ac:dyDescent="0.3">
      <c r="B120" s="16"/>
      <c r="C120" s="16"/>
      <c r="G120" s="16"/>
      <c r="H120" s="16"/>
      <c r="I120" s="16"/>
      <c r="J120" s="16"/>
    </row>
    <row r="121" spans="2:13" x14ac:dyDescent="0.3">
      <c r="B121" s="16"/>
      <c r="C121" s="16"/>
      <c r="E121" s="9">
        <f>+(I113*D107+I114*D108+I115)/SQRT(I113*I113+I114*I114)</f>
        <v>-0.67986345962717487</v>
      </c>
      <c r="F121" s="9"/>
      <c r="G121" s="16"/>
      <c r="H121" s="16"/>
      <c r="I121" s="16"/>
      <c r="J121" s="16"/>
    </row>
    <row r="122" spans="2:13" x14ac:dyDescent="0.3">
      <c r="B122" s="16"/>
      <c r="C122" s="16"/>
      <c r="G122" s="16"/>
      <c r="H122" s="16"/>
      <c r="I122" s="16"/>
      <c r="J122" s="16"/>
    </row>
    <row r="123" spans="2:13" x14ac:dyDescent="0.3">
      <c r="B123" s="16"/>
      <c r="C123" s="16"/>
    </row>
    <row r="124" spans="2:13" x14ac:dyDescent="0.3">
      <c r="B124" s="16"/>
      <c r="C124" s="16"/>
    </row>
    <row r="125" spans="2:13" x14ac:dyDescent="0.3">
      <c r="B125" s="16"/>
      <c r="C125" s="16"/>
    </row>
  </sheetData>
  <mergeCells count="16">
    <mergeCell ref="B119:C125"/>
    <mergeCell ref="F105:H108"/>
    <mergeCell ref="E121:F121"/>
    <mergeCell ref="E119:F119"/>
    <mergeCell ref="G119:J122"/>
    <mergeCell ref="M86:O90"/>
    <mergeCell ref="F94:H97"/>
    <mergeCell ref="F99:H102"/>
    <mergeCell ref="F62:H65"/>
    <mergeCell ref="F67:H70"/>
    <mergeCell ref="F73:H77"/>
    <mergeCell ref="J78:O79"/>
    <mergeCell ref="J81:N81"/>
    <mergeCell ref="L3:N3"/>
    <mergeCell ref="M16:N19"/>
    <mergeCell ref="F57:H6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CALCULO INTERSECCION</vt:lpstr>
      <vt:lpstr>a</vt:lpstr>
      <vt:lpstr>'CALCULO INTERSECCION'!Área_de_impresión</vt:lpstr>
      <vt:lpstr>b</vt:lpstr>
      <vt:lpstr>XD</vt:lpstr>
      <vt:lpstr>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hilario hilario</dc:creator>
  <cp:lastModifiedBy>hilario hilario</cp:lastModifiedBy>
  <cp:lastPrinted>2023-02-13T16:08:07Z</cp:lastPrinted>
  <dcterms:created xsi:type="dcterms:W3CDTF">2023-01-23T14:41:30Z</dcterms:created>
  <dcterms:modified xsi:type="dcterms:W3CDTF">2023-02-13T20:32:46Z</dcterms:modified>
</cp:coreProperties>
</file>