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estrado Engenharia Física\4º Ano 1º Semestre\Arquiteturas de Computação Embarcada\ACE_FINALPROJ\ROBOTICARM_FINAL\"/>
    </mc:Choice>
  </mc:AlternateContent>
  <xr:revisionPtr revIDLastSave="0" documentId="13_ncr:1_{723525F9-B80B-4945-A143-2878D104D232}" xr6:coauthVersionLast="47" xr6:coauthVersionMax="47" xr10:uidLastSave="{00000000-0000-0000-0000-000000000000}"/>
  <bookViews>
    <workbookView xWindow="-6504" yWindow="12852" windowWidth="23256" windowHeight="12456" xr2:uid="{ED0FB57E-CFEE-4B9B-835D-FE0CBEF6C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3" i="1"/>
  <c r="H16" i="1" a="1"/>
  <c r="H16" i="1" s="1"/>
  <c r="E38" i="1"/>
  <c r="D38" i="1"/>
  <c r="C38" i="1"/>
  <c r="F38" i="1"/>
  <c r="G38" i="1"/>
  <c r="H38" i="1"/>
  <c r="I38" i="1"/>
  <c r="J38" i="1"/>
  <c r="K38" i="1"/>
  <c r="B38" i="1"/>
  <c r="C16" i="1" a="1"/>
  <c r="C16" i="1" s="1"/>
  <c r="F4" i="1"/>
  <c r="F5" i="1"/>
  <c r="F6" i="1"/>
  <c r="F7" i="1"/>
  <c r="F8" i="1"/>
  <c r="F9" i="1"/>
  <c r="F10" i="1"/>
  <c r="F11" i="1"/>
  <c r="F12" i="1"/>
  <c r="F3" i="1"/>
  <c r="D12" i="1"/>
  <c r="D11" i="1"/>
  <c r="D10" i="1"/>
  <c r="D9" i="1"/>
  <c r="D8" i="1"/>
  <c r="D7" i="1"/>
  <c r="D6" i="1"/>
  <c r="D5" i="1"/>
  <c r="D3" i="1"/>
  <c r="D4" i="1"/>
  <c r="I17" i="1" l="1"/>
  <c r="H18" i="1"/>
  <c r="H17" i="1"/>
  <c r="I16" i="1"/>
  <c r="I18" i="1"/>
  <c r="G7" i="1"/>
  <c r="G6" i="1"/>
  <c r="G5" i="1"/>
  <c r="G4" i="1"/>
  <c r="G12" i="1"/>
  <c r="G3" i="1"/>
  <c r="D18" i="1"/>
  <c r="C18" i="1"/>
  <c r="D17" i="1"/>
  <c r="C17" i="1"/>
  <c r="D16" i="1"/>
  <c r="G11" i="1" s="1"/>
  <c r="G8" i="1" l="1"/>
  <c r="G9" i="1"/>
  <c r="G10" i="1"/>
</calcChain>
</file>

<file path=xl/sharedStrings.xml><?xml version="1.0" encoding="utf-8"?>
<sst xmlns="http://schemas.openxmlformats.org/spreadsheetml/2006/main" count="31" uniqueCount="23">
  <si>
    <t>Reach (deg)</t>
  </si>
  <si>
    <t>Height (deg)</t>
  </si>
  <si>
    <t>Distance (cm)</t>
  </si>
  <si>
    <t>1st</t>
  </si>
  <si>
    <t xml:space="preserve">True Distance (cm) 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</si>
  <si>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</si>
  <si>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</si>
  <si>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</si>
  <si>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</si>
  <si>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</si>
  <si>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</si>
  <si>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</si>
  <si>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</si>
  <si>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</si>
  <si>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Distance (m)</t>
  </si>
  <si>
    <t>m</t>
  </si>
  <si>
    <t>u(m)</t>
  </si>
  <si>
    <t>r^2</t>
  </si>
  <si>
    <t>u(y)</t>
  </si>
  <si>
    <t>u(b)</t>
  </si>
  <si>
    <t>b</t>
  </si>
  <si>
    <t>Measurements in centimeters</t>
  </si>
  <si>
    <t>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</si>
</sst>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5.0855293573740176E-2"/>
          <c:w val="0.81246303587051616"/>
          <c:h val="0.79009104444468714"/>
        </c:manualLayout>
      </c:layout>
      <c:scatterChart>
        <c:scatterStyle val="lineMarker"/>
        <c:varyColors val="0"/>
        <c:ser>
          <c:idx val="0"/>
          <c:order val="0"/>
          <c:tx>
            <c:v>Reach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Sheet1!$F$3:$F$12</c:f>
              <c:numCache>
                <c:formatCode>General</c:formatCode>
                <c:ptCount val="10"/>
                <c:pt idx="0">
                  <c:v>8.8500000000000009E-2</c:v>
                </c:pt>
                <c:pt idx="1">
                  <c:v>0.185</c:v>
                </c:pt>
                <c:pt idx="2">
                  <c:v>9.6999999999999989E-2</c:v>
                </c:pt>
                <c:pt idx="3">
                  <c:v>0.11050000000000001</c:v>
                </c:pt>
                <c:pt idx="4">
                  <c:v>0.12400000000000001</c:v>
                </c:pt>
                <c:pt idx="5">
                  <c:v>0.14400000000000002</c:v>
                </c:pt>
                <c:pt idx="6">
                  <c:v>0.1545</c:v>
                </c:pt>
                <c:pt idx="7">
                  <c:v>0.16700000000000001</c:v>
                </c:pt>
                <c:pt idx="8">
                  <c:v>0.17500000000000002</c:v>
                </c:pt>
                <c:pt idx="9">
                  <c:v>0.17800000000000002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110</c:v>
                </c:pt>
                <c:pt idx="1">
                  <c:v>170</c:v>
                </c:pt>
                <c:pt idx="2">
                  <c:v>115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145</c:v>
                </c:pt>
                <c:pt idx="7">
                  <c:v>155</c:v>
                </c:pt>
                <c:pt idx="8">
                  <c:v>160</c:v>
                </c:pt>
                <c:pt idx="9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B9B-BB63-E3C36578727F}"/>
            </c:ext>
          </c:extLst>
        </c:ser>
        <c:ser>
          <c:idx val="1"/>
          <c:order val="1"/>
          <c:tx>
            <c:v>Reach Fit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Sheet1!$F$3:$F$12</c:f>
              <c:numCache>
                <c:formatCode>General</c:formatCode>
                <c:ptCount val="10"/>
                <c:pt idx="0">
                  <c:v>8.8500000000000009E-2</c:v>
                </c:pt>
                <c:pt idx="1">
                  <c:v>0.185</c:v>
                </c:pt>
                <c:pt idx="2">
                  <c:v>9.6999999999999989E-2</c:v>
                </c:pt>
                <c:pt idx="3">
                  <c:v>0.11050000000000001</c:v>
                </c:pt>
                <c:pt idx="4">
                  <c:v>0.12400000000000001</c:v>
                </c:pt>
                <c:pt idx="5">
                  <c:v>0.14400000000000002</c:v>
                </c:pt>
                <c:pt idx="6">
                  <c:v>0.1545</c:v>
                </c:pt>
                <c:pt idx="7">
                  <c:v>0.16700000000000001</c:v>
                </c:pt>
                <c:pt idx="8">
                  <c:v>0.17500000000000002</c:v>
                </c:pt>
                <c:pt idx="9">
                  <c:v>0.17800000000000002</c:v>
                </c:pt>
              </c:numCache>
            </c:numRef>
          </c:xVal>
          <c:yVal>
            <c:numRef>
              <c:f>Sheet1!$G$3:$G$12</c:f>
              <c:numCache>
                <c:formatCode>0</c:formatCode>
                <c:ptCount val="10"/>
                <c:pt idx="0">
                  <c:v>108.25290011829944</c:v>
                </c:pt>
                <c:pt idx="1">
                  <c:v>166.9361895998984</c:v>
                </c:pt>
                <c:pt idx="2">
                  <c:v>113.4218945285957</c:v>
                </c:pt>
                <c:pt idx="3">
                  <c:v>121.63147388612511</c:v>
                </c:pt>
                <c:pt idx="4">
                  <c:v>129.8410532436545</c:v>
                </c:pt>
                <c:pt idx="5">
                  <c:v>142.00339303258693</c:v>
                </c:pt>
                <c:pt idx="6">
                  <c:v>148.38862142177646</c:v>
                </c:pt>
                <c:pt idx="7">
                  <c:v>155.99008378985923</c:v>
                </c:pt>
                <c:pt idx="8">
                  <c:v>160.8550197054322</c:v>
                </c:pt>
                <c:pt idx="9">
                  <c:v>162.67937067377207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CC-4B9B-BB63-E3C365787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204655"/>
        <c:axId val="1944395087"/>
      </c:scatterChart>
      <c:valAx>
        <c:axId val="1919204655"/>
        <c:scaling>
          <c:orientation val="minMax"/>
          <c:min val="8.000000000000001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Sensor Measured 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4395087"/>
        <c:crosses val="autoZero"/>
        <c:crossBetween val="midCat"/>
      </c:valAx>
      <c:valAx>
        <c:axId val="1944395087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Reach</a:t>
                </a:r>
                <a:r>
                  <a:rPr lang="pt-PT" baseline="0"/>
                  <a:t> Angle (deg)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9204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17607174103244"/>
          <c:y val="0.65516616248211679"/>
          <c:w val="0.17627843394575679"/>
          <c:h val="0.15603437919774593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5.0855293573740176E-2"/>
          <c:w val="0.81246303587051616"/>
          <c:h val="0.7900910444446871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5</c:v>
                </c:pt>
              </c:numLit>
            </c:plus>
            <c:minus>
              <c:numLit>
                <c:formatCode>General</c:formatCode>
                <c:ptCount val="1"/>
                <c:pt idx="0">
                  <c:v>5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Sheet1!$B$3:$B$12</c:f>
              <c:numCache>
                <c:formatCode>General</c:formatCode>
                <c:ptCount val="10"/>
                <c:pt idx="0">
                  <c:v>110</c:v>
                </c:pt>
                <c:pt idx="1">
                  <c:v>170</c:v>
                </c:pt>
                <c:pt idx="2">
                  <c:v>115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145</c:v>
                </c:pt>
                <c:pt idx="7">
                  <c:v>155</c:v>
                </c:pt>
                <c:pt idx="8">
                  <c:v>160</c:v>
                </c:pt>
                <c:pt idx="9">
                  <c:v>165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30</c:v>
                </c:pt>
                <c:pt idx="1">
                  <c:v>115</c:v>
                </c:pt>
                <c:pt idx="2">
                  <c:v>40</c:v>
                </c:pt>
                <c:pt idx="3">
                  <c:v>45</c:v>
                </c:pt>
                <c:pt idx="4">
                  <c:v>55</c:v>
                </c:pt>
                <c:pt idx="5">
                  <c:v>70</c:v>
                </c:pt>
                <c:pt idx="6">
                  <c:v>75</c:v>
                </c:pt>
                <c:pt idx="7">
                  <c:v>85</c:v>
                </c:pt>
                <c:pt idx="8">
                  <c:v>95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3B-48F7-871F-DF8DB85774C2}"/>
            </c:ext>
          </c:extLst>
        </c:ser>
        <c:ser>
          <c:idx val="1"/>
          <c:order val="1"/>
          <c:tx>
            <c:v>Height Fit</c:v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110</c:v>
                </c:pt>
                <c:pt idx="1">
                  <c:v>170</c:v>
                </c:pt>
                <c:pt idx="2">
                  <c:v>115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145</c:v>
                </c:pt>
                <c:pt idx="7">
                  <c:v>155</c:v>
                </c:pt>
                <c:pt idx="8">
                  <c:v>160</c:v>
                </c:pt>
                <c:pt idx="9">
                  <c:v>165</c:v>
                </c:pt>
              </c:numCache>
            </c:numRef>
          </c:xVal>
          <c:yVal>
            <c:numRef>
              <c:f>Sheet1!$H$3:$H$12</c:f>
              <c:numCache>
                <c:formatCode>0</c:formatCode>
                <c:ptCount val="10"/>
                <c:pt idx="0">
                  <c:v>30.751789976133665</c:v>
                </c:pt>
                <c:pt idx="1">
                  <c:v>108.65155131264916</c:v>
                </c:pt>
                <c:pt idx="2">
                  <c:v>37.243436754176628</c:v>
                </c:pt>
                <c:pt idx="3">
                  <c:v>43.735083532219591</c:v>
                </c:pt>
                <c:pt idx="4">
                  <c:v>56.718377088305488</c:v>
                </c:pt>
                <c:pt idx="5">
                  <c:v>69.701670644391413</c:v>
                </c:pt>
                <c:pt idx="6">
                  <c:v>76.193317422434376</c:v>
                </c:pt>
                <c:pt idx="7">
                  <c:v>89.176610978520273</c:v>
                </c:pt>
                <c:pt idx="8">
                  <c:v>95.668257756563236</c:v>
                </c:pt>
                <c:pt idx="9">
                  <c:v>102.1599045346062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3B-48F7-871F-DF8DB8577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204655"/>
        <c:axId val="1944395087"/>
      </c:scatterChart>
      <c:valAx>
        <c:axId val="1919204655"/>
        <c:scaling>
          <c:orientation val="minMax"/>
          <c:max val="17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Reach</a:t>
                </a:r>
                <a:r>
                  <a:rPr lang="pt-PT" baseline="0"/>
                  <a:t> Angle </a:t>
                </a:r>
                <a:r>
                  <a:rPr lang="pt-PT"/>
                  <a:t>(deg)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4395087"/>
        <c:crosses val="autoZero"/>
        <c:crossBetween val="midCat"/>
      </c:valAx>
      <c:valAx>
        <c:axId val="1944395087"/>
        <c:scaling>
          <c:orientation val="minMax"/>
          <c:max val="12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Height</a:t>
                </a:r>
                <a:r>
                  <a:rPr lang="pt-PT" baseline="0"/>
                  <a:t> Angle (deg)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9204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17607174103244"/>
          <c:y val="0.65516616248211679"/>
          <c:w val="0.1816119860017498"/>
          <c:h val="0.15603437919774593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468630</xdr:colOff>
      <xdr:row>0</xdr:row>
      <xdr:rowOff>127635</xdr:rowOff>
    </xdr:from>
    <xdr:to>
      <xdr:col>16</xdr:col>
      <xdr:colOff>87630</xdr:colOff>
      <xdr:row>13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5C8A90-9CAC-AA3D-2059-B70A03771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167864</xdr:colOff>
      <xdr:row>14</xdr:row>
      <xdr:rowOff>8965</xdr:rowOff>
    </xdr:from>
    <xdr:to>
      <xdr:col>18</xdr:col>
      <xdr:colOff>472664</xdr:colOff>
      <xdr:row>28</xdr:row>
      <xdr:rowOff>88975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FA0141-DE14-452B-BC97-8DC236F4F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D110-A592-44A8-81C8-893A0018A92D}">
  <dimension ref="B2:K38"/>
  <sheetViews>
    <sheetView tabSelected="1" topLeftCell="A7" zoomScaleNormal="100" workbookViewId="0">
      <selection activeCell="G16" sqref="G16:J18"/>
    </sheetView>
  </sheetViews>
  <sheetFormatPr defaultRowHeight="15" x14ac:dyDescent="0.25"/>
  <cols>
    <col min="2" max="2" width="11.5703125" customWidth="1"/>
    <col min="3" max="3" width="11.42578125" customWidth="1"/>
    <col min="4" max="4" width="12.42578125" customWidth="1"/>
    <col min="5" max="5" width="13" customWidth="1"/>
    <col min="6" max="6" width="13.28515625" customWidth="1"/>
    <col min="7" max="7" width="11.85546875" customWidth="1"/>
    <col min="8" max="8" width="11.5703125" customWidth="1"/>
    <col min="9" max="10" width="9.7109375" customWidth="1"/>
  </cols>
  <sheetData>
    <row r="2" spans="2:10" ht="35.25" customHeight="1" x14ac:dyDescent="0.25">
      <c r="B2" s="4" t="s">
        <v>0</v>
      </c>
      <c r="C2" s="5" t="s">
        <v>1</v>
      </c>
      <c r="D2" s="6" t="s">
        <v>2</v>
      </c>
      <c r="E2" s="7" t="s">
        <v>4</v>
      </c>
      <c r="F2" s="6" t="s">
        <v>14</v>
      </c>
      <c r="G2" s="12" t="s">
        <v>0</v>
      </c>
      <c r="H2" s="13" t="s">
        <v>1</v>
      </c>
    </row>
    <row r="3" spans="2:10" x14ac:dyDescent="0.25">
      <c r="B3" s="2">
        <v>110</v>
      </c>
      <c r="C3" s="2">
        <v>30</v>
      </c>
      <c r="D3" s="2">
        <f>MEDIAN(B27:B36)</f>
        <v>8.8500000000000014</v>
      </c>
      <c r="E3" s="2">
        <v>8.8000000000000007</v>
      </c>
      <c r="F3" s="2">
        <f>D3*10^-2</f>
        <v>8.8500000000000009E-2</v>
      </c>
      <c r="G3" s="14">
        <f>$C$16*F3+$D$16</f>
        <v>108.25290011829944</v>
      </c>
      <c r="H3" s="14">
        <f>$H$16*B3+$I$16</f>
        <v>30.751789976133665</v>
      </c>
    </row>
    <row r="4" spans="2:10" x14ac:dyDescent="0.25">
      <c r="B4" s="2">
        <v>170</v>
      </c>
      <c r="C4" s="2">
        <v>115</v>
      </c>
      <c r="D4" s="2">
        <f>MEDIAN(C27:C36)</f>
        <v>18.5</v>
      </c>
      <c r="E4" s="2">
        <v>18.5</v>
      </c>
      <c r="F4" s="2">
        <f t="shared" ref="F4:F12" si="0">D4*10^-2</f>
        <v>0.185</v>
      </c>
      <c r="G4" s="14">
        <f t="shared" ref="G4:G12" si="1">$C$16*F4+$D$16</f>
        <v>166.9361895998984</v>
      </c>
      <c r="H4" s="14">
        <f t="shared" ref="H4:H12" si="2">$H$16*B4+$I$16</f>
        <v>108.65155131264916</v>
      </c>
    </row>
    <row r="5" spans="2:10" x14ac:dyDescent="0.25">
      <c r="B5" s="2">
        <v>115</v>
      </c>
      <c r="C5" s="2">
        <v>40</v>
      </c>
      <c r="D5" s="2">
        <f>MEDIAN(D27:D36)</f>
        <v>9.6999999999999993</v>
      </c>
      <c r="E5" s="2">
        <v>9.6</v>
      </c>
      <c r="F5" s="2">
        <f t="shared" si="0"/>
        <v>9.6999999999999989E-2</v>
      </c>
      <c r="G5" s="14">
        <f t="shared" si="1"/>
        <v>113.4218945285957</v>
      </c>
      <c r="H5" s="14">
        <f t="shared" si="2"/>
        <v>37.243436754176628</v>
      </c>
    </row>
    <row r="6" spans="2:10" x14ac:dyDescent="0.25">
      <c r="B6" s="2">
        <v>120</v>
      </c>
      <c r="C6" s="2">
        <v>45</v>
      </c>
      <c r="D6" s="2">
        <f>MEDIAN(E27:E36)</f>
        <v>11.05</v>
      </c>
      <c r="E6" s="2">
        <v>11</v>
      </c>
      <c r="F6" s="2">
        <f t="shared" si="0"/>
        <v>0.11050000000000001</v>
      </c>
      <c r="G6" s="14">
        <f t="shared" si="1"/>
        <v>121.63147388612511</v>
      </c>
      <c r="H6" s="14">
        <f t="shared" si="2"/>
        <v>43.735083532219591</v>
      </c>
    </row>
    <row r="7" spans="2:10" x14ac:dyDescent="0.25">
      <c r="B7" s="2">
        <v>130</v>
      </c>
      <c r="C7" s="2">
        <v>55</v>
      </c>
      <c r="D7" s="2">
        <f>MEDIAN(F27:F36)</f>
        <v>12.4</v>
      </c>
      <c r="E7" s="2">
        <v>12.5</v>
      </c>
      <c r="F7" s="2">
        <f t="shared" si="0"/>
        <v>0.12400000000000001</v>
      </c>
      <c r="G7" s="14">
        <f t="shared" si="1"/>
        <v>129.8410532436545</v>
      </c>
      <c r="H7" s="14">
        <f t="shared" si="2"/>
        <v>56.718377088305488</v>
      </c>
    </row>
    <row r="8" spans="2:10" x14ac:dyDescent="0.25">
      <c r="B8" s="2">
        <v>140</v>
      </c>
      <c r="C8" s="2">
        <v>70</v>
      </c>
      <c r="D8" s="2">
        <f>MEDIAN(G27:G36)</f>
        <v>14.4</v>
      </c>
      <c r="E8" s="2">
        <v>14</v>
      </c>
      <c r="F8" s="2">
        <f t="shared" si="0"/>
        <v>0.14400000000000002</v>
      </c>
      <c r="G8" s="14">
        <f t="shared" si="1"/>
        <v>142.00339303258693</v>
      </c>
      <c r="H8" s="14">
        <f t="shared" si="2"/>
        <v>69.701670644391413</v>
      </c>
    </row>
    <row r="9" spans="2:10" x14ac:dyDescent="0.25">
      <c r="B9" s="2">
        <v>145</v>
      </c>
      <c r="C9" s="2">
        <v>75</v>
      </c>
      <c r="D9" s="2">
        <f>MEDIAN(H27:H36)</f>
        <v>15.45</v>
      </c>
      <c r="E9" s="2">
        <v>15.4</v>
      </c>
      <c r="F9" s="2">
        <f t="shared" si="0"/>
        <v>0.1545</v>
      </c>
      <c r="G9" s="14">
        <f t="shared" si="1"/>
        <v>148.38862142177646</v>
      </c>
      <c r="H9" s="14">
        <f t="shared" si="2"/>
        <v>76.193317422434376</v>
      </c>
    </row>
    <row r="10" spans="2:10" x14ac:dyDescent="0.25">
      <c r="B10" s="2">
        <v>155</v>
      </c>
      <c r="C10" s="2">
        <v>85</v>
      </c>
      <c r="D10" s="2">
        <f>MEDIAN(I27:I36)</f>
        <v>16.7</v>
      </c>
      <c r="E10" s="2">
        <v>16.5</v>
      </c>
      <c r="F10" s="2">
        <f t="shared" si="0"/>
        <v>0.16700000000000001</v>
      </c>
      <c r="G10" s="14">
        <f t="shared" si="1"/>
        <v>155.99008378985923</v>
      </c>
      <c r="H10" s="14">
        <f t="shared" si="2"/>
        <v>89.176610978520273</v>
      </c>
    </row>
    <row r="11" spans="2:10" x14ac:dyDescent="0.25">
      <c r="B11" s="2">
        <v>160</v>
      </c>
      <c r="C11" s="2">
        <v>95</v>
      </c>
      <c r="D11" s="2">
        <f>MEDIAN(J27:J36)</f>
        <v>17.5</v>
      </c>
      <c r="E11" s="2">
        <v>17.5</v>
      </c>
      <c r="F11" s="2">
        <f t="shared" si="0"/>
        <v>0.17500000000000002</v>
      </c>
      <c r="G11" s="14">
        <f t="shared" si="1"/>
        <v>160.8550197054322</v>
      </c>
      <c r="H11" s="14">
        <f t="shared" si="2"/>
        <v>95.668257756563236</v>
      </c>
    </row>
    <row r="12" spans="2:10" x14ac:dyDescent="0.25">
      <c r="B12" s="2">
        <v>165</v>
      </c>
      <c r="C12" s="2">
        <v>100</v>
      </c>
      <c r="D12" s="2">
        <f>MEDIAN(K27:K36)</f>
        <v>17.8</v>
      </c>
      <c r="E12" s="2">
        <v>18</v>
      </c>
      <c r="F12" s="2">
        <f t="shared" si="0"/>
        <v>0.17800000000000002</v>
      </c>
      <c r="G12" s="14">
        <f t="shared" si="1"/>
        <v>162.67937067377207</v>
      </c>
      <c r="H12" s="14">
        <f t="shared" si="2"/>
        <v>102.1599045346062</v>
      </c>
    </row>
    <row r="16" spans="2:10" x14ac:dyDescent="0.25">
      <c r="B16" s="8" t="s">
        <v>15</v>
      </c>
      <c r="C16" s="10">
        <f t="array" ref="C16:D18">LINEST(B3:B12,F3:F12,1,1)</f>
        <v>608.11698944662157</v>
      </c>
      <c r="D16" s="10">
        <v>54.434546552273417</v>
      </c>
      <c r="E16" s="8" t="s">
        <v>20</v>
      </c>
      <c r="G16" s="11" t="s">
        <v>15</v>
      </c>
      <c r="H16" s="9">
        <f t="array" ref="H16:I18">LINEST(C3:C12,B3:B12,1,1)</f>
        <v>1.2983293556085915</v>
      </c>
      <c r="I16" s="10">
        <v>-112.0644391408114</v>
      </c>
      <c r="J16" s="11" t="s">
        <v>20</v>
      </c>
    </row>
    <row r="17" spans="2:11" x14ac:dyDescent="0.25">
      <c r="B17" s="8" t="s">
        <v>16</v>
      </c>
      <c r="C17" s="10">
        <v>21.163831149039559</v>
      </c>
      <c r="D17" s="10">
        <v>3.0949651933527718</v>
      </c>
      <c r="E17" s="8" t="s">
        <v>19</v>
      </c>
      <c r="G17" s="11" t="s">
        <v>16</v>
      </c>
      <c r="H17" s="9">
        <v>4.7955921950859445E-2</v>
      </c>
      <c r="I17" s="10">
        <v>6.8326671321077486</v>
      </c>
      <c r="J17" s="11" t="s">
        <v>19</v>
      </c>
    </row>
    <row r="18" spans="2:11" x14ac:dyDescent="0.25">
      <c r="B18" s="8" t="s">
        <v>17</v>
      </c>
      <c r="C18" s="9">
        <v>0.99040342147583427</v>
      </c>
      <c r="D18" s="10">
        <v>2.2419206056486081</v>
      </c>
      <c r="E18" s="8" t="s">
        <v>18</v>
      </c>
      <c r="G18" s="11" t="s">
        <v>17</v>
      </c>
      <c r="H18" s="9">
        <v>0.98920331855892718</v>
      </c>
      <c r="I18" s="10">
        <v>3.1041968665272353</v>
      </c>
      <c r="J18" s="11" t="s">
        <v>18</v>
      </c>
    </row>
    <row r="25" spans="2:11" x14ac:dyDescent="0.25">
      <c r="B25" t="s">
        <v>21</v>
      </c>
    </row>
    <row r="26" spans="2:11" x14ac:dyDescent="0.25">
      <c r="B26" s="3" t="s">
        <v>3</v>
      </c>
      <c r="C26" s="3" t="s">
        <v>5</v>
      </c>
      <c r="D26" s="3" t="s">
        <v>6</v>
      </c>
      <c r="E26" s="3" t="s">
        <v>7</v>
      </c>
      <c r="F26" s="3" t="s">
        <v>8</v>
      </c>
      <c r="G26" s="3" t="s">
        <v>9</v>
      </c>
      <c r="H26" s="3" t="s">
        <v>10</v>
      </c>
      <c r="I26" s="3" t="s">
        <v>11</v>
      </c>
      <c r="J26" s="3" t="s">
        <v>12</v>
      </c>
      <c r="K26" s="3" t="s">
        <v>13</v>
      </c>
    </row>
    <row r="27" spans="2:11" x14ac:dyDescent="0.25">
      <c r="B27" s="1">
        <v>8.6999999999999993</v>
      </c>
      <c r="C27" s="1">
        <v>18.399999999999999</v>
      </c>
      <c r="D27" s="1">
        <v>9.6999999999999993</v>
      </c>
      <c r="E27" s="1">
        <v>11.1</v>
      </c>
      <c r="F27" s="1">
        <v>12.5</v>
      </c>
      <c r="G27" s="1">
        <v>14.2</v>
      </c>
      <c r="H27" s="1">
        <v>15.8</v>
      </c>
      <c r="I27" s="1">
        <v>16.5</v>
      </c>
      <c r="J27" s="1">
        <v>17.3</v>
      </c>
      <c r="K27" s="1">
        <v>17.5</v>
      </c>
    </row>
    <row r="28" spans="2:11" x14ac:dyDescent="0.25">
      <c r="B28" s="1">
        <v>8.6</v>
      </c>
      <c r="C28" s="1">
        <v>18.3</v>
      </c>
      <c r="D28" s="1">
        <v>9.6999999999999993</v>
      </c>
      <c r="E28" s="1">
        <v>10.9</v>
      </c>
      <c r="F28" s="1">
        <v>12.6</v>
      </c>
      <c r="G28" s="1">
        <v>14.5</v>
      </c>
      <c r="H28" s="1">
        <v>15.6</v>
      </c>
      <c r="I28" s="1">
        <v>16.7</v>
      </c>
      <c r="J28" s="1">
        <v>17.5</v>
      </c>
      <c r="K28" s="1">
        <v>17.899999999999999</v>
      </c>
    </row>
    <row r="29" spans="2:11" x14ac:dyDescent="0.25">
      <c r="B29" s="1">
        <v>8.8000000000000007</v>
      </c>
      <c r="C29" s="1">
        <v>18.5</v>
      </c>
      <c r="D29" s="1">
        <v>9.6999999999999993</v>
      </c>
      <c r="E29" s="1">
        <v>11.1</v>
      </c>
      <c r="F29" s="1">
        <v>12.2</v>
      </c>
      <c r="G29" s="1">
        <v>14.2</v>
      </c>
      <c r="H29" s="1">
        <v>15.4</v>
      </c>
      <c r="I29" s="1">
        <v>16.899999999999999</v>
      </c>
      <c r="J29" s="1">
        <v>18.2</v>
      </c>
      <c r="K29" s="1">
        <v>17.600000000000001</v>
      </c>
    </row>
    <row r="30" spans="2:11" x14ac:dyDescent="0.25">
      <c r="B30" s="1">
        <v>8.4</v>
      </c>
      <c r="C30" s="1">
        <v>19.399999999999999</v>
      </c>
      <c r="D30" s="1">
        <v>9.6999999999999993</v>
      </c>
      <c r="E30" s="1">
        <v>10.9</v>
      </c>
      <c r="F30" s="1">
        <v>12.4</v>
      </c>
      <c r="G30" s="1">
        <v>14.4</v>
      </c>
      <c r="H30" s="1">
        <v>15.7</v>
      </c>
      <c r="I30" s="1">
        <v>16.899999999999999</v>
      </c>
      <c r="J30" s="1">
        <v>17.399999999999999</v>
      </c>
      <c r="K30" s="1">
        <v>18.100000000000001</v>
      </c>
    </row>
    <row r="31" spans="2:11" x14ac:dyDescent="0.25">
      <c r="B31" s="1">
        <v>9</v>
      </c>
      <c r="C31" s="1">
        <v>18.399999999999999</v>
      </c>
      <c r="D31" s="1">
        <v>9.6999999999999993</v>
      </c>
      <c r="E31" s="1">
        <v>10.5</v>
      </c>
      <c r="F31" s="1">
        <v>12.4</v>
      </c>
      <c r="G31" s="1">
        <v>14.6</v>
      </c>
      <c r="H31" s="1">
        <v>15.5</v>
      </c>
      <c r="I31" s="1">
        <v>16.3</v>
      </c>
      <c r="J31" s="1">
        <v>17.100000000000001</v>
      </c>
      <c r="K31" s="1">
        <v>18.600000000000001</v>
      </c>
    </row>
    <row r="32" spans="2:11" x14ac:dyDescent="0.25">
      <c r="B32" s="1">
        <v>9.1999999999999993</v>
      </c>
      <c r="C32" s="1">
        <v>18.5</v>
      </c>
      <c r="D32" s="1">
        <v>9.6</v>
      </c>
      <c r="E32" s="1">
        <v>11.1</v>
      </c>
      <c r="F32" s="1">
        <v>12.6</v>
      </c>
      <c r="G32" s="1">
        <v>14.3</v>
      </c>
      <c r="H32" s="1">
        <v>15.4</v>
      </c>
      <c r="I32" s="1">
        <v>16.7</v>
      </c>
      <c r="J32" s="1">
        <v>17.5</v>
      </c>
      <c r="K32" s="1">
        <v>17.8</v>
      </c>
    </row>
    <row r="33" spans="2:11" x14ac:dyDescent="0.25">
      <c r="B33" s="1">
        <v>9.1999999999999993</v>
      </c>
      <c r="C33" s="1">
        <v>19.2</v>
      </c>
      <c r="D33" s="1">
        <v>9.5</v>
      </c>
      <c r="E33" s="1">
        <v>11.2</v>
      </c>
      <c r="F33" s="1">
        <v>12.3</v>
      </c>
      <c r="G33" s="1">
        <v>14.2</v>
      </c>
      <c r="H33" s="1">
        <v>15.1</v>
      </c>
      <c r="I33" s="1">
        <v>16.7</v>
      </c>
      <c r="J33" s="1">
        <v>18</v>
      </c>
      <c r="K33" s="1">
        <v>17.8</v>
      </c>
    </row>
    <row r="34" spans="2:11" x14ac:dyDescent="0.25">
      <c r="B34" s="1">
        <v>8.9</v>
      </c>
      <c r="C34" s="1">
        <v>18.100000000000001</v>
      </c>
      <c r="D34" s="1">
        <v>10.199999999999999</v>
      </c>
      <c r="E34" s="1">
        <v>11.1</v>
      </c>
      <c r="F34" s="1">
        <v>12.3</v>
      </c>
      <c r="G34" s="1">
        <v>14.7</v>
      </c>
      <c r="H34" s="1">
        <v>15.9</v>
      </c>
      <c r="I34" s="1">
        <v>17</v>
      </c>
      <c r="J34" s="1">
        <v>17.899999999999999</v>
      </c>
      <c r="K34" s="1">
        <v>17.7</v>
      </c>
    </row>
    <row r="35" spans="2:11" x14ac:dyDescent="0.25">
      <c r="B35" s="1">
        <v>9.1999999999999993</v>
      </c>
      <c r="C35" s="1">
        <v>19.100000000000001</v>
      </c>
      <c r="D35" s="1">
        <v>9.6999999999999993</v>
      </c>
      <c r="E35" s="1">
        <v>10.9</v>
      </c>
      <c r="F35" s="1">
        <v>12.6</v>
      </c>
      <c r="G35" s="1">
        <v>14.5</v>
      </c>
      <c r="H35" s="1">
        <v>15.4</v>
      </c>
      <c r="I35" s="1">
        <v>16.600000000000001</v>
      </c>
      <c r="J35" s="1">
        <v>17.399999999999999</v>
      </c>
      <c r="K35" s="1">
        <v>17.5</v>
      </c>
    </row>
    <row r="36" spans="2:11" x14ac:dyDescent="0.25">
      <c r="B36" s="1">
        <v>8.6999999999999993</v>
      </c>
      <c r="C36" s="1">
        <v>18.899999999999999</v>
      </c>
      <c r="D36" s="1">
        <v>9.5</v>
      </c>
      <c r="E36" s="1">
        <v>11</v>
      </c>
      <c r="F36" s="1">
        <v>12.3</v>
      </c>
      <c r="G36" s="1">
        <v>14.4</v>
      </c>
      <c r="H36" s="1">
        <v>15.3</v>
      </c>
      <c r="I36" s="1">
        <v>16.600000000000001</v>
      </c>
      <c r="J36" s="1">
        <v>17.5</v>
      </c>
      <c r="K36" s="1">
        <v>18</v>
      </c>
    </row>
    <row r="37" spans="2:11" x14ac:dyDescent="0.25">
      <c r="B37" t="s">
        <v>22</v>
      </c>
    </row>
    <row r="38" spans="2:11" x14ac:dyDescent="0.25">
      <c r="B38" s="15">
        <f>_xlfn.STDEV.S(B27:B36)</f>
        <v>0.27908580918579284</v>
      </c>
      <c r="C38" s="16">
        <f t="shared" ref="C38:K38" si="3">_xlfn.STDEV.S(C27:C36)</f>
        <v>0.43665394383500805</v>
      </c>
      <c r="D38" s="15">
        <f>_xlfn.STDEV.S(D27:D36)</f>
        <v>0.19436506316150984</v>
      </c>
      <c r="E38" s="15">
        <f>_xlfn.STDEV.S(E27:E36)</f>
        <v>0.1988857852023504</v>
      </c>
      <c r="F38" s="15">
        <f t="shared" si="3"/>
        <v>0.14757295747452415</v>
      </c>
      <c r="G38" s="15">
        <f t="shared" si="3"/>
        <v>0.17638342073763943</v>
      </c>
      <c r="H38" s="15">
        <f t="shared" si="3"/>
        <v>0.24244128727957578</v>
      </c>
      <c r="I38" s="15">
        <f t="shared" si="3"/>
        <v>0.20789954839350172</v>
      </c>
      <c r="J38" s="15">
        <f t="shared" si="3"/>
        <v>0.34253953543106969</v>
      </c>
      <c r="K38" s="15">
        <f t="shared" si="3"/>
        <v>0.33082388735465379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Sousa</dc:creator>
  <cp:lastModifiedBy>Luís Sousa</cp:lastModifiedBy>
  <dcterms:created xsi:type="dcterms:W3CDTF">2024-01-25T15:41:57Z</dcterms:created>
  <dcterms:modified xsi:type="dcterms:W3CDTF">2024-02-01T19:43:04Z</dcterms:modified>
</cp:coreProperties>
</file>