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530"/>
  <workbookPr/>
  <mc:AlternateContent xmlns:mc="http://schemas.openxmlformats.org/markup-compatibility/2006">
    <mc:Choice Requires="x15">
      <x15ac:absPath xmlns:x15ac="http://schemas.microsoft.com/office/spreadsheetml/2010/11/ac" url="C:\Users\USUARIO\Google Drive\Universidad EAFIT - Doctorado 2020-1\SLR Process\"/>
    </mc:Choice>
  </mc:AlternateContent>
  <xr:revisionPtr revIDLastSave="0" documentId="13_ncr:1_{F72935E5-9675-4D63-955D-46AEB7069B9C}" xr6:coauthVersionLast="46" xr6:coauthVersionMax="46" xr10:uidLastSave="{00000000-0000-0000-0000-000000000000}"/>
  <bookViews>
    <workbookView xWindow="-11280" yWindow="4290" windowWidth="20280" windowHeight="11835" firstSheet="2" activeTab="3" xr2:uid="{00000000-000D-0000-FFFF-FFFF00000000}"/>
  </bookViews>
  <sheets>
    <sheet name="1. Protocol Design" sheetId="2" r:id="rId1"/>
    <sheet name="2. Search Conduction" sheetId="5" r:id="rId2"/>
    <sheet name="3.Papers selected" sheetId="7" r:id="rId3"/>
    <sheet name="4. Data extraction" sheetId="8"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W48" i="8" l="1"/>
  <c r="W49" i="8"/>
  <c r="W50" i="8"/>
  <c r="W47" i="8"/>
  <c r="V47" i="8"/>
  <c r="V50" i="8"/>
  <c r="V49" i="8"/>
  <c r="V48" i="8"/>
  <c r="V46" i="8"/>
  <c r="Y46" i="8"/>
  <c r="X46" i="8"/>
  <c r="W46" i="8"/>
  <c r="Y45" i="8"/>
  <c r="X45" i="8"/>
  <c r="W45" i="8"/>
  <c r="V45" i="8"/>
  <c r="W44" i="8"/>
  <c r="V44" i="8"/>
  <c r="Y44" i="8"/>
  <c r="X43" i="8"/>
  <c r="W43" i="8"/>
  <c r="V43" i="8"/>
  <c r="X42" i="8"/>
  <c r="W42" i="8"/>
  <c r="V42" i="8"/>
  <c r="V41" i="8"/>
  <c r="V40" i="8"/>
  <c r="V39" i="8"/>
  <c r="W40" i="8"/>
  <c r="T38" i="8"/>
  <c r="T39" i="8"/>
  <c r="T40" i="8"/>
  <c r="T41" i="8"/>
  <c r="T42" i="8"/>
  <c r="T43" i="8"/>
  <c r="T44" i="8"/>
  <c r="X44" i="8" s="1"/>
  <c r="T45" i="8"/>
  <c r="T46" i="8"/>
  <c r="W39" i="8"/>
  <c r="W38" i="8"/>
  <c r="V38" i="8"/>
  <c r="V37" i="8"/>
  <c r="V36" i="8"/>
  <c r="W36" i="8"/>
  <c r="W37" i="8"/>
  <c r="V35" i="8"/>
  <c r="V34" i="8"/>
  <c r="V33" i="8"/>
  <c r="V32" i="8"/>
  <c r="V31" i="8"/>
  <c r="V30" i="8"/>
  <c r="V29" i="8"/>
  <c r="V28" i="8"/>
  <c r="Y21" i="8"/>
  <c r="AA21" i="8"/>
  <c r="Z21" i="8"/>
  <c r="X21" i="8"/>
  <c r="W21" i="8"/>
  <c r="V21" i="8"/>
  <c r="X22" i="8"/>
  <c r="V14" i="8"/>
  <c r="V13" i="8"/>
  <c r="V12" i="8"/>
  <c r="W28" i="8"/>
  <c r="Y26" i="8"/>
  <c r="Y31" i="8"/>
  <c r="Y30" i="8"/>
  <c r="Y29" i="8"/>
  <c r="Y28" i="8"/>
  <c r="Y27" i="8"/>
  <c r="V26" i="8"/>
  <c r="X26" i="8"/>
  <c r="W26" i="8"/>
  <c r="X29" i="8"/>
  <c r="W29" i="8"/>
  <c r="X28" i="8"/>
  <c r="X27" i="8"/>
  <c r="W27" i="8"/>
  <c r="V27" i="8"/>
  <c r="T31" i="8"/>
  <c r="X25" i="8"/>
  <c r="X24" i="8"/>
  <c r="X23" i="8"/>
  <c r="V25" i="8"/>
  <c r="V24" i="8"/>
  <c r="V23" i="8"/>
  <c r="V22" i="8"/>
  <c r="AA25" i="8"/>
  <c r="Z25" i="8"/>
  <c r="Y25" i="8"/>
  <c r="AB28" i="8" l="1"/>
  <c r="AC21" i="8"/>
  <c r="AA12" i="8"/>
  <c r="AC25" i="8"/>
  <c r="AE28" i="8"/>
  <c r="T17" i="8" l="1"/>
  <c r="V19" i="8"/>
  <c r="W19" i="8"/>
  <c r="X19" i="8"/>
  <c r="V18" i="8"/>
  <c r="V20" i="8"/>
  <c r="X18" i="8"/>
  <c r="W18" i="8"/>
  <c r="Y18" i="8"/>
  <c r="Z18" i="8"/>
  <c r="X15" i="8"/>
  <c r="V15" i="8"/>
  <c r="AC6" i="8"/>
  <c r="AC5" i="8"/>
  <c r="AB5" i="8"/>
  <c r="AA5" i="8"/>
  <c r="Z5" i="8"/>
  <c r="Y5" i="8"/>
  <c r="X5" i="8"/>
  <c r="W5" i="8"/>
  <c r="V5" i="8"/>
  <c r="AB6" i="8"/>
  <c r="AA6" i="8"/>
  <c r="Z6" i="8"/>
  <c r="Y6" i="8"/>
  <c r="X6" i="8"/>
  <c r="W6" i="8"/>
  <c r="V6" i="8"/>
  <c r="V7" i="8"/>
  <c r="V8" i="8"/>
  <c r="X17" i="8"/>
  <c r="V17" i="8"/>
  <c r="V16" i="8"/>
  <c r="V10" i="8"/>
  <c r="V11" i="8"/>
  <c r="V9" i="8"/>
  <c r="X9" i="8"/>
  <c r="W8" i="8"/>
  <c r="W9" i="8"/>
  <c r="W12" i="8"/>
  <c r="X12" i="8"/>
  <c r="W13" i="8"/>
  <c r="X13" i="8"/>
  <c r="W11" i="8"/>
  <c r="X11" i="8"/>
  <c r="W14" i="8"/>
  <c r="X14" i="8"/>
  <c r="W10" i="8"/>
  <c r="X10" i="8"/>
  <c r="X8" i="8"/>
  <c r="W7" i="8"/>
  <c r="X7" i="8"/>
  <c r="W15" i="8"/>
  <c r="X16" i="8"/>
  <c r="W16" i="8"/>
  <c r="W17" i="8"/>
  <c r="T8" i="8"/>
  <c r="T4" i="8"/>
  <c r="T3" i="8"/>
  <c r="T65" i="8"/>
  <c r="T64" i="8"/>
  <c r="T63" i="8"/>
  <c r="T62" i="8"/>
  <c r="T61" i="8"/>
  <c r="T60" i="8"/>
  <c r="T59" i="8"/>
  <c r="T58" i="8"/>
  <c r="T57" i="8"/>
  <c r="T56" i="8"/>
  <c r="T55" i="8"/>
  <c r="T54" i="8"/>
  <c r="T52" i="8"/>
  <c r="T51" i="8"/>
  <c r="T50" i="8"/>
  <c r="T49" i="8"/>
  <c r="T48" i="8"/>
  <c r="T47" i="8"/>
  <c r="W41" i="8"/>
  <c r="T37" i="8"/>
  <c r="T36" i="8"/>
  <c r="W35" i="8"/>
  <c r="T35" i="8"/>
  <c r="W34" i="8"/>
  <c r="T34" i="8"/>
  <c r="W33" i="8"/>
  <c r="T33" i="8"/>
  <c r="W32" i="8"/>
  <c r="T32" i="8"/>
  <c r="X31" i="8"/>
  <c r="W31" i="8"/>
  <c r="X30" i="8"/>
  <c r="W30" i="8"/>
  <c r="T30" i="8"/>
  <c r="T29" i="8"/>
  <c r="T28" i="8"/>
  <c r="T27" i="8"/>
  <c r="T26" i="8"/>
  <c r="AA22" i="8"/>
  <c r="Z22" i="8"/>
  <c r="Y22" i="8"/>
  <c r="W22" i="8"/>
  <c r="T22" i="8"/>
  <c r="AA24" i="8"/>
  <c r="Z24" i="8"/>
  <c r="Y24" i="8"/>
  <c r="W24" i="8"/>
  <c r="T24" i="8"/>
  <c r="W25" i="8"/>
  <c r="T25" i="8"/>
  <c r="AA23" i="8"/>
  <c r="Z23" i="8"/>
  <c r="Y23" i="8"/>
  <c r="W23" i="8"/>
  <c r="T23" i="8"/>
  <c r="T21" i="8"/>
  <c r="Y19" i="8"/>
  <c r="Z19" i="8"/>
  <c r="T19" i="8"/>
  <c r="W20" i="8"/>
  <c r="Y20" i="8"/>
  <c r="Z20" i="8"/>
  <c r="X20" i="8"/>
  <c r="T20" i="8"/>
  <c r="T18" i="8"/>
  <c r="T16" i="8"/>
  <c r="T15" i="8"/>
  <c r="T7" i="8"/>
  <c r="T10" i="8"/>
  <c r="T14" i="8"/>
  <c r="T11" i="8"/>
  <c r="T13" i="8"/>
  <c r="T12" i="8"/>
  <c r="T9" i="8"/>
  <c r="T6" i="8"/>
  <c r="T5" i="8"/>
  <c r="E30" i="5"/>
  <c r="C37" i="5"/>
  <c r="B36" i="5"/>
  <c r="F31" i="5"/>
  <c r="B25" i="5"/>
  <c r="B19" i="5"/>
  <c r="B13" i="5"/>
  <c r="C18" i="5" s="1"/>
  <c r="C24" i="5" s="1"/>
  <c r="C25" i="5" s="1"/>
  <c r="C28" i="2"/>
  <c r="AD28" i="8" l="1"/>
  <c r="AC22" i="8"/>
  <c r="AC28" i="8"/>
  <c r="AC12" i="8"/>
  <c r="AC23" i="8"/>
  <c r="AB12" i="8"/>
  <c r="AC24" i="8"/>
  <c r="C19" i="5"/>
</calcChain>
</file>

<file path=xl/sharedStrings.xml><?xml version="1.0" encoding="utf-8"?>
<sst xmlns="http://schemas.openxmlformats.org/spreadsheetml/2006/main" count="926" uniqueCount="500">
  <si>
    <t>Definition of research goals and research questions</t>
  </si>
  <si>
    <t>Goals</t>
  </si>
  <si>
    <t>Research Questions</t>
  </si>
  <si>
    <t>Goal</t>
  </si>
  <si>
    <t>Id</t>
  </si>
  <si>
    <t>Research questions</t>
  </si>
  <si>
    <t>Rationale</t>
  </si>
  <si>
    <t>G1</t>
  </si>
  <si>
    <t>RQ1</t>
  </si>
  <si>
    <t>G2</t>
  </si>
  <si>
    <t>RQ2</t>
  </si>
  <si>
    <t>Definition of search strategy</t>
  </si>
  <si>
    <t>Digital Libraries</t>
  </si>
  <si>
    <t>Scopus, Web of Science, and Google Scholar</t>
  </si>
  <si>
    <t>Groups and terms and phrases</t>
  </si>
  <si>
    <t>Application domain:  contextualizes the search; in this case, the search only encompasses documents related to cyberphyical systems.</t>
  </si>
  <si>
    <t>Application subdomain:  shorten the search; in this case, the search only focuses on self-adaptative cyberphyical systems.</t>
  </si>
  <si>
    <t>Group</t>
  </si>
  <si>
    <t>Topic</t>
  </si>
  <si>
    <t>Terms and phrases</t>
  </si>
  <si>
    <t>Gr1</t>
  </si>
  <si>
    <t>Application domain</t>
  </si>
  <si>
    <t>Gr2</t>
  </si>
  <si>
    <t>Application subdomain</t>
  </si>
  <si>
    <t>Gr3</t>
  </si>
  <si>
    <t>Specific Features</t>
  </si>
  <si>
    <t>(“foundation” OR “theories” OR “principles” OR “paradigm” OR “autonomic computing” OR “autonomous computing” OR “edge computing” OR “cloud computing” OR “artificial intelligence” OR “context-aware computing” OR “fog computing” OR “osmotic computing” OR “Mobility-aware application” OR “Cloud federation”)</t>
  </si>
  <si>
    <t>Definitive search strings</t>
  </si>
  <si>
    <t>String#</t>
  </si>
  <si>
    <t>Topics</t>
  </si>
  <si>
    <t>Search string</t>
  </si>
  <si>
    <t>SCOPUS</t>
  </si>
  <si>
    <t>GOOGLE SCHOLAR</t>
  </si>
  <si>
    <t>SPRINGER</t>
  </si>
  <si>
    <t>S1</t>
  </si>
  <si>
    <t>Application domain &amp; Application subdomain &amp; Specific feature</t>
  </si>
  <si>
    <t>(1) allintitle: adaptation cyber physical systems foundations OR principles OR theories OR paradigm OR autonomic OR autonomous OR edge OR cloud OR artificial OR intelligence OR context-aware OR fog OR osmotic OR mobility-aware OR federation (Total 3)
(2) allintitle: adaptation internet of things foundations OR principles OR theories OR paradigm OR autonomic OR autonomous OR edge OR cloud OR artificial OR intelligence OR context-aware OR fog OR osmotic OR mobility-aware OR federation (Total 2)
(3) allintitle: adaptive internet of things foundations OR principles OR theories OR paradigm OR autonomic OR autonomous OR edge OR cloud OR artificial OR intelligence OR context-aware OR fog OR osmotic OR mobility-aware OR federation (Total 21)
(4) allintitle: adaptive cyber physical systems foundations OR principles OR theories OR paradigm OR autonomic OR autonomous OR edge OR cloud OR artificial OR intelligence OR context-aware OR fog OR osmotic OR mobility-aware OR federation (Total 8)</t>
  </si>
  <si>
    <t>Inclusion/Exclusion criteria</t>
  </si>
  <si>
    <t>Inclusion criteria</t>
  </si>
  <si>
    <t>Exclusion criteria</t>
  </si>
  <si>
    <t>EC4. Approaches without details on how they correct, explain, diagnose, prevent, predict or control defects.</t>
  </si>
  <si>
    <t>Search conduction</t>
  </si>
  <si>
    <t>Search Strategy</t>
  </si>
  <si>
    <t>Preliminary Search</t>
  </si>
  <si>
    <t>Springer Link</t>
  </si>
  <si>
    <t>Scopus contiene a Springer Nature</t>
  </si>
  <si>
    <t>Ver en carpeta</t>
  </si>
  <si>
    <t>IEEE Xplore</t>
  </si>
  <si>
    <t>Contenido en Scopus</t>
  </si>
  <si>
    <t>https://drive.google.com/open?id=1Xa3G0FFAfsT_0hL2OOwtJSZYnu5BtgL5</t>
  </si>
  <si>
    <t>ACM digital library</t>
  </si>
  <si>
    <t>Science Direct</t>
  </si>
  <si>
    <t>Es la plataforma de Elsevier</t>
  </si>
  <si>
    <t>Elsevier</t>
  </si>
  <si>
    <t>Scopus</t>
  </si>
  <si>
    <t>.BIB .CVS</t>
  </si>
  <si>
    <t>Web of Science</t>
  </si>
  <si>
    <t>Google Scholar</t>
  </si>
  <si>
    <t>.BIB</t>
  </si>
  <si>
    <t xml:space="preserve">SCOPUS Y GS Y WS
</t>
  </si>
  <si>
    <t>Snowballing</t>
  </si>
  <si>
    <t>Merge</t>
  </si>
  <si>
    <t>Total</t>
  </si>
  <si>
    <t>Thesis</t>
  </si>
  <si>
    <t>Abril de 2020</t>
  </si>
  <si>
    <t>Abstract rejection</t>
  </si>
  <si>
    <t>Seleccionados</t>
  </si>
  <si>
    <t>Full-text rejection</t>
  </si>
  <si>
    <t>Stage</t>
  </si>
  <si>
    <t>Feature</t>
  </si>
  <si>
    <t>Subfeature</t>
  </si>
  <si>
    <t>Park2019AServices</t>
  </si>
  <si>
    <t>Seiger2019TowardSystemsb</t>
  </si>
  <si>
    <t>DAngelo2018CyPhEF:Systems</t>
  </si>
  <si>
    <t>doNascimento2017FIoT:Things</t>
  </si>
  <si>
    <t>Trihinas2018Low-CostThings</t>
  </si>
  <si>
    <t>Lee2019Self-adaptiveThingsb</t>
  </si>
  <si>
    <t>Gerostathopoulos2019TuningHomeostasis</t>
  </si>
  <si>
    <t>Kit2015AnSystems</t>
  </si>
  <si>
    <t>Cui2013ReFrESH:Systems</t>
  </si>
  <si>
    <t>Iftikhar2017DeltaIoT:Exemplarb</t>
  </si>
  <si>
    <t>Provoost2019DingNet:Exemplar</t>
  </si>
  <si>
    <t>Torres2017TowardsXMPPb</t>
  </si>
  <si>
    <t>Alkhabbas2020ASystems</t>
  </si>
  <si>
    <t>Bedhief2019Toward4.0</t>
  </si>
  <si>
    <t>Camara2020QuantitativeSystems</t>
  </si>
  <si>
    <t>RameshBabu2017Component-basedSystems</t>
  </si>
  <si>
    <t>Dependent</t>
  </si>
  <si>
    <t>Independent</t>
  </si>
  <si>
    <t>X</t>
  </si>
  <si>
    <t>Maintainability</t>
  </si>
  <si>
    <t>Scalability</t>
  </si>
  <si>
    <t>Energy efficiency</t>
  </si>
  <si>
    <t>Requirements Specification</t>
  </si>
  <si>
    <t>System modeling (UML)</t>
  </si>
  <si>
    <t>Natural language</t>
  </si>
  <si>
    <t>Cyber</t>
  </si>
  <si>
    <t>Physical</t>
  </si>
  <si>
    <t>Network</t>
  </si>
  <si>
    <t>Cloud-service</t>
  </si>
  <si>
    <t>Component-based</t>
  </si>
  <si>
    <t>Edge computing</t>
  </si>
  <si>
    <t>Client-server</t>
  </si>
  <si>
    <t>Probabilistic model</t>
  </si>
  <si>
    <t>Machine learning</t>
  </si>
  <si>
    <t>Web-service</t>
  </si>
  <si>
    <t>Other</t>
  </si>
  <si>
    <t>Physical components</t>
  </si>
  <si>
    <t>Model representation</t>
  </si>
  <si>
    <t>Yes</t>
  </si>
  <si>
    <t>No</t>
  </si>
  <si>
    <t>Unit tests</t>
  </si>
  <si>
    <t xml:space="preserve">Validation strategy </t>
  </si>
  <si>
    <t>Simulation</t>
  </si>
  <si>
    <t>Small-scale / Prototyping</t>
  </si>
  <si>
    <t>Real case</t>
  </si>
  <si>
    <t>Performance</t>
  </si>
  <si>
    <t>Relaibility</t>
  </si>
  <si>
    <t>Usability</t>
  </si>
  <si>
    <t>NO</t>
  </si>
  <si>
    <t xml:space="preserve">Application domain </t>
  </si>
  <si>
    <t>Smart public security</t>
  </si>
  <si>
    <t>Smart home</t>
  </si>
  <si>
    <t>Smart power grid</t>
  </si>
  <si>
    <t>Smart cities</t>
  </si>
  <si>
    <t>X - bus network</t>
  </si>
  <si>
    <t>X- smart parking</t>
  </si>
  <si>
    <t>X - urban search and rescue tasks</t>
  </si>
  <si>
    <t>Quantified fruits</t>
  </si>
  <si>
    <t>Smart devices</t>
  </si>
  <si>
    <t>X - wearables</t>
  </si>
  <si>
    <t>Streaming services</t>
  </si>
  <si>
    <t xml:space="preserve">X </t>
  </si>
  <si>
    <t>Firefighter coordination</t>
  </si>
  <si>
    <t>Smart greenhouse</t>
  </si>
  <si>
    <t>X - green house</t>
  </si>
  <si>
    <t>Smart buildings</t>
  </si>
  <si>
    <t>Quality visiting experience</t>
  </si>
  <si>
    <t>Software</t>
  </si>
  <si>
    <t>UPPAL</t>
  </si>
  <si>
    <t>Proteus;OpenHab</t>
  </si>
  <si>
    <t>JADEX, LEAP</t>
  </si>
  <si>
    <t>JCatascopia-Agents</t>
  </si>
  <si>
    <t>SA-FSM</t>
  </si>
  <si>
    <t>JDEECo, DEECo component, RCRS simulation platform.</t>
  </si>
  <si>
    <t>http://self-adaptive.org/exemplars/v2v-DEECo</t>
  </si>
  <si>
    <t>http://dx.doi.org/10.4230/DARTS.3.1.4.</t>
  </si>
  <si>
    <t>OpenFire</t>
  </si>
  <si>
    <t>FogTorchΠ simulator
CupCarbon</t>
  </si>
  <si>
    <t>Docker;OpenFlow</t>
  </si>
  <si>
    <t>How the development of SA-CPS was carried out from a perspective of the SDLC?</t>
  </si>
  <si>
    <t>How sustainability –from both, the technical and economical perspectives– was taken into account?</t>
  </si>
  <si>
    <t>Main Goal: Investigate the strategies used for the development of SA-CPSs and the weaknesses found in each stage of the SDLC.</t>
  </si>
  <si>
    <t xml:space="preserve"> (“Self-adaptive” OR “Self Adaptive” OR “Self-adaptiveness” OR “Adaptative” OR “self Adaptation” OR “self-adaptation”)</t>
  </si>
  <si>
    <t>(“Tools” OR “Instrument” OR “Device” OR “Strategies” OR “Methods” OR “Techniques” OR “Frameworks” OR “Structure" OR “Architecture” OR “Design”)</t>
  </si>
  <si>
    <t>(“Embedded Systems” OR “Cyber Physical Systems” OR “CPSs” OR “Cyberphysical Systems” OR “Cyber-physical
Systems” OR “Internet of Things” OR ”IoT” OR "Connected things" OR "Autonomous systems" OR "Industrial internet of things" OR “Intelligent Systems” OR “Industry 4.0” OR “fourth industrial revolution”)</t>
  </si>
  <si>
    <t>Specific feature:  the present SMS perspective is to obtain information about self-adaptative cyberphysical systems design. Then, ten terms were added that will help to refine and to obtain results related to this field.</t>
  </si>
  <si>
    <t>IC1. Articles, conference papers, and book chapters whose titles are related to self-adaptive CPSs.</t>
  </si>
  <si>
    <t>IC2. Articles, conference papers, and book chapters published between January 2010 and September 2020.</t>
  </si>
  <si>
    <t xml:space="preserve">IC3. Articles, conference papers, and book chapters available in electronic form. </t>
  </si>
  <si>
    <t>IC4. Articles, conference papers, and book chapters in the English language.</t>
  </si>
  <si>
    <t>EC1. Documents whose methods or techniques do not apply to self-adaptive CPSs.</t>
  </si>
  <si>
    <t>EC2. Documents in the form of events, posters, unpublished works, and secondary studies.</t>
  </si>
  <si>
    <t>Format</t>
  </si>
  <si>
    <t>1. The search process used the search strings in Scopus and Web of Science, and the search was extended by looking at Google Scholar, as shown in Figure 3; after, candidate documents were selected based on the title. Inclusion criteria IC1, IC2, IC3, and IC4 were applied in this step. At the end of this step, 120 articles remained.</t>
  </si>
  <si>
    <t>2. The backward “snowballing” technique was performed to find other –potentially– relevant documents. Snowballing consists of checking the references of the previous selected documents. This process could be iterated as many as new documents are found; however, only the first iteration was applied. At the end of this step, 39 new articles were selected.</t>
  </si>
  <si>
    <t>3. All candidate documents were merged for each research question; however, duplicated studies were found. A duplicated study is the one that is retrieved from different search sources (i.e., digital libraries) because of the overlapping between these sources. Duplicated documents were excluded in the first stage of scanning, keeping only one version of the document (the most complete, extended or recent version). At the end, 27 duplicated documents were removed. The total of selected documents in this stage are illustrated in Figure 3.</t>
  </si>
  <si>
    <t>4. The candidate documents’ abstracts were analyzed to guarantee that they were related to the desired topic (i.e., SA-CPSs); at this point, 24 candidate documents remained.</t>
  </si>
  <si>
    <t>Duplicated</t>
  </si>
  <si>
    <t>Secondary studies</t>
  </si>
  <si>
    <t>without document</t>
  </si>
  <si>
    <t>selected</t>
  </si>
  <si>
    <t>March 24 of 2020</t>
  </si>
  <si>
    <t>April of 2020</t>
  </si>
  <si>
    <t>5. The previous documents’ full texts were analyzed and cross-checks were performed by the authors to validate the inclusion of each document, and as a result, 16 studies remained to build Table 3. Exclusion criteria EC1, and EC2 were applied at this step.</t>
  </si>
  <si>
    <t>Fuente</t>
  </si>
  <si>
    <t>Column1</t>
  </si>
  <si>
    <t>Authors</t>
  </si>
  <si>
    <t>Title</t>
  </si>
  <si>
    <t>Year</t>
  </si>
  <si>
    <t>Source title</t>
  </si>
  <si>
    <t>Quartil</t>
  </si>
  <si>
    <t>Volume</t>
  </si>
  <si>
    <t>Issue</t>
  </si>
  <si>
    <t>Art. No.</t>
  </si>
  <si>
    <t>Page start</t>
  </si>
  <si>
    <t>Page end</t>
  </si>
  <si>
    <t>Page count</t>
  </si>
  <si>
    <t>Cited by</t>
  </si>
  <si>
    <t>DOI</t>
  </si>
  <si>
    <t>Link</t>
  </si>
  <si>
    <t>Affiliations</t>
  </si>
  <si>
    <t>Authors with affiliations</t>
  </si>
  <si>
    <t>Abstract</t>
  </si>
  <si>
    <t>Author Keywords</t>
  </si>
  <si>
    <t>Index Keywords</t>
  </si>
  <si>
    <t>Funding Details</t>
  </si>
  <si>
    <t>References</t>
  </si>
  <si>
    <t>Correspondence Address</t>
  </si>
  <si>
    <t>Editors</t>
  </si>
  <si>
    <t>Sponsors</t>
  </si>
  <si>
    <t>Publisher</t>
  </si>
  <si>
    <t>Conference name</t>
  </si>
  <si>
    <t>Conference date</t>
  </si>
  <si>
    <t>Conference location</t>
  </si>
  <si>
    <t>Conference code</t>
  </si>
  <si>
    <t>ISSN</t>
  </si>
  <si>
    <t>ISBN</t>
  </si>
  <si>
    <t>CODEN</t>
  </si>
  <si>
    <t>PubMed ID</t>
  </si>
  <si>
    <t>Language of Original Document</t>
  </si>
  <si>
    <t>Abbreviated Source Title</t>
  </si>
  <si>
    <t>Document Type</t>
  </si>
  <si>
    <t>Publication Stage</t>
  </si>
  <si>
    <t>Access Type</t>
  </si>
  <si>
    <t>Source</t>
  </si>
  <si>
    <t>EID</t>
  </si>
  <si>
    <t>Park S., Park S.</t>
  </si>
  <si>
    <t>A cloud-based middleware for self-adaptive IoT-collaboration services</t>
  </si>
  <si>
    <t>Sensors (Switzerland)</t>
  </si>
  <si>
    <t>10.3390/s19204559</t>
  </si>
  <si>
    <t>https://www.scopus.com/inward/record.uri?eid=2-s2.0-85073657013&amp;doi=10.3390%2fs19204559&amp;partnerID=40&amp;md5=1f0d4c79d5a5042f4027dfe0a52915d6</t>
  </si>
  <si>
    <t>Graduate School of Management of Technology, Sogang University, 35 Baekbeom-ro, Mapo-gu, Seoul, 04107, South Korea; Department of Computer Science and Engineering, Sogang University, 35 Baekbeom-ro, Mapo-gu, Seoul, 04107, South Korea</t>
  </si>
  <si>
    <t>Park, S., Graduate School of Management of Technology, Sogang University, 35 Baekbeom-ro, Mapo-gu, Seoul, 04107, South Korea; Park, S., Department of Computer Science and Engineering, Sogang University, 35 Baekbeom-ro, Mapo-gu, Seoul, 04107, South Korea</t>
  </si>
  <si>
    <t>The middleware framework for IoT collaboration services should provide efficient solutions to context awareness and uncertainty issues among multiple collaboration domains. However, existing middleware frameworks are mostly limited to a single system, and developing self-adaptive IoT collaboration services using existing frameworks requires developers to take considerable time and effort. Furthermore, the developed IoT collaboration services are often dependent on a particular domain, which cannot easily be referenced in other domains. This paper proposes a cloud-based middleware framework that provides a set of cloud services for self-adaptive IoT collaboration services. The proposed middleware framework is generic in the sense that it clearly separates domain-dependent components from the layers that leverage existing middleware frameworks. In addition, the proposed framework allows developers to upload domain-dependent components onto the cloud, search for registered components, and launch Virtual Machine (VM) running a new MAPE cycle via a convenient web-based interface. The feasibility of the proposed framework has been shown with a simulation of an IoT collaboration service that traces a criminal suspect. The performance evaluation shows that the proposed middleware framework runs with an overhead of only 6% compared to pure Java-based middleware and is scalable as the number of VMs increases up to 16. © 2019 by the authors. Licensee MDPI, Basel, Switzerland.</t>
  </si>
  <si>
    <t>Cloud service; Internet of things; Middleware platform; Self-adaptation</t>
  </si>
  <si>
    <t>Distributed database systems; Machine components; Middleware; Multimedia systems; Web services; Cloud services; Cloud-based; Collaboration services; Context- awareness; Middleware frameworks; Middleware platforms; Self adaptation; Web-based interface; Internet of things; article; cloud computing; feasibility study; human; internet of things; offender; running; simulation</t>
  </si>
  <si>
    <t>Ministry of Science, ICT and Future Planning
 National Research Foundation of Korea</t>
  </si>
  <si>
    <t>Li, Z., Al Hassan, R., Shahidehpour, M., Bahramirad, S., Khodaei, A., A Hierarchical Framework for Intelligent Traffic Management in Smart Cities (2019) IEEE Transact. Smart Grid, 10, pp. 691-701; Tao, M., Zuo, J., Liu, Z., Castiglione, A., Palmieri, F., Multi-layer cloud architectural model and ontology-based security service framework for IoT-based smart homes (2018) Futur. Gener. Comput. Syst., 78, pp. 1040-1051; Abdel-Basset, M., Manogaran, G., Mohamed, M., Gunasekaran, M., Internet of Things (IoT) and its impact on supply chain: A framework for building smart, secure and efficient systems (2018) Futur. Gener. Comput. Syst., 86, pp. 614-628; Khan, Z., Kiani, S.L., A cloud-based architecture for citizen services in smart cities Proceedings of the 2012 IEEE/ACM Fifth International Conference on Utility and Cloud, pp. 315-320. , computing, Chicago, IL, USA; Gharaibeh, A., Salahuddin, M.A., Hussini, S.J., Khreishah, A., Khalil, I., Guizani, M., Al-Fuqaha, A., Smart Cities: A Survey on Data Management, Security, and Enabling Technologies (2017) IEEE Commun. Surv. Tutor., 19, pp. 2456-2501; Pellicer, S., Santa, G., Bleda, A.L., Maestre, R., Jara, A.J., Skarmeta, A.G.A., Global Perspective of Smart Cities: A Survey (2013) Proceedings of the 2013 Seventh International Conference on Innovative Mobile and Internet Services in Ubiquitous Computing, pp. 439-444. , Taichung, Taiwan, 3–5 July; Azimi, I., Anzanpour, A., Rahmani, A.M., Pahikkala, T., Levorato, M., Liljeberg, P., Dutt, N.H., Hierarchical fog-assisted computing architecture for healthcare iot. ACM Transact (2017) Embed. Comput. Syst., 16, p. 174; Acampora, G., Cook, D.J., Rashidi, P., Vasilakos, A.V., A survey on ambient intelligence in healthcare (2013) Proc. IEEE, 101, pp. 2470-2494; Muangprathub, J., Boonnam, N., Kajornkasirat, S., Lekbangpong, N., Wanichsombat, A., Nillaor, P., IoT and agriculture data analysis for smart farm (2019) Comput. Electron. Agric., 156, pp. 467-474; Sousa, J.P., Garlan, D., Aura: An architectural framework for user mobility in ubiquitous computing environments (2002) Proceedings of the 3Rd Working IEEE/IFIP Conference on Software Architecture, pp. 29-43. , Montréal, QC, Canada; Arcaini, P., Riccobene, E., Scandurra, P., Modeling and analyzing MAPE-K feedback loops for self-adaptation (2015) Proceedings of the 10Th International Symposium on Software Engineering for Adaptive and Self-Managing Systems, pp. 13-23; Muccini, H., Spalazzese, R., Moghaddam, M.T., Sharaf, M., Self-adaptive IoT architectures: An emergency handling case study. In Proceedings of the ACM 12th European Conference on Software Architecture: Companion Proceedings, Madrid (2018) Spain, 24-28, p. 19. , September; de Almeida, F.M., Ribeiro, A.D.R.L.; Moreno, E.D. An Architecture for self-healing in Internet of Things (2015) Proceedings of the UBICOMM 2015, Nice, France, 19–, p. 89. , 24 July; Sylla, A.N., Louvel, M., Rutten, E., Delaval, G., Design framework for reliable multiple autonomic loops in smart environments (2017) Proceedings of the 2017 International Conference on Cloud and Autonomic Computing (ICCAC), pp. 131-142. , Tucson, AZ, USA; Rouvoy, R., Barone, P., Ding, Y., Eliassen, F., Hallsteinsen, S., Lorenzo, J., Mamelli, A., Scholz, U., Music: Middleware support for self-adaptation in ubiquitous and service-oriented environments (2009) In Software Engineering for Self-Adaptive Systems; Springer: Berlin, Germany, pp. 164-182; Al-Zinati, M., Araujo, F., Kuiper, D., Valente, J., Wenkstern, R., DIVAs 4.0: A multi-agent based simulation framework (2013) Proceedings of the 2013 IEEE/ACM 17Th International Symposium on Distributed Simulation and Real Time Applications, pp. 105-114. , Delft, The Netherlands; Floch, J., Hallsteinsen, S., Stav, E., Eliassen, F., Lund, K., Gjorven, E., Using architecture models for runtime adaptability (2006) IEEE Softw, 23, pp. 62-70; Garlan, D., Cheng, S.-W., Huang, A.-C., Schmerl, B., Steenkiste, P., Rainbow: Architecture-based self-adaptation with reusable infrastructure (2004) Computer, 37, pp. 46-54; Cámara, J., de Lemos, R., Laranjeiro, N., Ventura, R., Vieira, M., Robustness evaluation of controllers in self-adaptive software systems (2013) Proceedings of the 2013 Sixth Latin-American Symposium on Dependable Computing, Rio De Janeiro, pp. 1-10. , Brazil; Boretskyi, O., Salnikov, A., Sliusar, I., Sudakov, O., Boyko, Y., Rainbow framework: Running virtual machines on demand as a grid jobs (2015) Proceedings of the 2015 IEEE 8Th International Conference on Intelligent Data Acquisition and Advanced Computing Systems: Technology and Applications (IDAACS), pp. 972-976. , Warsaw, Poland; Inglés-Romero, J.F., Vicente-Chicote, C., Morin, B., Barais, O., Towards the automatic generation of self-adaptive robotics software: An experience report (2011) Proceedings of the 2011 IEEE 20Th International Workshops on Enabling Technologies: Infrastructure for Collaborative Enterprises, pp. 79-86. , Paris, France, 27–29 June; Khan, M.U., Reichle, R., Geihs, K., Architectural constraints in the model-driven development of self-adaptive applications (2008) IEEE Distrib. Syst. Online, 9, p. 1; Lu, Y., Cecil, J., An Internet of Things (IoT)-based collaborative framework for advanced manufacturing (2016) Int. J. Adv. Manuf. Technol., 84, pp. 1141-1152; Moghaddam, M.T., IoT-based urban security models (2018) Proceedings of the 2018 IEEE/ACM 40Th International Conference on Software Engineering: Companion (Icse-Companion), pp. 462-463. , Gothenburg, Sweden, 27 May–3 June; Chaczko, Z., Kohli, A.S., Klempous, R., Nikodem, J., Middleware integration model for smart hospital system using the open group architecture framework (TOGAF (2010) Proceedings of the 2010 IEEE 14Th International Conference on Intelligent Engineering Systems, Las Palmas, Spain, 5–, pp. 215-220. , 5-7 May; Chatfield, A.T., Reddick, C.G., A framework for Internet of Things-enabled smart government: A case of IoT cybersecurity policies and use cases in US federal government (2019) Gov. Inf. Q., 36, pp. 346-357; Georgakopoulos, D., Jayaraman, P.P., Fazia, M., Villari, M., Ranjan, R., Internet of Things and Edge Cloud Computing Roadmap for Manufacturing (2016) IEEE Cloud Comput, 3, pp. 66-73; Elsaadany, M., Ali, A., Hamouda, W., Cellular LTE-A Technologies for the Future Internet-of-Things: Physical Layer Features and Challenges (2017) IEEE Commun. Surv. Tutor., 19, pp. 2544-2572; Weisman, R., An overview of TOGAF version 9.1 (2011) Publ. by Open Gr, 43. , https://www.opengroup.org/public/member/proceedings/q312/togaf_intro_weisman.pdf, Available online, accessed on 9 October 2019; Alliance, O., (2003) Osgi Service Platform, Release 3; IOS Press, , https://osgi.org/download/r3/r3.book.pdf, accessed on 9 October 2019; Cheng, S.-W., Garlan, D., Stitch: A language for architecture-based self-adaptation (2012) J. Syst. Softw., 85, pp. 2860-2875; (2019) A Dozen Osgi Myths and Misconceptions, , https://dzone.com/articles/dozen-osgi-myths-and; Larsen, K.G., Pettersson, P., Yi, W., UPPAAL in a nutshell (1997) Int. J. Softw. Tools Technol. Transf., 1, pp. 134-152; Sefraoui, O., Aissaoui, M., Eleuldj, M., OpenStack: Toward an open-source solution for cloud computing (2012) Int. J. Comput. Appl., 55, pp. 38-42; (2019), https://www.php.net; (2019) Apache HTTP Server Project, , http://httpd.apache.org/; Mosquitto, E., (2018) An Open Source MQTT Broker, , https://elinux.org/images/9/9d/Open-Source-MQTT-Brokers-Leon-Anavi-Konsulko-Group.pdf, accessed on 9 October 2019; (2019) Distributed Publish &amp; Subscribe for Iot, , https://intel.github.io/dps-for-iot/</t>
  </si>
  <si>
    <t>Park, S.; Department of Computer Science and Engineering, Sogang University, 35 Baekbeom-ro, Mapo-gu, South Korea; email: parksy@sogang.ac.kr</t>
  </si>
  <si>
    <t>MDPI AG</t>
  </si>
  <si>
    <t>English</t>
  </si>
  <si>
    <t>Sensors</t>
  </si>
  <si>
    <t>Article</t>
  </si>
  <si>
    <t>Final</t>
  </si>
  <si>
    <t>Open Access</t>
  </si>
  <si>
    <t>2-s2.0-85073657013</t>
  </si>
  <si>
    <t>Seiger R., Huber S., Heisig P., Aßmann U.</t>
  </si>
  <si>
    <t>Toward a framework for self-adaptive workflows in cyber-physical systems</t>
  </si>
  <si>
    <t>Software and Systems Modeling</t>
  </si>
  <si>
    <t>Q2</t>
  </si>
  <si>
    <t>10.1007/s10270-017-0639-0</t>
  </si>
  <si>
    <t>https://www.scopus.com/inward/record.uri?eid=2-s2.0-85035146641&amp;doi=10.1007%2fs10270-017-0639-0&amp;partnerID=40&amp;md5=6307205ac7c41f7968e8d0e661daf409</t>
  </si>
  <si>
    <t>Institute of Software and Multimedia Technology, Technische Universität Dresden, Dresden, 01062, Germany</t>
  </si>
  <si>
    <t>Seiger, R., Institute of Software and Multimedia Technology, Technische Universität Dresden, Dresden, 01062, Germany; Huber, S., Institute of Software and Multimedia Technology, Technische Universität Dresden, Dresden, 01062, Germany; Heisig, P., Institute of Software and Multimedia Technology, Technische Universität Dresden, Dresden, 01062, Germany; Aßmann, U., Institute of Software and Multimedia Technology, Technische Universität Dresden, Dresden, 01062, Germany</t>
  </si>
  <si>
    <t>With the establishment of Cyber-physical Systems (CPS) and the Internet of Things, the virtual world of software and services and the physical world of objects and humans move closer together. Despite being a useful means for automation, BPM technologies and workflow systems are yet not fully capable of executing processes in CPS. The effects on and possible errors and inconsistencies in the physical world are not considered by “traditional” workflow engines. In this work we propose a framework for self-adaptive workflows in CPS based on the MAPE-K feedback loop. Within this loop monitoring and analysis of additional sensor and context data is used to check for unanticipated errors in the physical world. Planning and execution of compensation actions restores Cyber-physical Consistency, which leads to an increased resilience of the process execution environment. The framework facilitates the separation of CPS aspects from the “regular” workflow views. We show the feasibility of this approach in a smart home scenario and discuss the application of our approach for legacy BPM systems. © 2017, Springer-Verlag GmbH Germany, part of Springer Nature.</t>
  </si>
  <si>
    <t>Cyber-physical consistency; Cyber-physical Systems; Real-world processes; Self-adaptive Workflows; Workflows for the Internet of Things</t>
  </si>
  <si>
    <t>Automation; Embedded systems; Intelligent buildings; Internet of things; Legacy systems; Virtual reality; Cyber physicals; Cyber-Physical System (CPS); Planning and execution; Process execution; Real-world process; Work-flow systems; Work-flows; Workflow engines; Cyber Physical System</t>
  </si>
  <si>
    <t>European Social Fund</t>
  </si>
  <si>
    <t>Aalst, W.M.P., Hofstede, A.H.M., Weske, M., Business Process Management (2003) International Conference, BPM 2003 Eindhoven, pp. 1-12. , The Netherlands, June 26–27, 2003 Proceedings, Chapter Business Process Management: A Survey, Springer, Berlin; Andonoff, E., Bouaziz, W., Hanachi, C., Bouzguenda, L., An agent-based model for autonomic coordination of inter-organizational business processes (2009) Informatica, 20 (3), pp. 323-342; Baumgrass, A., Di Ciccio, C., Dijkman, R.M., Hewelt, M., Mendling, J., Meyer, A., Wong, T.Y., GET controller and UNICORN: Event-driven process execution and monitoring in logistics (2015) BPM (Demos), pp. 75-79; Bonino, D., Corno, F., Dogont-ontology modeling for intelligent domotic environments (2008) The Semantic Web-Iswc 2008, Lecture Notes in Computer Science, 5318, pp. 790-803. , Sheth, A., Staab, S., Dean, M., Paolucci, M., Maynard, D., Finin, T., Thirunarayan, K., Springer, Berlin; Braberman, V., D’Ippolito, N., Kramer, J., Sykes, D., Uchitel, S., Morph: A reference architecture for configuration and behaviour self-adaptation (2015) Proceedings of the 1St International Workshop on Control Theory for Software Engineering, pp. 9-16. , ACM; Brun, Y., Serugendo, G.D.M., Gacek, C., Giese, H., Kienle, H., Litoiu, M., Müller, H., Shaw, M., Engineering self-adaptive systems through feedback loops (2009) Software Engineering for Self-Adaptive Systems, pp. 48-70. , Springer, Berlin; Conti, M., Das, S.K., Bisdikian, C., Kumar, M., Ni, L.M., Passarella, A., Roussos, G., Zambonelli, F., Looking ahead in pervasive computing: challenges and opportunities in the era of cyberphysical convergence (2012) Pervasive Mob. Comput., 8 (1), pp. 2-21; Dar, K., Taherkordi, A., Baraki, H., Eliassen, F., Geihs, K., A resource oriented integration architecture for the internet of things: a business process perspective (2015) Pervasive Mob. Comput., 20, pp. 145-159; De Lemos, R., Giese, H., Müller, H.A., Shaw, M., Andersson, J., Litoiu, M., Schmerl, B., Vogel, T., (2013) Software Engineering for Self-Adaptive Systems: A Second Research Roadmap, , Springer, Berlin; Frincu, M.E., D-OSyRIS: A self-healing distributed workflow engine (2011) International Symposium on Parallel and Distributed Computing, pp. 215-222; Glombitza, N., Ebers, S., Pfisterer, D., Fischer, S., Using BPEL to realize business processes for an internet of things (2011) International Conference on Ad-Hoc Networks and Wireless, pp. 294-307. , Springer; Graja, I., Kallel, S., Guermouche, N., Kacem, A.H., BPMN4CPS: A BPMN extension for modeling cyber-physical systems (2016) 2016 IEEE 25Th International Conference on Enabling Technologies: Infrastructure for Collaborative Enterprises (WETICE), pp. 152-157; Gray, J., Reuter, A., (1992) Transaction Processing: Concepts and Techniques, , Elsevier, Amsterdam; Guinard, D., Ion, I., Mayer, S., In search of an internet of things service architecture: Rest or ws-*? A developers perspective (2011) International Conference on Mobile and Ubiquitous Systems: Computing, Networking, and Services, pp. 326-337. , Springer; Gurgen, L., Gunalp, O., Benazzouz, Y., Gallissot, M., Self-aware cyber-physical systems and applications in smart buildings and cities (2013) Proceedings of the Conference on Design, Automation and Test in Europe (DATE ’13), pp. 1149-1154. , EDA Consortium, San Jose; Herzberg, N., Meyer, A., Weske, M., An event processing platform for business process management (2013) 17Th IEEE International Enterprise Distributed Object Computing Conference, pp. 107-116; Hirmer, P., Wieland, M., Schwarz, H., Mitschang, B., Breitenbücher, U., Sáez, S.G., Leymann, F., Situation recognition and handling based on executing situation templates and situation-aware workflows (2016) Computing, 99 (2), pp. 1-19; Huber, S., Seiger, R., Kühnert, A., Schlegel, T., A context-adaptive workflow engine for humans, things and services (2016) Proceedings of the 2016 ACM International Joint Conference on Pervasive and Ubiquitous Computing: Adjunct (Ubicomp ’16), pp. 285-288. , ACM, New York; Huber, S., Seiger, R., Schlegel, T., Using semantic queries to enable dynamic service invocation for processes in the internet of things (2016) 2016 IEEE International Conference on Semantic Computing (ICSC), pp. 214-221; Kephart, J., Kephart, J., Chess, D., Boutilier, C., Das, R., Kephart, J.O., Walsh, W.E., An architectural blueprint for autonomic computing (2003) IBM; Kim, M., Ahn, H., Kim, K.P., Process-aware internet of things: a conceptual extension of the internet of things framework and architecture (2016) KSII Trans. Internet Inf. Syst., 10 (8), pp. 4008-4022; Koetter, F., Kochanowski, M., Business Information Systems (2012) 15Th International Conference, BIS 2012, Vilnius, Lithuania, May 21–23, 2012. Proceedings, Chapter Goal-Oriented Model-Driven Business Process Monitoring Using Progoalml, pp. 72-83. , Springer, Berlin; Kopetz, H., (2013) System-of-systems complexity; Kourtesis, D., Paraskakis, I., Combining SAWSDL, OWL-DL and UDDI for semantically enhanced web service discovery (2008) Semant. Web Res. Appl., pp. 614-628; Kramer, J., Magee, J., Self-managed systems: An architectural challenge (2007) Future of Software Engineering (FOSE’07), pp. 259-268. , IEEE; Lee, E., Cyber physical systems: Design challenges (2008) 2008 11Th IEEE International Symposium on Object Oriented Real-Time Distributed Computing (ISORC), pp. 363-369; Leotta, F., Mecella, M., Mendling, J., Applying process mining to smart spaces: perspectives and research challenges (2015) Advanced Information Systems Engineering Workshops, pp. 298-304. , In:., Springer; Marrella, A., Mecella, M., Sardina, S., SmartPM: An adaptive process management system through situation calculus, indigolog, and classical planning (2014) Principles of Knowledge Representation and Reasoning, pp. 1-10. , AAAI Press, Menlo Park; Marrella, A., Mecella, M., Sardina, S., Intelligent process adaptation in the SmartPM system (2016) ACM Trans. Intell. Syst. Technol., 8 (2), pp. 25:1-25:43; Meyer, S., Ruppen, A., Hilty, L., The things of the internet of things in BPMN (2015) Advanced Information Systems Engineering Workshops, pp. 285-297; Meyer, S., Ruppen, A., Magerkurth, C., Internet of things-aware process modeling (2013) Integrating Iot Devices as Business Process Resources. Lecture Notes in Computer Science (Including Subseries Lecture Notes in Artificial Intelligence and Lecture Notes in Bioinformatics), 7908, pp. 84-98. , LNCS; Oliveira, K., Castro, J., España, S., Pastor, O., Multi-level autonomic business process management (2013) Enterp. Bus. Process Inf. Syst. Model., pp. 184-198; Perrin, O., Godart, C., A model to support collaborative work in virtual enterprises (2004) Data Knowl. Eng., 50 (1), pp. 63-86. , (advances business process management; Piechnick, C., Richly, S., Kühn, T., Götz, S., Püschel, G., Aßmann, U., Contextpoint: An architecture for extrinsic meta-adaptation in smart environments (2014) Sixth International Conference on Adaptive and Self-Adaptive Systems and Applications, pp. 121-128; de Roo, A., Sozer, H., Aksit, M., Runtime verification of domain-specific models of physical characteristics in control software (2011) 2011 Fifth International Conference on Secure Software Integration and Reliability Improvement, pp. 41-50; Rouvoy, R., Barone, P., Ding, Y., Eliassen, F., Hallsteinsen, S., Lorenzo, J., Mamelli, A., Scholz, U., Music: middleware support for self-adaptation in ubiquitous and service-oriented environments (2009) Software engineering for self-adaptive systems, pp. 164-182. , In:., Springer; Saidani, O., Rolland, C., Nurcan, S., Towards a generic context model for BPM (2015) 2015 48Th Hawaii International Conference on System Sciences (HICSS), pp. 4120-4129; Seiger, R., Huber, S., Heisig, P., Assmann, U., (2016) Enabling Self-adaptive Workflows for Cyber-physical Systems, pp. 3-17. , Springer, Berlin; Seiger, R., Huber, S., Schlegel, T., Proteus: An integrated system for process execution in cyber-physical systems (2015) Enterprise, Business-Process and Information Systems Modeling, Lecture Notes in Business Information Processing, 214, pp. 265-280. , Gaaloul, K., Schmidt, R., Nurcan, S., Guerreiro, S., Ma, Q. (eds.); Seiger, R., Huber, S., Schlegel, T., Toward an execution system for self-healing workflows in cyber-physical systems (2016) Softw. Syst. Model., pp. 1-22. , special section paper; Seiger, R., Keller, C., Niebling, F., Schlegel, T., Modelling complex and flexible processes for smart cyber-physical environments (2015) J. Comput. Sci., 10, pp. 137-148; Seiger, R., Niebling, F., Schlegel, T., A distributed execution environment enabling resilient processes for ubiquitous systems (2014) 2014 IEEE International Conference on Pervasive Computing and Communications Workshops (PERCOM Workshops), pp. 220-223; Smirek, L., Zimmermann, G., Ziegler, D., Towards universally usable smart homes-how can MyUI, URC and openHAB contribute to an adaptive user interface platform (2014) IARIA, pp. 29-38. , Nice, France; Stork, A., Visual computing challenges of advanced manufacturing and industrie 4.0 [guest editors’ introduction] (2015) IEEE Comput. Graphics Appl., 35 (2), pp. 21-25; Talcott, C., Cyber-physical systems and events (2008) Software-Intensive Systems and New Computing Paradigms, pp. 101-115. , In:., Springer; Webber, J., A programmatic introduction to neo4j (2012) Proceedings of the 3Rd Annual Conference on Systems, Programming, and Applications: Software for Humanity, pp. 217-218. , ACM; Weber, B., Rinderle, S., Wild, W., Reichert, M., Case-Based Reasoning Research and Development (2005) 6Th International Conference on Case-Based Reasoning, ICCBR 2005, pp. 610-624. , Chicago, IL, USA, August 23–26, 2005. Proceedings, chap. CCBR–Driven Business Process Evolution, Springer, Berlin; Weidlich, M., Ziekow, H., Gal, A., Mendling, J., Weske, M., Optimising event pattern matching using business process models (2014) IEEE Trans. Knowl. Data Eng., 26 (11), pp. 2759-2773; White, S.A., (2008) BPMN Modeling and Reference Guide: Understanding and Using BPMN, , Future Strategies Inc., New York; Wieland, M., Schwarz, H., Breitenbucher, U., Leymann, F., Towards situation-aware adaptive workflows: SitOPT—a general purpose situation-aware workflow management system (2015) 2015 IEEE International Conference on Pervasive Computing and Communication Workshops (Percom Workshops), pp. 32-37. , IEEE; Wombacher, A., A-posteriori detection of sensor infrastructure errors in correlated sensor data and business workflows (2011) Proceedings of the 9Th International Conference on Business Process Management (BPM’11), pp. 329-344. , Springer, Heidelberg; Wombacher, A., How physical objects and business workflows can be correlated (2011) Proceedings of the 2011 IEEE International Conference on Services Computing (SCC 2011), pp. 226-233; Yousfi, A., Bauer, C., Saidi, R., Dey, A.K., uBPMN: A BPMN extension for modeling ubiquitous business processes (2016) Inf. Softw. Technol., 74, pp. 55-68</t>
  </si>
  <si>
    <t>Seiger, R.; Institute of Software and Multimedia Technology, Technische Universität DresdenGermany; email: Ronny.Seiger@tu-dresden.de</t>
  </si>
  <si>
    <t>Springer Verlag</t>
  </si>
  <si>
    <t>Softw. Syst. Model.</t>
  </si>
  <si>
    <t>2-s2.0-85035146641</t>
  </si>
  <si>
    <t>D'Angelo M., Napolitano A., Caporuscio M.</t>
  </si>
  <si>
    <t>CyPhEF: A model-driven engineering framework for self-Adaptive cyber-physical systems</t>
  </si>
  <si>
    <t>Proceedings - International Conference on Software Engineering</t>
  </si>
  <si>
    <t>-</t>
  </si>
  <si>
    <t>10.1145/3183440.3183483</t>
  </si>
  <si>
    <t>https://www.scopus.com/inward/record.uri?eid=2-s2.0-85049692631&amp;doi=10.1145%2f3183440.3183483&amp;partnerID=40&amp;md5=60c227525343d737bad1dd92e5d76995</t>
  </si>
  <si>
    <t>Linnaeus University, Växjö, Sweden; IMT School for Advanced Studies, Lucca, Italy</t>
  </si>
  <si>
    <t>D'Angelo, M., Linnaeus University, Växjö, Sweden; Napolitano, A., IMT School for Advanced Studies, Lucca, Italy; Caporuscio, M., IMT School for Advanced Studies, Lucca, Italy</t>
  </si>
  <si>
    <t>Self-Adaptation is nowadays recognized as an effective approach to deal with the uncertainty inherent to cyber-physical systems, which are composed of dynamic and deeply intertwined physical and software components interacting with each other. Engineering a self-Adaptive cyber-physical system is challenging, as concerns about both the physical and the control system should be jointly considered. To this end, we present CyPhEF, a Model-Driven Engineering framework supporting the development and validation of self-Adaptive cyber-physical systems. Demo video: https://youtu.be/nmg-w2kfKEA. © 2018 Authors.</t>
  </si>
  <si>
    <t>Cyber Physical System; Embedded systems; Software engineering; Effective approaches; Model-driven Engineering; Self adaptation; Self-Adaptive; Software component; Adaptive control systems</t>
  </si>
  <si>
    <t>Arcaini, P., Riccobene, E., Scandurra, P., Formal design and verification of self-Adaptive systems with decentralized control (2017) ACM Trans. Auton. Adapt. Syst, 11 (4), pp. 251-2535. , Jan; Blochwitz, T., Functional mockup interface 2.0: The standard for tool independent exchange of simulation models (2012) Proceedings of the 9th International Modelica Conference, pp. 173-184. , The Modelica Association; Camus, B., Hybrid co-simulation of FMUs using DEV&amp;DESS in MECSYCO Proc. of the Symposium on Theory of Modeling &amp;Simulation; Cheng, B., (2009) Software Engineering for Self-Adaptive Systems. Chapter Software Engineering for Self-Adaptive Systems: A Research Roadmap; Da Silva, A.R., Model-driven engineering: A survey supported by the unified conceptual model (2015) Computer Languages, Systems &amp; Structures, 43, pp. 139-155; Dangelo, M., Caporuscio, M., Napolitano, A., Model-driven engineering of decentralized control in cyber-physical systems Proc. of the 2nd International Workshops on Foundations and Applications of Self Systems, 2017; Fritzson, P., Bunus, P., Modelica-A general object-oriented language for continuous and discrete-event system modeling (2002) Proc. of the 35Th Annual Simulation Symposium; Iftikhar, M.U., Weyns, D., Activforms: Active formal models for self-Adaptation (2014) Proceedings of the 9th International Symposium on Software Engineering for Adaptive and Self-Managing Systems; Inverardi, P., Tivoli, M., (2009) Software Engineering. Chapter the Future of Software: Adaptation and Dependability, pp. 1-31. , Springer-Verlag; Krupitzer, C., Vansyckel, S., Becker, C., FESAS: Towards a framework for engineering self-Adaptive systems (2013) Proc. of the 7th International Conference on Self-Adaptive and Self-Organizing Systems; Montresor, A., Jelasity, M., Peersim: A scalable p2p simulator (2009) Proc. of the 9th Int. Conference on Peer-To-Peer (P2P09), pp. 99-100. , Sept; Perez-Palacin, D., Mirandola, R., Uncertainties in the modeling of self-Adaptive systems: A taxonomy and an example of availability evaluation (2014) Proc. of the 5th International Conference on Performance Engineering, ICPE 14); Shariatzadeh, F., Zamora, R., Srivastava, A.K., Real time implementation of microgrid reconfiguration (2011) North American Power Symposium; Shoham, Y., Agent-oriented programming (1993) Artif. Intell, 60 (1), pp. 51-92. , Mar; Wang, L., Gao, Y., Cao, C., Wang, L., Towards a general supporting framework for self-Adaptive software systems (2012) Proc. of 36th Annual Computer Software and Applications Conference Workshops; Weyns, D., On patterns for decentralized control in self-Adaptive systems (2013) Lecture Notes in Computer Science, 7475 LNCS, pp. 76-107; Treiber, M., Kesting, A., An open-source microscopic traffic simulator (2010) IEEE Intelligent Transportation Systems Magazine</t>
  </si>
  <si>
    <t>ACM Special Interest Group on Software Engineering (SIGSOFT);Computer Society (IEEE-CS)</t>
  </si>
  <si>
    <t>IEEE Computer Society</t>
  </si>
  <si>
    <t>40th ACM/IEEE International Conference on Software Engineering, ICSE 2018</t>
  </si>
  <si>
    <t>27 May 2018 through 3 June 2018</t>
  </si>
  <si>
    <t>PCSED</t>
  </si>
  <si>
    <t>Proc Int Conf Software Eng</t>
  </si>
  <si>
    <t>Conference Paper</t>
  </si>
  <si>
    <t>2-s2.0-85049692631</t>
  </si>
  <si>
    <t>do Nascimento N.M., de Lucena C.J.P.</t>
  </si>
  <si>
    <t>FIoT: An agent-based framework for self-adaptive and self-organizing applications based on the Internet of Things</t>
  </si>
  <si>
    <t>Information Sciences</t>
  </si>
  <si>
    <t>Q1</t>
  </si>
  <si>
    <t>10.1016/j.ins.2016.10.031</t>
  </si>
  <si>
    <t>https://www.scopus.com/inward/record.uri?eid=2-s2.0-84994299117&amp;doi=10.1016%2fj.ins.2016.10.031&amp;partnerID=40&amp;md5=bade5ab31126117f0f12075f49b8dffa</t>
  </si>
  <si>
    <t>Software Engineering Lab (LES), Department of Informatics, Pontifical Catholic University of Rio de Janeiro (PUC-Rio), RJ - 22453-900, Brazil</t>
  </si>
  <si>
    <t>do Nascimento, N.M., Software Engineering Lab (LES), Department of Informatics, Pontifical Catholic University of Rio de Janeiro (PUC-Rio), RJ - 22453-900, Brazil; de Lucena, C.J.P., Software Engineering Lab (LES), Department of Informatics, Pontifical Catholic University of Rio de Janeiro (PUC-Rio), RJ - 22453-900, Brazil</t>
  </si>
  <si>
    <t>Billions of resources, such as cars, clothes, household appliances and even food are being connected to the Internet forming the Internet of Things (IoT). Subsets of these resources can work together to create new self-regulating IoT applications such as smart health, smart communities and smart homes. However, several challenging issues need to be addressed before this vision of applications based on IoT concepts becomes a reality. Because many IoT applications will be distributed over a large number of interacting devices, centralized control will not be possible and so open problems will need to be solved that relate to building locally operating self-organizing and self-adaptive systems. As an initial step in creating IoT applications with these features, this paper presents a Framework for IoT (FIoT). The approach is based on Multi-Agent Systems (MAS) and Machine Learning Techniques, such as neural networks and evolutionary algorithms. To illustrate the use of FIoT, the paper contains two different IoT applications: (i) Quantified Things and (ii) Smart traffic control. We show how flexible points of our framework are instantiated to generate these IoT application. © 2016 Elsevier Inc.</t>
  </si>
  <si>
    <t>Internet of things (IoT); Machine learning; Multi-agent system; Quantified things; Self-adaptive; Self-organizing</t>
  </si>
  <si>
    <t>Adaptive control systems; Automation; Domestic appliances; Intelligent buildings; Learning systems; Multi agent systems; Agent-based framework; Internet of thing (IOT); Internet of Things (IOT); Machine learning techniques; Quantified things; Self-Adaptive; Self-organizing; Self-organizing applications; Internet of things</t>
  </si>
  <si>
    <t>Conselho Nacional de Desenvolvimento CientÃ­fico e TecnolÃ³gico; CoordenaÃ§Ã£o de AperfeiÃ§oamento de Pessoal de NÃ­vel Superior; State Key Laboratory of Software Engineering; FundaÃ§Ã£o Carlos Chagas Filho de Amparo Ã Pesquisa do Estado do Rio de Janeiro</t>
  </si>
  <si>
    <t>Atzori, L., Iera, A., Morabito, G., The internet of things: a survey (2010) Comput. Netw., 54 (15), pp. 2787-2805; Bellifemine, F., Caire, G., Trucco, T., Rimassa, G., Mungenast, R., Jade Administrator's Guide (2007), http://jade.tilab.com/doc/administratorsguide.pdf, JADE Available in; Beydeda, S., Book, M., Gruhn, V., Model-Driven Software Development (2005), Springer-Verlag Berlin Heidelberg; Bohli, J., Langendorfer, P., Skarmeta, A.F., Security and privacy challenge in data aggregation for the iot in smart cities (2013) Internet of Things, pp. 225-244; Briot, J.-P., Nascimento, N.M., de Lucena, C.J.P., A multi-agent architecture for quantified fruits: design and experience (2016) 28th International Conference on Software Engineering &amp; Knowledge Engineering (SEKE’2016), pp. 369-374. , SEKE/Knowledge Systems Institute, PA, USA; Cecchinel, C., Jimenez, M., Mosser, S., Riveill, M., An architecture to support the collection of big data in the internet of things (2014) Services (SERVICES), 2014 IEEE World Congress on, pp. 442-449. , IEEE; Cetnarowicz, K., Kisiel-Dorohinicki, K., Nawarecki, E., The application of evolution process in multi-agent world to the prediction system (1996) Second International Conference on Multiagent Systems, pp. 26-32; Derhamy, H., Eliasson, J., Delsing, J., Priller, P., A survey of commercial frameworks for the internet of things (2015) 2015 IEEE 20th Conference on Emerging Technologies &amp; Factory Automation (ETFA), pp. 1-8. , IEEE; Di Marzo Serugendo, G., Gleizes, M.-P., Karageorgos, A., Self-organization in multi-agent systems (2005) Knowl. Eng. Rev., 20 (2), pp. 165-189; Di Marzo, G., Karageorgos, A., Rana, O., Zambonelli, F., Engineering Self-Organising Systems (2004), Springer Berlin; Dorigo, M., Trianni, V., Şahin, E., Groß, R., Labella, T.H., Baldassarre, G., Nolfi, S., Floreano, D., Evolving self-organizing behaviors for a swarm-bot (2004) Auton Robots, 17 (2-3), pp. 223-245; Dumas, M., ter Hofstede, A., Uml Activity Diagrams as a Workflow Specification Language (2001) UML 2001 The Unified Modeling Language. Modeling Languages, Concepts, and Tools, pp. 76-90. , Springer Berlin Heidelberg; Floreano, D., Mattiussi, C., Bio-Inspired Artificial Intelligence. Theories, Methods, and Technologies (2008), Cambridge: MIT Press; Fortino, G., Trunfio, P., Internet of Things Based on Smart Objects: Technology, Middleware and Applications (2014), Springer; Fortino, G., Guerrieri, A., Russo, W., Savaglio, C., Middlewares for Smart Objects and Smart Environments: Overview and Comparison (2014) Internet of Things Based on Smart Objects: Technology, Middleware and Applications, pp. 1-29. , Springer; Fortino, G., Guerrieri, A., Russo, W., Agent-oriented smart objects development (2012) IEEE International Conference on Computer Supported Cooperative Work in Design (CSCWD), pp. 907-912; Fortino, G., Guerrieri, A., Lacopo, M., Lucia, M., Russo, W., An Agent-based Middleware for Cooperating Smart Objects (2013) Highlights on Practical Applications of Agents and Multi-Agent Systems, pp. 387-398. , Springer Berlin Heidelberg; Fortino, G., Guerrieri, A., Russo, W., Savaglio, C., Towards a development methodology for smart object-oriented iot systems: A metamodel approach (2015) Systems, Man, and Cybernetics (SMC), 2015 IEEE International Conference on, pp. 1297-1302. , IEEE; Goumopoulos, C., Kameas, A., Smart objects as components of ubicomp applications (2009) Int. J. Multim. Ubiquitous Eng.; Gubbia, J., Buyyab, R., Marusic, S., Palaniswami, M., Internet of things (iot): a vision, architectural elements, and future directions (2013) Future Gen. Comput. Syst., 29, pp. 1645-1660; Havens, J., Hacking Happiness: Why Your Personal Data Counts and How Tracking It Can Change the World (2014), Penguin Publishing Group; Haykin, S., Neural Networks: A Comprehensive Foundation (1994), Macmillan; Horn, P., Autonomic computing: IBM*’s Perspective on the State of Information Technology (2001) Technical Report, , IBM; Kawsar, F., Nakajima, T., Hyuk Park, J., Yeo, S., Design and implementation of a framework for building distributed smart object systems (2010) Supercomputing; Kuniavsky, M., Smart Things: Ubiquitous Computing User Experience Design Book (2010), Morgan Kaufmann; Lee, V., Learning Technologies and the Body: Integration and Implementation in Formal and Informal Learning Environments (2014) Routledge Research in Education, , Taylor &amp; Francis; Lopez, P., Prez, G., Collaborative agents framework for the internet of things (2012) Ambient Intelligence and Smart Environments, pp. 191-199; Möller, D.P., Introduction to Transportation Analysis, Modeling and Simulation (2014), Springer; Müller-Schloer, C., Organic computing: on the feasibility of controlled emergence (2004) Proceedings of the 2nd IEEE/ACM/IFIP international conference on Hardware/software codesign and system synthesis, pp. 2-5. , ACM; Markiewicz, M.E., de Lucena, C.J.P., Object oriented framework development (2001) Crossroads, 7 (4), pp. 3-9; Marocco, D., Nolfi, S., Emergence of communication in embodied agents evolved for the ability to solve a collective navigation problem (2007) Conn. Sci.; Massera, G., Ferrauto, T., Gigliotta, O., Nolfi, S., Designing adaptive humanoid robots through the farsa open-source framework (2013) Technical Report, , Institute of Cognitive Sciences and Technologies (CNR-ISTC); Massera, G., Ferrauto, T., Gigliotta, O., Nolfi, S., farsa: An open software tool for embodied cognitive science (2013) Advances in Artificial Life, ECAL, 12, pp. 538-545; Mhlhuser, M., Smart products: an introduction (2008) Commun. Comput. Inf. Sci.; Mineraud, J., Mazhelis, O., Su, X., Tarkoma, S., A gap analysis of internet-of-things platforms (2016) Comput. Commun.; Mitchell, S., Villa, N., Stewart-Weeks, M., Lange, A., The internet of everything for cities: connecting people, process, data, and things to improve the livability of cities and communities, 2013.; MOBILE, W., Waze. available in:, (2014)., , https://www.waze.com/; Nascimento, N.M., Jos, C., de Lucena, P., Fuks, H., Modeling quantified things using a multi-agent system (2015) 2015 IEEE/WIC/ACM International Conference on Web Intelligence and Intelligent Agent Technology (WI-IAT), 1, pp. 26-32. , IEEE; Neto, B., Costa, A., Netto, M., Silva, V., Lucena, C., Jaaf: a framework to implement self-adaptive agents (2009) International Conference on Software Engineering and Knowledge Engineering, pp. 212-217; Nolfi, S., Parisi, D., Learning to adapt to changing environments in evolving neural networks (1997) Adaptive Behavior, pp. 75-98; Nolfi, S., Gigliotta, O., Evorobot* (2010) Evolution of Communication and Language in Embodied Agents, pp. 297-301. , Springer; Nolfi, S., Bongard, J., Husbands, P., Floreano, D., Evolutionary Robotics, Springer International Publishing, Cham, pp. 2035–2068. doi:., , 10.1007/978-3-319-32552-1_76; Panait, L., Luke, S., Cooperative multi-agent learning: the state of the art (2005) Auton. Agent Multi. Agent Syst., 11 (3), pp. 387-434; Paz, J.F.D., Bajo, J., Rodrguez, S., Villarrubia, G., Corchado, J.M., Intelligent system for lighting control in smart cities (2016) Inf. Sci. (Ny), 372, pp. 241-255. , http://dx.doi.org/10.1016/j.ins.2016.08.045; Pezzulo, G., Baldassarre, G., Cesta, A., Nolfi, S., Research on cognitive robotics at the institute of cognitive sciences and technologies, national research council of italy (2011) Cogn. Process, 12 (4), pp. 367-374; Portugal, I., Alencar, P., Cowan, D., A survey on domain-specific languages for machine learning in big data, arXiv preprint:1602.07637 (2016).; Quinn, M., Smith, L., Mayley, G., Husbands, P., Nds, P.H., Evolving controllers for a homogeneous system of physical robots: Structured cooperation with minimal sensors, 2003; Razzaque, M.A., Milojevic-Jevric, M., Palade, A., Clarke, S., Middleware for internet of things: a survey (2016) IEEE Internet Things J., 3 (1), pp. 70-95; Riel, A.J., Object-oriented Design Heuristics (1996), 335. , Addison-Wesley Reading; Rochner, F., Prothmann, H., Branke, J., Müller-Schloer, C., Schmeck, H., An organic architecture for traffic light controllers. (2006) GI Jahrestagung (1), pp. 120-127; Rodrigues, P., Bromberg, Y.-D., Rveillre, L., Ngru, D., Zigzag: A Middleware for Service Discovery in Future Internet (2012) Distributed Applications and Interoperable Systems, pp. 208-221. , Springer Berlin Heidelberg; Rose, D., Enchanted Objects: Design, Human Desire, and the Internet of Things (2014), Scribner; Ruan, J., Shi, Y., Monitoring and assessing fruit freshness in iot-based e-commerce delivery using scenario analysis and interval number approaches (2016) Inf. Sci. (Ny); Serugendo, G.D.M., Fitzgerald, J., Romanovsky, A., Guelfi, N., A Generic Framework for the Engineering of Self-adaptive and Self-organising Systems (2007), University of Newcastle upon Tyne, Computing Science; Sobe, A., Fehrvri, I., Elmenreich, W., Frevo: a tool for evolving and evaluating self-organizing systems (2012) IEEE Self-adaptive and Self-organizing Systems Workshop, pp. 105-110; Sommerville, I., Software Engineering (2004) International computer science series, , Pearson/Addison-Wesley; Stamford, C., 2014 Hype Cycle for Emerging Technologies Maps the Journey to Digital Business (2014) Technical Report, , http://www.gartner.com/newsroom/id/2819918, Gartner Available in; TheGuardian, Can the internet of things save us from traffic jams?, April, 2015, (Available in)., , http://www.theguardian.com/technology/2015/apr/20/internet-of-things-traffic; Trianni, V., Nolfi, S., Engineering the evolution of self-organizing behaviors in swarm robotics: a case study (2011) Artif. Life, 17 (3), pp. 183-202; von der Maßen, T., Lichter, H., Modeling variability by uml use case diagrams (2002) Proceedings of the International Workshop on Requirements Engineering for product lines, pp. 19-25. , Citeseer; Wang, H., Wang, X., Hu, X., Zhang, X., Gu, M., A multi-agent reinforcement learning approach to dynamic service composition (2016) Inf. Sci. (Ny), 363, pp. 96-119; Weiss, G., Sen, S., Adaptation and Learning in Multi-Agent Systems (1995), Springer-Verlag; Wooldridge, M., An Introduction to Multiagent Systems (2009), John Wiley &amp; Sons</t>
  </si>
  <si>
    <t>do Nascimento, N.M.; Software Engineering Lab (LES), Department of Informatics, Pontifical Catholic University of Rio de Janeiro (PUC-Rio), RJ - 22453-900, Brazil; email: nnascimento@inf.puc-rio.br</t>
  </si>
  <si>
    <t>Elsevier Inc.</t>
  </si>
  <si>
    <t>ISIJB</t>
  </si>
  <si>
    <t>Inf Sci</t>
  </si>
  <si>
    <t>2-s2.0-84994299117</t>
  </si>
  <si>
    <t>Trihinas D., Pallis G., Dikaiakos M.</t>
  </si>
  <si>
    <t>Low-Cost Adaptive Monitoring Techniques for the Internet of Things</t>
  </si>
  <si>
    <t>IEEE Transactions on Services Computing</t>
  </si>
  <si>
    <t>10.1109/TSC.2018.2808956</t>
  </si>
  <si>
    <t>https://www.scopus.com/inward/record.uri?eid=2-s2.0-85042703991&amp;doi=10.1109%2fTSC.2018.2808956&amp;partnerID=40&amp;md5=46cf53415c2ac231495f80b2d65ccf14</t>
  </si>
  <si>
    <t>Computer Science, University of Cyprus, Nicosia, Nicosia Cyprus 1678 (e-mail: trihinas@cs.ucy.ac.cy); Computer Science, University of Cyprus, Nicosia, Nicosia Cyprus (e-mail: gpallis@cs.ucy.ac.cy), Cyprus; Computer Science, University of Cyprus, Niosia, Nicosia Cyprus (e-mail: mdd@cs.ucy.ac.cy), Cyprus</t>
  </si>
  <si>
    <t>Trihinas, D., Computer Science, University of Cyprus, Nicosia, Nicosia Cyprus 1678 (e-mail: trihinas@cs.ucy.ac.cy); Pallis, G., Computer Science, University of Cyprus, Nicosia, Nicosia Cyprus (e-mail: gpallis@cs.ucy.ac.cy), Cyprus; Dikaiakos, M., Computer Science, University of Cyprus, Niosia, Nicosia Cyprus (e-mail: mdd@cs.ucy.ac.cy), Cyprus</t>
  </si>
  <si>
    <t>Internet-enabled physical devices with "smart" processing capabilities are becoming the tools for understanding the complexity of the global inter-connected world we inhabit. The Internet of Things (IoT) churns tremendous amounts of data flooding from devices scattered across multiple locations to the processing engines of almost all industry sectors. However, as the number of "things" surpasses the population of the technology-enabled world, real-time processing and energy-efficiency are great challenges of the big data era transitioning to IoT. In this article, we introduce a lightweight adaptive monitoring framework suitable for smart IoT devices with limited processing capabilities. Our framework, inexpensively and in place dynamically adapts the monitoring intensity and the amount of data disseminated through the network based on the current evolution and variability of the monitoring stream. By accomplishing this, energy consumption and data volume are reduced, allowing IoT devices to preserve battery and ease processing on cloud computing and big data services. Experiments on real-world data from cloud services, internet security services, wearables and intelligent transportation services, show that our framework achieves a balance between efficiency and accuracy. Specifically, our framework reduces data volume by 74%, energy consumption by at least 71%, while achieving a greater than 89% accuracy. IEEE</t>
  </si>
  <si>
    <t>Adaptation models; Adaptive Monitoring; Adaptivity; Big Data; Cloud computing; Edge Computing; Energy consumption; Filtering; Internet of Things; Internet of Things; Measurement; Monitoring; Runtime; Sampling</t>
  </si>
  <si>
    <t>Cloud computing; Edge computing; Energy efficiency; Energy utilization; Filtration; Green computing; Internet of things; Measurement; Monitoring; Population statistics; Sampling; Web services; Adaptation models; Adaptive monitoring; Adaptivity; Intelligent transportation; Internet of thing (IOT); Processing capability; Realtime processing; Runtimes; Big data</t>
  </si>
  <si>
    <t>Institute of Electrical and Electronics Engineers</t>
  </si>
  <si>
    <t>IEEE Trans. Serv. Comput.</t>
  </si>
  <si>
    <t>Article in Press</t>
  </si>
  <si>
    <t>2-s2.0-85042703991</t>
  </si>
  <si>
    <t>Institute of Electrical and Electronics Engineers Inc.</t>
  </si>
  <si>
    <t>Lee E., Seo Y.-D., Kim Y.-G.</t>
  </si>
  <si>
    <t>Self-adaptive framework based on MAPE loop for internet of things</t>
  </si>
  <si>
    <t>10.3390/s19132996</t>
  </si>
  <si>
    <t>https://www.scopus.com/inward/record.uri?eid=2-s2.0-85069317952&amp;doi=10.3390%2fs19132996&amp;partnerID=40&amp;md5=dfd7828f94ca380debc0de25bc508c54</t>
  </si>
  <si>
    <t>Department of Computer and Information Security, Sejong University, Seoul, 05006, South Korea; Department of Data Science, Sejong University, Seoul, 05006, South Korea</t>
  </si>
  <si>
    <t>Lee, E., Department of Computer and Information Security, Sejong University, Seoul, 05006, South Korea; Seo, Y.-D., Department of Data Science, Sejong University, Seoul, 05006, South Korea; Kim, Y.-G., Department of Computer and Information Security, Sejong University, Seoul, 05006, South Korea</t>
  </si>
  <si>
    <t>The Internet of Things (IoT) connects a wide range of objects and the types of environments in which IoT can be deployed dynamically change. Therefore, these environments can be modified dynamically at runtime considering the emergence of other requirements. Self-adaptive software alters its behavior to satisfy the requirements in a dynamic environment. In this context, the concept of self-adaptive software is suitable for some dynamic IoT environments (e.g., smart greenhouses, smart homes, and reality applications). In this study, we propose a self-adaptive framework for decision-making in an IoT environment at runtime. The framework comprises a finite-state machine model design and a game theoretic decision-making method for extracting efficient strategies. The framework was implemented as a prototype and experiments were conducted to evaluate its runtime performance. The results demonstrate that the proposed framework can be applied to IoT environments at runtime. In addition, a smart greenhouse-based use case is included to illustrate the usability of the proposed framework. © 2019 by the authors. Licensee MDPI, Basel, Switzerland.</t>
  </si>
  <si>
    <t>Finite-state machine (FSM); Game theory; Internet of Things (IoT); Nash equilibrium; Self-adaptive software</t>
  </si>
  <si>
    <t>Application programs; Automation; Decision making; Game theory; Greenhouses; Intelligent buildings; Decision-making method; Dynamic environments; Finite state machine model; Internet of thing (IOT); Internet of Things (IOT); Nash equilibria; Run-time performance; Self adaptive softwares; Internet of things; article; decision making; greenhouse; internet of things; machine; Nash equilibrium; software; theoretical study</t>
  </si>
  <si>
    <t>Ministry of Science and ICT, South Korea; Institute for Information and Communications Technology Promotion</t>
  </si>
  <si>
    <t>Lee, E., Kim, Y.G., Seo, Y.D., Baik, D.K., Self-adaptive framework with game theoretic decision making for Internet of things (2018) Proceedings of the IEEE TENCON 2018—2018 IEEE Region 10 Conference, pp. 2092-2097. , Jeju, Korea, 28–31 October; Rayes, A., Samer, S., Internet of things—From hype to reality (2017) The Road to Digitization; River Publisher Series in Communications, 49. , Springer: Basel, Switzerland, Volume; Balasubramaniam, S., Jagannath, R., A service oriented iot using cluster controlled decision making Proceedings of the 2015 IEEE International Advance Computing Conference (IACC), pp. 558-563. , Banglore, India, 12–13 June 2015; Hughes, D., Self adaptive software systems are essential for the Internet of things (2018) Proceedings of the 2018 IEEE/ACM 13Th International Symposium on Software Engineering for Adaptive and Self-Managing Systems (SEAMS), Gothenburg, Sweden, p. 21. , 27 May–3 June; Salehie, M., Tahvildari, L., Self-adaptive software: Landscape and research challenges (2009) ACM Trans Auton. Adapt. Syst. (TAAS), 4, p. 14; Abeywickrama, D.B., Zambonelli, F., Model checking goal-oriented requirements for self-adaptive systems (2012) Proceedings of the 2012 IEEE 19Th International Conference and Workshops on Engineering of Computer-Based Systems, Novi Sad, Serbia, 11–13, pp. 33-42. , April, pp; Zhang, L., Alharbe, N., Atkins, A.S., An IoT application for inventory management with a self-adaptive decision model (2016) Proceedings of the 2016 IEEE International Conference on Internet of Things (Ithings) and IEEE Green Computing and Communications (Greencom) and IEEE Cyber, Physical and Social Computing (Cpscom) and IEEE Smart Data (Smartdata), pp. 317-322. , Chengdu, China, 15–18 December; Lunardi, W.T., Amaral, L., Marczak, S., Hessel, F., Voos, H., Automated decision support iot framework (2016) Proceedings of the 2016 IEEE 21St International Conference on Emerging Technologies and Factory Automation (ETFA), pp. 1-8. , Berlin, Germany, 6–9 September; Azimi, I., Anzanpour, A., Rahmani, A.M., Pahikkala, T., Levorato, M., Liljeberg, P., Dutt, N., HiCH: Hierarchical fog-assisted computing architecture for healthcare IoT (2017) ACM Trans. Embed. Comput. Syst. (TECS), 16, p. 174; Mezghani, E., Exposito, E., Drira, K., A model-driven methodology for the design of autonomic and cognitive IoT-based systems: Application to healthcare (2017) IEEE Trans. Emerg. Top. Comput. Intell., 1, pp. 224-234; Ouechtati, H., Azzouna, N.B., Said, L.B., Towards a self-adaptive access control middleware for the Internet of Things Proceedings of the 2018 International Conference on Information Networking (ICOIN), pp. 545-550. , Chiang Mai, Thailand, 10–12 January 2018; Muccini, H., Spalazzese, R., Moghaddam, M.T., Sharaf, M., Self-adaptive IoT architectures: An emergency handling case study (2018) Proceedings of the ACM 12Th European Conference on Software Architecture: Companion Proceedings, p. 19. , Madrid, Spain, 24–28 September; Shekhar, S., Gokhale, A., Dynamic resource management across cloud-edge resources for performance-sensitive applications Proceedings of the 17Th IEEE/ACM International Symposium on Cluster, Cloud and Grid Computing, pp. 707-710. , Madrid, Spain, 14–17 May 2017; pp; Renart, E., Balouek-Thomert, D., Parashar, M.P., Enabling dynamic data-driven IoT applications (2017) Proceedings of the 2017 IEEE 2Nd International Workshops on Foundations and Applications of Self* Systems (FAS*W), pp. 357-359. , Tucson, AZ, USA, 18–22 Septeber; Liu, C., Julien, C., Murphypinch, A.L., Self-organized context neighborhoods for smart environments (2018) Proceedings of the 2018 IEEE 12Th International Conference on Self-Adaptive and Self-Organizing Systems (SASO), pp. 120-129. , Trento, Italy, 2018, 3–7 September; Robbe, B., Danny, W., A QoS-aware adaptive mobility handling approach for LoRa-based IoT systems (2018) Proceedings of the 2018 IEEE 12Th International Conference on Self-Adaptive and Self-Organizing Systems (SASO), pp. 130-139. , Trento, Italy, 3–7 September 2018; Iftikhar, M.U., Ramachandran, G.S., Bollansée, P., Weyns, D., Hughes, D., DeltaIoT: A self-adaptive Internet of Things exemplar Proceedings of the 12Th International Symposium on Software Engineering for Adaptive and Self-Managing Systems, pp. 76-82. , Buenos Aires, Argentina, 20–28 May 2017; Nisan, N., Roughgarden, T., Tardos, E., Vazirani, V.V., (2007) Algorithmic Game Theory, 1. , Cambridge University Press: Cambridge, UK; Shoham, Y., Computer science and game theory (2008) Commun. ACM, 51, pp. 74-79; Bhatia, M., Sood, S.K., Game theoretic decision making in IoT-assisted activity monitoring of defence personnel (2017) Multimed. Tools Appl., 76, pp. 21911-21935; Tao, X., Li, G., Sun, D., Cai, H., A game-theoretic model and analysis of data exchange protocols for Internet of Things in clouds (2017) Future Gener. Comput. Syst., 76, pp. 582-589; Semasinghe, P., Maghsudi, S., Hossain, E., Game theoretic mechanisms for resource management in massive wireless IoT systems (2017) IEEE Commun. Mag., 55, pp. 121-127; Azzedin, F., Yahaya, M., Modeling BitTorrent choking algorithm using game theory (2016) Future Gener. Comput. Syst., 55, pp. 255-265; Zheng, J., Cai, Y., Chen, X., Li, R., Zhang, H., Optimal base station sleeping in green cellular networks: A distributed cooperative framework based on game theory (2015) IEEE Trans. Wirel. Commun., 14, pp. 4391-4406; Kumari, V., Chakravarthy, S., Cooperative privacy game: A novel strategy for preserving privacy in data publishing (2016) Human-Centic Comput. Inf. Sci., 6, p. 12; Algur, S.P., Kumar, N.P., Novel user centric, game theory based bandwidth allocation mechanism in WiMAX (2013) Human-Centic Comput. Inf. Sci., 3, p. 20; Park, J.K., Ha, J., Seo, H., Kim, J., Choi, C.W., Stability of game-theoretic energy-aware MAC scheme for wireless sensor networks Proceedings of the 2010 IEEE International Conference on Sensor Networks, Ubiquitous, and Trustworthy Computing, pp. 384-389. , Newport Beach, CA, USA, 7–9 June 2010; Muccini, H., Moghaddam, M.T., Iot architectural styles (2018) European Conference on Software Architecture, pp. 68-85. , Springer: Berlin, Germany; Weyns, D., Schmerl, B., Grassi, V., Malek, S., Mirandola, R., Prehofer, C., Wuttke, J., Göschka, K.M., On patterns for decentralized control in self-adaptive systems (2013) In Software Engineering for Self-Adaptive Systems II; Springer: Berlin, Germany, pp. 76-107; Lee, E., Kim, Y.G., Seo, Y.D., Seol, K., Baik, D.K., Runtime verification method for self-adaptive software using reachability of transition system model (2017) Proceedings of the ACM Symposium on Applied Computing, Marrakech, pp. 65-68. , Morocco, 3–7 April; Lee, E., Kim, Y.G., Seo, Y.D., Seol, K., Baik, D., RINGA: Design and verification of finite state machine for self-adaptive software at runtime (2018) Inf. Softw. Technol., 93, pp. 200-222; Garlan, D., Cheng, S.W., Huang, A.C., Schmerl, B., Steenkiste, P., Rainbow: Architecture-based self-adaptation with reusable infrastructure (2004) Computer, 37, pp. 46-54; Knauss, A., Damian, D., Franch, X., Rook, A., Müller, H.A., Thomo, A., ACon: A learning-based approach to deal with uncertainty in contextual requirements at runtime (2016) Inf. Softw. Technol., 70, pp. 85-99; Wang, Y., Mylopoulos, J., Self-repair through reconfiguration: A requirements engineering approach Proceedings of the 2009 IEEE/ACM International Conference on Automated Software Engineering, pp. 257-268. , Auckland, New Zealand, 16–20 November 2009; pp; Yang, W., Xu, C., Liu, Y., Cao, C., Ma, X., Lu, J., Verifying self-adaptive applications suffering uncertainty (2014) Proceedings of the 29Th ACM/IEEE International Conference on Automated Software Engineering, pp. 199-210. , Vasteras, Sweden, 15–19 September; Tallabaci, G., Souza, V.E.S., Engineering adaptation with Zanshin: An experience report (2013) Proceedings of the IEEE 8Th International Symposium on Software Engineering for Adaptive and Self-Managing Systems, pp. 93-102. , San Francisco, CA, USA, 20–21 May; Seo, Y.D., Kim, Y.G., Lee, E., Seol, K.S., Baik, D.K., Design of a smart greenhouse system based on MAPE-K and ISO/IEC-11179 (2018) Proceedings of the 2018 IEEE International Conference on Consumer Electronics (ICCE), pp. 1-2. , Las Vegas, NV, USA, 12–14 January; Lee, E., Baik, D.K., A verification technique for self-adaptive software by using model-checking (2015) Proceedings of the International Conference on Artificial Intelligence (ICAI), the Steering Committee of the World Congress in Computer Science, Computer Engineering and Applied Computing (Worldcomp), p. 395. , Las Vegas, NV, USA, 27–30 July; Amaral, L.A., Tiburski, R.T., de Matos, E., Hessel, F., Cooperative middleware platform as a service for Internet of things applications (2015) Proceedings of the ACM 30Th Annual ACM Symposium on Applied Computing, pp. 488-493. , Salamanca, Spain, 13–17 April; Lunardi, W.T., de Matos, E., Tiburski, R., Amaral, L.A., Marczak, S., Hessel, F., Context-based search engine for industrial IoT: Discovery, search, selection, and usage of devices Proceedings of the 2015 IEEE 20Th Conference on Emerging Technologies &amp; Factory Automation (ETFA), pp. 1-8. , Luxembourg, 8–11 September 2015; Ribeiro, A.D.R.L., de Almeida, F.M., Moreno, E.D., Montesco, C.A., A management architectural pattern for adaptation system in Internet of Things (2016) Proceedings of the IEEE International Wireless Communications and Mobile Computing Conference (IWCMC), Paphos, Cyprus, 5–9 September, pp. 576-581; de Almeida, F.M., Ribeiro, A.D.R.L., Moreno, E.D., An Architecture for self-healing in Internet of Things (2015) Proceedings of the UBICOMM, p. 89. , Nice, France, 19–24 July 2015; Welsh, K., Bencomo, N., Sawyer, P., Whittle, J., Self-explanation in adaptive systems based on runtime goal-based models (2014) Transactions on Computational Collective Intelligence XVI, pp. 122-145. , Springer: Berlin, Germany, pp; Beal, J., Pianini, D., Viroli, M., Aggregate programming for the Internet of things (2015) Computer, 48, pp. 22-30; Pianini, D., Montagna, S., Viroli, M., Chemical-oriented simulation of computational systems with alchemist (2013) J. Simul., 7, pp. 202-215; Bucchiarone, A., Marconi, A., Pistore, M., Raik, H., A context-aware framework for dynamic composition of process fragments in the Internet of services (2017) J. Internet Serv. Appl., 8 (6); Sylla, A.N., Louvel, M., Rutten, E., Delaval, G., Design framework for reliable multiple autonomic loops in smart environments Proceedings of the 2017 International Conference on Cloud and Autonomic Computing (ICCAC), pp. 131-142. , Tucson, AZ, USA, 18–22 September; Renart, E.G., Diaz-Montes, J., Parashar, M., Data-driven stream processing at the edge Proceedings of the 2017 IEEE 1St International Conference on Fog and Edge Computing (ICFEC), pp. 31-40. , Madrid, Spain, 14–15 May 2017; Jiang, N., Quiroz, A., Schmidt, C., Parashar, M., Meteor: A middleware infrastructure for content-based decoupled interactions in pervasive grid environments (2008) Concur. Comput. Pract. Exp., 20, pp. 1455-1484; Straffin, P.D., (1993) Game Theory and Strategy, 36. , MAA: Washington, DC, USA; Babaioff, M., Kleinberg, R., Papadimitriou, C.H., Congestion games with malicious players (2009) Games Econ. Behav., 67, pp. 22-35; Theodorakopoulos, G., Baras, J.S., Game theoretic modeling of malicious users in collaborative networks (2008) IEEE J. Sel. Areas Commun., 26, pp. 1317-1327; Kim, H., Lee, E., Baik, D.K., Self-adaptive software simulation: A lighting control system for multiple devices (2017) Asian Simulation Conference, pp. 380-391. , Springer: Singapore; Lee, J., Lee, E., Baik, D.K., Simulation and performance evaluation of the self-adaptive light control system (2016) J. Korea Soc. Simul., 25, pp. 63-74</t>
  </si>
  <si>
    <t>Kim, Y.-G.; Department of Computer and Information Security, Sejong UniversitySouth Korea; email: alwaysgabi@sejong.ac.kr</t>
  </si>
  <si>
    <t>2-s2.0-85069317952</t>
  </si>
  <si>
    <t>Gerostathopoulos I., Skoda D., Plasil F., Bures T., Knauss A.</t>
  </si>
  <si>
    <t>Tuning self-adaptation in cyber-physical systems through architectural homeostasis</t>
  </si>
  <si>
    <t>Journal of Systems and Software</t>
  </si>
  <si>
    <t>10.1016/j.jss.2018.10.051</t>
  </si>
  <si>
    <t>https://www.scopus.com/inward/record.uri?eid=2-s2.0-85056237002&amp;doi=10.1016%2fj.jss.2018.10.051&amp;partnerID=40&amp;md5=25d686eab674f7e84f8a9f5908967d7b</t>
  </si>
  <si>
    <t>Fakultät für Informatik, Technische Universität München, Munich, Germany; Charles University in Prague, Faculty of Mathematics and Physics, Prague, Czech Republic; Department of Computer Science and Engineering, Chalmers University of Technology, Gothenburg, Sweden</t>
  </si>
  <si>
    <t>Gerostathopoulos, I., Fakultät für Informatik, Technische Universität München, Munich, Germany; Skoda, D., Charles University in Prague, Faculty of Mathematics and Physics, Prague, Czech Republic; Plasil, F., Charles University in Prague, Faculty of Mathematics and Physics, Prague, Czech Republic; Bures, T., Charles University in Prague, Faculty of Mathematics and Physics, Prague, Czech Republic; Knauss, A., Department of Computer Science and Engineering, Chalmers University of Technology, Gothenburg, Sweden</t>
  </si>
  <si>
    <t>Self-adaptive software-intensive cyber-physical systems (sasiCPS) encounter a high level of run-time uncertainty. State-of-the-art architecture-based self-adaptation approaches assume designing against a fixed set of situations that warrant self-adaptation. As a result, failures may appear when sasiCPS operate in environment conditions they are not specifically designed for. In response, we propose to increase the homeostasis of sasiCPS, i.e., the capacity to maintain an operational state despite run-time uncertainty, by introducing run-time changes to the architecture-based self-adaptation strategies according to environment stimuli. In addition to articulating the main idea of architectural homeostasis, we introduce four mechanisms that reify the idea: (i) collaborative sensing, (ii) faulty component isolation from adaptation, (iii) enhancing mode switching, and (iv) adjusting guards in mode switching. Moreover, our experimental evaluation of the four mechanisms in two different case studies confirms that allowing a complex system to change its self-adaptation strategies helps the system recover from run-time errors and abnormalities and keep it in an operational state. © 2018 Elsevier Inc.</t>
  </si>
  <si>
    <t>Architecture homeostasis; Cyber-physical systems; Run-time uncertainty; Self-adaptation strategies; Software architecture</t>
  </si>
  <si>
    <t>Cyber Physical System; Distributed computer systems; Intelligent control; Physiology; Software architecture; Architecture-based; Collaborative sensing; Component isolations; Environment conditions; Experimental evaluation; Runtimes; Self adaptation; Self adaptive softwares; Embedded systems</t>
  </si>
  <si>
    <t>Bayerisches StaatsministeriumÂ fÃ¼r Wirtschaft und Medien,Â Energie und Technologie; GrantovÃ¡ Agentura, Univerzita Karlova; Univerzita Karlova v Praze; Technische UniversitÃ¤t MÃ¼nchen; European Cooperation in Science and Technology</t>
  </si>
  <si>
    <t>Baresi, L., Pasquale, L., Spoletini, P., Fuzzy goals for requirements-driven adaptation (2010) Proc. of RE ’10, pp. 125-134. , IEEE; Beetz, K., Böhm, W., Challenges in engineering for software-intensive embedded systems (2012) Model-Based Engineering of Embedded Systems, pp. 3-14. , K. Pohl H. Hönninger R. Achatz M. Broy Springer; Braberman, V., D'Ippolito, N., Kramer, J., Sykes, D., Uchitel, S., MORPH: a reference architecture for configuration and behaviour self-adaptation (2015) Proceedings of the 1st International Workshop on Control Theory for Software Engineering, pp. 9-16. , ACM; Brun, Y., Serugendo, G.D.M., Gacek, C., Giese, H., Kienle, H., Litoiu, M., Muller, H., Shaw, M., Engineering self-adaptive systems through feedback loops (2009) Software Engineering for Self-Adaptive Systems, pp. 48-70. , Springer Berlin Heidelberg; Bures, T., Gerostathopoulos, I., Hnetynka, P., Keznikl, J., Kit, M., Plasil, F., DEECo – an ensemble-based component system (2013) Proc. of CBSE'13, pp. 81-90. , ACM; Bures, T., Plasil, F., Kit, M., Tuma, P., Hoch, N., Software abstractions for component interaction in the internet of things (2016) Computer, 49, pp. 50-59; Cheng, B., de Lemos, R., Giese, H., Inverardi, P., Magee, J., Andersson, J., Becker, B., Whittle, J., Software engineering for self-adaptive systems: a research roadmap (2009) Software Engineering for Self-Adaptive Systems, pp. 1-26. , Springer Berlin Heidelberg; Cheng, B., Sawyer, P., Bencomo, N., Whittle, J., A goal-based modeling approach to develop requirements of an adaptive system with environmental uncertainty (2009) Proc. of MODELS ’09, pp. 1-15. , Springer Berlin Heidelberg; Cheng, S., Huang, A., Garlan, D., Schmerl, B., Steenkiste, P., Rainbow: Architecture-based self-adaptation with reusable infrastructure (2004) IEEE Comput., 37, pp. 46-54; Cheng, S.-W., Garlan, D., Schmerl, B., Stitch: a language for architecture-based self-adaptation (2012) J. Syst. Software, 85, pp. 1-38; Di Marzo Serugendo, G., Fitzgerald, J., Romanovsky, A., Guelfi, N., A metadata-based architectural model for dynamically resilient systems (2007) Proc. of the 2007 ACM Symposium on Applied Computing - SAC ’07, , ACM Press 566–566; Elkhodary, A., Esfahani, N., Malek, S., FUSION: a framework for engineering self-tuning self-adaptive software systems (2010) Proc. of FSE ’10, pp. 7-16. , ACM; Escoffier, C., Hall, R.S., Lalanda, P., iPOJO: an extensible service-oriented component framework (2007) IEEE International Conference on Services Computing (SCC 2007), pp. 474-481; Esfahani, N., Kouroshfar, E., Malek, S., Taming uncertainty in self-adaptive software (2011) Proc. of SIGSOFT/FSE ’11, pp. 234-244. , ACM; Fairbanks, G., Architectural hoisting, IEEE Software (2014), 31; Floch, J., Hallsteinsen, S., Stav, E., Eliassen, F., Lund, K., Gjorven, E., Using architecture models for runtime adaptability (2006) IEEE Software, 23, pp. 62-70; Fredericks, E.M., Cheng, B.H.C., Automated generation of adaptive test plans for self-adaptive systems (2015) Proc. of SEAMS ’15, pp. 157-168. , IEEE; Fredericks, E.M., DeVries, B., Cheng, B.H.C., Towards run-time adaptation of test cases for self-adaptive systems in the face of uncertainty (2014) Proceedings of the 9th International Symposium on Software Engineering for Adaptive and Self-Managing Systems - SEAMS 2014, pp. 17-26. , ACM Press; Gerostathopoulos, I., Bures, T., Hnetynka, P., Hujecek, A., Plasil, F., Skoda, D., Strengthening adaptation in cyber-physical systems via meta-adaptation strategies (2017) ACM Trans. Cyber Phys. Syst., 1, pp. 131-13:25; Gerostathopoulos, I., Bures, T., Hnetynka, P., Keznikl, J., Kit, M., Plasil, F., Plouzeau, N., Self-adaptation in software-intensive cyber–physical systems: from system goals to architecture configurations (2016) J. Syst. Software, 122, pp. 378-397; Gerostathopoulos, I., Skoda, D., Plasil, F., Bures, T., Knauss, A., Architectural homeostasis in self-adaptive software-intensive cyber-physical systems (2016) Proceedings of ECSA 2016, pp. 113-128. , Springer Copenhagen, Denmark; Goldsby, H., Cheng, B., Automatically generating behavioral models of adaptive systems to address uncertainty (2008) Proceedings of the 11th International Conference on Model Driven Engineering Languages and Systems, MoDELS'08, pp. 568-583. , Springer Berlin Heidelberg; Hall, R., Pauls, K., McCulloch, S., Savage, D., OSGi in Action: Creating Modular Applications in Java (2011), Manning Publications Stamford, CT; Hoelzl, M., Rauschmayer, A., Wirsing, M., Engineering of software-intensive systems: state of the art and research challenges (2008) Software-Intensive Systems and New Computing Paradigms, pp. 1-44; Iftikhar, M.U., Weyns, D., ActivFORMS: active formal models for self-adaptation (2014) SEAMS ’14, pp. 125-134. , ACM Press; Kephart, J., Chess, D., The vision of autonomic computing (2003) Computer, 36, pp. 41-50; Kim, B.K., Kumar, P.R., Cyber–physical systems: a Perspective at the Centennial (2012) Proc. IEEE., 100, pp. 1287-1308; Knauss, A., Damian, D., Franch, X., Rook, A., Müller, H.A., Thomo, A., ACon: A learning-based approach to deal with uncertainty in contextual requirements at runtime (2016) Inf. Softw. Technol., 70, pp. 85-99; Kramer, J., Magee, J., Self-managed systems: an architectural challenge (2007) Proc. of FOSE'07, pp. 259-268. , IEEE; Mahdavi-Hezavehi, S., Avgeriou, P., Weyns, D., A classification framework of uncertainty in architecture-based self-adaptive systems with multiple quality requirements (2016) Managing Trade-offs in Adaptable Software Architectures, pp. 45-78. , Elsevier; Muccini, H., Sharaf, M., Weyns, D., Self-adaptation for Cyber-physical Systems: A Systematic Literature Review (2016) Proceedings of the 11th International Symposium on Software Engineering for Adaptive and Self-Managing Systems, pp. 75-81. , ACM New York, NY, USA; Oreizy, P., Medvidovic, N., Taylor, R.N., Architecture-based runtime software evolution (1998) Proc. of ICSE ’98, pp. 177-186. , IEEE; Perrouin, G., Morin, B., Chauvel, F., Fleurey, F., Klein, J., Traon, Y.L., Barais, O., Jezequel, J.-M., Towards flexible evolution of dynamically adaptive systems (2012) Proc. of ICSE ’12, pp. 1353-1356. , IEEE; Pradhan, S., Dubey, A., Levendovszky, T., Kumar, P.S., Emfinger, W.A., Balasubramanian, D., Otte, W., Karsai, G., Achieving resilience in distributed software systems via self-reconfiguration (2016) J. Syst. Softw., 122, pp. 344-363; Ramirez, A.J., Cheng, B.H.C., Bencomo, N., Sawyer, P., Relaxing claims: coping with uncertainty while evaluating assumptions at run time (2012) Model Driven Engineering Languages and Systems, pp. 53-69. , R.B. France J. Kazmeier R. Breu C. Atkinson Springer Berlin Heidelberg; Ramirez, A.J., Jensen, A.C., Cheng, B.H., A taxonomy of uncertainty for dynamically adaptive systems (2012) SEAMS ’12, pp. 99-108. , IEEE; Serugendo, G.D.M., Fitzgerald, J., Romanovsky, A., MetaSelf – an architecture and a development method for dependable self- * systems (2010) Proc. of the 2010 ACM symposium on Applied computing - SAC ’10, pp. 457-461. , ACM; Shaw, M., “Self-healing”: softening precision to avoid brittleness: position paper for woss ’02: workshop on self-healing systems (2002) Proceedings of the First Workshop on Self-healing Systems, pp. 111-114. , ACM; Snyman, J., Practical Mathematical Optimization (2005), Springer Science &amp; Business Media; Srinivasan, S., Mycroft, A., Kilim: isolation-typed actors for Java (2008) ECOOP 2008 – Object-Oriented Programming, pp. 104-128. , Springer, Berlin, Heidelberg; Sykes, D., Corapi, D., Magee, J., Kramer, J., Russo, A., Inoue, K., Learning revised models for planning in adaptive systems (2013) Proceedings of the 2013 International Conference On Software Engineering, pp. 63-71. , IEEE Press Piscataway, NJ, USA; Sykes, D., Heaven, W., Magee, J., Kramer, J., From goals to components: a combined approach to self-management (2008) Proceedings of the 2008 international workshop on Software engineering for adaptive and self-managing systems (SEAMS ’08), pp. 1-8; Tajalli, H., Garcia, J., Edwards, G., Medvidovic, N., PLASMA: a plan-based layered architecture for software model-driven adaptation (2010) Proceedings of the IEEE/ACM international conference on Automated software engineering, pp. 467-476. , ACM; Tarasyuk, A., Pereverzeva, I., Troubitsyna, E., Laibinis, L., Formal development and quantitative assessment of a resilient multi-robotic system (2013) International Workshop on Software Engineering for Resilient Systems, pp. 109-124. , Springer; Villegas, N.M., Tamura, G., Müller, H.A., Duchien, L., Casallas, R., DYNAMICO: A reference model for governing control objectives and context relevance in self-adaptive software systems (2013) Software Engineering for Self-Adaptive Systems II, pp. 265-293. , R.de Lemos H. Giese H.A. Müller M. Shaw Springer Berlin Heidelberg; Weyns, D., Ahmad, T., Claims and evidence for architecture-based self-adaptation: a systematic literature review (2013) Software Architecture, pp. 249-265. , K. Drira Springer Berlin Heidelberg; Weyns, D., Malek, S., Andersson, J., FORMS: A formal reference model for self-adaptation (2010) Proceedings of the 7th International Conference on Autonomic Computing, pp. 205-214. , ACM New York, NY, USA; Wolfinger, R., Dynamic application composition with plux.NET (2012), http://citeseerx.ist.psu.edu/viewdoc/download?doi=10.1.1.208.7307&amp;rep=rep1&amp;type=pdf</t>
  </si>
  <si>
    <t>Gerostathopoulos, I.; Fakultät für Informatik, Technische Universität MünchenGermany; email: gerostat@in.tum.de</t>
  </si>
  <si>
    <t>JSSOD</t>
  </si>
  <si>
    <t>J Syst Software</t>
  </si>
  <si>
    <t>2-s2.0-85056237002</t>
  </si>
  <si>
    <t>Kit M., Gerostathopoulos I., Bures T., Hnetynka P., Plasil F.</t>
  </si>
  <si>
    <t>An Architecture Framework for Experimentations with Self-Adaptive Cyber-physical Systems</t>
  </si>
  <si>
    <t>Proceedings - 10th International Symposium on Software Engineering for Adaptive and Self-Managing Systems, SEAMS 2015</t>
  </si>
  <si>
    <t>10.1109/SEAMS.2015.28</t>
  </si>
  <si>
    <t>https://www.scopus.com/inward/record.uri?eid=2-s2.0-84953218659&amp;doi=10.1109%2fSEAMS.2015.28&amp;partnerID=40&amp;md5=413c60f26d422f5eefa1d03d5d6e9200</t>
  </si>
  <si>
    <t>Charles Universityct in Prague, Faculty of Mathematice and Physics, Department of Distributed and Dependable Systems, Prague, Czech Republic</t>
  </si>
  <si>
    <t>Kit, M., Charles Universityct in Prague, Faculty of Mathematice and Physics, Department of Distributed and Dependable Systems, Prague, Czech Republic; Gerostathopoulos, I., Charles Universityct in Prague, Faculty of Mathematice and Physics, Department of Distributed and Dependable Systems, Prague, Czech Republic; Bures, T., Charles Universityct in Prague, Faculty of Mathematice and Physics, Department of Distributed and Dependable Systems, Prague, Czech Republic; Hnetynka, P., Charles Universityct in Prague, Faculty of Mathematice and Physics, Department of Distributed and Dependable Systems, Prague, Czech Republic; Plasil, F., Charles Universityct in Prague, Faculty of Mathematice and Physics, Department of Distributed and Dependable Systems, Prague, Czech Republic</t>
  </si>
  <si>
    <t>Recent advances in embedded devices capabilities and wireless networks paved the way for creating ubiquitous Cyber-Physical Systems (CPS) grafted with self-configuring and self-adaptive capabilities. As these systems need to strike a balance between dependability, open-endedness and adaptability, and operate in dynamic and opportunistic environments, their design and development is particularly challenging. We take an architecture-based approach to this problem and advocate the use of component-based abstractions and related machinery to engineer self-adaptive CPS. Our approach is structured around DEECo - a component framework that introduces the concept of component ensembles to deal with the dynamicity of CPS at the middleware level. DEECo provides the architecture abstractions of autonomous components and component ensembles on top of which different adaptation techniques can be deployed. This makes DEECo a vehicle for seamless experiments with self-adaptive systems where the physical distribution and mobility of nodes, and the limited data availability play an important role. © 2015 IEEE.</t>
  </si>
  <si>
    <t>Cyber-physical systems; Framework; Self-adaptation</t>
  </si>
  <si>
    <t>Abstracting; Adaptive systems; Machinery; Middleware; Network architecture; Software engineering; Architecture abstraction; Architecture frameworks; Cyber physical systems (CPSs); Cyber-physical systems (CPS); Distribution and mobility; Framework; Self adaptation; Self adaptive capabilities; Embedded systems</t>
  </si>
  <si>
    <t>(2011) Health, Energy and Production, , Cyber-Physical Systems: Driving Force for Innovation in Mobility,Munich, Germany: National Academy of Science and Engineering; Bures, T., Gerostathopoulos, I., Hnetynka, P., Keznikl, J., Kit, M., Plasil, F., DEECo: An ensemble-based component system (2013) Proceedings of CBSE '13, pp. 81-90. , Vancouver, Canada; (2012) Autonomic Service-Component Ensembles D4.2: Second ReportonWP4, , ASCENS; De Nicola, R., Ferrari, G., Loreti, M., Pugliese, R., A language-based approach to autonomic computing (2013) Formal Methods for Components and Objects, 7542, pp. 25-48. , B. Beckert, F. Damiani, F. de Boer, andM. Bonsangue, Eds. Springer Berlin Heidelberg; De Nicola, R., Lluch Lafuente, A., Loreti, M., Morichetta, A., Pugliese, R., Senni, V., Tiezzi, F., Programming and Verifying Component Ensembles (2014) From Programs to Systems. The Systems Perspective in Computing, 8415, pp. 69-83. , S. Bensalem, Y. Lakhneck, andA. Legay, Eds. Springer Berlin Heidelberg; Kephart, J., Chess, D., The Vision ofAutonomic Computing (2003) Computer, 36 (1), pp. 41-50; Blair, G., Bencomo, N., France, R.B., Models@ run.time (2009) Computer, 42 (10), pp. 22-27. , Oct; Van Lamsweerde, A., Requirements engineering: From craft to discipline (2008) Proceedings of FSE '08, pp. 238-249. , Atlanta, Georgia, USA; Bresciani, P., Perini, A., Giorgini, P., Giunchiglia, F., Mylopoulos, J., Tropos: An agent-oriented software development methodology (2004) Auton. Agents Multi-Agent Syst., 8 (3), pp. 203-236. , May</t>
  </si>
  <si>
    <t>Association for Computing Machinery Special Interest Group on Software Engineering (ACM SIGSOFT);FOCAS;IEEE Computer Society Technical Council on Software Engineering (TCSE);TOSE</t>
  </si>
  <si>
    <t>10th International Symposium on Software Engineering for Adaptive and Self-Managing Systems, SEAMS 2015</t>
  </si>
  <si>
    <t>18 May 2015 through 19 May 2015</t>
  </si>
  <si>
    <t>Proc. - Int. Symp. Softw. Eng. Adapt. Self-Manag. Syst., SEAMS</t>
  </si>
  <si>
    <t>2-s2.0-84953218659</t>
  </si>
  <si>
    <t>Cui Y., Voyles R.M., Mahoor M.H.</t>
  </si>
  <si>
    <t>ReFrESH: A self-adaptive architecture for autonomous embedded systems</t>
  </si>
  <si>
    <t>IEEE International Conference on Automation Science and Engineering</t>
  </si>
  <si>
    <t>10.1109/CoASE.2013.6654042</t>
  </si>
  <si>
    <t>https://www.scopus.com/inward/record.uri?eid=2-s2.0-84891544078&amp;doi=10.1109%2fCoASE.2013.6654042&amp;partnerID=40&amp;md5=bb5cc8a374f45dcaf2d98fbe3c74e683</t>
  </si>
  <si>
    <t>Electrical and Computer Engineering Department, University of Denver, Denver, CO 80208, United States</t>
  </si>
  <si>
    <t>Cui, Y., Electrical and Computer Engineering Department, University of Denver, Denver, CO 80208, United States; Voyles, R.M., Electrical and Computer Engineering Department, University of Denver, Denver, CO 80208, United States; Mahoor, M.H., Electrical and Computer Engineering Department, University of Denver, Denver, CO 80208, United States</t>
  </si>
  <si>
    <t>This paper presents an architecture for automating the reconfiguration of system deal with unforeseen situations, named ReFrESH, for distributed autonomous embedded systems which 1) supports both hardware and software reconfiguration based on task-related functional requirements without disturbing system at runtime; 2) provides a type of Embedded Virtual Machine to facilitate components distribution across node boundaries; 3) generates optimal configurations dynamically based on non-functional requirements. The feasibility of ReFrESH and its management algorithms are evaluated for 'visual servoing' of three miniature robot scenario. Moreover, one self-adaptive application is implemented to show the realistic performance of ReFrESH. The results demonstrate that ReFrESH can enable the system to handle various situations dynamically and decrease the complexity of self-adaptation. © 2013 IEEE.</t>
  </si>
  <si>
    <t>Functional requirement; Hardware and software; Miniature robots; Non-functional requirements; Runtimes; Self adaptation; Self-adaptive applications; Virtual machines; Visual servoing; Embedded systems</t>
  </si>
  <si>
    <t>Wildermann, S., Reimann, F., Ziener, D., Teich, J., System level synthesis flow for self-adaptive multi-mode reconfigurable systems (2012) Workshop on Self-Awareness in Reconfigurable Computing Systems (SRCS, p. 4; Cheng, B.H., Lemos, R., Giese, H., Inverardi, P., Magee, J., Andersson, E., Software engineering for self-adaptive systems Software Engineering for Self-Adaptive Systems: A Research Roadmap, pp. 1-26. , http://dx.doi.org/10.1007/978-3-642-02161-91, 1B. H. Cheng, R. Lemos, H. Giese, P. Inverardi, and J. Magee, Eds. Berlin, Heidelberg: Springer-Verlag, 2009, ch; Kramer, J., Magee, J., Self-managed systems: An architectural challenge (2007) Future of Software Engineering, 2007. FOSE '07, pp. 259-268. , may; Danek, M., Philippe, J.-M., Honzik, P., Gamrat, C., Bartosinski, R., Self-adaptive networked entities for building pervasive computing architectures (2008) Proceedings of the 8th International Conference on Evolvable Systems: From Biology to Hardware, pp. 94-105. , http://dx.doi.org/10.1007/978-3-540-85857-79, ser. ICES '08. Berlin, Heidelberg: Springer-Verlag; Mangharam, R., Pajic, M., Embedded virtual machines for robust wireless control systems (2009) Distributed Computing Systems Workshops, 2009. ICDCS Workshops '09. 29th IEEE International Conference on, pp. 38-43. , june; Garlan, D., Cheng, S.-W., Huang, A.-C., Schmerl, B., Steenkiste, P., Rainbow: Architecture-based self-adaptation with reusable infrastructure (2004) Computer, 37 (10), pp. 46-54. , oct; Epifani, I., Ghezzi, C., Mirandola, R., Tamburrelli, G., Model evolution by run-time parameter adaptation (2009) Proceedings of the 31st International Conference on Software Engineering, pp. 111-121. , http://dx.doi.org/10.1109/ICSE.2009.5070513, ser. ICSE '09. Washington, DC, USA: IEEE Computer Society; Van Hoorn, A., Waller, J., Hasselbring, W., Kieker: A framework for application performance monitoring and dynamic software analysis (2012) Proceedings of the Third Joint WOSP/SIPEW International Conference on Performance Engineering, pp. 247-248. , http://doi.acm.org/10.1145/2188286.2188326, ser. ICPE '12. New York, NY, USA: ACM; He, M., Cui, Y., Mahoor, M., Voyles, R., A heterogeneous modules interconnection architecture for fpga-based partial dynamic reconfiguration (2012) Reconfigurable Communication-centric Systems-on-Chip (ReCoSoC), 2012 7th International Workshop on, pp. 1-7. , july; Cui, Y., Voyles, R., He, M., Jiang, G., A self-adaptation framework for heterogeneous miniature search and rescue robots (2012) Safety Security and Rescue Robotics (SSRR), 2012 IEEE International Workshop on, pp. 1-7. , Nov; Sykes, D., Heaven, W., Magee, J., Kramer, J., Exploiting nonfunctional preferences in architectural adaptation for self-managed systems (2010) Proceedings of the 2010 ACM Symposium on Applied Computing, pp. 431-438. , http://doi.acm.org/10.1145/1774088.1774180, ser. SAC '10. New York, NY, USA: ACM; Welsh, K., Bencomo, N., Run-time model evaluation for requirements model-driven self-adaptation (2012) Requirements Engineering Conference (RE), 2012 20th IEEE International, pp. 329-330. , sept; Levis, P., Culler, D., Mate: A tiny virtual machine for sensor networks (2002) International Conference on Architectural Support for Programming Languages and Operating Systems, , http://citeseerx.ist.psu.edu/viewdoc/summary?doi=10.1.1.19.8136, San Jose, CA, USA, Oct; Yesin, K., Nelson, B., Papanikolopoulos, N., Voyles, R., Krantz, D., Active video system for a miniature reconnaissance robot (2000) Robotics and Automation, 2000. Proceedings. ICRA '00. IEEE International Conference on, 4, pp. 3919-3924; Hutchinson, S., Hager, G., Corke, P., A tutorial on visual servo control (1996) Robotics and Automation, IEEE Transactions on, 12 (5), pp. 651-670; Voyles, R.M., Member, S., Member, A.C.L., Terminatorbot: A novel robot with dual-use mechanism for locomotion and manipulation (2005) IEEE/ASME Transactions on Mechatronics, 10, pp. 17-25; Zhao, W., Kim, B.H., Larson, A., Voyles, R., Fpga implementation of closed-loop control system for small-scale robot (2005) Advanced Robotics, 2005. ICAR '05. Proceedings., 12th International Conference on, pp. 70-77. , july; D'souza, C., Kim, B.H., Voyles, R., Morphing bus a rapid deployment computing architecture for high performance resourceconstrained robots (2007) Robotics and Automation, 2007 IEEE International Conference on, pp. 311-316. , april; Stewart, D., Volpe, R., Khosla, P., Design of dynamically reconfigurable real-time software using port-based objects (1997) Software Engineering, IEEE Transactions on, 23 (12), pp. 759-776. , dec; Sykes, D., Heaven, W., Magee, J., Kramer, J., From goals to components: A combined approach to self-management (2008) Proceedings of the 2008 International Workshop on Software Engineering for Adaptive and Self-managing Systems, pp. 1-8. , http://doi.acm.org/10.1145/1370018.1370020, ser. SEAMS '08. New York, NY, USA: ACM</t>
  </si>
  <si>
    <t>2013 IEEE International Conference on Automation Science and Engineering, CASE 2013</t>
  </si>
  <si>
    <t>17 August 2013 through 20 August 2013</t>
  </si>
  <si>
    <t>Madison, WI</t>
  </si>
  <si>
    <t>IEEE Int. Conf. Autom. Sci. Eng.</t>
  </si>
  <si>
    <t>2-s2.0-84891544078</t>
  </si>
  <si>
    <t>Iftikhar M.U., Ramachandran G.S., Bollansée P., Weyns D., Hughes D.</t>
  </si>
  <si>
    <t>DeltaIoT: A Self-Adaptive Internet of Things Exemplar</t>
  </si>
  <si>
    <t>Proceedings - 2017 IEEE/ACM 12th International Symposium on Software Engineering for Adaptive and Self-Managing Systems, SEAMS 2017</t>
  </si>
  <si>
    <t>10.1109/SEAMS.2017.21</t>
  </si>
  <si>
    <t>https://www.scopus.com/inward/record.uri?eid=2-s2.0-85025610351&amp;doi=10.1109%2fSEAMS.2017.21&amp;partnerID=40&amp;md5=461a7294434c88ac3df9c02c491702aa</t>
  </si>
  <si>
    <t>Department of Computer Science, Linnaeus University, Växjö, Sweden; Department of Computer Science, KU Leuven, Belgium</t>
  </si>
  <si>
    <t>Iftikhar, M.U., Department of Computer Science, Linnaeus University, Växjö, Sweden; Ramachandran, G.S., Department of Computer Science, KU Leuven, Belgium; Bollansée, P., Department of Computer Science, Linnaeus University, Växjö, Sweden, Department of Computer Science, KU Leuven, Belgium; Weyns, D., Department of Computer Science, Linnaeus University, Växjö, Sweden, Department of Computer Science, KU Leuven, Belgium; Hughes, D., Department of Computer Science, KU Leuven, Belgium</t>
  </si>
  <si>
    <t>Internet of Things (IoT) consists of networked tiny embedded computers (motes) that are capable of monitoring and controlling the physical world. Examples range from building security monitoring to smart factories. A central problem of IoT is minimising the energy consumption of the motes, while guaranteeing high packet delivery performance, regardless of uncertainties such as sudden changes in traffic load and communication interference. Traditionally, to deal with uncertainties the network settings are either hand-tuned or over-provisioned, resulting in continuous network maintenance or inefficiencies. Enhancing the IoT network with self-adaptation can automate these tasks. This paper presents DeltaIoT, an exemplar that enables researchers to evaluate and compare new methods, techniques and tools for self-adaptation in IoT. DeltaIoT is the first exemplar for research on self-adaptation that provides both a simulator for offline experimentation and a physical setup that can be accessed remotely for real-world experimentation. © 2017 IEEE.</t>
  </si>
  <si>
    <t>Exemplar; Internet of Things; Self-adaptation</t>
  </si>
  <si>
    <t>Energy utilization; Software engineering; Communication interferences; Exemplar; Internet of Things (IOT); Monitoring and controlling; Network maintenances; Packet delivery performance; Self adaptation; Techniques and tools; Internet of things</t>
  </si>
  <si>
    <t>Xu, L.D., He, W., Li, S., Internet of things in industries: A survey (2014) IEEE Transactions on Industrial Informatics, 10 (4), pp. 2233-2243. , Nov; Khan, R., Khan, S.U., Zaheer, R., Khan, S., Future internet: The internet of things architecture, possible applications and key challenges (2012) 2012 10th International Conference on Frontiers of Information Technology, pp. 257-260. , Dec; Ramachandran, G., Yang, F., Lawrence, P., Michiels, S., Joosen, W., Hughes, D., Upnp-wan: Application of lora and its deployment in dr congo (2017) Proceedings of the 9th International Conference on Communication Systems and Networks; Akyildiz, I.F., Su, W., Sankarasubramaniam, Y., Cayirci, E., A survey on sensor networks (2002) IEEE Communications Magazine, 40 (8), pp. 102-114. , Aug; Pötter, H.B., Sztajnberg, A., Adapting heterogeneous devices into an iot context-aware infrastructure (2016) Proceedings of the 11th International Symposium on Software Engineering for Adaptive and Self-Managing Systems, Ser. SEAMS '16. ACM; Dujovne, D., Watteyne, T., Vilajosana, X., Thubert, P., 6tisch: Deterministic IP-enabled industrial internet (of things) (2014) IEEE Communications Magazine, 52 (12), pp. 36-41. , December; Cheng, B., De Lemos, R., Giese, H., Software engineering for selfadaptive systems: A research roadmap (2009) Software Engineering for Self-Adaptive Systems. Lecture Notes in Computer Science, 5525. , Springer; De Lemos, R., Giese, H., Müller, H., Software engineering for self-adaptive systems: A second research roadmap (2013) Lecture Notes in Computer Science, 7475. , Springer; Weyns, D., Software engineering of self-adaptive systems: An organised tour and future challenges (2017) Chapter in Handbook of Software Engineering, , https://people.cs.kuleuven.be/danny.weyns/papers/2017HSE.pdf, Springer, (forthcoming;; Cerpa, A., Estrin, D., Ascent: Adaptive self-configuring sensor networks topologies (2004) IEEE Transactions on Mobile Computing, 3 (3), pp. 272-285. , July; Wang, Y., Martonosi, M., Peh, L.-S., Predicting link quality using supervised learning in wireless sensor networks (2007) SIGMOBILE Mob. Comput. Commun. Rev., 11 (3), pp. 71-83. , Jul; Bencomo, N., Grace, P., Flores, C., Hughes, D., Blair, G., Genie: Supporting the model driven development of reflective, componentbased adaptive systems (2008) Proceedings of the 30th International Conference on Software Engineering, Ser. ICSE '08. ACM; Shah, K., Kumar, M., Distributed independent reinforcement learning (dirl) approach to resource management in wireless sensor networks (2007) 2007 IEEE International Conference on Mobile Adhoc and Sensor Systems, pp. 1-9. , Oct; Tschirner, S., Xuedong, L., Yi, W., Model-based validation of qos properties of biomedical sensor networks (2008) Proceedings of the 8th ACM International Conference on Embedded Software, Ser. EMSOFT '08. ACM; Li, L., Jin, Z., Li, G., Zheng, L., Wei, Q., Modeling and analyzing the reliability and cost of service composition in the iot: A probabilistic approach (2012) 2012 IEEE 19th International Conference on Web Services, pp. 584-591. , June; Cheng, S.-W., Garlan, D., Schmerl, B., Evaluating the effectiveness of the rainbow self-adaptive system (2009) Software Engineering for Adaptive and Self-Managing Systems, Ser. SEAMS '09. IEEE; Barna, C., Ghanbari, H., Litoiu, M., Shtern, M., Hogna: A platform for self-adaptive applications in cloud environments (2015) Proceedings of the 10th International Symposium on Software Engineering for Adaptive and Self-Managing Systems, Ser. SEAMS '15. IEEE Press; Weyns, D., Calinescu, R., Tele assistance: A self-adaptive servicebased system examplar (2015) Software Engineering for Adaptive and Self-Managing Systems, Ser. SEAMS '15, , IEEE Press; Kit, M., Gerostathopoulos, I., Bures, T., Hnetynka, P., Plasil, F., An architecture framework for experimentations with self-adaptive cyberphysical systems (2015) Symposium on Software Engineering for Adaptive and Self-Managing Systems, Ser. SEAMS '15, , IEEE Press; Kephart, J., Research challenges of autonomic computing (2005) International Conference on Software Engineering; Dobson, S., A survey of autonomic communications (2006) ACM Trans. Auton. Adapt. Syst., 1 (2), pp. 223-259. , http://doi.acm.org/10.1145/1186778.1186782, Dec; Weyns, D., Malek, S., Andersson, J., Forms: Unifying reference model for formal specification of distributed self-adaptive systems (2012) ACM Transactions on Autonomous and Adaptive Systems (TAAS), 7 (1), p. 8; Zhou, G., He, T., Krishnamurthy, S., Stankovic, J.A., Impact of radio irregularity on wireless sensor networks (2004) Proceedings of the 2nd International Conference on Mobile Systems, Applications, and Services, Ser. MobiSys '04. ACM; Iftikhar, M.U., Weyns, D., Activforms: Active formal models for self-adaptation (2014) Software Engineering for Adaptive and Self-Managing Systems; Weyns, D., Iftikhar, M.U., Model-based simulation at runtime for self-adaptive systems (2016) Models at Runtime, IEEE International Conference on Autonomic Computing (ICAC)</t>
  </si>
  <si>
    <t>12th IEEE/ACM International Symposium on Software Engineering for Adaptive and Self-Managing Systems, SEAMS 2017</t>
  </si>
  <si>
    <t>22 May 2017 through 23 May 2017</t>
  </si>
  <si>
    <t>Proc. - IEEE/ACM Int. Symp. Softw. Eng. Adapt. Self-Manag. Syst., SEAMS</t>
  </si>
  <si>
    <t>2-s2.0-85025610351</t>
  </si>
  <si>
    <t>Provoost M., Weyns D.</t>
  </si>
  <si>
    <t>DingNet: A self-adaptive internet-of-things exemplar</t>
  </si>
  <si>
    <t>ICSE Workshop on Software Engineering for Adaptive and Self-Managing Systems</t>
  </si>
  <si>
    <t>10.1109/SEAMS.2019.00033</t>
  </si>
  <si>
    <t>https://www.scopus.com/inward/record.uri?eid=2-s2.0-85071085754&amp;doi=10.1109%2fSEAMS.2019.00033&amp;partnerID=40&amp;md5=b8a8a8d362f26ac8f294177b92c8572c</t>
  </si>
  <si>
    <t>Department of Computer Science, Katholieke Universiteit Leuven, Kulak, Kortrijk, 8500, Belgium; Department of Computer Science, Katholieke Universiteit Leuven, Linnaeus University, Leuven, 3001, Belgium; Vaxjo, 351 95, Sweden</t>
  </si>
  <si>
    <t>Provoost, M., Department of Computer Science, Katholieke Universiteit Leuven, Kulak, Kortrijk, 8500, Belgium; Weyns, D., Department of Computer Science, Katholieke Universiteit Leuven, Linnaeus University, Leuven, 3001, Belgium, Vaxjo, 351 95, Sweden</t>
  </si>
  <si>
    <t>Recent efforts have shown that research on self-adaptive systems can benefit from exemplars to evaluate and compare new methods, techniques and tools. One highly relevant application domain for self-adaptation is the Internet-of-Things (IoT). While some initial exemplars have been proposed for IoT, these exemplars are limited in scope to support research in realistic IoT domains, such as smart cities. To address this limitation, we introduce the DingNet exemplar, a reference implementation for research on self-adaptation in the domain of IoT. DingNet offers a simulator that maps directly to a physical IoT system that is deployed in the area of Leuven, Belgium. DingNet models a set of geographically distributed gateways, which are connected to a user application that is deployed at a front-end server. The gateways can interact over a LoRaWAN network with local stationary and mobile motes that can be equipped with sensors and actuators. The exemplar comes with a set of scenarios for comparing the effectiveness of different self-adaptive solutions. We illustrate how the exemplar is used for a typical adaptation problem of smart city IoT application, where mobile motes dynamically have to adapt their communication settings to ensure reliable and energy efficient communication. © 2019 IEEE.</t>
  </si>
  <si>
    <t>exemplar; Internet-of-Things; self-adaptation</t>
  </si>
  <si>
    <t>Adaptive systems; Energy efficiency; Gateways (computer networks); Smart city; Software engineering; Energy efficient communications; exemplar; Internet of thing (IOT); Reference implementation; Self adaptation; Self-adaptive system; Sensors and actuators; Techniques and tools; Internet of things</t>
  </si>
  <si>
    <t>Kephart, J.O., Chess, D.M., The vision of autonomic computing (2003) Computer, 36, pp. 41-50. , Jan; Cheng, B.H.C., De Lemos, R., Giese, H., Inverardi, P., Magee, J., Andersson, J., Becker, B., Whittle, J., Software engineering for self-adaptive systems: A research roadmap (2009) Software Engineering for Self-Adaptive Systems [Outcome of A Dagstuhl Seminar], pp. 1-26; De Lemos, R., Garlan, D., Ghezzi, C., Giese, H., Andersson, J., Litoiu, M., Schmerl, B.R., Zambonelli, F., Software engineering for selfadaptive systems: Research challenges in the provision of assurances (2013) Software Engineering for Self-Adaptive Systems III. Assurances-International Seminar, Dagstuhl Castle, Germany, December 15-19, 2013, Revised Selected and Invited Papers, pp. 3-30; Weyns, D., Software engineering for self-adaptive systems (2019) Handbook of Software Engineering, Springer; Esfahani, N., Kouroshfar, E., Malek, S., Taming uncertainty in self-adaptive software (2011) 19th Symposium and the 13th European Conference on Foundations of Software Engineering, pp. 234-244. , ACM; Perez-Palacin, D., Mirandola, R., Uncertainties in the modeling of self-adaptive systems: A taxonomy and an example of availability evaluation (2014) Proceedings of the 5th ACM/SPEC International Conference on Performance Engineering, ICPE '14, (New York, NY, USA), pp. 3-14. , ACM; Mahdavi-Hezavehi, S., Avgeriou, P., Weyns, D., A classification framework of uncertainty in architecture-based self-adaptive systems with multiple quality requirements (2017) Managing Trade-Offs in Adaptable Software Architectures, pp. 45-77; De Lemos, R., Garlan, D., Ghezzi, C., Giese, H., Andersson, J., Litoiu, M., Schmerl, B., Zambonelli, F., Software engineering for self-adaptive systems: Research challenges in the provision of assurances (2017) Software Engineering for Self-Adaptive Systems III. Assurances (R. de Lemos, D. Garlan, C. Ghezzi, and H. Giese, Eds.), (Cham), pp. 3-30. , Springer International Publishing; https://www.hpi.unipotsdam.de/giese/public/selfadapt/exemplars/; Weyns, D., Calinescu, R., Tele assistance: A self-adaptive servicebased system exemplar (2015) 2015 IEEE/ACM 10th International Symposium on Software Engineering for Adaptive and Self-Managing Systems; Maggio, M., Papadopoulos, A.V., Filieri, A., Hoffmann, H., Selfadaptive video encoder: Comparison of multiple adaptation strategies made simple (2017) 2017 IEEE/ACM 12th International Symposium on Software Engineering for Adaptive and Self-Managing Systems (SEAMS), pp. 123-128. , May; Vogel, T., MRUBiS: An exemplar for model-based architectural selfhealing and self-optimization (artifact) (2018) Dagstuhl Artifacts Series, 4 (1), pp. 21-24; Barna, C., Ghanbari, H., Litoiu, M., Shtern, M., Hogna: A platform for self-adaptive applications in cloud environments (2015) 2015 IEEE/ACM 10th International Symposium on Software Engineering for Adaptive and Self-Managing Systems, pp. 83-87. , May; Cámara, J., De Lemos, R., Evaluation of resilience in self-adaptive systems using probabilistic model-checking (2012) Proceedings of the 7th International Symposium on Software Engineering for Adaptive and Self-Managing Systems, SEAMS '12, (Piscataway, NJ, USA), pp. 53-62. , IEEE Press; Shevtsov, S., Iftikhar, M.U., Weyns, D., Simca vs activforms: Comparing control-and architecture-based adaptation on the tas exemplar (2015) Proceedings of the 1st International Workshop on Control Theory for Software Engineering, CTSE 2015, (New York, NY, USA), pp. 1-8. , ACM; Weyns, D., Ramachandran, G.S., Singh, R.K., Self-managing internet of things (2018) SOFSEM 2018: Theory and Practice of Computer Science (A. M. Tjoa, L. Bellatreche, S. Biffl, J. Van Leeuwen, and J. Wiedermann, Eds.), (Cham), pp. 67-84. , Springer International Publishing; Weyns, D., Iftikhar, M.U., Hughes, D., Matthys, N., Applying architecture-based adaptation to automate the management of internetof-things (2018) Software Architecture-12th European Conference on Software Architecture, ECSA 2018, Madrid, Spain, September 24-28, 2018, Proceedings, pp. 49-67; Krijt, F., Jiracek, Z., Bures, T., Hnetynka, P., Gerostathopoulos, I., Intelligent ensembles-A declarative group description language and Java framework (2017) 2017 IEEE/ACM 12th International Symposium on Software Engineering for Adaptive and Self-Managing Systems (SEAMS), pp. 116-122. , May; Iftikhar, M.U., Ramachandran, G.S., Bollanse, P., Weyns, D., Hughes, D., Deltaiot: A self-adaptive internet of things exemplar (2017) 2017 IEEE/ACM 12th International Symposium on Software Engineering for Adaptive and Self-Managing Systems (SEAMS), pp. 76-82. , May; Bor, M.C., Roedig, U., Voigt, T., Alonso, J.M., Do lora lowpower wide-area networks scale? (2016) Proceedings of the 19th ACM International Conference on Modeling, Analysis and Simulation of Wireless and Mobile Systems, MSWiM '16, (New York, NY, USA), pp. 59-67. , ACM; Reynders, B., Wang, Q., Pollin, S., A lorawan module for ns-3: Implementation and evaluation (2018) Proceedings of the 10th Workshop on Ns-3, WNS3 '18, (New York, NY, USA), pp. 61-68. , ACM; Petajajarvi, J., Mikhaylov, K., Roivainen, A., Hanninen, T., Pettissalo, M., On the coverage of lpwans: Range evaluation and channel attenuation model for lora technology (2015) ITS Telecommunications (ITST), 2015 14th International Conference on, pp. 55-59. , IEEE; Villegas, N.M., Müller, H.A., Tamura, G., Duchien, L., Casallas, R., A framework for evaluating quality-driven self-adaptive software systems (2011) Proceedings of the 6th International Symposium on Software Engineering for Adaptive and Self-Managing Systems, SEAMS '11, (New York, NY, USA), pp. 80-89. , ACM; Nef, M.-A., Perlepes, L., Karagiorgou, S., Stamoulis, G.I., Kikiras, P.K., Enabling qos in the internet of things (2012) Proc. of the 5th Int. Conf. on Commun., Theory, Reliability, and Quality of Service (CTRQ 2012), pp. 33-38; Dvornikov, A., Abramov, P., Efremov, S., Voskov, L., Qos metrics measurement in long range iot networks (2017) Business Informatics (CBI), 2017 IEEE 19th Conference on, 2, pp. 15-20. , IEEE; Berrevoets, R., Weyns, D., A qos-aware adaptive mobility handling approach for lora-based iot systems (2018) 2018 IEEE 12th International Conference on Self-Adaptive and Self-Organizing Systems (SASO), pp. 130-139. , Sep; https://people.cs.kuleuven.be/danny.weyns/software/DingNet/index.htm</t>
  </si>
  <si>
    <t>ACM Special Interest Group on Software Engineering (SIGSOFT);et al.;Facebook;IBM;IEEE Technical Committee on Software Engineering (TCSE);National Science Foundation (NSF)</t>
  </si>
  <si>
    <t>14th IEEE/ACM International Symposium on Software Engineering for Adaptive and Self-Managing Systems, SEAMS 2019</t>
  </si>
  <si>
    <t>25 May 2019 through 26 May 2019</t>
  </si>
  <si>
    <t>ICSE Workshop SOftw. Eng. Adap. Self-Managing Syst.</t>
  </si>
  <si>
    <t>2-s2.0-85071085754</t>
  </si>
  <si>
    <t>Torres R., Aros M., Calderón J.F.</t>
  </si>
  <si>
    <t>Towards self-adaptation for Cyber-physical systems using a distributed MAPE-K schema over XMPP</t>
  </si>
  <si>
    <t>2017 CHILEAN Conference on Electrical, Electronics Engineering, Information and Communication Technologies, CHILECON 2017 - Proceedings</t>
  </si>
  <si>
    <t>10.1109/CHILECON.2017.8229533</t>
  </si>
  <si>
    <t>https://www.scopus.com/inward/record.uri?eid=2-s2.0-85043266216&amp;doi=10.1109%2fCHILECON.2017.8229533&amp;partnerID=40&amp;md5=6c03fe10883fbcfd06c450255d1895ba</t>
  </si>
  <si>
    <t>Facultad de Ingeniería, Universidad Andres Bello, Viña del Mar, Chile</t>
  </si>
  <si>
    <t>Torres, R., Facultad de Ingeniería, Universidad Andres Bello, Viña del Mar, Chile; Aros, M., Facultad de Ingeniería, Universidad Andres Bello, Viña del Mar, Chile; Calderón, J.F., Facultad de Ingeniería, Universidad Andres Bello, Viña del Mar, Chile</t>
  </si>
  <si>
    <t>Cyber-Physical Systems (CPSs) may fail during runtime on supporting decision making if they are not capable of detecting and correcting their own failures. Thus, it has been proposed that CPSs should be self-aware, context-aware and goal-aware. In this paper we present preliminary results about how an architecture built over the Extensible Messaging and Presence Protocol (XMPP) may implement a distributed MAPE-K schema in order to support the implementation of the self-adaptation capability in CPSs. We present a basic example where failures on Things are simulated in order to test the self-adaptation capability. © 2017 IEEE.</t>
  </si>
  <si>
    <t>Cyber-physical system; Internet of Things; Self-adaptation</t>
  </si>
  <si>
    <t>Decision making; Embedded systems; Internet of things; Network architecture; Context-Aware; Cyber physical systems (CPSs); Extensible messaging and presence protocols; Runtimes; Self adaptation; Self-aware; Cyber Physical System</t>
  </si>
  <si>
    <t>Park, K.-J., Zheng, R., Liu, X., Editorial: Cyber-physical systems: Milestones and research challenges (2012) Comput. Commun., 36 (1), pp. 1-7. , http://dx.doi.org/10.1016/j.comcom.2012.09.006, Dec. Online; Manyika, J., Chui, M., Bughin, J., Dobbs, R., Bisson, P., Marrs, A., Disruptive technologies: Advances that will transform life, business, and the global economy (2013) Tech. Rep., , http://www.mckinsey.com/insights/business\_technology/disruptive\_technologies?cid=other-eml-ttn-mip-mck-oth-1312, May Online; Raggett, D., The web of things: Challenges and opportunities (2015) Computer, 48 (5), pp. 26-32. , May; Muccini, H., Sharaf, M., Weyns, D., Self-adaptation for cyber-physical systems: A systematic literature review (2016) Proceedings of The 11th International Workshop on Software Engineering for Adaptive and Self-Managing Systems, pp. 75-81. , in ACM; Macías-Escrivá, F.D., Haber, R., Del Toro, R., Hernandez, V., Self-adaptive systems: A survey of current approaches, research challenges and applications (2013) Expert Systems with Applications, 40 (18), pp. 7267-7279; Salehie, M., Tahvildari, L., Towards a goal-driven approach to action selection in self-adaptive software (2012) Software: Practice and Experience, 42 (2), pp. 211-233; Rao, A.S., Georgeff, M.P., Bdi agents: From theory to practice (1995) ICMAS, 95, pp. 312-319. , in; Weyns, D., Georgeff, M., Self-adaptation using multiagent systems (2010) IEEE Software, 27 (1), pp. 86-91; Leitão, P., A bio-inspired solution for manufacturing control systems (2008) Innovation in Manufacturing Networks, pp. 303-314. , in Springer; Waher, P., (2015) Learning Internet of Things, , Packt Publishing; Kramer, J., Magee, J., Dynamic configuration for distributed systems (1985) IEEE Transactions on Software Engineering, 11 (4), p. 424436; Guinard, D., (2011) A Web of Things Application Architecture Integrating The Real-World into The Web, , PhD thesis 19891, ETH Zurich, Zurich, Switzerland, August; Aghaee, S., End-user development of mashups using live natural language programming (2014) Faculty of Informatics, , ” ”, PhD, Lugano, Switzerland, University of Lugano, February; Sawyer, P., Bencomo, N., Whittle, J., Letier, E., Finkelstein, A., Requirements-aware systems: A research agenda for RE for self-adaptive systems (2010) Proceedings of The 2010 18th IEEE International Requirements Engineering Conference, RE, 10, p. 95103. , In Washington, DC, USA, IEEE Computer Society; Blair, G., Bencomo, N., France, R.B., Models@run.time (2009) Computer, 42, p. 2227; Fickas, S., Feather, M.S., Requirements monitoring in dynamic environments (1995) Requirements Engineering, 1995., Proceedings of The Second IEEE International Symposium on, pp. 140-147. , In mar; Filieri, A., Ghezzi, C., Tamburrelli, G., A formal approach to adaptive software: Continuous assurance of non-functional requirements (2012) Formal Aspects of Computing, 24, p. 163186; Calinescu, R., Ghezzi, C., Kwiatkowska, M., Mirandola, R., Self-adaptive software needs quantitative verification at runtime (2012) Commun. ACM, 55 (9), p. 6977. , ): September; Costa, C., Ali, N., Pérez, J., Carsí, J., Ramos, I., Dynamic reconfiguration of software architectures through aspects (2007) Flavio Oquendo, Editor, Software Architecture, Volume 4758 of Lecture Notes in Computer Science, pp. 279-283. , In Springer Berlin Heidelberg; White, S., Hanson, J., Whalley, I., Chess, D., Kephart, J., An architectural approach to autonomic computing (2004) ICAC, pp. 2-9; Gerostathopoulos, I., Bures, T., Hnetynka, P., Keznikl, J., Kit, M., Plasil, F., Plouzeau, N., Self-adaptation in software-intensive cyber–physical systems: From system goals to architecture configurations (2016) Journal of Systems and Software, , Elsevier; Benatallah, Y., Casati, F., Daniel, F., Understanding mashup development (2008) IEEE Internet Computing, 12 (5), p. 4452. , ): Sept</t>
  </si>
  <si>
    <t>Asociacion Chilena de Control Automatico ACCA;et al.;Macrofacutad de Chile;Universidad de La Frontera de Chile;Universidad de Talca;Universidad del Bio-Bio Chile</t>
  </si>
  <si>
    <t>2017 CHILEAN Conference on Electrical, Electronics Engineering, Information and Communication Technologies, CHILECON 2017</t>
  </si>
  <si>
    <t>18 October 2017 through 20 October 2017</t>
  </si>
  <si>
    <t>Chil. Conf. Electrical, Electron. Eng., Inf. Commun. Technol., CHILECON - Proc.</t>
  </si>
  <si>
    <t>2-s2.0-85043266216</t>
  </si>
  <si>
    <t>Alkhabbas F., Murturi I., Spalazzese R., Davidsson P., Dustdar S.</t>
  </si>
  <si>
    <t>A goal-driven approach for deploying self-adaptive IoT systems</t>
  </si>
  <si>
    <t>Proceedings - IEEE 17th International Conference on Software Architecture, ICSA 2020</t>
  </si>
  <si>
    <t>10.1109/ICSA47634.2020.00022</t>
  </si>
  <si>
    <t>https://www.scopus.com/inward/record.uri?eid=2-s2.0-85085928360&amp;doi=10.1109%2fICSA47634.2020.00022&amp;partnerID=40&amp;md5=9eb94240f398508ab9277e5e465398bb</t>
  </si>
  <si>
    <t>Internet of Things and People Research Center, Malmö University, Sweden; Department of Computer Science and Media Technology, Malmö University, Sweden; Distributed Systems Group, TU Wien, Austria</t>
  </si>
  <si>
    <t>Alkhabbas, F., Internet of Things and People Research Center, Malmö University, Sweden; Murturi, I., Internet of Things and People Research Center, Malmö University, Sweden; Spalazzese, R., Department of Computer Science and Media Technology, Malmö University, Sweden; Davidsson, P., Department of Computer Science and Media Technology, Malmö University, Sweden; Dustdar, S., Distributed Systems Group, TU Wien, Austria</t>
  </si>
  <si>
    <t>Engineering Internet of Things (IoT) systems is a challenging task partly due to the dynamicity and uncertainty of the environment including the involvement of the human in the loop. Users should be able to achieve their goals seamlessly in different environments, and IoT systems should be able to cope with dynamic changes. Several approaches have been proposed to enable the automated formation, enactment, and self-adaptation of goal-driven IoT systems. However, they do not address deployment issues. In this paper, we propose a goal-driven approach for deploying self-adaptive IoT systems in the Edge-Cloud continuum. Our approach supports the systems to cope with the dynamicity and uncertainty of the environment including changes in their deployment topologies, i.e., the deployment nodes and their interconnections. We describe the architecture and processes of the approach and the simulations that we conducted to validate its feasibility. The results of the simulations show that the approach scales well when generating and adapting the deployment topologies of goal-driven IoT systems in smart homes and smart buildings. © 2020 IEEE.</t>
  </si>
  <si>
    <t>Deploying self adaptive IoT Systems; Edge-cloud continuum; Goal driven IoT systems; Software architecture</t>
  </si>
  <si>
    <t>Automation; Intelligent buildings; Software architecture; Topology; Dynamic changes; Edge clouds; Goal driven; Goal driven approach; Human-in-the-loop; Internet of Things (IOT); Self adaptation; Smart homes; Internet of things</t>
  </si>
  <si>
    <t>Technische UniversitÃ¤t Wien;  Stiftelsen fÃ¶r Kunskaps- och mpetensutveckling</t>
  </si>
  <si>
    <t>Alkhabbas, F., Spalazzese, R., Davidsson, P., Architecting emergent configurations in the internet of things (2017) 2017 IEEE International Conference on Software Architecture (ICSA, pp. 221-224. , IEEE; Alkhabbas, F., Spalazzese, R., Davidsson, P., Eco-iot: An architectural approach for realizing emergent configurations in the internet of things (2018) European Conference on Software Architecture, pp. 86-102. , Springer; Ashouri, M., Davidsson, P., Spalazzese, R., Cloud edge or both? Towards decision support for designing iot applications (2018) 2018 Fifth International Conference on Internet of Things: Systems, Management and Security, pp. 155-162. , IEEE; Atzori, L., Iera, A., Morabito, G., The internet of things: A survey (2010) Computer Networks, 54 (15), pp. 2787-2805; Avasalcai, C., Dustdar, S., Latency-aware distributed resource provisioning for deploying iot applications at the edge of the network (2019) Future of Information and Communication Conference, pp. 377-391. , Springer; Brogi, A., Forti, S., Gaglianese, M., Measuring the fog, gently (2019) International Conference on Service-Oriented Computing, pp. 523-538. , Springer; Brogi, A., Forti, S., Guerrero, C., Lera, I., (2019) How to Place Your Apps in the Fog-State of the Art and Open Challenges; Brogi, A., Forti, S., Ibrahim, A., How to best deploy your fog applications, probably (2017) 2017 IEEE 1st International Conference on Fog and Edge Computing (ICFEC, pp. 105-114. , IEEE; Brogi, A., Forti, S., Ibrahim, A., Deploying fog applications: How much does it cost, by the way? (2018) CLOSER, pp. 68-77; Ciccozzi, F., Spalazzese, R., Mde4iot: Supporting the internet of things with model-driven engineering (2016) International Symposium on Intelligent and Distributed Computing, pp. 67-76. , Springer; Cirani, S., Ferrari, G., Iotti, N., Picone, M., The iot hub: A fog node for seamless management of heterogeneous connected smart objects (2015) 2015 12th Annual IEEE International Conference on Sensing, Communication, and Networking-Workshops (SECon Workshops, pp. 1-6. , IEEE; De Sanctis, M., Spalazzese, R., Trubiani, C., Qosbased formation of software architectures in the internet of things (2019) European Conference on Software Architecture, pp. 178-194. , Springer; Dustdar, S., Avasalcai, C., Ilir Edge Murturi., Computing, F., Vision and research challenges (2019) 2019 IEEE International Conference on Service-Oriented System Engineering (SOSE, pp. 96-9609. , IEEE; Espada, P., Goulão, M., Araújo, J., A framework to evaluate complexity and completeness of kaos goal models (2013) International Conference on Advanced Information Systems Engineering, pp. 562-577. , Springer; Filiposka, S., Mishev, A., Gilly, K., Mobile-aware dynamic resource management for edge computing Transactions on Emerging Telecommunications Technologies, p. e3626; Giusto, D., Iera, A., Morabito, G., Atzori, L., (2010) The Internet of Things: 20th Tyrrhenian Workshop on Digital Communications, , Springer Science &amp; Business Media; Gralha, C., Araújo, J., Goulão, M., Metrics for measuring complexity and completeness for social goal models (2015) Information Systems, 53, pp. 346-362; Gu, L., Zeng, D., Guo, S., Barnawi, A., Xiang, Y., Cost efficient resource management in fog computing supported medical cyber-physical system (2015) IEEE Transactions on Emerging Topics in Computing, 5 (1), pp. 108-119; Guerrero-Contreras, G., Luis Garrido, J., Balderas-Diaz, S., Rodrïguez-Domïnguez, C., A context-aware architecture supporting service availability in mobile cloud computing (2016) IEEE Transactions on Services Computing, 10 (6), pp. 956-968; Hassan, M.A., Xiao, M., Wei, Q., Chen, S., Help your mobile applications with fog computing (2015) 2015 12th Annual IEEE International Conference on Sensing, Communication, and Networking-Workshops (SECon Workshops, pp. 1-6. , IEEE; Jalali, F., Hinton, K., Ayre, R., Alpcan, T., Tucker, R.S., Fog computing may help to save energy in cloud computing (2016) IEEE Journal on Selected Areas in Communications, 34 (5), pp. 1728-1739; Kephart, J.O., Chess, D.M., The vision of autonomic computing (2003) Computer, (1), pp. 41-50; Ko, I., Ko, H., Jimenez Molina, A., Kwon, J., Soiot: Toward a user-centric iot-based service framework (2016) ACM Transactions on Internet Technology (TOIT), 16 (2), p. 8; Mahmud, R., Kotagiri, R., Buyya, R., Fog computing: A taxonomy, survey and future directions (2018) Internet of Everything, pp. 103-130. , Springer; Mayer, S., Verborgh, R., Kovatsch, M., Mattern, F., Smart configuration of smart environments (2016) IEEE Transactions on Automation Science and Engineering, 13 (3), pp. 1247-1255; McGuinness, D.L., Van Harmelen, F., Owl web ontology language overview (2004) W3C Recommendation, 10 (10), p. 2004; Murturi, I., Avasalcai, C., Tsigkanos, C., Dustdar, S., Edge-to-edge resource discovery using metadata replication (2019) 2019 IEEE 3rd International Conference on Fog and Edge Computing (ICFEC, pp. 1-6. , IEEE; Nguyen, P., Ferry, N., Erdogan, G., Song, H., Lavirotte, S., Tigli, J., Solberg, A., Advances in deployment and orchestration approaches for iot-a systematic review (2019) 2019 IEEE International Congress on Internet of Things (ICIOT, pp. 53-60. , IEEE; Perera, C., Zaslavsky, A., Christen, P., Georgakopoulos, D., Context aware computing for the internet of things: A survey (2013) IEEE Communications Surveys &amp; Tutorials, 16 (1), pp. 414-454; Reza Rahimi, M., Ren, J., Harold Liu, C., Vasilakos, A.V., Venkatasubramanian, N., Mobile cloud computing: A survey, state of art and future directions (2014) Mobile Networks and Applications, 19 (2), pp. 133-143; Sahni, Y., Cao, J., Zhang, S., Yang, L., Edge Mesh: A new paradigm to enable distributed intelligence in internet of things (2017) IEEE Access, 5, pp. 16441-16458; Shi, H., Chen, N., Deters, R., Combining mobile fog computing: Using coap to link mobile device clouds with fog computing (2015) 2015 IEEE International Conference on Data Science and Data Intensive Systems, pp. 564-571. , IEEE; Skarlat, O., Nardelli, M., Schulte, S., Dustdar, S., Towards qos-aware fog service placement (2017) 2017 IEEE 1st International Conference on Fog and Edge Computing (ICFEC, pp. 89-96. , IEEE; Tsigkanos, C., Murturi, I., Dustdar, S., Dependable resource coordination on the edge at runtime (2019) Proceedings of the IEEE; Wang, X., Zhang, D., Gu, T., Keng Pung, H., Ontology based context modeling and reasoning using owl (2004) Percom Workshops, 18, p. 22. , Citeseer; Zeng, D., Gu, L., Guo, S., Cheng, Z., Yu, S., Joint optimization of task scheduling and image placement in fog computing supported software-defined embedded system (2016) IEEE Transactions on Computers, 65 (12), pp. 3702-3712</t>
  </si>
  <si>
    <t>17th IEEE International Conference on Software Architecture, ICSA 2020</t>
  </si>
  <si>
    <t>16 March 2020 through 20 March 2020</t>
  </si>
  <si>
    <t>Proc. - IEEE Int. Conf. Softw. Archit., ICSA</t>
  </si>
  <si>
    <t>2-s2.0-85085928360</t>
  </si>
  <si>
    <t>Bedhief I., Foschini L., Bellavista P., Kassar M., Aguili T.</t>
  </si>
  <si>
    <t>Toward self-adaptive software defined fog networking architecture for IIoT and industry 4.0</t>
  </si>
  <si>
    <t>IEEE International Workshop on Computer Aided Modeling and Design of Communication Links and Networks, CAMAD</t>
  </si>
  <si>
    <t>10.1109/CAMAD.2019.8858499</t>
  </si>
  <si>
    <t>https://www.scopus.com/inward/record.uri?eid=2-s2.0-85073771738&amp;doi=10.1109%2fCAMAD.2019.8858499&amp;partnerID=40&amp;md5=b6ea64e028673416e9f4ee1be7cc5a6f</t>
  </si>
  <si>
    <t>Communication Systems Laboratory, University of Tunis El Manar, ENIT, Tunis, Tunisia; Dept. Computer Science and Engineering, University of Bologna, Bologna, Italy</t>
  </si>
  <si>
    <t>Bedhief, I., Communication Systems Laboratory, University of Tunis El Manar, ENIT, Tunis, Tunisia; Foschini, L., Dept. Computer Science and Engineering, University of Bologna, Bologna, Italy; Bellavista, P., Dept. Computer Science and Engineering, University of Bologna, Bologna, Italy; Kassar, M., Communication Systems Laboratory, University of Tunis El Manar, ENIT, Tunis, Tunisia; Aguili, T., Communication Systems Laboratory, University of Tunis El Manar, ENIT, Tunis, Tunisia</t>
  </si>
  <si>
    <t>Industrial Internet of Things (IIoT) interconnects unconventional objects, such as sensors, actuators, robots, and control systems, with the information systems and the business processes to improve the operational efficiency and productivity. In IIoT, diverse, distributed and huge number of devices are collaborating and connecting over the Internet and the Cloud by generating a high and diverse data rate. In addition, industrial networks will be highly heterogeneous since it will connect heterogeneous devices through various communication technologies. Consequently, the industrial processes set new requirements such as reliability, scalability, and low latency that can not be managed by traditional technologies. The advent of Software Defined Networking (SDN) concept, by decoupling control and data planes, enables flexible and dynamic network architecture management by supporting horizontal scalability through distributed SDN controllers. Moreover, Fog computing is recently emerging as the best technology to provide local processing support with acceptable latency for IIoT devices. In this new rich evolving context, we propose an integration of SDN and Fog computing to provide a flexible and scalable solution granting low delays required by IIoT applications. More precisely, we present a novel architecture for IIoT based on SDN-Fog and then we detail the structure of our proposed Fog node enhanced by SDN. We also show some relevant experimental results that assess the performances of the proposed fog node in terms of latency and throughput. © 2019 IEEE.</t>
  </si>
  <si>
    <t>Containerization; Fog computing; IIoT; Industry 4.0; IoT; SDN</t>
  </si>
  <si>
    <t>Flight control systems; Fog; Industry 4.0; Information management; Internet of things; Network architecture; Scalability; Architecture management; Communication technologies; Containerization; IIoT; Networking architecture; Operational efficiencies; Self adaptive softwares; Software defined networking (SDN); Fog computing</t>
  </si>
  <si>
    <t>Sisinni, E., Saifullah, A., Han, S., Jennehag, U., Gidlund, M., Industrial internet of things: Challenges, opportunities, and directions (2018) IEEE Transactions on Industrial Informatics, 14 (11), pp. 4724-4734; Schneider, S., The industrial internet of things (iiot) applications and taxonomy (2017) Internet of Things and Data Analytics Handbook, pp. 41-81; Rüth, J., Schmidt, F., Serror, M., Wehrle, K., Zimmermann, T., Communication and networking for the industrial internet of things (2017) Industrial Internet of Things, pp. 317-346. , Springer; Xu, H., Yu, W., Griffith, D., Golmie, N., A survey on industrial internet of things: A cyber-physical systems perspective (2018) IEEE Access, 6, pp. 78238-78259; Li, J.-Q., Yu, F.R., Deng, G., Luo, C., Ming, Z., Yan, Q., Industrial internet: A survey on the enabling technologies, applications, and challenges (2017) IEEE Communications Surveys &amp; Tutorials, 19 (3), pp. 1504-1526; Ma, Y.-W., Chen, Y.-C., Chen, J.-L., SDN-enabled network virtualization for industry 4. 0 based on iots and cloud computing (2017) 2017 19Th International Conference on Advanced Communication Technology (ICACT). IEEE, pp. 199-202; Wan, J., Tang, S., Shu, Z., Li, D., Wang, S., Imran, M., Vasilakos, A.V., Software-defined industrial internet of things in the context of industry 4. 0 (2016) IEEE Sensors Journal, 16 (20), pp. 7373-7380; Aazam, M., Zeadally, S., Harras, K.A., Deploying fog computing in industrial internet of things and industry 4. 0 (2018) IEEE Transactions on Industrial Informatics, 14 (10), pp. 4674-4682; Henneke, D., Wisniewski, L., Jasperneite, J., Analysis of realizing a future industrial network by means of software-defined networking (SDN) (2016) 2016 IEEE World Conference on Factory Communication Systems (WFCS). IEEE, pp. 1-4; Gazis, V., Leonardi, A., Mathioudakis, K., Sasloglou, K., Kikiras, P., Sudhaakar, R., Components of fog computing in an industrial internet of things context (2015) 2015 12th Annual IEEE International Conference on Sensing, Communication, and Networking-Workshops (SECon Workshops). IEEE, pp. 1-6; Introduction to Mininet, , https://github.com/mininet/mininet/wiki/Introduction-to-Mininet; Lantz, B., Heller, B., McKeown, N., A network in a laptop: Rapid prototyping for software-defined networks (2010) Proceedings of the 9th ACM SIGCOMM Workshop on Hot Topics in Networks. ACM, p. 19</t>
  </si>
  <si>
    <t>24th IEEE International Workshop on Computer Aided Modeling and Design of Communication Links and Networks, CAMAD 2019</t>
  </si>
  <si>
    <t>11 September 2019 through 13 September 2019</t>
  </si>
  <si>
    <t>IEEE Int. Workshop Comput. Aided Model. Des. Commun. Links Networks, CAMAD</t>
  </si>
  <si>
    <t>2-s2.0-85073771738</t>
  </si>
  <si>
    <t>Camara J., Muccini H., Vaidhyanathan K.</t>
  </si>
  <si>
    <t>Quantitative verification-aided machine learning: A tandem approach for architecting self-adaptive IoT systems</t>
  </si>
  <si>
    <t>10.1109/ICSA47634.2020.00010</t>
  </si>
  <si>
    <t>https://www.scopus.com/inward/record.uri?eid=2-s2.0-85085943629&amp;doi=10.1109%2fICSA47634.2020.00010&amp;partnerID=40&amp;md5=2dbe780c62f3a6fd46fc10839399e6e3</t>
  </si>
  <si>
    <t>University of York, York, United Kingdom; University of l'Aquila, L'Aquila, Italy; Gran Sasso Science Institute, L'Aquila, Italy</t>
  </si>
  <si>
    <t>Camara, J., University of York, York, United Kingdom; Muccini, H., University of l'Aquila, L'Aquila, Italy; Vaidhyanathan, K., Gran Sasso Science Institute, L'Aquila, Italy</t>
  </si>
  <si>
    <t>Architecting IoT systems able to guarantee Quality of Service (QoS) levels can be a challenging task due to the inherent uncertainties (induced by changes in e.g., energy availability, network traffic) that they are subject to. Existing work has shown that machine learning (ML) techniques can be effectively used at run time for selecting self-adaptation patterns that can help maintain adequate QoS levels. However, this class of approach suffers from learning bias, which induces accuracy problems that might lead to sub-optimal (or even unfeasible) adaptations in some situations. To overcome this limitation, we propose an approach for proactive self-adaptation which combines ML and formal quantitative verification (probabilistic model checking). In our approach, ML is tasked with selecting the best adaptation pattern for a given scenario, and quantitative verification checks the feasibility of the adaptation decision, preventing the execution of unfeasible adaptations and providing feedback to the ML engine which helps to achieve faster convergence towards optimal decisions. The results of our evaluation show that our approach is able to produce better decisions than ML and quantitative verification used in isolation. © 2020 IEEE.</t>
  </si>
  <si>
    <t>IoT architectures; Machine learning; Proactive adaptation; Probabilistic model checking; Q-learning; Quantitative verification; Reinforcement learning; Self-adaptation patterns; Self-Adaptive architectures; Software architecture</t>
  </si>
  <si>
    <t>Internet of things; Machine learning; Model checking; Network architecture; Software architecture; Accuracy problems; Adaptation decisions; Energy availability; Faster convergence; Optimal decisions; Probabilistic model checking; Quantitative verification; Self adaptation; Quality of service</t>
  </si>
  <si>
    <t>Taivalsaari, A., Mikkonen, T., A roadmap to the programmable world: Software challenges in the iot era (2017) IEEE Software, 34 (1), pp. 72-80. , Jan; (2017), https://tinyurl.com/hd8b9l8, Gartner, [Accessed 5 Feb. 2020]; Andreas, M., Sammodi, O., Pohl, K., Accurate proactive adaptation of service-oriented systems (2013) Assurances for Self-Adaptive Systems, pp. 240-265. , Springer, Berlin, Heidelberg; Sarra, H., Aliouat, Z., Harous, S., Challenges and research directions for internet of things (2018) Telecommunication Systems, 67 (2), pp. 367-385; Zozo, H., Hesham, A., Badawy Mahmoud, M., Internet of things (iot): Definitions, challenges, and recent research directions (2015) International Journal of Computer Applications, 128, pp. 975-8887; Jayavardhana, G., Buyya, R., Marusic, S., Palaniswami, M., Internet of things (iot): A vision, architectural elements, and future directions (2013) Future Generation Computer Systems, 29 (7), pp. 1645-1660; Abdulrahman, A., Ahmad, A., Architecting software for the internet of thing based systems (2019) Future Internet, 11 (7), p. 153; Salehie, M., Tahvildari, L., Self-adaptive software: Landscape and research challenges (2009) ACM Trans. Auton. Adapt. Syst, 4 (2), pp. 141-1442. , May; Weyns, D., Software engineering of self-adaptive systems: An organised tour and future challenges (2017) Chapter in Handbook of Software Engineering; Christian, K., Maximilian Roth, F., Vansyckel, S., Schiele, G., Becker, C., A survey on engineering approaches for self-adaptive systems (2015) Pervasive and Mobile Computing, 17, pp. 184-206; Luigi, A., Iera, A., Morabito, G., The internet of things: A survey (2010) Computer Networks, 54 (15), pp. 2787-2805; Naeem, E., Malek, S., Uncertainty in self-adaptive software systems (2013) Software Engineering for Self-Adaptive Systems II, pp. 214-238. , Springer, Berlin, Heidelberg; Sepp, H., Schmidhuber, J., Long short-term memory (1997) Neural Computation, 9 (8), pp. 1735-1780; Angelika, M., Musil, J., Weyns, D., Bures, T., Muccini, H., Sharaf, M., Patterns for self-adaptation in cyberphysical systems (2017) Multi-disciplinary Engineering for Cyber-physical Production Systems, pp. 331-368. , Springer, Cham; (2020) Bias Detectives: The Researchers Striving to Make Algorithms Fair, , https://www.nature.com/articles/d41586-018-05469-3, Nature.com [Accessed 5 Feb. 2020]; Ninareh, M., Morstatter, F., Saxena, N., Lerman, K., Galstyan, A., (2019) A Survey on Bias and Fairness in Machine Learning; Shahin, J., Joseph, M., Kearns, M., Morgenstern, J., Roth, A., Fairness in reinforcement learning (2017) Proceedings of the 34th International Conference on Machine Learning, 70, pp. 1617-1626. , JMLR. org; Kephart, J.O., Chess, D.M., The vision of autonomic computing (2003) Computer, (1), pp. 41-50; Warrier Maya, M., Kumar, A., Energy efficient routing in wireless sensor networks: A survey (2016) 2016 International Conference on Wireless Communications, pp. 1987-1992. , Signal Processing and Networking (WiSPNET), IEEE; Anders, A., Tomas, E., On global electricity usage of communication technology: Trends to 2030 (2015) Challenges, 6, pp. 117-157; Jens, M., Lundén, D., The energy and carbon footprint of the global ict and e&amp;m sectors 2010-2015 (2018) Sustainability, 10 (9), p. 3027; Stack, T., (2020) Internet of Things (IoT) Data Continues to Explode Exponentially. Who Is Using That Data and How?-Cisco Blogs, , http://tinyurl.com/y6bf2cgj, [online] Cisco Blogs. [Accessed 5 Feb. 2020]; Muccini, H., Vaidhyanathan, K., Leveraging machine learning techniques for autonomous decision making in adaptive architectures (2020) DISIM, , https://tinyurl.com/y445f45k, University of L'Aquila, L'Aquila, Italy, TRCS: 001/ 2019, Jul. 16, 2019. Accessed on: Feb. 14; Sutton Richard, S., Barto, A.G., (1998) Introduction to Reinforcement Learning, 135. , Cambridge: MIT press; Christopher Jch, W., Dayan, P., Q-learning (1992) Machine Learning, 8 (3-4), pp. 279-292; Michel, T., Bou Ammar, H., Teaching reinforcement learning using a physical robot (2012) Proceedings of the ICML Workshop on Teaching Machine Learning; Bounceur, A., Cupcarbon: A new platform for designing and simulating smart-city and iot wireless sensor networks (sci-WSN) (2016) Proceedings of the International Conference on Internet of Things and Cloud Computing, p. 1. , ACM; (2020) CupCarbon-A Smart City IoT WSN Simulator, , http://www.cupcarbon.com, Cupcarbon.com. [Accessed 5 Feb. 2020]; Maxim, C., Baig, Z., Bello, O., Zeadally, S., Internet of things (iot): Research, simulators, and testbeds (2018) IEEE Internet of Things Journal, 5 (3), pp. 1637-1647; Cr, L., Sendra, S., Valenzuela-Valdes, F., Evaluation of cupcarbon network simulator for wireless sensor networks (2018) Network Protocols and Algorithms, 10. , Juan, 10.5296/npa.v10i2.13201; Jay, K., Narkhede, N., Rao, J., Kafka: A distributed messaging system for log processing (2011) Proceedings of the NetDB, pp. 1-7; (2020) JPype Documentation-JPype 0.7.1 Documentation, , https://jpype.readthedocs.io/en/latest/, Jpype.readthedocs.io.[Accessed 5 Feb. 2020]; (2020) Tornado Web Server-Tornado 6.0.3 Documentation, , https://www.tornadoweb.org/en/stable/, Tornadoweb.org.[Accessed 5 Feb. 2020]; (2020) Home-Keras Documentation, , https://keras.io, Keras.io. [Accessed 5 Feb. 2020]; Danny, W., Sankar Ramachandran, G., Kumar Singh, R., Self-managing internet of things (2018) International Conference on Current Trends in Theory and Practice of Informatics, pp. 67-84. , Edizioni della Normale, Cham; Fahed, A., Romina, S., Paul, D., (2018) ECo-IoT: An Architectural Approach for Realizing Emergent Configurations in the Internet of Things, pp. 86-102; D'Angelo, M., Napolitano, A., Caporuscio, M., Cyphef: A model drivenp engineering framework for self-adaptive cyber-physical systems (2018) Proceedings of the 40th International Conference on Software Engineering: Companion Proceeedings, pp. 101-104. , ACM; Padilla, A., Javier, F., (2016) Self-Adaptation For Internet Of Things Applications, , PhD diss., Rennes 1; Ciccozzi, F., Spalazzese, R., Mde4iot: Supporting the internet of things with model-driven engineering (2016) International Symposium on Intelligent and Distributed Computing, pp. 67-76. , Springer; do Moraes, N.N., De Lucena, C.J.P., Fiot: An agent-based framework for self-adaptive and self-organizing applications based on the internet of things (2017) Information Sciences, 378, pp. 161-176; Jamshidi, P., Cámara, J., Schmerl, B., Kästner, C., Garlan, D., Machine learning meets quantitative planning: Enabling self-adaptation in autonomous robots (2019) Proceedings of the 14th International Symposium on Software Engineering for Adaptive and Self-Managing Systems (SEAMS '19), pp. 39-50. , IEEE Press, Piscataway, NJ, USA; Van Der Donckt, J., Weyns, D., Iftikhar, M.U., Buttar, S.S., Effective decision making in self-adaptive systems using cost-benefit analysis at runtime and online learning of adaptation spaces (2018) International Conference on Evaluation of Novel Approaches to Software Engineering, pp. 373-403. , March). Springer, Cham; Federico, Q., Bamelis, T., Buttar Sarpreet, S., Michiels, S., Efficient analysis of large adaptation spaces in self-adaptive systems using machine learning (2019) 2019 IEEE/ACM 14th International Symposium on Software Engineering for Adaptive and Self-Managing Systems (SEAMS, pp. 1-12. , IEEE; Dongsun, K., Park, S., Reinforcement learning-based dynamic adaptation planning method for architecture-based self-managed software (2009) Software Engineering for Adaptive and Self-Managing Systems, 2009. SEAMS'09. ICSE Workshop on, pp. 76-85. , IEEE; Nguyen Ho, H., Lee, E., Model-based reinforcement learning approach for planning in self-adaptive software system (2015) Proceedings of the 9th International Conference on Ubiquitous Information Management and Communication, p. 103. , ACM; Ivan Dario Paez, A., Simko, V., Bourcier, J., Plouzeau, N., Jézéquel, J., A prediction-driven adaptation approach for self-adaptive sensor networks (2014) Proceedings of the 9th International Symposium on Software Engineering for Adaptive and Self-Managing Systems, pp. 145-154. , ACM; Idziak, P., Clarke, S., An analysis of decision-making techniques in dynamic, self-adaptive systems (2014) Self-Adaptive and Self-Organizing Systems Work-shops (SASOW), 2014 IEEE Eighth International Conference on, pp. 137-143. , IEEE; Chen, T., Bahsoon, R., Self-adaptive and online qos modeling for cloud-based software services (2017) IEEE Transactions on Software Engineering, 43 (5), pp. 453-475; Mallozzi, P., Combining machine-learning with invariants assurance techniques for autonomous systems (2017) Proceedings of the 39th International Conference on Software Engineering Companion, pp. 485-486. , IEEE Press; Moreno, G.A., Cámara, J., Garlan, D., Schmerl, B., Proactive self-adaptation under uncertainty: A probabilistic model checking approach (2015) Proceedings of the 2015 10th Joint Meeting on Foundations of Software Engineering (ESEC/FSE 2015), pp. 1-12. , ACM, New York, NY, USA; Moreno, G.A., Cámara, J., Garlan, D., Schmerl, B., Efficient decision-making under uncertainty for proactive self-adaptation (2016) Proceedings of the 2016 IEEE International Conference on Autonomic Computing (ICAC 2016). IEEE Computer Society, pp. 147-156. , 2016; Moreno, G.A., Cámara, J., Garlan, D., Schmerl, B.R., Flexible and efficient decision-making for proactive latency-aware self-adaptation (2018) ACM Transactions on Autonomous and Adaptive Systems, 13 (1), pp. 31-336. , ACM; Angelopoulos, K., Papadopoulos, A.V., Souza Silva, V.E., Mylopoulos, J., Model predictive control for software systems with cobra (2016) Proceedings of the 11th International Symposium on Software Engineering for Adaptive and Self-Managing Systems (SEAMS '16), pp. 35-46. , ACM, New York, NY, USA; Kwiatkowska, M.Z., Norman, G., Parker, D., Stochastic model checking (2007) FM for Performance Evaluation, 7th Int. School on Formal Methods for the Design of Computer, Communication, and Software Systems. LNCS, 4486. , Springer; Camacho, E., Bordons, C., (2004) Model Predictive Control, Ser. Advanced Textbooks in Control and Signal Processing, , Springer London; Kwiatkowska, M.Z., Norman, G., Parker, D., Prism 4.0: Verification of probabilistic real-time systems (2011) Computer Aided Verification, 6806. , of LNCS. Springer</t>
  </si>
  <si>
    <t>2-s2.0-85085943629</t>
  </si>
  <si>
    <t>Ramesh Babu M., Mohana Roopa Y.</t>
  </si>
  <si>
    <t>Component-based self-adaptive middleware architecture for networked embedded systems</t>
  </si>
  <si>
    <t>International Journal of Applied Engineering Research</t>
  </si>
  <si>
    <t>Q3</t>
  </si>
  <si>
    <t>https://www.scopus.com/inward/record.uri?eid=2-s2.0-85023752324&amp;partnerID=40&amp;md5=e05e6717ff2263810cfb44917a006ce6</t>
  </si>
  <si>
    <t>Departement of Electronics and Communication Engineering, Institute of Aeronautical Engineering, Hyderabad, India; Departement of Computer Science and Engineering, Institute of Aeronautical Engineering, Hyderabad, India</t>
  </si>
  <si>
    <t>Ramesh Babu, M., Departement of Electronics and Communication Engineering, Institute of Aeronautical Engineering, Hyderabad, India; Mohana Roopa, Y., Departement of Computer Science and Engineering, Institute of Aeronautical Engineering, Hyderabad, India</t>
  </si>
  <si>
    <t>Subsequent iteration embedded systems shall be developed with various composite instruments. These will ordinarily be limited resources like sensors, use distinct operating systems, and will likely link through unique varieties of network interfaces. Likewise, mobile or ad-hoc networks with their peers, and will require being adaptive to altering conditions depends on context-awareness. The focal point of this paper is the availability of middleware architecture for such process environments. This procedure is centered on a trivial and dynamic middleware for embedded systems which supports tremendously interchangeable and customizable component-based self-adaptive middleware functionalities that may be addressed for precise embedded environments, and are reconfigurable at runtime to support the adaptivity. Here this paper furnishes concentrating in design the middleware functionalities. Also address where presently applying and evaluating the middleware architecture for networked embedded systems. © Research India Publications.</t>
  </si>
  <si>
    <t>Component-based; Embedded systems; Middleware; Reconfiguration; Self-adaptive</t>
  </si>
  <si>
    <t>Middleware for Real-time and Embedded Systems (2002) Communications of the ACM, 45 (6). , June; Sankarasubramaniam, Y., Akyildiz, I., A survey on sensor networks (2002) IEEE Communication Mag, 40 (8), pp. 102-114; Handte, M., Becker, C., PCOM - A Component System for Pervasive Computing (2004) Proceedings of the 2Nd International Conference on Pervasive Computing and Communications, , March; Mohana Roopa, Y., Reddy, A.R.M., Cost optimization component selection approach for component based self-adaptive software architecture using component repository (2016) IEEE International Conference Coimbatore, , Oct; Göschka, K.M., Schreiner, D., Explicit connectors in component based software engineering for distributed embedded systems (2007) International Conference on Current Trends, , Springer; Szyperski, C., (1998) Beyond Object-Oriented Programming, , Addison- Wesley, Jan; Meyer, B., The grand challenge of trusted components (2003) In ICSE, Pages, pp. 660-667; COMPASS: Component Based Automotive System Software, , http://www.infosys.tuwien.ac.at/compass; (2005) UML 2.0 Superstructure Specification, , http://www.omg.org/cgi-bin/doc?; Magoutis, K., Brustoloni, J., Building Appliances out of Reusable Components using Pebble (2008) Proceeding of SIGOPS European Workshop, pp. 211-216; Hall, R., Cervantes, H., Autonomous Adaptation to Dynamic Availability Using a Service-Oriented Component Model (2004) Proceedings of International Conference of Software Engineering, pp. 614-623; (1999) The Osgi Alliance, , http://www.osgi.org; Hechinger, M., Ferscha, A., A Light-Weight Component Model for Peer to Peer Applications (2004) In International Workshop on Mobile Distributed Computing. IEEE Computer Society Press, March; Islam, N., Roman, M., Dynamically Programmable and Reconfigurable Middleware Ser-vices (2004) Proceedings of Middleware ’04, October; Ben-Shaul, I., Weinsberg, Y., A Programming Model and System Support for Disconnected-Aware Applications on Resource-Constrained Devices (2002) Proceedings of Theinternational Conference on Software Engineering, pp. 374-384; Becker, C., Handte, M., PCOM - A Component System for Pervasive Computing (2004) In Proceedings of International Conference on Pervasive Computing and Communications, March; Heimbigner, D., Hall, R.S., A Cooperative Approach to Support Software Deployment Using the Software Dock (1999) Proceedings of IEEE International Conference on Software Engineering; Fassino, J.-P., Stefani, J.-B., THINK: A software framework for component-based operating system kernels 2002 USENIX Annual Technical Conference, pp. 73-86. , June 2002. USENIX; Anderson, T., Grimm, R., System architecture for pervasive computing (2000) Proceedings of ACM SIGOPS European Workshop, pp. 177-182; Winter, M., Genbler, T., Components for embedded software: The PECOS approach Proc. International Conference on Compilers, Architecture, and Synthesis for Embedded Systems (CASES ’02), p. 2002. , Grenoble, France; Hansson, H., Akerholm, M., SaveCCM – a component model for safety-critical real-time systems (2004) Euromicro Conference …, , ieeexplore.ieee.org; Kramera, J., Magee, J., The Koala- Component Model for Consumer Electronics Software (2000) IEEE Computer, 33 (3), pp. 78-85</t>
  </si>
  <si>
    <t>Research India Publications</t>
  </si>
  <si>
    <t>Int. J. Appl. Eng. Res.</t>
  </si>
  <si>
    <t>2-s2.0-85023752324</t>
  </si>
  <si>
    <t>Mathematical specification</t>
  </si>
  <si>
    <r>
      <t xml:space="preserve">Eclipse Modeling Framework, MECSYCO, PeerSim; </t>
    </r>
    <r>
      <rPr>
        <u/>
        <sz val="10"/>
        <color rgb="FF1155CC"/>
        <rFont val="Arial"/>
        <family val="2"/>
      </rPr>
      <t>https://www.youtube.com/watch?v=nmg-w2kfKEA</t>
    </r>
  </si>
  <si>
    <r>
      <rPr>
        <u/>
        <sz val="10"/>
        <color rgb="FF1155CC"/>
        <rFont val="Arial"/>
        <family val="2"/>
      </rPr>
      <t xml:space="preserve">https://nottedeiricercatoriaq.it/
</t>
    </r>
    <r>
      <rPr>
        <sz val="10"/>
        <color rgb="FF000000"/>
        <rFont val="Arial"/>
        <family val="2"/>
      </rPr>
      <t>https://github.com/karthikv1392/IoT RLMC/</t>
    </r>
  </si>
  <si>
    <t>Planning strategy</t>
  </si>
  <si>
    <t>YES</t>
  </si>
  <si>
    <t>Quality attributes</t>
  </si>
  <si>
    <t>PLANNING</t>
  </si>
  <si>
    <t>SPECIFICATION AND ANALYSIS</t>
  </si>
  <si>
    <t>Reliability</t>
  </si>
  <si>
    <t>Compatibility</t>
  </si>
  <si>
    <t>Security</t>
  </si>
  <si>
    <t>Architecture layer</t>
  </si>
  <si>
    <t>Architecture style</t>
  </si>
  <si>
    <t>Layered</t>
  </si>
  <si>
    <t>Self-adaptation technique</t>
  </si>
  <si>
    <t>N/A - Project</t>
  </si>
  <si>
    <t>DESING</t>
  </si>
  <si>
    <t>MAPE-K</t>
  </si>
  <si>
    <t>Agents</t>
  </si>
  <si>
    <t>Simple feedback loop</t>
  </si>
  <si>
    <t>Autonomous manager</t>
  </si>
  <si>
    <t>Application layer</t>
  </si>
  <si>
    <t>IMPLEMENTATION</t>
  </si>
  <si>
    <t>Web-application</t>
  </si>
  <si>
    <t>Physical layer</t>
  </si>
  <si>
    <t>INTEGRATION</t>
  </si>
  <si>
    <t>Integration</t>
  </si>
  <si>
    <t>QUALITY CONTROL</t>
  </si>
  <si>
    <t>Integration testing</t>
  </si>
  <si>
    <t>Quality attributes tested</t>
  </si>
  <si>
    <t>MAINTENANCE</t>
  </si>
  <si>
    <t>Maintenance strategy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</si>
</sst>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mm"/>
  </numFmts>
  <fonts count="22" x14ac:knownFonts="1">
    <font>
      <sz val="11"/>
      <color theme="1"/>
      <name val="Calibri"/>
      <family val="2"/>
      <scheme val="minor"/>
    </font>
    <font>
      <sz val="10"/>
      <color rgb="FF000000"/>
      <name val="Arial"/>
    </font>
    <font>
      <sz val="10"/>
      <color rgb="FFFFFFFF"/>
      <name val="Arial"/>
    </font>
    <font>
      <i/>
      <sz val="10"/>
      <color rgb="FFFFFFFF"/>
      <name val="Arial"/>
    </font>
    <font>
      <sz val="10"/>
      <color theme="1"/>
      <name val="Arial"/>
    </font>
    <font>
      <i/>
      <sz val="10"/>
      <color rgb="FF000000"/>
      <name val="Arial"/>
    </font>
    <font>
      <sz val="10"/>
      <color rgb="FFFF0000"/>
      <name val="Arial"/>
    </font>
    <font>
      <i/>
      <sz val="10"/>
      <color rgb="FFF3F3F3"/>
      <name val="Arial"/>
    </font>
    <font>
      <sz val="10"/>
      <color rgb="FFD9D9D9"/>
      <name val="Arial"/>
    </font>
    <font>
      <b/>
      <i/>
      <sz val="10"/>
      <color rgb="FF000000"/>
      <name val="Arial"/>
    </font>
    <font>
      <sz val="11"/>
      <color rgb="FF000000"/>
      <name val="Calibri"/>
    </font>
    <font>
      <sz val="10"/>
      <name val="Arial"/>
    </font>
    <font>
      <u/>
      <sz val="10"/>
      <color rgb="FF0000FF"/>
      <name val="Arial"/>
    </font>
    <font>
      <sz val="10"/>
      <color rgb="FFB7B7B7"/>
      <name val="Arial"/>
    </font>
    <font>
      <b/>
      <sz val="11"/>
      <color rgb="FFFFFFFF"/>
      <name val="Calibri"/>
    </font>
    <font>
      <u/>
      <sz val="11"/>
      <color rgb="FF000000"/>
      <name val="Calibri"/>
    </font>
    <font>
      <sz val="10"/>
      <color theme="1"/>
      <name val="Arial"/>
      <family val="2"/>
    </font>
    <font>
      <strike/>
      <sz val="10"/>
      <color theme="1"/>
      <name val="Arial"/>
      <family val="2"/>
    </font>
    <font>
      <u/>
      <sz val="10"/>
      <color rgb="FF1155CC"/>
      <name val="Arial"/>
      <family val="2"/>
    </font>
    <font>
      <sz val="10"/>
      <color rgb="FF000000"/>
      <name val="Arial"/>
      <family val="2"/>
    </font>
    <font>
      <b/>
      <sz val="11"/>
      <color rgb="FFFFFFFF"/>
      <name val="Calibri"/>
      <family val="2"/>
    </font>
    <font>
      <u/>
      <sz val="10"/>
      <color rgb="FF0000FF"/>
      <name val="Arial"/>
      <family val="2"/>
    </font>
  </fonts>
  <fills count="28">
    <fill>
      <patternFill patternType="none"/>
    </fill>
    <fill>
      <patternFill patternType="gray125"/>
    </fill>
    <fill>
      <patternFill patternType="solid">
        <fgColor rgb="FFA64D79"/>
        <bgColor rgb="FFA64D79"/>
      </patternFill>
    </fill>
    <fill>
      <patternFill patternType="solid">
        <fgColor theme="9"/>
        <bgColor theme="9"/>
      </patternFill>
    </fill>
    <fill>
      <patternFill patternType="solid">
        <fgColor rgb="FFF2F2F2"/>
        <bgColor rgb="FFF2F2F2"/>
      </patternFill>
    </fill>
    <fill>
      <patternFill patternType="solid">
        <fgColor rgb="FFA6A6A6"/>
        <bgColor rgb="FFA6A6A6"/>
      </patternFill>
    </fill>
    <fill>
      <patternFill patternType="solid">
        <fgColor rgb="FFFCE5CD"/>
        <bgColor rgb="FFFCE5CD"/>
      </patternFill>
    </fill>
    <fill>
      <patternFill patternType="solid">
        <fgColor rgb="FFEA9999"/>
        <bgColor rgb="FFEA9999"/>
      </patternFill>
    </fill>
    <fill>
      <patternFill patternType="solid">
        <fgColor rgb="FFFF9900"/>
        <bgColor rgb="FFFF9900"/>
      </patternFill>
    </fill>
    <fill>
      <patternFill patternType="solid">
        <fgColor rgb="FFD9D9D9"/>
        <bgColor rgb="FFD9D9D9"/>
      </patternFill>
    </fill>
    <fill>
      <patternFill patternType="solid">
        <fgColor rgb="FF000000"/>
        <bgColor rgb="FF000000"/>
      </patternFill>
    </fill>
    <fill>
      <patternFill patternType="solid">
        <fgColor rgb="FFF4CCCC"/>
        <bgColor rgb="FFF4CCCC"/>
      </patternFill>
    </fill>
    <fill>
      <patternFill patternType="solid">
        <fgColor rgb="FFB6D7A8"/>
        <bgColor rgb="FFB6D7A8"/>
      </patternFill>
    </fill>
    <fill>
      <patternFill patternType="solid">
        <fgColor rgb="FFC9DAF8"/>
        <bgColor rgb="FFC9DAF8"/>
      </patternFill>
    </fill>
    <fill>
      <patternFill patternType="solid">
        <fgColor rgb="FFD9EAD3"/>
        <bgColor rgb="FFD9EAD3"/>
      </patternFill>
    </fill>
    <fill>
      <patternFill patternType="solid">
        <fgColor rgb="FFF3F3F3"/>
        <bgColor rgb="FFF3F3F3"/>
      </patternFill>
    </fill>
    <fill>
      <patternFill patternType="solid">
        <fgColor theme="6" tint="0.59999389629810485"/>
        <bgColor indexed="64"/>
      </patternFill>
    </fill>
    <fill>
      <patternFill patternType="solid">
        <fgColor theme="0" tint="-4.9989318521683403E-2"/>
        <bgColor rgb="FFB6D7A8"/>
      </patternFill>
    </fill>
    <fill>
      <patternFill patternType="solid">
        <fgColor theme="6" tint="0.59999389629810485"/>
        <bgColor rgb="FFB6D7A8"/>
      </patternFill>
    </fill>
    <fill>
      <patternFill patternType="solid">
        <fgColor theme="9" tint="0.59999389629810485"/>
        <bgColor rgb="FFB6D7A8"/>
      </patternFill>
    </fill>
    <fill>
      <patternFill patternType="solid">
        <fgColor theme="4" tint="0.59999389629810485"/>
        <bgColor rgb="FFB7B7B7"/>
      </patternFill>
    </fill>
    <fill>
      <patternFill patternType="solid">
        <fgColor theme="4" tint="0.59999389629810485"/>
        <bgColor rgb="FFC9DAF8"/>
      </patternFill>
    </fill>
    <fill>
      <patternFill patternType="solid">
        <fgColor theme="7" tint="0.59999389629810485"/>
        <bgColor indexed="64"/>
      </patternFill>
    </fill>
    <fill>
      <patternFill patternType="solid">
        <fgColor theme="7" tint="0.79998168889431442"/>
        <bgColor indexed="64"/>
      </patternFill>
    </fill>
    <fill>
      <patternFill patternType="solid">
        <fgColor theme="9" tint="0.79998168889431442"/>
        <bgColor rgb="FFEA9999"/>
      </patternFill>
    </fill>
    <fill>
      <patternFill patternType="solid">
        <fgColor theme="9" tint="0.79998168889431442"/>
        <bgColor indexed="64"/>
      </patternFill>
    </fill>
    <fill>
      <patternFill patternType="solid">
        <fgColor theme="9" tint="0.59999389629810485"/>
        <bgColor rgb="FFEA9999"/>
      </patternFill>
    </fill>
    <fill>
      <patternFill patternType="solid">
        <fgColor theme="0"/>
        <bgColor rgb="FFF4CCCC"/>
      </patternFill>
    </fill>
  </fills>
  <borders count="31">
    <border>
      <left/>
      <right/>
      <top/>
      <bottom/>
      <diagonal/>
    </border>
    <border>
      <left/>
      <right style="thin">
        <color rgb="FF7F7F7F"/>
      </right>
      <top/>
      <bottom/>
      <diagonal/>
    </border>
    <border>
      <left style="thin">
        <color rgb="FF000000"/>
      </left>
      <right style="thin">
        <color rgb="FF7F7F7F"/>
      </right>
      <top style="thin">
        <color rgb="FF7F7F7F"/>
      </top>
      <bottom style="thin">
        <color rgb="FF7F7F7F"/>
      </bottom>
      <diagonal/>
    </border>
    <border>
      <left/>
      <right style="thin">
        <color rgb="FF7F7F7F"/>
      </right>
      <top style="thin">
        <color rgb="FF7F7F7F"/>
      </top>
      <bottom style="thin">
        <color rgb="FF7F7F7F"/>
      </bottom>
      <diagonal/>
    </border>
    <border>
      <left style="thin">
        <color rgb="FF000000"/>
      </left>
      <right style="thin">
        <color rgb="FF7F7F7F"/>
      </right>
      <top/>
      <bottom style="thin">
        <color rgb="FF7F7F7F"/>
      </bottom>
      <diagonal/>
    </border>
    <border>
      <left/>
      <right style="thin">
        <color rgb="FF7F7F7F"/>
      </right>
      <top/>
      <bottom style="thin">
        <color rgb="FF7F7F7F"/>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top style="thin">
        <color rgb="FF000000"/>
      </top>
      <bottom/>
      <diagonal/>
    </border>
    <border>
      <left/>
      <right style="thin">
        <color rgb="FFB7B7B7"/>
      </right>
      <top/>
      <bottom style="thin">
        <color rgb="FFB7B7B7"/>
      </bottom>
      <diagonal/>
    </border>
    <border>
      <left style="thin">
        <color rgb="FFB7B7B7"/>
      </left>
      <right style="thin">
        <color rgb="FFB7B7B7"/>
      </right>
      <top/>
      <bottom style="thin">
        <color rgb="FFB7B7B7"/>
      </bottom>
      <diagonal/>
    </border>
    <border>
      <left style="thin">
        <color rgb="FFB7B7B7"/>
      </left>
      <right/>
      <top/>
      <bottom style="thin">
        <color rgb="FFB7B7B7"/>
      </bottom>
      <diagonal/>
    </border>
    <border>
      <left/>
      <right/>
      <top style="thin">
        <color rgb="FF000000"/>
      </top>
      <bottom/>
      <diagonal/>
    </border>
    <border>
      <left/>
      <right style="thin">
        <color rgb="FFB7B7B7"/>
      </right>
      <top style="thin">
        <color rgb="FFB7B7B7"/>
      </top>
      <bottom style="thin">
        <color rgb="FFB7B7B7"/>
      </bottom>
      <diagonal/>
    </border>
    <border>
      <left style="thin">
        <color rgb="FFB7B7B7"/>
      </left>
      <right style="thin">
        <color rgb="FFB7B7B7"/>
      </right>
      <top style="thin">
        <color rgb="FFB7B7B7"/>
      </top>
      <bottom style="thin">
        <color rgb="FFB7B7B7"/>
      </bottom>
      <diagonal/>
    </border>
    <border>
      <left style="thin">
        <color rgb="FFB7B7B7"/>
      </left>
      <right/>
      <top style="thin">
        <color rgb="FFB7B7B7"/>
      </top>
      <bottom style="thin">
        <color rgb="FFB7B7B7"/>
      </bottom>
      <diagonal/>
    </border>
    <border>
      <left/>
      <right style="thin">
        <color rgb="FFB7B7B7"/>
      </right>
      <top style="thin">
        <color rgb="FFB7B7B7"/>
      </top>
      <bottom/>
      <diagonal/>
    </border>
    <border>
      <left style="thin">
        <color rgb="FFB7B7B7"/>
      </left>
      <right style="thin">
        <color rgb="FFB7B7B7"/>
      </right>
      <top style="thin">
        <color rgb="FFB7B7B7"/>
      </top>
      <bottom/>
      <diagonal/>
    </border>
    <border>
      <left style="thin">
        <color rgb="FFB7B7B7"/>
      </left>
      <right/>
      <top style="thin">
        <color rgb="FFB7B7B7"/>
      </top>
      <bottom/>
      <diagonal/>
    </border>
    <border>
      <left/>
      <right style="thin">
        <color rgb="FF000000"/>
      </right>
      <top style="thin">
        <color rgb="FF000000"/>
      </top>
      <bottom/>
      <diagonal/>
    </border>
    <border>
      <left style="thin">
        <color indexed="64"/>
      </left>
      <right style="thin">
        <color indexed="64"/>
      </right>
      <top style="thin">
        <color indexed="64"/>
      </top>
      <bottom style="thin">
        <color indexed="64"/>
      </bottom>
      <diagonal/>
    </border>
    <border>
      <left/>
      <right/>
      <top/>
      <bottom style="thin">
        <color rgb="FF000000"/>
      </bottom>
      <diagonal/>
    </border>
    <border>
      <left style="thin">
        <color rgb="FF000000"/>
      </left>
      <right/>
      <top/>
      <bottom style="thin">
        <color rgb="FF000000"/>
      </bottom>
      <diagonal/>
    </border>
    <border>
      <left/>
      <right/>
      <top style="thin">
        <color indexed="64"/>
      </top>
      <bottom/>
      <diagonal/>
    </border>
    <border>
      <left/>
      <right style="thin">
        <color rgb="FFB7B7B7"/>
      </right>
      <top style="thin">
        <color indexed="64"/>
      </top>
      <bottom style="thin">
        <color rgb="FFB7B7B7"/>
      </bottom>
      <diagonal/>
    </border>
    <border>
      <left style="thin">
        <color rgb="FFB7B7B7"/>
      </left>
      <right style="thin">
        <color rgb="FFB7B7B7"/>
      </right>
      <top style="thin">
        <color indexed="64"/>
      </top>
      <bottom style="thin">
        <color rgb="FFB7B7B7"/>
      </bottom>
      <diagonal/>
    </border>
    <border>
      <left style="thin">
        <color rgb="FFB7B7B7"/>
      </left>
      <right/>
      <top style="thin">
        <color indexed="64"/>
      </top>
      <bottom style="thin">
        <color rgb="FFB7B7B7"/>
      </bottom>
      <diagonal/>
    </border>
  </borders>
  <cellStyleXfs count="3">
    <xf numFmtId="0" fontId="0" fillId="0" borderId="0"/>
    <xf numFmtId="0" fontId="1" fillId="0" borderId="0"/>
    <xf numFmtId="0" fontId="19" fillId="0" borderId="0"/>
  </cellStyleXfs>
  <cellXfs count="153">
    <xf numFmtId="0" fontId="0" fillId="0" borderId="0" xfId="0"/>
    <xf numFmtId="0" fontId="2" fillId="2" borderId="0" xfId="1" applyFont="1" applyFill="1"/>
    <xf numFmtId="0" fontId="3" fillId="2" borderId="0" xfId="1" applyFont="1" applyFill="1" applyAlignment="1">
      <alignment horizontal="center"/>
    </xf>
    <xf numFmtId="0" fontId="1" fillId="0" borderId="0" xfId="1"/>
    <xf numFmtId="0" fontId="4" fillId="3" borderId="0" xfId="1" applyFont="1" applyFill="1"/>
    <xf numFmtId="0" fontId="5" fillId="3" borderId="1" xfId="1" applyFont="1" applyFill="1" applyBorder="1" applyAlignment="1">
      <alignment horizontal="center"/>
    </xf>
    <xf numFmtId="0" fontId="5" fillId="0" borderId="0" xfId="1" applyFont="1" applyAlignment="1">
      <alignment horizontal="left"/>
    </xf>
    <xf numFmtId="0" fontId="1" fillId="4" borderId="2" xfId="1" applyFill="1" applyBorder="1" applyAlignment="1">
      <alignment horizontal="center"/>
    </xf>
    <xf numFmtId="0" fontId="1" fillId="4" borderId="3" xfId="1" applyFill="1" applyBorder="1" applyAlignment="1">
      <alignment horizontal="center"/>
    </xf>
    <xf numFmtId="0" fontId="5" fillId="0" borderId="4" xfId="1" applyFont="1" applyBorder="1" applyAlignment="1">
      <alignment horizontal="center"/>
    </xf>
    <xf numFmtId="0" fontId="5" fillId="0" borderId="5" xfId="1" applyFont="1" applyBorder="1" applyAlignment="1">
      <alignment horizontal="center"/>
    </xf>
    <xf numFmtId="0" fontId="5" fillId="0" borderId="5" xfId="1" applyFont="1" applyBorder="1" applyAlignment="1">
      <alignment horizontal="left"/>
    </xf>
    <xf numFmtId="0" fontId="6" fillId="0" borderId="0" xfId="1" applyFont="1"/>
    <xf numFmtId="0" fontId="5" fillId="0" borderId="0" xfId="1" applyFont="1"/>
    <xf numFmtId="0" fontId="4" fillId="0" borderId="0" xfId="1" applyFont="1"/>
    <xf numFmtId="0" fontId="5" fillId="0" borderId="0" xfId="1" applyFont="1" applyAlignment="1">
      <alignment horizontal="center"/>
    </xf>
    <xf numFmtId="0" fontId="5" fillId="5" borderId="6" xfId="1" applyFont="1" applyFill="1" applyBorder="1"/>
    <xf numFmtId="0" fontId="5" fillId="5" borderId="7" xfId="1" applyFont="1" applyFill="1" applyBorder="1" applyAlignment="1">
      <alignment horizontal="center"/>
    </xf>
    <xf numFmtId="0" fontId="5" fillId="0" borderId="8" xfId="1" applyFont="1" applyBorder="1"/>
    <xf numFmtId="0" fontId="5" fillId="0" borderId="9" xfId="1" applyFont="1" applyBorder="1" applyAlignment="1">
      <alignment horizontal="center"/>
    </xf>
    <xf numFmtId="0" fontId="5" fillId="0" borderId="9" xfId="1" applyFont="1" applyBorder="1" applyAlignment="1">
      <alignment wrapText="1"/>
    </xf>
    <xf numFmtId="0" fontId="7" fillId="0" borderId="0" xfId="1" applyFont="1" applyAlignment="1">
      <alignment horizontal="center"/>
    </xf>
    <xf numFmtId="0" fontId="7" fillId="0" borderId="0" xfId="1" applyFont="1"/>
    <xf numFmtId="0" fontId="5" fillId="5" borderId="6" xfId="1" applyFont="1" applyFill="1" applyBorder="1" applyAlignment="1">
      <alignment horizontal="center"/>
    </xf>
    <xf numFmtId="0" fontId="8" fillId="0" borderId="0" xfId="1" applyFont="1"/>
    <xf numFmtId="0" fontId="5" fillId="0" borderId="8" xfId="1" applyFont="1" applyBorder="1" applyAlignment="1">
      <alignment horizontal="center" vertical="center"/>
    </xf>
    <xf numFmtId="0" fontId="5" fillId="0" borderId="9" xfId="1" applyFont="1" applyBorder="1" applyAlignment="1">
      <alignment horizontal="left" vertical="top" wrapText="1"/>
    </xf>
    <xf numFmtId="0" fontId="5" fillId="0" borderId="6" xfId="1" applyFont="1" applyBorder="1" applyAlignment="1">
      <alignment vertical="top" wrapText="1"/>
    </xf>
    <xf numFmtId="0" fontId="1" fillId="0" borderId="0" xfId="1" applyAlignment="1">
      <alignment wrapText="1"/>
    </xf>
    <xf numFmtId="0" fontId="4" fillId="0" borderId="0" xfId="1" applyFont="1" applyAlignment="1">
      <alignment wrapText="1"/>
    </xf>
    <xf numFmtId="0" fontId="8" fillId="0" borderId="0" xfId="1" applyFont="1" applyAlignment="1">
      <alignment wrapText="1"/>
    </xf>
    <xf numFmtId="0" fontId="9" fillId="0" borderId="0" xfId="1" applyFont="1"/>
    <xf numFmtId="0" fontId="3" fillId="0" borderId="0" xfId="1" applyFont="1"/>
    <xf numFmtId="0" fontId="5" fillId="3" borderId="0" xfId="1" applyFont="1" applyFill="1"/>
    <xf numFmtId="0" fontId="10" fillId="0" borderId="0" xfId="1" applyFont="1"/>
    <xf numFmtId="0" fontId="10" fillId="0" borderId="0" xfId="1" applyFont="1"/>
    <xf numFmtId="0" fontId="1" fillId="0" borderId="0" xfId="1"/>
    <xf numFmtId="0" fontId="5" fillId="0" borderId="6" xfId="1" applyFont="1" applyBorder="1" applyAlignment="1">
      <alignment horizontal="center"/>
    </xf>
    <xf numFmtId="0" fontId="4" fillId="6" borderId="0" xfId="1" applyFont="1" applyFill="1"/>
    <xf numFmtId="0" fontId="5" fillId="7" borderId="6" xfId="1" applyFont="1" applyFill="1" applyBorder="1"/>
    <xf numFmtId="0" fontId="11" fillId="0" borderId="11" xfId="1" applyFont="1" applyBorder="1"/>
    <xf numFmtId="0" fontId="11" fillId="0" borderId="7" xfId="1" applyFont="1" applyBorder="1"/>
    <xf numFmtId="0" fontId="5" fillId="8" borderId="6" xfId="1" applyFont="1" applyFill="1" applyBorder="1"/>
    <xf numFmtId="0" fontId="5" fillId="8" borderId="10" xfId="1" applyFont="1" applyFill="1" applyBorder="1" applyAlignment="1">
      <alignment horizontal="center"/>
    </xf>
    <xf numFmtId="0" fontId="12" fillId="9" borderId="0" xfId="1" applyFont="1" applyFill="1"/>
    <xf numFmtId="0" fontId="4" fillId="0" borderId="0" xfId="1" applyFont="1" applyAlignment="1">
      <alignment horizontal="center"/>
    </xf>
    <xf numFmtId="0" fontId="4" fillId="0" borderId="6" xfId="1" applyFont="1" applyBorder="1"/>
    <xf numFmtId="0" fontId="13" fillId="0" borderId="0" xfId="1" applyFont="1"/>
    <xf numFmtId="0" fontId="5" fillId="3" borderId="0" xfId="1" applyFont="1" applyFill="1"/>
    <xf numFmtId="0" fontId="14" fillId="10" borderId="12" xfId="1" applyFont="1" applyFill="1" applyBorder="1"/>
    <xf numFmtId="0" fontId="5" fillId="0" borderId="0" xfId="1" applyFont="1" applyAlignment="1">
      <alignment horizontal="left" wrapText="1"/>
    </xf>
    <xf numFmtId="0" fontId="5" fillId="0" borderId="5" xfId="1" applyFont="1" applyBorder="1" applyAlignment="1">
      <alignment horizontal="left" wrapText="1"/>
    </xf>
    <xf numFmtId="0" fontId="11" fillId="0" borderId="16" xfId="1" applyFont="1" applyBorder="1"/>
    <xf numFmtId="0" fontId="11" fillId="0" borderId="23" xfId="1" applyFont="1" applyBorder="1"/>
    <xf numFmtId="0" fontId="5" fillId="0" borderId="0" xfId="1" applyFont="1" applyFill="1" applyBorder="1" applyAlignment="1">
      <alignment horizontal="center"/>
    </xf>
    <xf numFmtId="0" fontId="5" fillId="0" borderId="10" xfId="1" applyFont="1" applyBorder="1"/>
    <xf numFmtId="0" fontId="5" fillId="8" borderId="12" xfId="1" applyFont="1" applyFill="1" applyBorder="1" applyAlignment="1">
      <alignment horizontal="center"/>
    </xf>
    <xf numFmtId="0" fontId="11" fillId="0" borderId="25" xfId="1" applyFont="1" applyBorder="1"/>
    <xf numFmtId="0" fontId="5" fillId="0" borderId="0" xfId="1" applyFont="1" applyBorder="1" applyAlignment="1">
      <alignment horizontal="left"/>
    </xf>
    <xf numFmtId="0" fontId="11" fillId="0" borderId="9" xfId="1" applyFont="1" applyBorder="1"/>
    <xf numFmtId="0" fontId="5" fillId="7" borderId="26" xfId="1" applyFont="1" applyFill="1" applyBorder="1" applyAlignment="1">
      <alignment horizontal="center"/>
    </xf>
    <xf numFmtId="0" fontId="5" fillId="0" borderId="24" xfId="1" applyFont="1" applyBorder="1" applyAlignment="1">
      <alignment horizontal="center"/>
    </xf>
    <xf numFmtId="0" fontId="5" fillId="3" borderId="0" xfId="1" applyFont="1" applyFill="1" applyAlignment="1"/>
    <xf numFmtId="0" fontId="5" fillId="0" borderId="24" xfId="1" applyFont="1" applyFill="1" applyBorder="1" applyAlignment="1">
      <alignment horizontal="center"/>
    </xf>
    <xf numFmtId="0" fontId="4" fillId="0" borderId="0" xfId="1" applyFont="1" applyFill="1"/>
    <xf numFmtId="0" fontId="5" fillId="0" borderId="0" xfId="1" applyFont="1" applyFill="1" applyAlignment="1">
      <alignment horizontal="left"/>
    </xf>
    <xf numFmtId="0" fontId="14" fillId="10" borderId="16" xfId="1" applyFont="1" applyFill="1" applyBorder="1"/>
    <xf numFmtId="0" fontId="14" fillId="10" borderId="23" xfId="1" applyFont="1" applyFill="1" applyBorder="1"/>
    <xf numFmtId="0" fontId="10" fillId="0" borderId="12" xfId="1" applyFont="1" applyBorder="1"/>
    <xf numFmtId="0" fontId="10" fillId="0" borderId="16" xfId="1" applyFont="1" applyBorder="1"/>
    <xf numFmtId="0" fontId="10" fillId="0" borderId="16" xfId="1" applyFont="1" applyBorder="1" applyAlignment="1">
      <alignment horizontal="right"/>
    </xf>
    <xf numFmtId="0" fontId="10" fillId="0" borderId="16" xfId="1" applyFont="1" applyBorder="1" applyAlignment="1">
      <alignment horizontal="center"/>
    </xf>
    <xf numFmtId="0" fontId="15" fillId="0" borderId="16" xfId="1" applyFont="1" applyBorder="1"/>
    <xf numFmtId="0" fontId="10" fillId="0" borderId="23" xfId="1" applyFont="1" applyBorder="1"/>
    <xf numFmtId="0" fontId="10" fillId="0" borderId="16" xfId="1" applyFont="1" applyBorder="1"/>
    <xf numFmtId="164" fontId="10" fillId="0" borderId="16" xfId="1" applyNumberFormat="1" applyFont="1" applyBorder="1"/>
    <xf numFmtId="0" fontId="10" fillId="0" borderId="10" xfId="1" applyFont="1" applyBorder="1"/>
    <xf numFmtId="0" fontId="10" fillId="0" borderId="11" xfId="1" applyFont="1" applyBorder="1"/>
    <xf numFmtId="0" fontId="10" fillId="0" borderId="11" xfId="1" applyFont="1" applyBorder="1" applyAlignment="1">
      <alignment horizontal="right"/>
    </xf>
    <xf numFmtId="0" fontId="15" fillId="0" borderId="11" xfId="1" applyFont="1" applyBorder="1"/>
    <xf numFmtId="0" fontId="10" fillId="0" borderId="7" xfId="1" applyFont="1" applyBorder="1"/>
    <xf numFmtId="0" fontId="10" fillId="0" borderId="11" xfId="1" applyFont="1" applyBorder="1" applyAlignment="1">
      <alignment horizontal="center"/>
    </xf>
    <xf numFmtId="11" fontId="10" fillId="0" borderId="11" xfId="1" applyNumberFormat="1" applyFont="1" applyBorder="1" applyAlignment="1">
      <alignment horizontal="right"/>
    </xf>
    <xf numFmtId="11" fontId="10" fillId="0" borderId="16" xfId="1" applyNumberFormat="1" applyFont="1" applyBorder="1" applyAlignment="1">
      <alignment horizontal="right"/>
    </xf>
    <xf numFmtId="0" fontId="10" fillId="0" borderId="12" xfId="1" applyFont="1" applyFill="1" applyBorder="1"/>
    <xf numFmtId="0" fontId="10" fillId="0" borderId="16" xfId="1" applyFont="1" applyFill="1" applyBorder="1"/>
    <xf numFmtId="0" fontId="10" fillId="0" borderId="16" xfId="1" applyFont="1" applyFill="1" applyBorder="1" applyAlignment="1">
      <alignment horizontal="right"/>
    </xf>
    <xf numFmtId="0" fontId="15" fillId="0" borderId="16" xfId="1" applyFont="1" applyFill="1" applyBorder="1"/>
    <xf numFmtId="0" fontId="10" fillId="0" borderId="23" xfId="1" applyFont="1" applyFill="1" applyBorder="1"/>
    <xf numFmtId="0" fontId="1" fillId="0" borderId="0" xfId="1" applyFill="1"/>
    <xf numFmtId="0" fontId="20" fillId="10" borderId="0" xfId="2" applyFont="1" applyFill="1"/>
    <xf numFmtId="0" fontId="20" fillId="10" borderId="12" xfId="2" applyFont="1" applyFill="1" applyBorder="1"/>
    <xf numFmtId="0" fontId="19" fillId="0" borderId="0" xfId="2"/>
    <xf numFmtId="0" fontId="16" fillId="9" borderId="0" xfId="2" applyFont="1" applyFill="1"/>
    <xf numFmtId="0" fontId="16" fillId="0" borderId="0" xfId="2" applyFont="1"/>
    <xf numFmtId="0" fontId="16" fillId="11" borderId="0" xfId="2" applyFont="1" applyFill="1"/>
    <xf numFmtId="0" fontId="16" fillId="14" borderId="0" xfId="2" applyFont="1" applyFill="1"/>
    <xf numFmtId="0" fontId="16" fillId="0" borderId="16" xfId="2" applyFont="1" applyBorder="1"/>
    <xf numFmtId="0" fontId="16" fillId="12" borderId="0" xfId="2" applyFont="1" applyFill="1"/>
    <xf numFmtId="0" fontId="16" fillId="6" borderId="0" xfId="2" applyFont="1" applyFill="1"/>
    <xf numFmtId="0" fontId="16" fillId="15" borderId="16" xfId="2" applyFont="1" applyFill="1" applyBorder="1"/>
    <xf numFmtId="0" fontId="16" fillId="11" borderId="16" xfId="2" applyFont="1" applyFill="1" applyBorder="1"/>
    <xf numFmtId="0" fontId="16" fillId="13" borderId="0" xfId="2" applyFont="1" applyFill="1"/>
    <xf numFmtId="0" fontId="16" fillId="14" borderId="16" xfId="2" applyFont="1" applyFill="1" applyBorder="1"/>
    <xf numFmtId="0" fontId="16" fillId="0" borderId="13" xfId="2" applyFont="1" applyFill="1" applyBorder="1"/>
    <xf numFmtId="0" fontId="16" fillId="0" borderId="14" xfId="2" applyFont="1" applyFill="1" applyBorder="1"/>
    <xf numFmtId="0" fontId="16" fillId="0" borderId="15" xfId="2" applyFont="1" applyFill="1" applyBorder="1"/>
    <xf numFmtId="0" fontId="16" fillId="0" borderId="17" xfId="2" applyFont="1" applyFill="1" applyBorder="1"/>
    <xf numFmtId="0" fontId="16" fillId="0" borderId="18" xfId="2" applyFont="1" applyFill="1" applyBorder="1"/>
    <xf numFmtId="0" fontId="16" fillId="0" borderId="19" xfId="2" applyFont="1" applyFill="1" applyBorder="1"/>
    <xf numFmtId="0" fontId="19" fillId="0" borderId="0" xfId="2" applyFill="1"/>
    <xf numFmtId="0" fontId="17" fillId="0" borderId="18" xfId="2" applyFont="1" applyFill="1" applyBorder="1"/>
    <xf numFmtId="0" fontId="16" fillId="0" borderId="20" xfId="2" applyFont="1" applyFill="1" applyBorder="1"/>
    <xf numFmtId="0" fontId="16" fillId="0" borderId="21" xfId="2" applyFont="1" applyFill="1" applyBorder="1"/>
    <xf numFmtId="0" fontId="17" fillId="0" borderId="21" xfId="2" applyFont="1" applyFill="1" applyBorder="1"/>
    <xf numFmtId="0" fontId="16" fillId="0" borderId="22" xfId="2" applyFont="1" applyFill="1" applyBorder="1"/>
    <xf numFmtId="0" fontId="16" fillId="0" borderId="0" xfId="2" applyFont="1" applyFill="1"/>
    <xf numFmtId="0" fontId="16" fillId="0" borderId="16" xfId="2" applyFont="1" applyFill="1" applyBorder="1"/>
    <xf numFmtId="0" fontId="17" fillId="0" borderId="0" xfId="2" applyFont="1" applyFill="1"/>
    <xf numFmtId="0" fontId="21" fillId="0" borderId="0" xfId="2" applyFont="1" applyFill="1"/>
    <xf numFmtId="0" fontId="18" fillId="0" borderId="0" xfId="2" applyFont="1" applyFill="1"/>
    <xf numFmtId="0" fontId="16" fillId="16" borderId="0" xfId="0" applyFont="1" applyFill="1"/>
    <xf numFmtId="0" fontId="16" fillId="17" borderId="0" xfId="0" applyFont="1" applyFill="1"/>
    <xf numFmtId="0" fontId="16" fillId="18" borderId="0" xfId="2" applyFont="1" applyFill="1"/>
    <xf numFmtId="0" fontId="16" fillId="16" borderId="0" xfId="2" applyFont="1" applyFill="1"/>
    <xf numFmtId="0" fontId="16" fillId="11" borderId="0" xfId="2" applyFont="1" applyFill="1" applyBorder="1"/>
    <xf numFmtId="0" fontId="16" fillId="19" borderId="0" xfId="2" applyFont="1" applyFill="1"/>
    <xf numFmtId="0" fontId="16" fillId="0" borderId="0" xfId="2" applyFont="1" applyFill="1" applyBorder="1"/>
    <xf numFmtId="0" fontId="16" fillId="20" borderId="0" xfId="2" applyFont="1" applyFill="1"/>
    <xf numFmtId="0" fontId="16" fillId="21" borderId="0" xfId="2" applyFont="1" applyFill="1"/>
    <xf numFmtId="0" fontId="16" fillId="22" borderId="0" xfId="2" applyFont="1" applyFill="1"/>
    <xf numFmtId="0" fontId="19" fillId="23" borderId="0" xfId="2" applyFill="1"/>
    <xf numFmtId="0" fontId="16" fillId="0" borderId="0" xfId="2" applyFont="1" applyBorder="1"/>
    <xf numFmtId="0" fontId="16" fillId="14" borderId="0" xfId="2" applyFont="1" applyFill="1" applyBorder="1"/>
    <xf numFmtId="0" fontId="19" fillId="0" borderId="0" xfId="2" applyBorder="1"/>
    <xf numFmtId="0" fontId="19" fillId="0" borderId="0" xfId="2" applyFill="1" applyBorder="1"/>
    <xf numFmtId="0" fontId="16" fillId="0" borderId="27" xfId="2" applyFont="1" applyBorder="1"/>
    <xf numFmtId="0" fontId="16" fillId="11" borderId="27" xfId="2" applyFont="1" applyFill="1" applyBorder="1"/>
    <xf numFmtId="0" fontId="16" fillId="14" borderId="27" xfId="2" applyFont="1" applyFill="1" applyBorder="1"/>
    <xf numFmtId="0" fontId="16" fillId="0" borderId="28" xfId="2" applyFont="1" applyFill="1" applyBorder="1"/>
    <xf numFmtId="0" fontId="16" fillId="0" borderId="29" xfId="2" applyFont="1" applyFill="1" applyBorder="1"/>
    <xf numFmtId="0" fontId="16" fillId="0" borderId="30" xfId="2" applyFont="1" applyFill="1" applyBorder="1"/>
    <xf numFmtId="0" fontId="19" fillId="0" borderId="27" xfId="2" applyBorder="1"/>
    <xf numFmtId="0" fontId="16" fillId="0" borderId="27" xfId="2" applyFont="1" applyFill="1" applyBorder="1"/>
    <xf numFmtId="0" fontId="19" fillId="0" borderId="27" xfId="2" applyFill="1" applyBorder="1"/>
    <xf numFmtId="0" fontId="16" fillId="15" borderId="27" xfId="2" applyFont="1" applyFill="1" applyBorder="1"/>
    <xf numFmtId="0" fontId="16" fillId="16" borderId="27" xfId="0" applyFont="1" applyFill="1" applyBorder="1"/>
    <xf numFmtId="0" fontId="16" fillId="17" borderId="27" xfId="0" applyFont="1" applyFill="1" applyBorder="1"/>
    <xf numFmtId="0" fontId="16" fillId="24" borderId="0" xfId="2" applyFont="1" applyFill="1"/>
    <xf numFmtId="0" fontId="19" fillId="25" borderId="0" xfId="2" applyFill="1"/>
    <xf numFmtId="0" fontId="16" fillId="19" borderId="16" xfId="2" applyFont="1" applyFill="1" applyBorder="1"/>
    <xf numFmtId="0" fontId="16" fillId="26" borderId="0" xfId="2" applyFont="1" applyFill="1"/>
    <xf numFmtId="0" fontId="16" fillId="27" borderId="0" xfId="2" applyFont="1" applyFill="1"/>
  </cellXfs>
  <cellStyles count="3">
    <cellStyle name="Normal" xfId="0" builtinId="0"/>
    <cellStyle name="Normal 2" xfId="1" xr:uid="{AAF71F4C-6C8F-4BCA-9A93-A517CEDEBE73}"/>
    <cellStyle name="Normal 3" xfId="2" xr:uid="{15D08648-65D6-45CF-9564-F581D6CF555A}"/>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28575</xdr:colOff>
      <xdr:row>42</xdr:row>
      <xdr:rowOff>171450</xdr:rowOff>
    </xdr:from>
    <xdr:to>
      <xdr:col>2</xdr:col>
      <xdr:colOff>1532892</xdr:colOff>
      <xdr:row>72</xdr:row>
      <xdr:rowOff>170707</xdr:rowOff>
    </xdr:to>
    <xdr:pic>
      <xdr:nvPicPr>
        <xdr:cNvPr id="3" name="Picture 2">
          <a:extLst>
            <a:ext uri="{FF2B5EF4-FFF2-40B4-BE49-F238E27FC236}">
              <a16:creationId xmlns:a16="http://schemas.microsoft.com/office/drawing/2014/main" id="{FA322785-D039-4457-97F2-42F9DEE68A2E}"/>
            </a:ext>
          </a:extLst>
        </xdr:cNvPr>
        <xdr:cNvPicPr>
          <a:picLocks noChangeAspect="1"/>
        </xdr:cNvPicPr>
      </xdr:nvPicPr>
      <xdr:blipFill>
        <a:blip xmlns:r="http://schemas.openxmlformats.org/officeDocument/2006/relationships" r:embed="rId1"/>
        <a:stretch>
          <a:fillRect/>
        </a:stretch>
      </xdr:blipFill>
      <xdr:spPr>
        <a:xfrm>
          <a:off x="28575" y="8620125"/>
          <a:ext cx="5066667" cy="594285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drive.google.com/open?id=1Xa3G0FFAfsT_0hL2OOwtJSZYnu5BtgL5"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www.scopus.com/inward/record.uri?eid=2-s2.0-84953218659&amp;doi=10.1109%2fSEAMS.2015.28&amp;partnerID=40&amp;md5=413c60f26d422f5eefa1d03d5d6e9200" TargetMode="External"/><Relationship Id="rId13" Type="http://schemas.openxmlformats.org/officeDocument/2006/relationships/hyperlink" Target="https://www.scopus.com/inward/record.uri?eid=2-s2.0-85085928360&amp;doi=10.1109%2fICSA47634.2020.00022&amp;partnerID=40&amp;md5=9eb94240f398508ab9277e5e465398bb" TargetMode="External"/><Relationship Id="rId3" Type="http://schemas.openxmlformats.org/officeDocument/2006/relationships/hyperlink" Target="https://www.scopus.com/inward/record.uri?eid=2-s2.0-85049692631&amp;doi=10.1145%2f3183440.3183483&amp;partnerID=40&amp;md5=60c227525343d737bad1dd92e5d76995" TargetMode="External"/><Relationship Id="rId7" Type="http://schemas.openxmlformats.org/officeDocument/2006/relationships/hyperlink" Target="https://www.scopus.com/inward/record.uri?eid=2-s2.0-85056237002&amp;doi=10.1016%2fj.jss.2018.10.051&amp;partnerID=40&amp;md5=25d686eab674f7e84f8a9f5908967d7b" TargetMode="External"/><Relationship Id="rId12" Type="http://schemas.openxmlformats.org/officeDocument/2006/relationships/hyperlink" Target="https://www.scopus.com/inward/record.uri?eid=2-s2.0-85043266216&amp;doi=10.1109%2fCHILECON.2017.8229533&amp;partnerID=40&amp;md5=6c03fe10883fbcfd06c450255d1895ba" TargetMode="External"/><Relationship Id="rId2" Type="http://schemas.openxmlformats.org/officeDocument/2006/relationships/hyperlink" Target="https://www.scopus.com/inward/record.uri?eid=2-s2.0-85035146641&amp;doi=10.1007%2fs10270-017-0639-0&amp;partnerID=40&amp;md5=6307205ac7c41f7968e8d0e661daf409" TargetMode="External"/><Relationship Id="rId16" Type="http://schemas.openxmlformats.org/officeDocument/2006/relationships/hyperlink" Target="https://www.scopus.com/inward/record.uri?eid=2-s2.0-85023752324&amp;partnerID=40&amp;md5=e05e6717ff2263810cfb44917a006ce6" TargetMode="External"/><Relationship Id="rId1" Type="http://schemas.openxmlformats.org/officeDocument/2006/relationships/hyperlink" Target="https://www.scopus.com/inward/record.uri?eid=2-s2.0-85073657013&amp;doi=10.3390%2fs19204559&amp;partnerID=40&amp;md5=1f0d4c79d5a5042f4027dfe0a52915d6" TargetMode="External"/><Relationship Id="rId6" Type="http://schemas.openxmlformats.org/officeDocument/2006/relationships/hyperlink" Target="https://www.scopus.com/inward/record.uri?eid=2-s2.0-85069317952&amp;doi=10.3390%2fs19132996&amp;partnerID=40&amp;md5=dfd7828f94ca380debc0de25bc508c54" TargetMode="External"/><Relationship Id="rId11" Type="http://schemas.openxmlformats.org/officeDocument/2006/relationships/hyperlink" Target="https://www.scopus.com/inward/record.uri?eid=2-s2.0-85071085754&amp;doi=10.1109%2fSEAMS.2019.00033&amp;partnerID=40&amp;md5=b8a8a8d362f26ac8f294177b92c8572c" TargetMode="External"/><Relationship Id="rId5" Type="http://schemas.openxmlformats.org/officeDocument/2006/relationships/hyperlink" Target="https://www.scopus.com/inward/record.uri?eid=2-s2.0-85042703991&amp;doi=10.1109%2fTSC.2018.2808956&amp;partnerID=40&amp;md5=46cf53415c2ac231495f80b2d65ccf14" TargetMode="External"/><Relationship Id="rId15" Type="http://schemas.openxmlformats.org/officeDocument/2006/relationships/hyperlink" Target="https://www.scopus.com/inward/record.uri?eid=2-s2.0-85085943629&amp;doi=10.1109%2fICSA47634.2020.00010&amp;partnerID=40&amp;md5=2dbe780c62f3a6fd46fc10839399e6e3" TargetMode="External"/><Relationship Id="rId10" Type="http://schemas.openxmlformats.org/officeDocument/2006/relationships/hyperlink" Target="https://www.scopus.com/inward/record.uri?eid=2-s2.0-85025610351&amp;doi=10.1109%2fSEAMS.2017.21&amp;partnerID=40&amp;md5=461a7294434c88ac3df9c02c491702aa" TargetMode="External"/><Relationship Id="rId4" Type="http://schemas.openxmlformats.org/officeDocument/2006/relationships/hyperlink" Target="https://www.scopus.com/inward/record.uri?eid=2-s2.0-84994299117&amp;doi=10.1016%2fj.ins.2016.10.031&amp;partnerID=40&amp;md5=bade5ab31126117f0f12075f49b8dffa" TargetMode="External"/><Relationship Id="rId9" Type="http://schemas.openxmlformats.org/officeDocument/2006/relationships/hyperlink" Target="https://www.scopus.com/inward/record.uri?eid=2-s2.0-84891544078&amp;doi=10.1109%2fCoASE.2013.6654042&amp;partnerID=40&amp;md5=bb5cc8a374f45dcaf2d98fbe3c74e683" TargetMode="External"/><Relationship Id="rId14" Type="http://schemas.openxmlformats.org/officeDocument/2006/relationships/hyperlink" Target="https://www.scopus.com/inward/record.uri?eid=2-s2.0-85073771738&amp;doi=10.1109%2fCAMAD.2019.8858499&amp;partnerID=40&amp;md5=b6ea64e028673416e9f4ee1be7cc5a6f"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elf-adaptive.org/exemplars/v2v-DEECo" TargetMode="External"/><Relationship Id="rId2" Type="http://schemas.openxmlformats.org/officeDocument/2006/relationships/hyperlink" Target="http://dx.doi.org/10.4230/DARTS.3.1.4." TargetMode="External"/><Relationship Id="rId1" Type="http://schemas.openxmlformats.org/officeDocument/2006/relationships/hyperlink" Target="https://nottedeiricercatoriaq.it/" TargetMode="External"/><Relationship Id="rId4" Type="http://schemas.openxmlformats.org/officeDocument/2006/relationships/hyperlink" Target="https://www.youtube.com/watch?v=nmg-w2kfKE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8C8C79-FE0A-488F-96FA-63B0B90A9898}">
  <sheetPr>
    <outlinePr summaryBelow="0" summaryRight="0"/>
  </sheetPr>
  <dimension ref="A1:AA48"/>
  <sheetViews>
    <sheetView topLeftCell="A16" zoomScale="70" zoomScaleNormal="70" workbookViewId="0">
      <selection activeCell="C55" sqref="C55"/>
    </sheetView>
  </sheetViews>
  <sheetFormatPr defaultColWidth="14.42578125" defaultRowHeight="15.75" customHeight="1" x14ac:dyDescent="0.2"/>
  <cols>
    <col min="1" max="1" width="20.28515625" style="3" customWidth="1"/>
    <col min="2" max="2" width="33.140625" style="3" customWidth="1"/>
    <col min="3" max="3" width="101.140625" style="3" customWidth="1"/>
    <col min="4" max="4" width="27.28515625" style="3" customWidth="1"/>
    <col min="5" max="5" width="26" style="3" customWidth="1"/>
    <col min="6" max="6" width="25.5703125" style="3" customWidth="1"/>
    <col min="7" max="7" width="26.42578125" style="3" customWidth="1"/>
    <col min="8" max="16384" width="14.42578125" style="3"/>
  </cols>
  <sheetData>
    <row r="1" spans="1:27" ht="12.75" x14ac:dyDescent="0.2">
      <c r="A1" s="1" t="s">
        <v>0</v>
      </c>
      <c r="B1" s="2"/>
      <c r="C1" s="1"/>
      <c r="D1" s="1"/>
      <c r="E1" s="1"/>
      <c r="F1" s="1"/>
      <c r="G1" s="1"/>
      <c r="H1" s="1"/>
      <c r="I1" s="1"/>
      <c r="J1" s="1"/>
      <c r="K1" s="1"/>
      <c r="L1" s="1"/>
      <c r="M1" s="1"/>
      <c r="N1" s="1"/>
      <c r="O1" s="1"/>
      <c r="P1" s="1"/>
      <c r="Q1" s="1"/>
      <c r="R1" s="1"/>
      <c r="S1" s="1"/>
      <c r="T1" s="1"/>
      <c r="U1" s="1"/>
      <c r="V1" s="1"/>
      <c r="W1" s="1"/>
      <c r="X1" s="1"/>
      <c r="Y1" s="1"/>
      <c r="Z1" s="1"/>
      <c r="AA1" s="1"/>
    </row>
    <row r="2" spans="1:27" ht="12.75" x14ac:dyDescent="0.2">
      <c r="A2" s="4" t="s">
        <v>1</v>
      </c>
      <c r="B2" s="5"/>
      <c r="C2" s="4"/>
      <c r="D2" s="4"/>
      <c r="E2" s="4"/>
      <c r="F2" s="4"/>
      <c r="G2" s="4"/>
      <c r="H2" s="4"/>
      <c r="I2" s="4"/>
      <c r="J2" s="4"/>
      <c r="K2" s="4"/>
      <c r="L2" s="4"/>
      <c r="M2" s="4"/>
      <c r="N2" s="4"/>
      <c r="O2" s="4"/>
      <c r="P2" s="4"/>
      <c r="Q2" s="4"/>
      <c r="R2" s="4"/>
      <c r="S2" s="4"/>
      <c r="T2" s="4"/>
      <c r="U2" s="4"/>
      <c r="V2" s="4"/>
      <c r="W2" s="4"/>
      <c r="X2" s="4"/>
      <c r="Y2" s="4"/>
      <c r="Z2" s="4"/>
      <c r="AA2" s="4"/>
    </row>
    <row r="3" spans="1:27" ht="15" customHeight="1" x14ac:dyDescent="0.2">
      <c r="A3" s="6" t="s">
        <v>152</v>
      </c>
      <c r="B3" s="6"/>
    </row>
    <row r="4" spans="1:27" ht="15.75" customHeight="1" x14ac:dyDescent="0.2">
      <c r="A4" s="50"/>
      <c r="B4" s="6"/>
    </row>
    <row r="5" spans="1:27" ht="12.75" x14ac:dyDescent="0.2">
      <c r="A5" s="4" t="s">
        <v>2</v>
      </c>
      <c r="B5" s="4"/>
      <c r="C5" s="4"/>
      <c r="D5" s="4"/>
      <c r="E5" s="4"/>
      <c r="F5" s="4"/>
      <c r="G5" s="4"/>
      <c r="H5" s="4"/>
      <c r="I5" s="4"/>
      <c r="J5" s="4"/>
      <c r="K5" s="4"/>
      <c r="L5" s="4"/>
      <c r="M5" s="4"/>
      <c r="N5" s="4"/>
      <c r="O5" s="4"/>
      <c r="P5" s="4"/>
      <c r="Q5" s="4"/>
      <c r="R5" s="4"/>
      <c r="S5" s="4"/>
      <c r="T5" s="4"/>
      <c r="U5" s="4"/>
      <c r="V5" s="4"/>
      <c r="W5" s="4"/>
      <c r="X5" s="4"/>
      <c r="Y5" s="4"/>
      <c r="Z5" s="4"/>
      <c r="AA5" s="4"/>
    </row>
    <row r="6" spans="1:27" ht="12.75" x14ac:dyDescent="0.2">
      <c r="A6" s="7" t="s">
        <v>3</v>
      </c>
      <c r="B6" s="8" t="s">
        <v>4</v>
      </c>
      <c r="C6" s="8" t="s">
        <v>5</v>
      </c>
      <c r="D6" s="8" t="s">
        <v>6</v>
      </c>
    </row>
    <row r="7" spans="1:27" ht="12.75" x14ac:dyDescent="0.2">
      <c r="A7" s="9" t="s">
        <v>7</v>
      </c>
      <c r="B7" s="10" t="s">
        <v>8</v>
      </c>
      <c r="C7" s="11" t="s">
        <v>150</v>
      </c>
      <c r="D7" s="11"/>
    </row>
    <row r="8" spans="1:27" ht="12.75" x14ac:dyDescent="0.2">
      <c r="A8" s="9" t="s">
        <v>9</v>
      </c>
      <c r="B8" s="10" t="s">
        <v>10</v>
      </c>
      <c r="C8" s="51" t="s">
        <v>151</v>
      </c>
      <c r="D8" s="11"/>
    </row>
    <row r="9" spans="1:27" ht="12.75" x14ac:dyDescent="0.2">
      <c r="C9" s="12"/>
    </row>
    <row r="10" spans="1:27" ht="12.75" x14ac:dyDescent="0.2">
      <c r="A10" s="1" t="s">
        <v>11</v>
      </c>
      <c r="B10" s="1"/>
      <c r="C10" s="1"/>
      <c r="D10" s="1"/>
      <c r="E10" s="1"/>
      <c r="F10" s="1"/>
      <c r="G10" s="1"/>
      <c r="H10" s="1"/>
      <c r="I10" s="1"/>
      <c r="J10" s="1"/>
      <c r="K10" s="1"/>
      <c r="L10" s="1"/>
      <c r="M10" s="1"/>
      <c r="N10" s="1"/>
      <c r="O10" s="1"/>
      <c r="P10" s="1"/>
      <c r="Q10" s="1"/>
      <c r="R10" s="1"/>
      <c r="S10" s="1"/>
      <c r="T10" s="1"/>
      <c r="U10" s="1"/>
      <c r="V10" s="1"/>
      <c r="W10" s="1"/>
      <c r="X10" s="1"/>
      <c r="Y10" s="1"/>
      <c r="Z10" s="1"/>
      <c r="AA10" s="1"/>
    </row>
    <row r="11" spans="1:27" ht="12.75" x14ac:dyDescent="0.2">
      <c r="A11" s="4" t="s">
        <v>12</v>
      </c>
      <c r="B11" s="4"/>
      <c r="C11" s="4"/>
      <c r="D11" s="4"/>
      <c r="E11" s="4"/>
      <c r="F11" s="4"/>
      <c r="G11" s="4"/>
      <c r="H11" s="4"/>
      <c r="I11" s="4"/>
      <c r="J11" s="4"/>
      <c r="K11" s="4"/>
      <c r="L11" s="4"/>
      <c r="M11" s="4"/>
      <c r="N11" s="4"/>
      <c r="O11" s="4"/>
      <c r="P11" s="4"/>
      <c r="Q11" s="4"/>
      <c r="R11" s="4"/>
      <c r="S11" s="4"/>
      <c r="T11" s="4"/>
      <c r="U11" s="4"/>
      <c r="V11" s="4"/>
      <c r="W11" s="4"/>
      <c r="X11" s="4"/>
      <c r="Y11" s="4"/>
      <c r="Z11" s="4"/>
      <c r="AA11" s="4"/>
    </row>
    <row r="12" spans="1:27" ht="12.75" x14ac:dyDescent="0.2">
      <c r="A12" s="13" t="s">
        <v>13</v>
      </c>
    </row>
    <row r="13" spans="1:27" ht="12.75" x14ac:dyDescent="0.2">
      <c r="A13" s="14"/>
    </row>
    <row r="14" spans="1:27" ht="12.75" x14ac:dyDescent="0.2">
      <c r="A14" s="4" t="s">
        <v>14</v>
      </c>
      <c r="B14" s="4"/>
      <c r="C14" s="4"/>
      <c r="D14" s="4"/>
      <c r="E14" s="4"/>
      <c r="F14" s="4"/>
      <c r="G14" s="4"/>
      <c r="H14" s="4"/>
      <c r="I14" s="4"/>
      <c r="J14" s="4"/>
      <c r="K14" s="4"/>
      <c r="L14" s="4"/>
      <c r="M14" s="4"/>
      <c r="N14" s="4"/>
      <c r="O14" s="4"/>
      <c r="P14" s="4"/>
      <c r="Q14" s="4"/>
      <c r="R14" s="4"/>
      <c r="S14" s="4"/>
      <c r="T14" s="4"/>
      <c r="U14" s="4"/>
      <c r="V14" s="4"/>
      <c r="W14" s="4"/>
      <c r="X14" s="4"/>
      <c r="Y14" s="4"/>
      <c r="Z14" s="4"/>
      <c r="AA14" s="4"/>
    </row>
    <row r="15" spans="1:27" ht="12.75" x14ac:dyDescent="0.2">
      <c r="A15" s="6" t="s">
        <v>15</v>
      </c>
    </row>
    <row r="16" spans="1:27" ht="12.75" x14ac:dyDescent="0.2">
      <c r="A16" s="6" t="s">
        <v>16</v>
      </c>
      <c r="C16" s="14"/>
      <c r="D16" s="14"/>
      <c r="E16" s="14"/>
      <c r="F16" s="14"/>
      <c r="G16" s="14"/>
      <c r="H16" s="14"/>
      <c r="I16" s="14"/>
      <c r="J16" s="14"/>
      <c r="K16" s="14"/>
      <c r="L16" s="14"/>
      <c r="M16" s="14"/>
      <c r="N16" s="14"/>
      <c r="O16" s="14"/>
      <c r="P16" s="14"/>
      <c r="Q16" s="14"/>
      <c r="R16" s="14"/>
      <c r="S16" s="14"/>
      <c r="T16" s="14"/>
      <c r="U16" s="14"/>
      <c r="V16" s="14"/>
      <c r="W16" s="14"/>
      <c r="X16" s="14"/>
      <c r="Y16" s="14"/>
      <c r="Z16" s="14"/>
      <c r="AA16" s="14"/>
    </row>
    <row r="17" spans="1:27" ht="12.75" x14ac:dyDescent="0.2">
      <c r="A17" s="6" t="s">
        <v>156</v>
      </c>
    </row>
    <row r="18" spans="1:27" ht="12.75" x14ac:dyDescent="0.2">
      <c r="A18" s="6"/>
    </row>
    <row r="19" spans="1:27" ht="12.75" x14ac:dyDescent="0.2">
      <c r="A19" s="13"/>
      <c r="B19" s="15"/>
      <c r="C19" s="15"/>
    </row>
    <row r="20" spans="1:27" ht="12.75" x14ac:dyDescent="0.2">
      <c r="A20" s="16" t="s">
        <v>17</v>
      </c>
      <c r="B20" s="17" t="s">
        <v>18</v>
      </c>
      <c r="C20" s="17" t="s">
        <v>19</v>
      </c>
    </row>
    <row r="21" spans="1:27" ht="42" customHeight="1" x14ac:dyDescent="0.2">
      <c r="A21" s="18" t="s">
        <v>20</v>
      </c>
      <c r="B21" s="19" t="s">
        <v>21</v>
      </c>
      <c r="C21" s="20" t="s">
        <v>155</v>
      </c>
      <c r="D21" s="14"/>
    </row>
    <row r="22" spans="1:27" ht="14.25" customHeight="1" x14ac:dyDescent="0.2">
      <c r="A22" s="18" t="s">
        <v>22</v>
      </c>
      <c r="B22" s="19" t="s">
        <v>23</v>
      </c>
      <c r="C22" s="20" t="s">
        <v>153</v>
      </c>
      <c r="D22" s="14"/>
    </row>
    <row r="23" spans="1:27" ht="25.5" x14ac:dyDescent="0.2">
      <c r="A23" s="18" t="s">
        <v>24</v>
      </c>
      <c r="B23" s="19" t="s">
        <v>25</v>
      </c>
      <c r="C23" s="20" t="s">
        <v>154</v>
      </c>
      <c r="D23" s="14"/>
    </row>
    <row r="24" spans="1:27" ht="12.75" x14ac:dyDescent="0.2">
      <c r="A24" s="13"/>
      <c r="B24" s="21"/>
      <c r="C24" s="22"/>
      <c r="D24" s="22" t="s">
        <v>26</v>
      </c>
    </row>
    <row r="25" spans="1:27" ht="12.75" x14ac:dyDescent="0.2">
      <c r="D25" s="14"/>
    </row>
    <row r="26" spans="1:27" ht="12.75" x14ac:dyDescent="0.2">
      <c r="A26" s="4" t="s">
        <v>27</v>
      </c>
      <c r="B26" s="4"/>
      <c r="C26" s="4"/>
      <c r="D26" s="4"/>
      <c r="E26" s="4"/>
      <c r="F26" s="4"/>
      <c r="G26" s="4"/>
      <c r="H26" s="4"/>
      <c r="I26" s="4"/>
      <c r="J26" s="4"/>
      <c r="K26" s="4"/>
      <c r="L26" s="4"/>
      <c r="M26" s="4"/>
      <c r="N26" s="4"/>
      <c r="O26" s="4"/>
      <c r="P26" s="4"/>
      <c r="Q26" s="4"/>
      <c r="R26" s="4"/>
      <c r="S26" s="4"/>
      <c r="T26" s="4"/>
      <c r="U26" s="4"/>
      <c r="V26" s="4"/>
      <c r="W26" s="4"/>
      <c r="X26" s="4"/>
      <c r="Y26" s="4"/>
      <c r="Z26" s="4"/>
      <c r="AA26" s="4"/>
    </row>
    <row r="27" spans="1:27" ht="12.75" x14ac:dyDescent="0.2">
      <c r="A27" s="23" t="s">
        <v>28</v>
      </c>
      <c r="B27" s="17" t="s">
        <v>29</v>
      </c>
      <c r="C27" s="17" t="s">
        <v>30</v>
      </c>
      <c r="D27" s="14"/>
      <c r="E27" s="14"/>
      <c r="F27" s="14"/>
      <c r="G27" s="24" t="s">
        <v>33</v>
      </c>
    </row>
    <row r="28" spans="1:27" ht="88.5" customHeight="1" x14ac:dyDescent="0.2">
      <c r="A28" s="25" t="s">
        <v>34</v>
      </c>
      <c r="B28" s="26" t="s">
        <v>35</v>
      </c>
      <c r="C28" s="27" t="str">
        <f>+CONCATENATE(C21, " AND ",C22," AND ",C23)</f>
        <v>(“Embedded Systems” OR “Cyber Physical Systems” OR “CPSs” OR “Cyberphysical Systems” OR “Cyber-physical
Systems” OR “Internet of Things” OR ”IoT” OR "Connected things" OR "Autonomous systems" OR "Industrial internet of things" OR “Intelligent Systems” OR “Industry 4.0” OR “fourth industrial revolution”) AND  (“Self-adaptive” OR “Self Adaptive” OR “Self-adaptiveness” OR “Adaptative” OR “self Adaptation” OR “self-adaptation”) AND (“Tools” OR “Instrument” OR “Device” OR “Strategies” OR “Methods” OR “Techniques” OR “Frameworks” OR “Structure" OR “Architecture” OR “Design”)</v>
      </c>
      <c r="D28" s="28"/>
      <c r="E28" s="29"/>
      <c r="F28" s="29"/>
      <c r="G28" s="30"/>
      <c r="T28" s="14"/>
    </row>
    <row r="29" spans="1:27" ht="18" customHeight="1" x14ac:dyDescent="0.2">
      <c r="F29" s="22" t="s">
        <v>36</v>
      </c>
    </row>
    <row r="30" spans="1:27" ht="12.75" x14ac:dyDescent="0.2">
      <c r="A30" s="4" t="s">
        <v>37</v>
      </c>
      <c r="B30" s="4"/>
      <c r="C30" s="4"/>
      <c r="D30" s="4"/>
      <c r="E30" s="4"/>
      <c r="F30" s="4"/>
      <c r="G30" s="4"/>
      <c r="H30" s="4"/>
      <c r="I30" s="4"/>
      <c r="J30" s="4"/>
      <c r="K30" s="4"/>
      <c r="L30" s="4"/>
      <c r="M30" s="4"/>
      <c r="N30" s="4"/>
      <c r="O30" s="4"/>
      <c r="P30" s="4"/>
      <c r="Q30" s="4"/>
      <c r="R30" s="4"/>
      <c r="S30" s="4"/>
      <c r="T30" s="4"/>
      <c r="U30" s="4"/>
      <c r="V30" s="4"/>
      <c r="W30" s="4"/>
      <c r="X30" s="4"/>
      <c r="Y30" s="4"/>
      <c r="Z30" s="4"/>
      <c r="AA30" s="4"/>
    </row>
    <row r="31" spans="1:27" ht="12.75" x14ac:dyDescent="0.2">
      <c r="A31" s="31" t="s">
        <v>38</v>
      </c>
    </row>
    <row r="32" spans="1:27" ht="12.75" x14ac:dyDescent="0.2">
      <c r="A32" s="13" t="s">
        <v>157</v>
      </c>
    </row>
    <row r="33" spans="1:27" ht="12.75" x14ac:dyDescent="0.2">
      <c r="A33" s="13" t="s">
        <v>158</v>
      </c>
    </row>
    <row r="34" spans="1:27" ht="12.75" x14ac:dyDescent="0.2">
      <c r="A34" s="13" t="s">
        <v>159</v>
      </c>
    </row>
    <row r="35" spans="1:27" ht="12.75" x14ac:dyDescent="0.2">
      <c r="A35" s="13" t="s">
        <v>160</v>
      </c>
    </row>
    <row r="36" spans="1:27" ht="12.75" x14ac:dyDescent="0.2">
      <c r="A36" s="31"/>
    </row>
    <row r="37" spans="1:27" ht="12.75" x14ac:dyDescent="0.2">
      <c r="A37" s="31" t="s">
        <v>39</v>
      </c>
      <c r="C37" s="13"/>
    </row>
    <row r="38" spans="1:27" ht="12.75" x14ac:dyDescent="0.2">
      <c r="A38" s="13" t="s">
        <v>161</v>
      </c>
    </row>
    <row r="39" spans="1:27" ht="12.75" x14ac:dyDescent="0.2">
      <c r="A39" s="13" t="s">
        <v>162</v>
      </c>
    </row>
    <row r="40" spans="1:27" ht="12.75" x14ac:dyDescent="0.2">
      <c r="A40" s="32" t="s">
        <v>40</v>
      </c>
    </row>
    <row r="41" spans="1:27" ht="12.75" x14ac:dyDescent="0.2">
      <c r="A41" s="1" t="s">
        <v>41</v>
      </c>
      <c r="B41" s="1"/>
      <c r="C41" s="1"/>
      <c r="D41" s="1"/>
      <c r="E41" s="1"/>
      <c r="F41" s="1"/>
      <c r="G41" s="1"/>
      <c r="H41" s="1"/>
      <c r="I41" s="1"/>
      <c r="J41" s="1"/>
      <c r="K41" s="1"/>
      <c r="L41" s="1"/>
      <c r="M41" s="1"/>
      <c r="N41" s="1"/>
      <c r="O41" s="1"/>
      <c r="P41" s="1"/>
      <c r="Q41" s="1"/>
      <c r="R41" s="1"/>
      <c r="S41" s="1"/>
      <c r="T41" s="1"/>
      <c r="U41" s="1"/>
      <c r="V41" s="1"/>
      <c r="W41" s="1"/>
      <c r="X41" s="1"/>
      <c r="Y41" s="1"/>
      <c r="Z41" s="1"/>
      <c r="AA41" s="1"/>
    </row>
    <row r="42" spans="1:27" ht="12.75" x14ac:dyDescent="0.2">
      <c r="A42" s="33" t="s">
        <v>42</v>
      </c>
      <c r="B42" s="4"/>
      <c r="C42" s="4"/>
      <c r="D42" s="4"/>
      <c r="E42" s="4"/>
      <c r="F42" s="4"/>
      <c r="G42" s="4"/>
      <c r="H42" s="4"/>
      <c r="I42" s="4"/>
      <c r="J42" s="4"/>
      <c r="K42" s="4"/>
      <c r="L42" s="4"/>
      <c r="M42" s="4"/>
      <c r="N42" s="4"/>
      <c r="O42" s="4"/>
      <c r="P42" s="4"/>
      <c r="Q42" s="4"/>
      <c r="R42" s="4"/>
      <c r="S42" s="4"/>
      <c r="T42" s="4"/>
      <c r="U42" s="4"/>
      <c r="V42" s="4"/>
      <c r="W42" s="4"/>
      <c r="X42" s="4"/>
      <c r="Y42" s="4"/>
      <c r="Z42" s="4"/>
      <c r="AA42" s="4"/>
    </row>
    <row r="43" spans="1:27" ht="15" x14ac:dyDescent="0.25">
      <c r="A43" s="34"/>
    </row>
    <row r="44" spans="1:27" ht="15" x14ac:dyDescent="0.25">
      <c r="A44" s="35"/>
      <c r="B44" s="36"/>
      <c r="C44" s="36"/>
      <c r="D44" s="36"/>
      <c r="E44" s="36"/>
    </row>
    <row r="45" spans="1:27" ht="15" x14ac:dyDescent="0.25">
      <c r="A45" s="35"/>
      <c r="B45" s="36"/>
      <c r="C45" s="36"/>
      <c r="D45" s="36"/>
      <c r="E45" s="36"/>
    </row>
    <row r="46" spans="1:27" ht="15" x14ac:dyDescent="0.25">
      <c r="A46" s="35"/>
      <c r="B46" s="36"/>
      <c r="C46" s="36"/>
      <c r="D46" s="36"/>
      <c r="E46" s="36"/>
    </row>
    <row r="47" spans="1:27" ht="15" x14ac:dyDescent="0.25">
      <c r="A47" s="35"/>
      <c r="B47" s="36"/>
      <c r="C47" s="36"/>
      <c r="D47" s="36"/>
      <c r="E47" s="36"/>
    </row>
    <row r="48" spans="1:27" ht="15" x14ac:dyDescent="0.25">
      <c r="A48" s="35"/>
      <c r="B48" s="36"/>
      <c r="C48" s="36"/>
      <c r="D48" s="36"/>
      <c r="E48" s="36"/>
    </row>
  </sheetData>
  <mergeCells count="5">
    <mergeCell ref="A44:E44"/>
    <mergeCell ref="A45:E45"/>
    <mergeCell ref="A46:E46"/>
    <mergeCell ref="A47:E47"/>
    <mergeCell ref="A48:E48"/>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3A56D8-150E-4B9F-843F-5D0CD732EB98}">
  <sheetPr>
    <outlinePr summaryBelow="0" summaryRight="0"/>
  </sheetPr>
  <dimension ref="A1:AB37"/>
  <sheetViews>
    <sheetView workbookViewId="0">
      <selection activeCell="K22" sqref="K22:N25"/>
    </sheetView>
  </sheetViews>
  <sheetFormatPr defaultColWidth="14.42578125" defaultRowHeight="15.75" customHeight="1" x14ac:dyDescent="0.2"/>
  <cols>
    <col min="1" max="1" width="26.42578125" style="3" customWidth="1"/>
    <col min="2" max="2" width="17.5703125" style="3" customWidth="1"/>
    <col min="3" max="3" width="20.5703125" style="3" customWidth="1"/>
    <col min="4" max="4" width="16.42578125" style="3" customWidth="1"/>
    <col min="5" max="5" width="16.28515625" style="3" customWidth="1"/>
    <col min="6" max="6" width="14.42578125" style="3"/>
    <col min="7" max="7" width="8.140625" style="3" customWidth="1"/>
    <col min="8" max="8" width="22.5703125" style="3" customWidth="1"/>
    <col min="9" max="9" width="14.42578125" style="3"/>
    <col min="10" max="10" width="21.28515625" style="3" customWidth="1"/>
    <col min="11" max="16384" width="14.42578125" style="3"/>
  </cols>
  <sheetData>
    <row r="1" spans="1:27" ht="12.75" x14ac:dyDescent="0.2">
      <c r="A1" s="1" t="s">
        <v>43</v>
      </c>
      <c r="B1" s="1"/>
      <c r="C1" s="1"/>
      <c r="D1" s="1"/>
      <c r="E1" s="1"/>
      <c r="F1" s="1"/>
      <c r="G1" s="1"/>
      <c r="H1" s="1"/>
      <c r="I1" s="1"/>
      <c r="J1" s="1"/>
      <c r="K1" s="1"/>
      <c r="L1" s="1"/>
      <c r="M1" s="1"/>
      <c r="N1" s="1"/>
      <c r="O1" s="1"/>
      <c r="P1" s="1"/>
      <c r="Q1" s="1"/>
      <c r="R1" s="1"/>
      <c r="S1" s="1"/>
      <c r="T1" s="1"/>
      <c r="U1" s="1"/>
      <c r="V1" s="1"/>
      <c r="W1" s="1"/>
      <c r="X1" s="1"/>
      <c r="Y1" s="1"/>
      <c r="Z1" s="1"/>
      <c r="AA1" s="1"/>
    </row>
    <row r="2" spans="1:27" ht="15" customHeight="1" x14ac:dyDescent="0.2">
      <c r="A2" s="62" t="s">
        <v>164</v>
      </c>
      <c r="B2" s="4"/>
      <c r="C2" s="4"/>
      <c r="D2" s="4"/>
      <c r="E2" s="4"/>
      <c r="F2" s="4"/>
      <c r="G2" s="4"/>
      <c r="H2" s="4"/>
      <c r="I2" s="4"/>
      <c r="J2" s="4"/>
      <c r="K2" s="4"/>
      <c r="L2" s="4"/>
      <c r="M2" s="4"/>
      <c r="N2" s="4"/>
      <c r="O2" s="4"/>
      <c r="P2" s="4"/>
      <c r="Q2" s="4"/>
      <c r="R2" s="4"/>
      <c r="S2" s="4"/>
      <c r="T2" s="4"/>
      <c r="U2" s="4"/>
      <c r="V2" s="4"/>
      <c r="W2" s="4"/>
      <c r="X2" s="4"/>
      <c r="Y2" s="4"/>
      <c r="Z2" s="4"/>
      <c r="AA2" s="4"/>
    </row>
    <row r="3" spans="1:27" ht="12.75" x14ac:dyDescent="0.2">
      <c r="A3" s="15" t="s">
        <v>172</v>
      </c>
      <c r="B3" s="64"/>
      <c r="C3" s="65"/>
      <c r="D3" s="6"/>
    </row>
    <row r="4" spans="1:27" ht="12.75" x14ac:dyDescent="0.2">
      <c r="A4" s="55"/>
      <c r="B4" s="61" t="s">
        <v>8</v>
      </c>
      <c r="C4" s="58"/>
      <c r="D4" s="58"/>
      <c r="G4" s="14"/>
      <c r="H4" s="38" t="s">
        <v>163</v>
      </c>
      <c r="J4" s="14"/>
    </row>
    <row r="5" spans="1:27" ht="12.75" hidden="1" x14ac:dyDescent="0.2">
      <c r="A5" s="39" t="s">
        <v>44</v>
      </c>
      <c r="B5" s="60" t="s">
        <v>45</v>
      </c>
      <c r="C5" s="57"/>
      <c r="D5" s="59"/>
      <c r="G5" s="14"/>
      <c r="H5" s="14"/>
      <c r="J5" s="14" t="s">
        <v>46</v>
      </c>
    </row>
    <row r="6" spans="1:27" ht="12.75" hidden="1" x14ac:dyDescent="0.2">
      <c r="A6" s="42" t="s">
        <v>47</v>
      </c>
      <c r="B6" s="43" t="s">
        <v>48</v>
      </c>
      <c r="C6" s="40"/>
      <c r="D6" s="41"/>
      <c r="J6" s="44" t="s">
        <v>49</v>
      </c>
    </row>
    <row r="7" spans="1:27" ht="12.75" hidden="1" x14ac:dyDescent="0.2">
      <c r="A7" s="42" t="s">
        <v>50</v>
      </c>
      <c r="B7" s="43" t="s">
        <v>48</v>
      </c>
      <c r="C7" s="40"/>
      <c r="D7" s="41"/>
    </row>
    <row r="8" spans="1:27" ht="12.75" hidden="1" x14ac:dyDescent="0.2">
      <c r="A8" s="42" t="s">
        <v>51</v>
      </c>
      <c r="B8" s="43" t="s">
        <v>52</v>
      </c>
      <c r="C8" s="40"/>
      <c r="D8" s="41"/>
    </row>
    <row r="9" spans="1:27" ht="12.75" hidden="1" x14ac:dyDescent="0.2">
      <c r="A9" s="42" t="s">
        <v>53</v>
      </c>
      <c r="B9" s="56" t="s">
        <v>48</v>
      </c>
      <c r="C9" s="52"/>
      <c r="D9" s="53"/>
      <c r="G9" s="14"/>
      <c r="H9" s="14"/>
    </row>
    <row r="10" spans="1:27" ht="12.75" x14ac:dyDescent="0.2">
      <c r="A10" s="55" t="s">
        <v>54</v>
      </c>
      <c r="B10" s="63">
        <v>74</v>
      </c>
      <c r="C10" s="54"/>
      <c r="D10" s="54"/>
      <c r="F10" s="14"/>
      <c r="G10" s="14"/>
      <c r="H10" s="14" t="s">
        <v>55</v>
      </c>
    </row>
    <row r="11" spans="1:27" ht="12.75" x14ac:dyDescent="0.2">
      <c r="A11" s="55" t="s">
        <v>56</v>
      </c>
      <c r="B11" s="63">
        <v>9</v>
      </c>
      <c r="C11" s="54"/>
      <c r="D11" s="54"/>
      <c r="F11" s="14"/>
      <c r="G11" s="14"/>
      <c r="H11" s="14" t="s">
        <v>55</v>
      </c>
      <c r="I11" s="14"/>
    </row>
    <row r="12" spans="1:27" ht="12.75" x14ac:dyDescent="0.2">
      <c r="A12" s="55" t="s">
        <v>57</v>
      </c>
      <c r="B12" s="63">
        <v>37</v>
      </c>
      <c r="C12" s="54"/>
      <c r="D12" s="54"/>
      <c r="F12" s="14"/>
      <c r="G12" s="14"/>
      <c r="H12" s="14" t="s">
        <v>58</v>
      </c>
      <c r="I12" s="14"/>
    </row>
    <row r="13" spans="1:27" ht="20.25" customHeight="1" x14ac:dyDescent="0.2">
      <c r="A13" s="45" t="s">
        <v>59</v>
      </c>
      <c r="B13" s="15">
        <f t="shared" ref="B13" si="0">SUM(B10,B12,B11)</f>
        <v>120</v>
      </c>
      <c r="C13" s="15"/>
      <c r="D13" s="15"/>
      <c r="E13" s="14"/>
      <c r="G13" s="14"/>
      <c r="I13" s="14"/>
    </row>
    <row r="14" spans="1:27" ht="18" customHeight="1" x14ac:dyDescent="0.2">
      <c r="G14" s="14"/>
    </row>
    <row r="15" spans="1:27" ht="15" customHeight="1" x14ac:dyDescent="0.2">
      <c r="A15" s="33" t="s">
        <v>165</v>
      </c>
      <c r="B15" s="4"/>
      <c r="C15" s="4"/>
      <c r="D15" s="4"/>
      <c r="E15" s="4"/>
      <c r="F15" s="4"/>
      <c r="G15" s="4"/>
      <c r="H15" s="4"/>
      <c r="I15" s="4"/>
      <c r="J15" s="4"/>
      <c r="K15" s="4"/>
      <c r="L15" s="4"/>
      <c r="M15" s="4"/>
      <c r="N15" s="4"/>
      <c r="O15" s="4"/>
      <c r="P15" s="4"/>
      <c r="Q15" s="4"/>
      <c r="R15" s="4"/>
      <c r="S15" s="4"/>
      <c r="T15" s="4"/>
      <c r="U15" s="4"/>
      <c r="V15" s="4"/>
      <c r="W15" s="4"/>
      <c r="X15" s="4"/>
      <c r="Y15" s="4"/>
      <c r="Z15" s="4"/>
      <c r="AA15" s="4"/>
    </row>
    <row r="17" spans="1:28" ht="12.75" x14ac:dyDescent="0.2">
      <c r="B17" s="14" t="s">
        <v>60</v>
      </c>
      <c r="C17" s="14" t="s">
        <v>61</v>
      </c>
    </row>
    <row r="18" spans="1:28" ht="12.75" x14ac:dyDescent="0.2">
      <c r="A18" s="37" t="s">
        <v>8</v>
      </c>
      <c r="B18" s="46">
        <v>39</v>
      </c>
      <c r="C18" s="14">
        <f>B18+B$13</f>
        <v>159</v>
      </c>
    </row>
    <row r="19" spans="1:28" ht="12.75" x14ac:dyDescent="0.2">
      <c r="B19" s="14">
        <f>SUM(B18:B18)</f>
        <v>39</v>
      </c>
      <c r="C19" s="14">
        <f>SUM(C18:C18)</f>
        <v>159</v>
      </c>
    </row>
    <row r="20" spans="1:28" ht="15" customHeight="1" x14ac:dyDescent="0.2">
      <c r="A20" s="13"/>
    </row>
    <row r="21" spans="1:28" ht="15" customHeight="1" x14ac:dyDescent="0.2">
      <c r="A21" s="33" t="s">
        <v>166</v>
      </c>
      <c r="B21" s="4"/>
      <c r="C21" s="4"/>
      <c r="D21" s="4"/>
      <c r="E21" s="4"/>
      <c r="F21" s="4"/>
      <c r="G21" s="4"/>
      <c r="H21" s="4"/>
      <c r="I21" s="4"/>
      <c r="J21" s="4"/>
      <c r="K21" s="4"/>
      <c r="L21" s="4"/>
      <c r="M21" s="4"/>
      <c r="N21" s="4"/>
      <c r="O21" s="4"/>
      <c r="P21" s="4"/>
      <c r="Q21" s="4"/>
      <c r="R21" s="4"/>
      <c r="S21" s="4"/>
      <c r="T21" s="4"/>
      <c r="U21" s="4"/>
      <c r="V21" s="4"/>
      <c r="W21" s="4"/>
      <c r="X21" s="4"/>
      <c r="Y21" s="4"/>
      <c r="Z21" s="4"/>
      <c r="AA21" s="4"/>
    </row>
    <row r="23" spans="1:28" ht="12.75" x14ac:dyDescent="0.2">
      <c r="B23" s="14" t="s">
        <v>168</v>
      </c>
      <c r="C23" s="14" t="s">
        <v>62</v>
      </c>
      <c r="K23" s="47"/>
      <c r="L23" s="47"/>
      <c r="M23" s="47"/>
      <c r="N23" s="47"/>
    </row>
    <row r="24" spans="1:28" ht="12.75" x14ac:dyDescent="0.2">
      <c r="A24" s="37" t="s">
        <v>8</v>
      </c>
      <c r="B24" s="46">
        <v>27</v>
      </c>
      <c r="C24" s="14">
        <f>C18-B24</f>
        <v>132</v>
      </c>
      <c r="K24" s="47"/>
      <c r="L24" s="47"/>
      <c r="M24" s="47"/>
      <c r="N24" s="47"/>
    </row>
    <row r="25" spans="1:28" ht="12.75" x14ac:dyDescent="0.2">
      <c r="B25" s="14">
        <f>SUM(B24:B24)</f>
        <v>27</v>
      </c>
      <c r="C25" s="14">
        <f>SUM(C24:C24)</f>
        <v>132</v>
      </c>
      <c r="K25" s="47"/>
      <c r="L25" s="47"/>
      <c r="M25" s="47"/>
      <c r="N25" s="47"/>
    </row>
    <row r="26" spans="1:28" ht="12.75" x14ac:dyDescent="0.2">
      <c r="A26" s="13"/>
      <c r="B26" s="13"/>
      <c r="C26" s="13"/>
      <c r="D26" s="13"/>
      <c r="E26" s="13"/>
      <c r="F26" s="13"/>
      <c r="G26" s="13"/>
      <c r="H26" s="13"/>
      <c r="I26" s="13"/>
      <c r="J26" s="13"/>
      <c r="K26" s="13"/>
    </row>
    <row r="27" spans="1:28" ht="12.75" x14ac:dyDescent="0.2">
      <c r="A27" s="48" t="s">
        <v>167</v>
      </c>
      <c r="B27" s="36"/>
      <c r="C27" s="36"/>
      <c r="D27" s="36"/>
      <c r="E27" s="36"/>
      <c r="F27" s="36"/>
      <c r="G27" s="36"/>
      <c r="H27" s="36"/>
      <c r="I27" s="36"/>
      <c r="J27" s="36"/>
      <c r="K27" s="36"/>
      <c r="L27" s="4"/>
      <c r="M27" s="4"/>
      <c r="N27" s="4"/>
      <c r="O27" s="4"/>
      <c r="P27" s="4"/>
      <c r="Q27" s="4"/>
      <c r="R27" s="4"/>
      <c r="S27" s="4"/>
      <c r="T27" s="4"/>
      <c r="U27" s="4"/>
      <c r="V27" s="4"/>
      <c r="W27" s="4"/>
      <c r="X27" s="4"/>
      <c r="Y27" s="4"/>
      <c r="Z27" s="4"/>
      <c r="AA27" s="4"/>
      <c r="AB27" s="4"/>
    </row>
    <row r="28" spans="1:28" ht="12.75" x14ac:dyDescent="0.2">
      <c r="A28" s="15" t="s">
        <v>64</v>
      </c>
      <c r="B28" s="64"/>
      <c r="C28" s="64"/>
    </row>
    <row r="29" spans="1:28" ht="12.75" x14ac:dyDescent="0.2">
      <c r="B29" s="14" t="s">
        <v>63</v>
      </c>
      <c r="C29" s="14" t="s">
        <v>169</v>
      </c>
      <c r="D29" s="14" t="s">
        <v>170</v>
      </c>
      <c r="E29" s="14" t="s">
        <v>65</v>
      </c>
      <c r="F29" s="14" t="s">
        <v>171</v>
      </c>
    </row>
    <row r="30" spans="1:28" ht="12.75" x14ac:dyDescent="0.2">
      <c r="A30" s="37" t="s">
        <v>8</v>
      </c>
      <c r="B30" s="46">
        <v>4</v>
      </c>
      <c r="C30" s="46"/>
      <c r="D30" s="46"/>
      <c r="E30" s="46">
        <f>C24-B30-C30-D30-F30</f>
        <v>104</v>
      </c>
      <c r="F30" s="14">
        <v>24</v>
      </c>
    </row>
    <row r="31" spans="1:28" ht="12.75" x14ac:dyDescent="0.2">
      <c r="F31" s="14">
        <f>SUM(F30:F30)</f>
        <v>24</v>
      </c>
    </row>
    <row r="33" spans="1:28" ht="12.75" x14ac:dyDescent="0.2">
      <c r="A33" s="48" t="s">
        <v>174</v>
      </c>
      <c r="B33" s="36"/>
      <c r="C33" s="36"/>
      <c r="D33" s="36"/>
      <c r="E33" s="36"/>
      <c r="F33" s="36"/>
      <c r="G33" s="36"/>
      <c r="H33" s="36"/>
      <c r="I33" s="4"/>
      <c r="J33" s="4"/>
      <c r="K33" s="4"/>
      <c r="L33" s="4"/>
      <c r="M33" s="4"/>
      <c r="N33" s="4"/>
      <c r="O33" s="4"/>
      <c r="P33" s="4"/>
      <c r="Q33" s="4"/>
      <c r="R33" s="4"/>
      <c r="S33" s="4"/>
      <c r="T33" s="4"/>
      <c r="U33" s="4"/>
      <c r="V33" s="4"/>
      <c r="W33" s="4"/>
      <c r="X33" s="4"/>
      <c r="Y33" s="4"/>
      <c r="Z33" s="4"/>
      <c r="AA33" s="4"/>
      <c r="AB33" s="4"/>
    </row>
    <row r="34" spans="1:28" ht="12.75" x14ac:dyDescent="0.2">
      <c r="A34" s="15" t="s">
        <v>173</v>
      </c>
      <c r="B34" s="64"/>
      <c r="C34" s="64"/>
    </row>
    <row r="35" spans="1:28" ht="12.75" x14ac:dyDescent="0.2">
      <c r="B35" s="14" t="s">
        <v>67</v>
      </c>
      <c r="C35" s="14" t="s">
        <v>66</v>
      </c>
    </row>
    <row r="36" spans="1:28" ht="12.75" x14ac:dyDescent="0.2">
      <c r="A36" s="37" t="s">
        <v>8</v>
      </c>
      <c r="B36" s="46">
        <f>F30-C36</f>
        <v>8</v>
      </c>
      <c r="C36" s="14">
        <v>16</v>
      </c>
    </row>
    <row r="37" spans="1:28" ht="12.75" x14ac:dyDescent="0.2">
      <c r="C37" s="14">
        <f>SUM(C36:C36)</f>
        <v>16</v>
      </c>
    </row>
  </sheetData>
  <mergeCells count="7">
    <mergeCell ref="A33:H33"/>
    <mergeCell ref="B5:D5"/>
    <mergeCell ref="B6:D6"/>
    <mergeCell ref="B7:D7"/>
    <mergeCell ref="B8:D8"/>
    <mergeCell ref="B9:D9"/>
    <mergeCell ref="A27:K27"/>
  </mergeCells>
  <hyperlinks>
    <hyperlink ref="J6" r:id="rId1" xr:uid="{7DA30A97-36C4-4054-A362-F947C53E5BDE}"/>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F55673-C2F5-4E12-9576-777B2946C3EE}">
  <sheetPr>
    <outlinePr summaryBelow="0" summaryRight="0"/>
  </sheetPr>
  <dimension ref="A1:AQ17"/>
  <sheetViews>
    <sheetView workbookViewId="0">
      <selection activeCell="C10" sqref="C10"/>
    </sheetView>
  </sheetViews>
  <sheetFormatPr defaultColWidth="14.42578125" defaultRowHeight="15.75" customHeight="1" x14ac:dyDescent="0.2"/>
  <cols>
    <col min="1" max="1" width="4.5703125" style="3" customWidth="1"/>
    <col min="2" max="2" width="18.42578125" style="3" customWidth="1"/>
    <col min="3" max="4" width="14.42578125" style="3"/>
    <col min="5" max="5" width="61.42578125" style="3" customWidth="1"/>
    <col min="6" max="16384" width="14.42578125" style="3"/>
  </cols>
  <sheetData>
    <row r="1" spans="1:43" ht="15" x14ac:dyDescent="0.25">
      <c r="A1" s="49" t="s">
        <v>4</v>
      </c>
      <c r="B1" s="49" t="s">
        <v>175</v>
      </c>
      <c r="C1" s="66" t="s">
        <v>176</v>
      </c>
      <c r="D1" s="66" t="s">
        <v>177</v>
      </c>
      <c r="E1" s="66" t="s">
        <v>178</v>
      </c>
      <c r="F1" s="66" t="s">
        <v>179</v>
      </c>
      <c r="G1" s="66" t="s">
        <v>180</v>
      </c>
      <c r="H1" s="66" t="s">
        <v>181</v>
      </c>
      <c r="I1" s="66" t="s">
        <v>182</v>
      </c>
      <c r="J1" s="66" t="s">
        <v>183</v>
      </c>
      <c r="K1" s="66" t="s">
        <v>184</v>
      </c>
      <c r="L1" s="66" t="s">
        <v>185</v>
      </c>
      <c r="M1" s="66" t="s">
        <v>186</v>
      </c>
      <c r="N1" s="66" t="s">
        <v>187</v>
      </c>
      <c r="O1" s="66" t="s">
        <v>188</v>
      </c>
      <c r="P1" s="66" t="s">
        <v>189</v>
      </c>
      <c r="Q1" s="66" t="s">
        <v>190</v>
      </c>
      <c r="R1" s="66" t="s">
        <v>191</v>
      </c>
      <c r="S1" s="66" t="s">
        <v>192</v>
      </c>
      <c r="T1" s="66" t="s">
        <v>193</v>
      </c>
      <c r="U1" s="66" t="s">
        <v>194</v>
      </c>
      <c r="V1" s="66" t="s">
        <v>195</v>
      </c>
      <c r="W1" s="66" t="s">
        <v>196</v>
      </c>
      <c r="X1" s="66" t="s">
        <v>197</v>
      </c>
      <c r="Y1" s="66" t="s">
        <v>198</v>
      </c>
      <c r="Z1" s="66" t="s">
        <v>199</v>
      </c>
      <c r="AA1" s="66" t="s">
        <v>200</v>
      </c>
      <c r="AB1" s="66" t="s">
        <v>201</v>
      </c>
      <c r="AC1" s="66" t="s">
        <v>202</v>
      </c>
      <c r="AD1" s="66" t="s">
        <v>203</v>
      </c>
      <c r="AE1" s="66" t="s">
        <v>204</v>
      </c>
      <c r="AF1" s="66" t="s">
        <v>205</v>
      </c>
      <c r="AG1" s="66" t="s">
        <v>206</v>
      </c>
      <c r="AH1" s="66" t="s">
        <v>207</v>
      </c>
      <c r="AI1" s="66" t="s">
        <v>208</v>
      </c>
      <c r="AJ1" s="66" t="s">
        <v>209</v>
      </c>
      <c r="AK1" s="66" t="s">
        <v>210</v>
      </c>
      <c r="AL1" s="66" t="s">
        <v>211</v>
      </c>
      <c r="AM1" s="66" t="s">
        <v>212</v>
      </c>
      <c r="AN1" s="66" t="s">
        <v>213</v>
      </c>
      <c r="AO1" s="66" t="s">
        <v>214</v>
      </c>
      <c r="AP1" s="66" t="s">
        <v>215</v>
      </c>
      <c r="AQ1" s="67" t="s">
        <v>216</v>
      </c>
    </row>
    <row r="2" spans="1:43" ht="14.25" customHeight="1" x14ac:dyDescent="0.25">
      <c r="A2" s="14">
        <v>1</v>
      </c>
      <c r="B2" s="68" t="s">
        <v>31</v>
      </c>
      <c r="C2" s="69" t="s">
        <v>8</v>
      </c>
      <c r="D2" s="69" t="s">
        <v>217</v>
      </c>
      <c r="E2" s="69" t="s">
        <v>218</v>
      </c>
      <c r="F2" s="70">
        <v>2019</v>
      </c>
      <c r="G2" s="69" t="s">
        <v>219</v>
      </c>
      <c r="H2" s="71" t="e">
        <v>#N/A</v>
      </c>
      <c r="I2" s="69">
        <v>19</v>
      </c>
      <c r="J2" s="69">
        <v>20</v>
      </c>
      <c r="K2" s="69">
        <v>4559</v>
      </c>
      <c r="L2" s="69"/>
      <c r="M2" s="69"/>
      <c r="N2" s="69"/>
      <c r="O2" s="69"/>
      <c r="P2" s="69" t="s">
        <v>220</v>
      </c>
      <c r="Q2" s="72" t="s">
        <v>221</v>
      </c>
      <c r="R2" s="69" t="s">
        <v>222</v>
      </c>
      <c r="S2" s="69" t="s">
        <v>223</v>
      </c>
      <c r="T2" s="69" t="s">
        <v>224</v>
      </c>
      <c r="U2" s="69" t="s">
        <v>225</v>
      </c>
      <c r="V2" s="69" t="s">
        <v>226</v>
      </c>
      <c r="W2" s="69" t="s">
        <v>227</v>
      </c>
      <c r="X2" s="69" t="s">
        <v>228</v>
      </c>
      <c r="Y2" s="69" t="s">
        <v>229</v>
      </c>
      <c r="Z2" s="69"/>
      <c r="AA2" s="69"/>
      <c r="AB2" s="69" t="s">
        <v>230</v>
      </c>
      <c r="AC2" s="69"/>
      <c r="AD2" s="69"/>
      <c r="AE2" s="69"/>
      <c r="AF2" s="69"/>
      <c r="AG2" s="69">
        <v>14248220</v>
      </c>
      <c r="AH2" s="69"/>
      <c r="AI2" s="69"/>
      <c r="AJ2" s="70">
        <v>31635186</v>
      </c>
      <c r="AK2" s="69" t="s">
        <v>231</v>
      </c>
      <c r="AL2" s="69" t="s">
        <v>232</v>
      </c>
      <c r="AM2" s="69" t="s">
        <v>233</v>
      </c>
      <c r="AN2" s="69" t="s">
        <v>234</v>
      </c>
      <c r="AO2" s="69" t="s">
        <v>235</v>
      </c>
      <c r="AP2" s="69" t="s">
        <v>54</v>
      </c>
      <c r="AQ2" s="73" t="s">
        <v>236</v>
      </c>
    </row>
    <row r="3" spans="1:43" ht="15" x14ac:dyDescent="0.25">
      <c r="A3" s="14">
        <v>2</v>
      </c>
      <c r="B3" s="68" t="s">
        <v>31</v>
      </c>
      <c r="C3" s="69" t="s">
        <v>8</v>
      </c>
      <c r="D3" s="69" t="s">
        <v>237</v>
      </c>
      <c r="E3" s="69" t="s">
        <v>238</v>
      </c>
      <c r="F3" s="70">
        <v>2019</v>
      </c>
      <c r="G3" s="69" t="s">
        <v>239</v>
      </c>
      <c r="H3" s="69" t="s">
        <v>240</v>
      </c>
      <c r="I3" s="69">
        <v>18</v>
      </c>
      <c r="J3" s="69">
        <v>2</v>
      </c>
      <c r="K3" s="69"/>
      <c r="L3" s="70">
        <v>1117</v>
      </c>
      <c r="M3" s="70">
        <v>1134</v>
      </c>
      <c r="N3" s="69"/>
      <c r="O3" s="70">
        <v>3</v>
      </c>
      <c r="P3" s="69" t="s">
        <v>241</v>
      </c>
      <c r="Q3" s="72" t="s">
        <v>242</v>
      </c>
      <c r="R3" s="69" t="s">
        <v>243</v>
      </c>
      <c r="S3" s="69" t="s">
        <v>244</v>
      </c>
      <c r="T3" s="69" t="s">
        <v>245</v>
      </c>
      <c r="U3" s="69" t="s">
        <v>246</v>
      </c>
      <c r="V3" s="69" t="s">
        <v>247</v>
      </c>
      <c r="W3" s="69" t="s">
        <v>248</v>
      </c>
      <c r="X3" s="69" t="s">
        <v>249</v>
      </c>
      <c r="Y3" s="69" t="s">
        <v>250</v>
      </c>
      <c r="Z3" s="69"/>
      <c r="AA3" s="69"/>
      <c r="AB3" s="69" t="s">
        <v>251</v>
      </c>
      <c r="AC3" s="69"/>
      <c r="AD3" s="69"/>
      <c r="AE3" s="69"/>
      <c r="AF3" s="69"/>
      <c r="AG3" s="69">
        <v>16191366</v>
      </c>
      <c r="AH3" s="69"/>
      <c r="AI3" s="69"/>
      <c r="AJ3" s="69"/>
      <c r="AK3" s="69" t="s">
        <v>231</v>
      </c>
      <c r="AL3" s="69" t="s">
        <v>252</v>
      </c>
      <c r="AM3" s="69" t="s">
        <v>233</v>
      </c>
      <c r="AN3" s="69" t="s">
        <v>234</v>
      </c>
      <c r="AO3" s="69"/>
      <c r="AP3" s="69" t="s">
        <v>54</v>
      </c>
      <c r="AQ3" s="73" t="s">
        <v>253</v>
      </c>
    </row>
    <row r="4" spans="1:43" ht="15" x14ac:dyDescent="0.25">
      <c r="A4" s="14">
        <v>3</v>
      </c>
      <c r="B4" s="68" t="s">
        <v>31</v>
      </c>
      <c r="C4" s="69" t="s">
        <v>8</v>
      </c>
      <c r="D4" s="69" t="s">
        <v>254</v>
      </c>
      <c r="E4" s="69" t="s">
        <v>255</v>
      </c>
      <c r="F4" s="70">
        <v>2018</v>
      </c>
      <c r="G4" s="69" t="s">
        <v>256</v>
      </c>
      <c r="H4" s="69" t="s">
        <v>257</v>
      </c>
      <c r="I4" s="69"/>
      <c r="J4" s="69"/>
      <c r="K4" s="69"/>
      <c r="L4" s="70">
        <v>101</v>
      </c>
      <c r="M4" s="70">
        <v>104</v>
      </c>
      <c r="N4" s="69"/>
      <c r="O4" s="70">
        <v>5</v>
      </c>
      <c r="P4" s="69" t="s">
        <v>258</v>
      </c>
      <c r="Q4" s="72" t="s">
        <v>259</v>
      </c>
      <c r="R4" s="69" t="s">
        <v>260</v>
      </c>
      <c r="S4" s="69" t="s">
        <v>261</v>
      </c>
      <c r="T4" s="69" t="s">
        <v>262</v>
      </c>
      <c r="U4" s="69"/>
      <c r="V4" s="69" t="s">
        <v>263</v>
      </c>
      <c r="W4" s="69"/>
      <c r="X4" s="69" t="s">
        <v>264</v>
      </c>
      <c r="Y4" s="69"/>
      <c r="Z4" s="69"/>
      <c r="AA4" s="69" t="s">
        <v>265</v>
      </c>
      <c r="AB4" s="69" t="s">
        <v>266</v>
      </c>
      <c r="AC4" s="69" t="s">
        <v>267</v>
      </c>
      <c r="AD4" s="69" t="s">
        <v>268</v>
      </c>
      <c r="AE4" s="69"/>
      <c r="AF4" s="70">
        <v>137351</v>
      </c>
      <c r="AG4" s="69">
        <v>2705257</v>
      </c>
      <c r="AH4" s="69">
        <v>9781450356633</v>
      </c>
      <c r="AI4" s="69" t="s">
        <v>269</v>
      </c>
      <c r="AJ4" s="69"/>
      <c r="AK4" s="69" t="s">
        <v>231</v>
      </c>
      <c r="AL4" s="69" t="s">
        <v>270</v>
      </c>
      <c r="AM4" s="69" t="s">
        <v>271</v>
      </c>
      <c r="AN4" s="69" t="s">
        <v>234</v>
      </c>
      <c r="AO4" s="69"/>
      <c r="AP4" s="69" t="s">
        <v>54</v>
      </c>
      <c r="AQ4" s="73" t="s">
        <v>272</v>
      </c>
    </row>
    <row r="5" spans="1:43" ht="15" x14ac:dyDescent="0.25">
      <c r="A5" s="14">
        <v>4</v>
      </c>
      <c r="B5" s="68" t="s">
        <v>31</v>
      </c>
      <c r="C5" s="69" t="s">
        <v>8</v>
      </c>
      <c r="D5" s="69" t="s">
        <v>273</v>
      </c>
      <c r="E5" s="69" t="s">
        <v>274</v>
      </c>
      <c r="F5" s="70">
        <v>2017</v>
      </c>
      <c r="G5" s="69" t="s">
        <v>275</v>
      </c>
      <c r="H5" s="69" t="s">
        <v>276</v>
      </c>
      <c r="I5" s="69">
        <v>378</v>
      </c>
      <c r="J5" s="69"/>
      <c r="K5" s="69"/>
      <c r="L5" s="70">
        <v>161</v>
      </c>
      <c r="M5" s="70">
        <v>176</v>
      </c>
      <c r="N5" s="69"/>
      <c r="O5" s="70">
        <v>35</v>
      </c>
      <c r="P5" s="69" t="s">
        <v>277</v>
      </c>
      <c r="Q5" s="72" t="s">
        <v>278</v>
      </c>
      <c r="R5" s="69" t="s">
        <v>279</v>
      </c>
      <c r="S5" s="69" t="s">
        <v>280</v>
      </c>
      <c r="T5" s="69" t="s">
        <v>281</v>
      </c>
      <c r="U5" s="69" t="s">
        <v>282</v>
      </c>
      <c r="V5" s="69" t="s">
        <v>283</v>
      </c>
      <c r="W5" s="69" t="s">
        <v>284</v>
      </c>
      <c r="X5" s="69" t="s">
        <v>285</v>
      </c>
      <c r="Y5" s="69" t="s">
        <v>286</v>
      </c>
      <c r="Z5" s="69"/>
      <c r="AA5" s="69"/>
      <c r="AB5" s="69" t="s">
        <v>287</v>
      </c>
      <c r="AC5" s="69"/>
      <c r="AD5" s="69"/>
      <c r="AE5" s="69"/>
      <c r="AF5" s="69"/>
      <c r="AG5" s="69">
        <v>200255</v>
      </c>
      <c r="AH5" s="69"/>
      <c r="AI5" s="69" t="s">
        <v>288</v>
      </c>
      <c r="AJ5" s="69"/>
      <c r="AK5" s="69" t="s">
        <v>231</v>
      </c>
      <c r="AL5" s="69" t="s">
        <v>289</v>
      </c>
      <c r="AM5" s="69" t="s">
        <v>233</v>
      </c>
      <c r="AN5" s="69" t="s">
        <v>234</v>
      </c>
      <c r="AO5" s="69"/>
      <c r="AP5" s="69" t="s">
        <v>54</v>
      </c>
      <c r="AQ5" s="73" t="s">
        <v>290</v>
      </c>
    </row>
    <row r="6" spans="1:43" ht="15" x14ac:dyDescent="0.25">
      <c r="A6" s="14">
        <v>5</v>
      </c>
      <c r="B6" s="68" t="s">
        <v>32</v>
      </c>
      <c r="C6" s="69" t="s">
        <v>8</v>
      </c>
      <c r="D6" s="69" t="s">
        <v>291</v>
      </c>
      <c r="E6" s="69" t="s">
        <v>292</v>
      </c>
      <c r="F6" s="70">
        <v>2018</v>
      </c>
      <c r="G6" s="69" t="s">
        <v>293</v>
      </c>
      <c r="H6" s="69" t="s">
        <v>276</v>
      </c>
      <c r="I6" s="69"/>
      <c r="J6" s="69"/>
      <c r="K6" s="69"/>
      <c r="L6" s="69"/>
      <c r="M6" s="69"/>
      <c r="N6" s="69"/>
      <c r="O6" s="70">
        <v>11</v>
      </c>
      <c r="P6" s="69" t="s">
        <v>294</v>
      </c>
      <c r="Q6" s="72" t="s">
        <v>295</v>
      </c>
      <c r="R6" s="69" t="s">
        <v>296</v>
      </c>
      <c r="S6" s="69" t="s">
        <v>297</v>
      </c>
      <c r="T6" s="69" t="s">
        <v>298</v>
      </c>
      <c r="U6" s="69" t="s">
        <v>299</v>
      </c>
      <c r="V6" s="74" t="s">
        <v>300</v>
      </c>
      <c r="W6" s="52"/>
      <c r="X6" s="52"/>
      <c r="Y6" s="52"/>
      <c r="Z6" s="69"/>
      <c r="AA6" s="69"/>
      <c r="AB6" s="69" t="s">
        <v>301</v>
      </c>
      <c r="AC6" s="69"/>
      <c r="AD6" s="69"/>
      <c r="AE6" s="69"/>
      <c r="AF6" s="69"/>
      <c r="AG6" s="70">
        <v>19391374</v>
      </c>
      <c r="AH6" s="69"/>
      <c r="AI6" s="69"/>
      <c r="AJ6" s="69"/>
      <c r="AK6" s="69" t="s">
        <v>231</v>
      </c>
      <c r="AL6" s="69" t="s">
        <v>302</v>
      </c>
      <c r="AM6" s="69" t="s">
        <v>303</v>
      </c>
      <c r="AN6" s="69" t="s">
        <v>303</v>
      </c>
      <c r="AO6" s="69"/>
      <c r="AP6" s="69" t="s">
        <v>54</v>
      </c>
      <c r="AQ6" s="73" t="s">
        <v>304</v>
      </c>
    </row>
    <row r="7" spans="1:43" ht="15" x14ac:dyDescent="0.25">
      <c r="A7" s="64">
        <v>6</v>
      </c>
      <c r="B7" s="68" t="s">
        <v>31</v>
      </c>
      <c r="C7" s="69" t="s">
        <v>8</v>
      </c>
      <c r="D7" s="69" t="s">
        <v>306</v>
      </c>
      <c r="E7" s="69" t="s">
        <v>307</v>
      </c>
      <c r="F7" s="70">
        <v>2019</v>
      </c>
      <c r="G7" s="69" t="s">
        <v>219</v>
      </c>
      <c r="H7" s="71" t="e">
        <v>#N/A</v>
      </c>
      <c r="I7" s="69">
        <v>19</v>
      </c>
      <c r="J7" s="69">
        <v>13</v>
      </c>
      <c r="K7" s="69">
        <v>2996</v>
      </c>
      <c r="L7" s="69"/>
      <c r="M7" s="69"/>
      <c r="N7" s="69"/>
      <c r="O7" s="70">
        <v>1</v>
      </c>
      <c r="P7" s="69" t="s">
        <v>308</v>
      </c>
      <c r="Q7" s="72" t="s">
        <v>309</v>
      </c>
      <c r="R7" s="69" t="s">
        <v>310</v>
      </c>
      <c r="S7" s="69" t="s">
        <v>311</v>
      </c>
      <c r="T7" s="69" t="s">
        <v>312</v>
      </c>
      <c r="U7" s="69" t="s">
        <v>313</v>
      </c>
      <c r="V7" s="69" t="s">
        <v>314</v>
      </c>
      <c r="W7" s="69" t="s">
        <v>315</v>
      </c>
      <c r="X7" s="69" t="s">
        <v>316</v>
      </c>
      <c r="Y7" s="69" t="s">
        <v>317</v>
      </c>
      <c r="Z7" s="69"/>
      <c r="AA7" s="69"/>
      <c r="AB7" s="69" t="s">
        <v>230</v>
      </c>
      <c r="AC7" s="69"/>
      <c r="AD7" s="69"/>
      <c r="AE7" s="69"/>
      <c r="AF7" s="69"/>
      <c r="AG7" s="69">
        <v>14248220</v>
      </c>
      <c r="AH7" s="69"/>
      <c r="AI7" s="69"/>
      <c r="AJ7" s="70">
        <v>31284655</v>
      </c>
      <c r="AK7" s="69" t="s">
        <v>231</v>
      </c>
      <c r="AL7" s="69" t="s">
        <v>232</v>
      </c>
      <c r="AM7" s="69" t="s">
        <v>233</v>
      </c>
      <c r="AN7" s="69" t="s">
        <v>234</v>
      </c>
      <c r="AO7" s="69" t="s">
        <v>235</v>
      </c>
      <c r="AP7" s="69" t="s">
        <v>54</v>
      </c>
      <c r="AQ7" s="73" t="s">
        <v>318</v>
      </c>
    </row>
    <row r="8" spans="1:43" ht="15" x14ac:dyDescent="0.25">
      <c r="A8" s="64">
        <v>7</v>
      </c>
      <c r="B8" s="76" t="s">
        <v>31</v>
      </c>
      <c r="C8" s="77" t="s">
        <v>8</v>
      </c>
      <c r="D8" s="77" t="s">
        <v>319</v>
      </c>
      <c r="E8" s="77" t="s">
        <v>320</v>
      </c>
      <c r="F8" s="78">
        <v>2019</v>
      </c>
      <c r="G8" s="77" t="s">
        <v>321</v>
      </c>
      <c r="H8" s="77" t="s">
        <v>276</v>
      </c>
      <c r="I8" s="77">
        <v>148</v>
      </c>
      <c r="J8" s="77"/>
      <c r="K8" s="77"/>
      <c r="L8" s="78">
        <v>37</v>
      </c>
      <c r="M8" s="78">
        <v>55</v>
      </c>
      <c r="N8" s="77"/>
      <c r="O8" s="78">
        <v>3</v>
      </c>
      <c r="P8" s="77" t="s">
        <v>322</v>
      </c>
      <c r="Q8" s="79" t="s">
        <v>323</v>
      </c>
      <c r="R8" s="77" t="s">
        <v>324</v>
      </c>
      <c r="S8" s="77" t="s">
        <v>325</v>
      </c>
      <c r="T8" s="77" t="s">
        <v>326</v>
      </c>
      <c r="U8" s="77" t="s">
        <v>327</v>
      </c>
      <c r="V8" s="77" t="s">
        <v>328</v>
      </c>
      <c r="W8" s="77" t="s">
        <v>329</v>
      </c>
      <c r="X8" s="77" t="s">
        <v>330</v>
      </c>
      <c r="Y8" s="77" t="s">
        <v>331</v>
      </c>
      <c r="Z8" s="77"/>
      <c r="AA8" s="77"/>
      <c r="AB8" s="77" t="s">
        <v>287</v>
      </c>
      <c r="AC8" s="77"/>
      <c r="AD8" s="77"/>
      <c r="AE8" s="77"/>
      <c r="AF8" s="77"/>
      <c r="AG8" s="77">
        <v>1641212</v>
      </c>
      <c r="AH8" s="77"/>
      <c r="AI8" s="77" t="s">
        <v>332</v>
      </c>
      <c r="AJ8" s="77"/>
      <c r="AK8" s="77" t="s">
        <v>231</v>
      </c>
      <c r="AL8" s="77" t="s">
        <v>333</v>
      </c>
      <c r="AM8" s="77" t="s">
        <v>233</v>
      </c>
      <c r="AN8" s="77" t="s">
        <v>234</v>
      </c>
      <c r="AO8" s="77"/>
      <c r="AP8" s="77" t="s">
        <v>54</v>
      </c>
      <c r="AQ8" s="80" t="s">
        <v>334</v>
      </c>
    </row>
    <row r="9" spans="1:43" s="89" customFormat="1" ht="15" x14ac:dyDescent="0.25">
      <c r="A9" s="64">
        <v>8</v>
      </c>
      <c r="B9" s="84" t="s">
        <v>31</v>
      </c>
      <c r="C9" s="85" t="s">
        <v>8</v>
      </c>
      <c r="D9" s="85" t="s">
        <v>335</v>
      </c>
      <c r="E9" s="85" t="s">
        <v>336</v>
      </c>
      <c r="F9" s="86">
        <v>2015</v>
      </c>
      <c r="G9" s="85" t="s">
        <v>337</v>
      </c>
      <c r="H9" s="85" t="s">
        <v>257</v>
      </c>
      <c r="I9" s="85"/>
      <c r="J9" s="85"/>
      <c r="K9" s="85">
        <v>7194662</v>
      </c>
      <c r="L9" s="86">
        <v>93</v>
      </c>
      <c r="M9" s="86">
        <v>96</v>
      </c>
      <c r="N9" s="85"/>
      <c r="O9" s="86">
        <v>16</v>
      </c>
      <c r="P9" s="85" t="s">
        <v>338</v>
      </c>
      <c r="Q9" s="87" t="s">
        <v>339</v>
      </c>
      <c r="R9" s="85" t="s">
        <v>340</v>
      </c>
      <c r="S9" s="85" t="s">
        <v>341</v>
      </c>
      <c r="T9" s="85" t="s">
        <v>342</v>
      </c>
      <c r="U9" s="85" t="s">
        <v>343</v>
      </c>
      <c r="V9" s="85" t="s">
        <v>344</v>
      </c>
      <c r="W9" s="85"/>
      <c r="X9" s="85" t="s">
        <v>345</v>
      </c>
      <c r="Y9" s="85"/>
      <c r="Z9" s="85"/>
      <c r="AA9" s="85" t="s">
        <v>346</v>
      </c>
      <c r="AB9" s="85" t="s">
        <v>305</v>
      </c>
      <c r="AC9" s="85" t="s">
        <v>347</v>
      </c>
      <c r="AD9" s="85" t="s">
        <v>348</v>
      </c>
      <c r="AE9" s="85"/>
      <c r="AF9" s="86">
        <v>116895</v>
      </c>
      <c r="AG9" s="85"/>
      <c r="AH9" s="85">
        <v>9781479919345</v>
      </c>
      <c r="AI9" s="85"/>
      <c r="AJ9" s="85"/>
      <c r="AK9" s="85" t="s">
        <v>231</v>
      </c>
      <c r="AL9" s="85" t="s">
        <v>349</v>
      </c>
      <c r="AM9" s="85" t="s">
        <v>271</v>
      </c>
      <c r="AN9" s="85" t="s">
        <v>234</v>
      </c>
      <c r="AO9" s="85"/>
      <c r="AP9" s="85" t="s">
        <v>54</v>
      </c>
      <c r="AQ9" s="88" t="s">
        <v>350</v>
      </c>
    </row>
    <row r="10" spans="1:43" s="89" customFormat="1" ht="15" x14ac:dyDescent="0.25">
      <c r="A10" s="64">
        <v>9</v>
      </c>
      <c r="B10" s="84" t="s">
        <v>31</v>
      </c>
      <c r="C10" s="85" t="s">
        <v>8</v>
      </c>
      <c r="D10" s="85" t="s">
        <v>351</v>
      </c>
      <c r="E10" s="85" t="s">
        <v>352</v>
      </c>
      <c r="F10" s="86">
        <v>2013</v>
      </c>
      <c r="G10" s="85" t="s">
        <v>353</v>
      </c>
      <c r="H10" s="85" t="s">
        <v>257</v>
      </c>
      <c r="I10" s="85"/>
      <c r="J10" s="85"/>
      <c r="K10" s="85">
        <v>6654042</v>
      </c>
      <c r="L10" s="86">
        <v>850</v>
      </c>
      <c r="M10" s="86">
        <v>855</v>
      </c>
      <c r="N10" s="85"/>
      <c r="O10" s="86">
        <v>3</v>
      </c>
      <c r="P10" s="85" t="s">
        <v>354</v>
      </c>
      <c r="Q10" s="87" t="s">
        <v>355</v>
      </c>
      <c r="R10" s="85" t="s">
        <v>356</v>
      </c>
      <c r="S10" s="85" t="s">
        <v>357</v>
      </c>
      <c r="T10" s="85" t="s">
        <v>358</v>
      </c>
      <c r="U10" s="85"/>
      <c r="V10" s="85" t="s">
        <v>359</v>
      </c>
      <c r="W10" s="85"/>
      <c r="X10" s="85" t="s">
        <v>360</v>
      </c>
      <c r="Y10" s="85" t="s">
        <v>356</v>
      </c>
      <c r="Z10" s="85"/>
      <c r="AA10" s="85"/>
      <c r="AB10" s="85"/>
      <c r="AC10" s="85" t="s">
        <v>361</v>
      </c>
      <c r="AD10" s="85" t="s">
        <v>362</v>
      </c>
      <c r="AE10" s="85" t="s">
        <v>363</v>
      </c>
      <c r="AF10" s="86">
        <v>101740</v>
      </c>
      <c r="AG10" s="85">
        <v>21618070</v>
      </c>
      <c r="AH10" s="85">
        <v>9781479915156</v>
      </c>
      <c r="AI10" s="85"/>
      <c r="AJ10" s="85"/>
      <c r="AK10" s="85" t="s">
        <v>231</v>
      </c>
      <c r="AL10" s="85" t="s">
        <v>364</v>
      </c>
      <c r="AM10" s="85" t="s">
        <v>271</v>
      </c>
      <c r="AN10" s="85" t="s">
        <v>234</v>
      </c>
      <c r="AO10" s="85"/>
      <c r="AP10" s="85" t="s">
        <v>54</v>
      </c>
      <c r="AQ10" s="88" t="s">
        <v>365</v>
      </c>
    </row>
    <row r="11" spans="1:43" ht="15" x14ac:dyDescent="0.25">
      <c r="A11" s="14">
        <v>10</v>
      </c>
      <c r="B11" s="68" t="s">
        <v>31</v>
      </c>
      <c r="C11" s="69" t="s">
        <v>8</v>
      </c>
      <c r="D11" s="69" t="s">
        <v>366</v>
      </c>
      <c r="E11" s="69" t="s">
        <v>367</v>
      </c>
      <c r="F11" s="70">
        <v>2017</v>
      </c>
      <c r="G11" s="69" t="s">
        <v>368</v>
      </c>
      <c r="H11" s="71" t="e">
        <v>#N/A</v>
      </c>
      <c r="I11" s="69"/>
      <c r="J11" s="69"/>
      <c r="K11" s="69">
        <v>7968134</v>
      </c>
      <c r="L11" s="70">
        <v>76</v>
      </c>
      <c r="M11" s="70">
        <v>82</v>
      </c>
      <c r="N11" s="69"/>
      <c r="O11" s="70">
        <v>20</v>
      </c>
      <c r="P11" s="69" t="s">
        <v>369</v>
      </c>
      <c r="Q11" s="72" t="s">
        <v>370</v>
      </c>
      <c r="R11" s="69" t="s">
        <v>371</v>
      </c>
      <c r="S11" s="69" t="s">
        <v>372</v>
      </c>
      <c r="T11" s="69" t="s">
        <v>373</v>
      </c>
      <c r="U11" s="69" t="s">
        <v>374</v>
      </c>
      <c r="V11" s="69" t="s">
        <v>375</v>
      </c>
      <c r="W11" s="69"/>
      <c r="X11" s="69" t="s">
        <v>376</v>
      </c>
      <c r="Y11" s="69"/>
      <c r="Z11" s="69"/>
      <c r="AA11" s="69"/>
      <c r="AB11" s="69" t="s">
        <v>305</v>
      </c>
      <c r="AC11" s="69" t="s">
        <v>377</v>
      </c>
      <c r="AD11" s="69" t="s">
        <v>378</v>
      </c>
      <c r="AE11" s="69"/>
      <c r="AF11" s="70">
        <v>129071</v>
      </c>
      <c r="AG11" s="69"/>
      <c r="AH11" s="69">
        <v>9781538615508</v>
      </c>
      <c r="AI11" s="69"/>
      <c r="AJ11" s="69"/>
      <c r="AK11" s="69" t="s">
        <v>231</v>
      </c>
      <c r="AL11" s="69" t="s">
        <v>379</v>
      </c>
      <c r="AM11" s="69" t="s">
        <v>271</v>
      </c>
      <c r="AN11" s="69" t="s">
        <v>234</v>
      </c>
      <c r="AO11" s="69"/>
      <c r="AP11" s="69" t="s">
        <v>54</v>
      </c>
      <c r="AQ11" s="73" t="s">
        <v>380</v>
      </c>
    </row>
    <row r="12" spans="1:43" ht="15" x14ac:dyDescent="0.25">
      <c r="A12" s="14">
        <v>11</v>
      </c>
      <c r="B12" s="68" t="s">
        <v>31</v>
      </c>
      <c r="C12" s="69" t="s">
        <v>8</v>
      </c>
      <c r="D12" s="69" t="s">
        <v>381</v>
      </c>
      <c r="E12" s="69" t="s">
        <v>382</v>
      </c>
      <c r="F12" s="70">
        <v>2019</v>
      </c>
      <c r="G12" s="69" t="s">
        <v>383</v>
      </c>
      <c r="H12" s="71" t="e">
        <v>#N/A</v>
      </c>
      <c r="I12" s="75">
        <v>43586</v>
      </c>
      <c r="J12" s="69"/>
      <c r="K12" s="69">
        <v>8787065</v>
      </c>
      <c r="L12" s="70">
        <v>195</v>
      </c>
      <c r="M12" s="70">
        <v>201</v>
      </c>
      <c r="N12" s="69"/>
      <c r="O12" s="69"/>
      <c r="P12" s="69" t="s">
        <v>384</v>
      </c>
      <c r="Q12" s="72" t="s">
        <v>385</v>
      </c>
      <c r="R12" s="69" t="s">
        <v>386</v>
      </c>
      <c r="S12" s="69" t="s">
        <v>387</v>
      </c>
      <c r="T12" s="69" t="s">
        <v>388</v>
      </c>
      <c r="U12" s="69" t="s">
        <v>389</v>
      </c>
      <c r="V12" s="69" t="s">
        <v>390</v>
      </c>
      <c r="W12" s="69"/>
      <c r="X12" s="69" t="s">
        <v>391</v>
      </c>
      <c r="Y12" s="69"/>
      <c r="Z12" s="69"/>
      <c r="AA12" s="69" t="s">
        <v>392</v>
      </c>
      <c r="AB12" s="69" t="s">
        <v>266</v>
      </c>
      <c r="AC12" s="69" t="s">
        <v>393</v>
      </c>
      <c r="AD12" s="69" t="s">
        <v>394</v>
      </c>
      <c r="AE12" s="69"/>
      <c r="AF12" s="70">
        <v>150601</v>
      </c>
      <c r="AG12" s="69">
        <v>21572305</v>
      </c>
      <c r="AH12" s="69">
        <v>9781728133683</v>
      </c>
      <c r="AI12" s="69"/>
      <c r="AJ12" s="69"/>
      <c r="AK12" s="69" t="s">
        <v>231</v>
      </c>
      <c r="AL12" s="69" t="s">
        <v>395</v>
      </c>
      <c r="AM12" s="69" t="s">
        <v>271</v>
      </c>
      <c r="AN12" s="69" t="s">
        <v>234</v>
      </c>
      <c r="AO12" s="69"/>
      <c r="AP12" s="69" t="s">
        <v>54</v>
      </c>
      <c r="AQ12" s="73" t="s">
        <v>396</v>
      </c>
    </row>
    <row r="13" spans="1:43" ht="15" x14ac:dyDescent="0.25">
      <c r="A13" s="14">
        <v>12</v>
      </c>
      <c r="B13" s="68" t="s">
        <v>31</v>
      </c>
      <c r="C13" s="69" t="s">
        <v>8</v>
      </c>
      <c r="D13" s="69" t="s">
        <v>397</v>
      </c>
      <c r="E13" s="69" t="s">
        <v>398</v>
      </c>
      <c r="F13" s="70">
        <v>2017</v>
      </c>
      <c r="G13" s="69" t="s">
        <v>399</v>
      </c>
      <c r="H13" s="71" t="e">
        <v>#N/A</v>
      </c>
      <c r="I13" s="75">
        <v>42736</v>
      </c>
      <c r="J13" s="69"/>
      <c r="K13" s="69"/>
      <c r="L13" s="70">
        <v>1</v>
      </c>
      <c r="M13" s="70">
        <v>5</v>
      </c>
      <c r="N13" s="69"/>
      <c r="O13" s="69"/>
      <c r="P13" s="69" t="s">
        <v>400</v>
      </c>
      <c r="Q13" s="72" t="s">
        <v>401</v>
      </c>
      <c r="R13" s="69" t="s">
        <v>402</v>
      </c>
      <c r="S13" s="69" t="s">
        <v>403</v>
      </c>
      <c r="T13" s="69" t="s">
        <v>404</v>
      </c>
      <c r="U13" s="69" t="s">
        <v>405</v>
      </c>
      <c r="V13" s="69" t="s">
        <v>406</v>
      </c>
      <c r="W13" s="69"/>
      <c r="X13" s="69" t="s">
        <v>407</v>
      </c>
      <c r="Y13" s="69"/>
      <c r="Z13" s="69"/>
      <c r="AA13" s="69" t="s">
        <v>408</v>
      </c>
      <c r="AB13" s="69" t="s">
        <v>305</v>
      </c>
      <c r="AC13" s="69" t="s">
        <v>409</v>
      </c>
      <c r="AD13" s="69" t="s">
        <v>410</v>
      </c>
      <c r="AE13" s="69"/>
      <c r="AF13" s="70">
        <v>133701</v>
      </c>
      <c r="AG13" s="69"/>
      <c r="AH13" s="69">
        <v>9781538631232</v>
      </c>
      <c r="AI13" s="69"/>
      <c r="AJ13" s="69"/>
      <c r="AK13" s="69" t="s">
        <v>231</v>
      </c>
      <c r="AL13" s="69" t="s">
        <v>411</v>
      </c>
      <c r="AM13" s="69" t="s">
        <v>271</v>
      </c>
      <c r="AN13" s="69" t="s">
        <v>234</v>
      </c>
      <c r="AO13" s="69"/>
      <c r="AP13" s="69" t="s">
        <v>54</v>
      </c>
      <c r="AQ13" s="73" t="s">
        <v>412</v>
      </c>
    </row>
    <row r="14" spans="1:43" ht="15" x14ac:dyDescent="0.25">
      <c r="A14" s="14">
        <v>13</v>
      </c>
      <c r="B14" s="76" t="s">
        <v>31</v>
      </c>
      <c r="C14" s="77" t="s">
        <v>8</v>
      </c>
      <c r="D14" s="77" t="s">
        <v>413</v>
      </c>
      <c r="E14" s="77" t="s">
        <v>414</v>
      </c>
      <c r="F14" s="78">
        <v>2020</v>
      </c>
      <c r="G14" s="77" t="s">
        <v>415</v>
      </c>
      <c r="H14" s="81" t="e">
        <v>#N/A</v>
      </c>
      <c r="I14" s="77"/>
      <c r="J14" s="77"/>
      <c r="K14" s="78">
        <v>9101225</v>
      </c>
      <c r="L14" s="78">
        <v>146</v>
      </c>
      <c r="M14" s="78">
        <v>156</v>
      </c>
      <c r="N14" s="77"/>
      <c r="O14" s="77"/>
      <c r="P14" s="77" t="s">
        <v>416</v>
      </c>
      <c r="Q14" s="79" t="s">
        <v>417</v>
      </c>
      <c r="R14" s="77" t="s">
        <v>418</v>
      </c>
      <c r="S14" s="77" t="s">
        <v>419</v>
      </c>
      <c r="T14" s="77" t="s">
        <v>420</v>
      </c>
      <c r="U14" s="77" t="s">
        <v>421</v>
      </c>
      <c r="V14" s="77" t="s">
        <v>422</v>
      </c>
      <c r="W14" s="77" t="s">
        <v>423</v>
      </c>
      <c r="X14" s="77" t="s">
        <v>424</v>
      </c>
      <c r="Y14" s="77"/>
      <c r="Z14" s="77"/>
      <c r="AA14" s="77"/>
      <c r="AB14" s="77" t="s">
        <v>305</v>
      </c>
      <c r="AC14" s="77" t="s">
        <v>425</v>
      </c>
      <c r="AD14" s="77" t="s">
        <v>426</v>
      </c>
      <c r="AE14" s="77"/>
      <c r="AF14" s="78">
        <v>160222</v>
      </c>
      <c r="AG14" s="77"/>
      <c r="AH14" s="82">
        <v>9.78173E+17</v>
      </c>
      <c r="AI14" s="77"/>
      <c r="AJ14" s="77"/>
      <c r="AK14" s="77" t="s">
        <v>231</v>
      </c>
      <c r="AL14" s="77" t="s">
        <v>427</v>
      </c>
      <c r="AM14" s="77" t="s">
        <v>271</v>
      </c>
      <c r="AN14" s="77" t="s">
        <v>234</v>
      </c>
      <c r="AO14" s="77"/>
      <c r="AP14" s="77" t="s">
        <v>54</v>
      </c>
      <c r="AQ14" s="80" t="s">
        <v>428</v>
      </c>
    </row>
    <row r="15" spans="1:43" ht="15" x14ac:dyDescent="0.25">
      <c r="A15" s="14">
        <v>14</v>
      </c>
      <c r="B15" s="68" t="s">
        <v>31</v>
      </c>
      <c r="C15" s="69" t="s">
        <v>10</v>
      </c>
      <c r="D15" s="69" t="s">
        <v>429</v>
      </c>
      <c r="E15" s="69" t="s">
        <v>430</v>
      </c>
      <c r="F15" s="70">
        <v>2019</v>
      </c>
      <c r="G15" s="69" t="s">
        <v>431</v>
      </c>
      <c r="H15" s="69" t="s">
        <v>257</v>
      </c>
      <c r="I15" s="75">
        <v>43709</v>
      </c>
      <c r="J15" s="69"/>
      <c r="K15" s="69">
        <v>8858499</v>
      </c>
      <c r="L15" s="69"/>
      <c r="M15" s="69"/>
      <c r="N15" s="69"/>
      <c r="O15" s="69"/>
      <c r="P15" s="69" t="s">
        <v>432</v>
      </c>
      <c r="Q15" s="72" t="s">
        <v>433</v>
      </c>
      <c r="R15" s="69" t="s">
        <v>434</v>
      </c>
      <c r="S15" s="69" t="s">
        <v>435</v>
      </c>
      <c r="T15" s="69" t="s">
        <v>436</v>
      </c>
      <c r="U15" s="69" t="s">
        <v>437</v>
      </c>
      <c r="V15" s="69" t="s">
        <v>438</v>
      </c>
      <c r="W15" s="69"/>
      <c r="X15" s="69" t="s">
        <v>439</v>
      </c>
      <c r="Y15" s="69"/>
      <c r="Z15" s="69"/>
      <c r="AA15" s="69"/>
      <c r="AB15" s="69" t="s">
        <v>305</v>
      </c>
      <c r="AC15" s="69" t="s">
        <v>440</v>
      </c>
      <c r="AD15" s="69" t="s">
        <v>441</v>
      </c>
      <c r="AE15" s="69"/>
      <c r="AF15" s="70">
        <v>152550</v>
      </c>
      <c r="AG15" s="69">
        <v>23784873</v>
      </c>
      <c r="AH15" s="69">
        <v>9781728110165</v>
      </c>
      <c r="AI15" s="69"/>
      <c r="AJ15" s="69"/>
      <c r="AK15" s="69" t="s">
        <v>231</v>
      </c>
      <c r="AL15" s="69" t="s">
        <v>442</v>
      </c>
      <c r="AM15" s="69" t="s">
        <v>271</v>
      </c>
      <c r="AN15" s="69" t="s">
        <v>234</v>
      </c>
      <c r="AO15" s="69"/>
      <c r="AP15" s="69" t="s">
        <v>54</v>
      </c>
      <c r="AQ15" s="73" t="s">
        <v>443</v>
      </c>
    </row>
    <row r="16" spans="1:43" ht="15" x14ac:dyDescent="0.25">
      <c r="A16" s="14">
        <v>15</v>
      </c>
      <c r="B16" s="76" t="s">
        <v>31</v>
      </c>
      <c r="C16" s="77" t="s">
        <v>8</v>
      </c>
      <c r="D16" s="69" t="s">
        <v>444</v>
      </c>
      <c r="E16" s="69" t="s">
        <v>445</v>
      </c>
      <c r="F16" s="70">
        <v>2020</v>
      </c>
      <c r="G16" s="69" t="s">
        <v>415</v>
      </c>
      <c r="H16" s="71" t="e">
        <v>#N/A</v>
      </c>
      <c r="I16" s="69"/>
      <c r="J16" s="69"/>
      <c r="K16" s="70">
        <v>9101287</v>
      </c>
      <c r="L16" s="70">
        <v>11</v>
      </c>
      <c r="M16" s="70">
        <v>22</v>
      </c>
      <c r="N16" s="69"/>
      <c r="O16" s="69"/>
      <c r="P16" s="69" t="s">
        <v>446</v>
      </c>
      <c r="Q16" s="72" t="s">
        <v>447</v>
      </c>
      <c r="R16" s="69" t="s">
        <v>448</v>
      </c>
      <c r="S16" s="69" t="s">
        <v>449</v>
      </c>
      <c r="T16" s="69" t="s">
        <v>450</v>
      </c>
      <c r="U16" s="69" t="s">
        <v>451</v>
      </c>
      <c r="V16" s="69" t="s">
        <v>452</v>
      </c>
      <c r="W16" s="69"/>
      <c r="X16" s="69" t="s">
        <v>453</v>
      </c>
      <c r="Y16" s="69"/>
      <c r="Z16" s="69"/>
      <c r="AA16" s="69"/>
      <c r="AB16" s="69" t="s">
        <v>305</v>
      </c>
      <c r="AC16" s="69" t="s">
        <v>425</v>
      </c>
      <c r="AD16" s="69" t="s">
        <v>426</v>
      </c>
      <c r="AE16" s="69"/>
      <c r="AF16" s="70">
        <v>160222</v>
      </c>
      <c r="AG16" s="69"/>
      <c r="AH16" s="83">
        <v>9.78173E+17</v>
      </c>
      <c r="AI16" s="69"/>
      <c r="AJ16" s="69"/>
      <c r="AK16" s="69" t="s">
        <v>231</v>
      </c>
      <c r="AL16" s="69" t="s">
        <v>427</v>
      </c>
      <c r="AM16" s="69" t="s">
        <v>271</v>
      </c>
      <c r="AN16" s="69" t="s">
        <v>234</v>
      </c>
      <c r="AO16" s="69"/>
      <c r="AP16" s="69" t="s">
        <v>54</v>
      </c>
      <c r="AQ16" s="73" t="s">
        <v>454</v>
      </c>
    </row>
    <row r="17" spans="1:43" ht="15" x14ac:dyDescent="0.25">
      <c r="A17" s="14">
        <v>16</v>
      </c>
      <c r="B17" s="68" t="s">
        <v>31</v>
      </c>
      <c r="C17" s="69" t="s">
        <v>8</v>
      </c>
      <c r="D17" s="69" t="s">
        <v>455</v>
      </c>
      <c r="E17" s="69" t="s">
        <v>456</v>
      </c>
      <c r="F17" s="70">
        <v>2017</v>
      </c>
      <c r="G17" s="69" t="s">
        <v>457</v>
      </c>
      <c r="H17" s="69" t="s">
        <v>458</v>
      </c>
      <c r="I17" s="69">
        <v>12</v>
      </c>
      <c r="J17" s="69">
        <v>12</v>
      </c>
      <c r="K17" s="69"/>
      <c r="L17" s="70">
        <v>3029</v>
      </c>
      <c r="M17" s="70">
        <v>3034</v>
      </c>
      <c r="N17" s="69"/>
      <c r="O17" s="70">
        <v>3</v>
      </c>
      <c r="P17" s="69"/>
      <c r="Q17" s="72" t="s">
        <v>459</v>
      </c>
      <c r="R17" s="69" t="s">
        <v>460</v>
      </c>
      <c r="S17" s="69" t="s">
        <v>461</v>
      </c>
      <c r="T17" s="69" t="s">
        <v>462</v>
      </c>
      <c r="U17" s="69" t="s">
        <v>463</v>
      </c>
      <c r="V17" s="69"/>
      <c r="W17" s="69"/>
      <c r="X17" s="69" t="s">
        <v>464</v>
      </c>
      <c r="Y17" s="69"/>
      <c r="Z17" s="69"/>
      <c r="AA17" s="69"/>
      <c r="AB17" s="69" t="s">
        <v>465</v>
      </c>
      <c r="AC17" s="69"/>
      <c r="AD17" s="69"/>
      <c r="AE17" s="69"/>
      <c r="AF17" s="69"/>
      <c r="AG17" s="69">
        <v>9734562</v>
      </c>
      <c r="AH17" s="69"/>
      <c r="AI17" s="69"/>
      <c r="AJ17" s="69"/>
      <c r="AK17" s="69" t="s">
        <v>231</v>
      </c>
      <c r="AL17" s="69" t="s">
        <v>466</v>
      </c>
      <c r="AM17" s="69" t="s">
        <v>233</v>
      </c>
      <c r="AN17" s="69" t="s">
        <v>234</v>
      </c>
      <c r="AO17" s="69"/>
      <c r="AP17" s="69" t="s">
        <v>54</v>
      </c>
      <c r="AQ17" s="73" t="s">
        <v>467</v>
      </c>
    </row>
  </sheetData>
  <mergeCells count="1">
    <mergeCell ref="V6:Y6"/>
  </mergeCells>
  <hyperlinks>
    <hyperlink ref="Q2" r:id="rId1" xr:uid="{7F15A7F3-EA4D-4EB2-808A-7F2C0C606CBB}"/>
    <hyperlink ref="Q3" r:id="rId2" xr:uid="{473268C4-B940-4E8F-AD9D-7CE6F4AB1588}"/>
    <hyperlink ref="Q4" r:id="rId3" xr:uid="{446F3EAE-8127-43EB-AE93-866135D3C5D5}"/>
    <hyperlink ref="Q5" r:id="rId4" xr:uid="{5717D86A-831E-4C91-AF90-1F40907C57BA}"/>
    <hyperlink ref="Q6" r:id="rId5" xr:uid="{AC271336-A89A-4A11-9C91-67F90D919345}"/>
    <hyperlink ref="Q7" r:id="rId6" xr:uid="{90631F70-6365-4552-9333-FF5A0DC9E2FD}"/>
    <hyperlink ref="Q8" r:id="rId7" xr:uid="{325A4358-3D5B-4357-8590-317B014F1A58}"/>
    <hyperlink ref="Q9" r:id="rId8" xr:uid="{44580DD0-FF59-4BD3-800C-77AC25EDD364}"/>
    <hyperlink ref="Q10" r:id="rId9" xr:uid="{ACE9B8A1-314E-4065-AD87-4537C74F9B8B}"/>
    <hyperlink ref="Q11" r:id="rId10" xr:uid="{69D27194-3796-4E76-AA32-965628710C5A}"/>
    <hyperlink ref="Q12" r:id="rId11" xr:uid="{4BCA1F38-11B0-4D95-A85C-BC1732CD009F}"/>
    <hyperlink ref="Q13" r:id="rId12" xr:uid="{1A2A9021-569F-4E0A-A74B-E958823F3380}"/>
    <hyperlink ref="Q14" r:id="rId13" xr:uid="{FF8D4423-E9C2-47EB-89AE-E211746818A2}"/>
    <hyperlink ref="Q15" r:id="rId14" xr:uid="{BF29589A-6A4F-4CEF-A5A1-BCBE3F9CD7BB}"/>
    <hyperlink ref="Q16" r:id="rId15" xr:uid="{32BEF983-F6E7-435E-AE76-B5FA597CCE75}"/>
    <hyperlink ref="Q17" r:id="rId16" xr:uid="{D5DBF2E9-18C3-4F47-960B-BB5020284B2E}"/>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39E21E-1887-48AC-95B5-30AD0965FA06}">
  <sheetPr>
    <outlinePr summaryBelow="0" summaryRight="0"/>
  </sheetPr>
  <dimension ref="A1:AH66"/>
  <sheetViews>
    <sheetView tabSelected="1" zoomScale="70" zoomScaleNormal="70" workbookViewId="0">
      <pane ySplit="2" topLeftCell="A3" activePane="bottomLeft" state="frozen"/>
      <selection pane="bottomLeft" activeCell="X45" sqref="X45"/>
    </sheetView>
  </sheetViews>
  <sheetFormatPr defaultColWidth="14.42578125" defaultRowHeight="15.75" customHeight="1" x14ac:dyDescent="0.2"/>
  <cols>
    <col min="1" max="1" width="14.42578125" style="92"/>
    <col min="2" max="2" width="18.85546875" style="92" customWidth="1"/>
    <col min="3" max="3" width="23.85546875" style="92" customWidth="1"/>
    <col min="4" max="19" width="5.7109375" style="92" customWidth="1"/>
    <col min="20" max="20" width="4.140625" style="92" customWidth="1"/>
    <col min="21" max="21" width="1.85546875" style="92" customWidth="1"/>
    <col min="22" max="22" width="3.42578125" style="92" customWidth="1"/>
    <col min="23" max="23" width="4.140625" style="92" customWidth="1"/>
    <col min="24" max="24" width="4" style="92" customWidth="1"/>
    <col min="25" max="25" width="3.7109375" style="92" customWidth="1"/>
    <col min="26" max="26" width="4.140625" style="92" customWidth="1"/>
    <col min="27" max="27" width="3.5703125" style="92" customWidth="1"/>
    <col min="28" max="28" width="3.7109375" style="92" customWidth="1"/>
    <col min="29" max="29" width="3.5703125" style="92" customWidth="1"/>
    <col min="30" max="30" width="3.42578125" style="92" customWidth="1"/>
    <col min="31" max="31" width="3.140625" style="92" customWidth="1"/>
    <col min="32" max="32" width="3.5703125" style="92" customWidth="1"/>
    <col min="33" max="33" width="3" style="92" customWidth="1"/>
    <col min="34" max="16384" width="14.42578125" style="92"/>
  </cols>
  <sheetData>
    <row r="1" spans="1:30" ht="15" x14ac:dyDescent="0.25">
      <c r="A1" s="90" t="s">
        <v>68</v>
      </c>
      <c r="B1" s="90" t="s">
        <v>69</v>
      </c>
      <c r="C1" s="90" t="s">
        <v>70</v>
      </c>
      <c r="D1" s="91">
        <v>1</v>
      </c>
      <c r="E1" s="91">
        <v>2</v>
      </c>
      <c r="F1" s="91">
        <v>3</v>
      </c>
      <c r="G1" s="91">
        <v>4</v>
      </c>
      <c r="H1" s="91">
        <v>5</v>
      </c>
      <c r="I1" s="91">
        <v>6</v>
      </c>
      <c r="J1" s="91">
        <v>7</v>
      </c>
      <c r="K1" s="91">
        <v>8</v>
      </c>
      <c r="L1" s="91">
        <v>9</v>
      </c>
      <c r="M1" s="91">
        <v>10</v>
      </c>
      <c r="N1" s="91">
        <v>11</v>
      </c>
      <c r="O1" s="91">
        <v>12</v>
      </c>
      <c r="P1" s="91">
        <v>13</v>
      </c>
      <c r="Q1" s="91">
        <v>14</v>
      </c>
      <c r="R1" s="91">
        <v>15</v>
      </c>
      <c r="S1" s="91">
        <v>16</v>
      </c>
    </row>
    <row r="2" spans="1:30" ht="12.75" x14ac:dyDescent="0.2">
      <c r="A2" s="93"/>
      <c r="B2" s="93"/>
      <c r="C2" s="93"/>
      <c r="D2" s="93" t="s">
        <v>71</v>
      </c>
      <c r="E2" s="93" t="s">
        <v>72</v>
      </c>
      <c r="F2" s="93" t="s">
        <v>73</v>
      </c>
      <c r="G2" s="93" t="s">
        <v>74</v>
      </c>
      <c r="H2" s="93" t="s">
        <v>75</v>
      </c>
      <c r="I2" s="93" t="s">
        <v>76</v>
      </c>
      <c r="J2" s="93" t="s">
        <v>77</v>
      </c>
      <c r="K2" s="93" t="s">
        <v>78</v>
      </c>
      <c r="L2" s="93" t="s">
        <v>79</v>
      </c>
      <c r="M2" s="93" t="s">
        <v>80</v>
      </c>
      <c r="N2" s="93" t="s">
        <v>81</v>
      </c>
      <c r="O2" s="93" t="s">
        <v>82</v>
      </c>
      <c r="P2" s="93" t="s">
        <v>83</v>
      </c>
      <c r="Q2" s="93" t="s">
        <v>84</v>
      </c>
      <c r="R2" s="93" t="s">
        <v>85</v>
      </c>
      <c r="S2" s="93" t="s">
        <v>86</v>
      </c>
      <c r="T2" s="93"/>
      <c r="U2" s="93"/>
      <c r="V2" s="93"/>
      <c r="W2" s="93"/>
      <c r="X2" s="93"/>
      <c r="Y2" s="93"/>
      <c r="Z2" s="93"/>
      <c r="AA2" s="93"/>
      <c r="AB2" s="93"/>
      <c r="AC2" s="93"/>
      <c r="AD2" s="93"/>
    </row>
    <row r="3" spans="1:30" ht="12.75" x14ac:dyDescent="0.2">
      <c r="A3" s="94" t="s">
        <v>474</v>
      </c>
      <c r="B3" s="95" t="s">
        <v>471</v>
      </c>
      <c r="C3" s="96" t="s">
        <v>472</v>
      </c>
      <c r="D3" s="104" t="s">
        <v>89</v>
      </c>
      <c r="E3" s="104" t="s">
        <v>89</v>
      </c>
      <c r="F3" s="104" t="s">
        <v>89</v>
      </c>
      <c r="G3" s="104" t="s">
        <v>89</v>
      </c>
      <c r="H3" s="104" t="s">
        <v>89</v>
      </c>
      <c r="I3" s="104" t="s">
        <v>89</v>
      </c>
      <c r="J3" s="104" t="s">
        <v>89</v>
      </c>
      <c r="K3" s="104" t="s">
        <v>89</v>
      </c>
      <c r="L3" s="104" t="s">
        <v>89</v>
      </c>
      <c r="M3" s="104" t="s">
        <v>89</v>
      </c>
      <c r="N3" s="104" t="s">
        <v>89</v>
      </c>
      <c r="O3" s="104" t="s">
        <v>89</v>
      </c>
      <c r="P3" s="104" t="s">
        <v>89</v>
      </c>
      <c r="Q3" s="104" t="s">
        <v>89</v>
      </c>
      <c r="R3" s="104" t="s">
        <v>89</v>
      </c>
      <c r="S3" s="104" t="s">
        <v>89</v>
      </c>
      <c r="T3" s="97">
        <f t="shared" ref="T3:T4" si="0">COUNTIF(D3:S3,"X*")</f>
        <v>16</v>
      </c>
      <c r="V3" s="116"/>
      <c r="W3" s="116"/>
      <c r="X3" s="116"/>
      <c r="Y3" s="116"/>
      <c r="Z3" s="116"/>
      <c r="AA3" s="116"/>
      <c r="AB3" s="116"/>
      <c r="AC3" s="116"/>
      <c r="AD3" s="116"/>
    </row>
    <row r="4" spans="1:30" ht="12.75" x14ac:dyDescent="0.2">
      <c r="A4" s="94"/>
      <c r="B4" s="94"/>
      <c r="C4" s="96" t="s">
        <v>119</v>
      </c>
      <c r="D4" s="112"/>
      <c r="E4" s="113"/>
      <c r="F4" s="113"/>
      <c r="G4" s="113"/>
      <c r="H4" s="113"/>
      <c r="I4" s="113"/>
      <c r="J4" s="113"/>
      <c r="K4" s="113"/>
      <c r="L4" s="113"/>
      <c r="M4" s="113"/>
      <c r="N4" s="113"/>
      <c r="O4" s="113"/>
      <c r="P4" s="113"/>
      <c r="Q4" s="113"/>
      <c r="R4" s="113"/>
      <c r="S4" s="115"/>
      <c r="T4" s="97">
        <f t="shared" si="0"/>
        <v>0</v>
      </c>
      <c r="V4" s="116"/>
      <c r="W4" s="116"/>
      <c r="X4" s="116"/>
      <c r="Y4" s="116"/>
      <c r="Z4" s="116"/>
      <c r="AA4" s="116"/>
      <c r="AB4" s="116"/>
      <c r="AC4" s="116"/>
      <c r="AD4" s="116"/>
    </row>
    <row r="5" spans="1:30" s="142" customFormat="1" ht="12.75" x14ac:dyDescent="0.2">
      <c r="A5" s="145" t="s">
        <v>475</v>
      </c>
      <c r="B5" s="137" t="s">
        <v>21</v>
      </c>
      <c r="C5" s="138" t="s">
        <v>87</v>
      </c>
      <c r="D5" s="139"/>
      <c r="E5" s="140"/>
      <c r="F5" s="140"/>
      <c r="G5" s="140"/>
      <c r="H5" s="140"/>
      <c r="I5" s="140"/>
      <c r="J5" s="140"/>
      <c r="K5" s="140"/>
      <c r="L5" s="140"/>
      <c r="M5" s="140"/>
      <c r="N5" s="140" t="s">
        <v>89</v>
      </c>
      <c r="O5" s="140"/>
      <c r="P5" s="140"/>
      <c r="Q5" s="140"/>
      <c r="R5" s="140"/>
      <c r="S5" s="141" t="s">
        <v>132</v>
      </c>
      <c r="T5" s="136">
        <f>COUNTIF(D5:S5,"X*")</f>
        <v>2</v>
      </c>
      <c r="V5" s="146">
        <f>COUNTIFS(D5:S5,"X*",$D$7:$S$7,"X*")</f>
        <v>1</v>
      </c>
      <c r="W5" s="146">
        <f>COUNTIFS(D5:S5,"X*",$D$8:$S$8,"X*")</f>
        <v>0</v>
      </c>
      <c r="X5" s="146">
        <f>COUNTIFS(D5:S5,"X*",$D$9:$S$9,"X*")</f>
        <v>1</v>
      </c>
      <c r="Y5" s="146">
        <f>COUNTIFS(D5:S5,"X*",$D$10:$S$10,"X*")</f>
        <v>1</v>
      </c>
      <c r="Z5" s="146">
        <f>COUNTIFS(D5:S5,"X*",$D$11:$S$11,"X*")</f>
        <v>1</v>
      </c>
      <c r="AA5" s="147">
        <f>COUNTIFS(D5:S5,"X*",$D$12:$S$12,"X*")</f>
        <v>0</v>
      </c>
      <c r="AB5" s="147">
        <f>COUNTIFS(D5:S5,"X*",$D$13:$S$13,"X*")</f>
        <v>0</v>
      </c>
      <c r="AC5" s="147">
        <f>COUNTIFS(D5:S5,"X*",$D$14:$S$14,"X*")</f>
        <v>1</v>
      </c>
    </row>
    <row r="6" spans="1:30" ht="12.75" x14ac:dyDescent="0.2">
      <c r="A6" s="94"/>
      <c r="B6" s="94"/>
      <c r="C6" s="96" t="s">
        <v>88</v>
      </c>
      <c r="D6" s="107" t="s">
        <v>132</v>
      </c>
      <c r="E6" s="108" t="s">
        <v>89</v>
      </c>
      <c r="F6" s="108" t="s">
        <v>89</v>
      </c>
      <c r="G6" s="108" t="s">
        <v>89</v>
      </c>
      <c r="H6" s="108" t="s">
        <v>89</v>
      </c>
      <c r="I6" s="108" t="s">
        <v>89</v>
      </c>
      <c r="J6" s="108" t="s">
        <v>89</v>
      </c>
      <c r="K6" s="108" t="s">
        <v>89</v>
      </c>
      <c r="L6" s="108" t="s">
        <v>89</v>
      </c>
      <c r="M6" s="108" t="s">
        <v>89</v>
      </c>
      <c r="N6" s="108"/>
      <c r="O6" s="108" t="s">
        <v>89</v>
      </c>
      <c r="P6" s="108" t="s">
        <v>89</v>
      </c>
      <c r="Q6" s="108" t="s">
        <v>89</v>
      </c>
      <c r="R6" s="108" t="s">
        <v>89</v>
      </c>
      <c r="S6" s="109"/>
      <c r="T6" s="97">
        <f>COUNTIF(D6:S6,"X*")</f>
        <v>14</v>
      </c>
      <c r="V6" s="121">
        <f>COUNTIFS(D6:S6,"X*",$D$7:$S$7,"X*")</f>
        <v>3</v>
      </c>
      <c r="W6" s="121">
        <f>COUNTIFS(D6:S6,"X*",$D$8:$S$8,"X*")</f>
        <v>4</v>
      </c>
      <c r="X6" s="121">
        <f>COUNTIFS(D6:S6,"X*",$D$9:$S$9,"X*")</f>
        <v>8</v>
      </c>
      <c r="Y6" s="121">
        <f>COUNTIFS(D6:S6,"X*",$D$10:$S$10,"X*")</f>
        <v>3</v>
      </c>
      <c r="Z6" s="121">
        <f>COUNTIFS(D6:S6,"X*",$D$11:$S$11,"X*")</f>
        <v>5</v>
      </c>
      <c r="AA6" s="122">
        <f>COUNTIFS(D6:S6,"X*",$D$12:$S$12,"X*")</f>
        <v>1</v>
      </c>
      <c r="AB6" s="122">
        <f>COUNTIFS(D6:S6,"X*",$D$13:$S$13,"X*")</f>
        <v>1</v>
      </c>
      <c r="AC6" s="122">
        <f>COUNTIFS(D6:S6,"X*",$D$14:$S$14,"X*")</f>
        <v>1</v>
      </c>
    </row>
    <row r="7" spans="1:30" ht="12.75" x14ac:dyDescent="0.2">
      <c r="A7" s="94"/>
      <c r="B7" s="95" t="s">
        <v>473</v>
      </c>
      <c r="C7" s="96" t="s">
        <v>92</v>
      </c>
      <c r="D7" s="107"/>
      <c r="E7" s="108"/>
      <c r="F7" s="108"/>
      <c r="G7" s="108"/>
      <c r="H7" s="108" t="s">
        <v>89</v>
      </c>
      <c r="I7" s="108"/>
      <c r="J7" s="108"/>
      <c r="K7" s="108"/>
      <c r="L7" s="108"/>
      <c r="M7" s="108" t="s">
        <v>132</v>
      </c>
      <c r="N7" s="108" t="s">
        <v>89</v>
      </c>
      <c r="O7" s="108"/>
      <c r="P7" s="108"/>
      <c r="Q7" s="108"/>
      <c r="R7" s="108" t="s">
        <v>132</v>
      </c>
      <c r="S7" s="109"/>
      <c r="T7" s="97">
        <f>COUNTIF(D7:S7,"X*")</f>
        <v>4</v>
      </c>
      <c r="V7" s="123">
        <f>COUNTIFS(D7:S7,"X*",$D$15:$S$15,"X*")</f>
        <v>1</v>
      </c>
      <c r="W7" s="123">
        <f>COUNTIFS(D7:S7,"X*",$D$16:$S$16,"X*")</f>
        <v>4</v>
      </c>
      <c r="X7" s="123">
        <f>COUNTIFS(D7:S7,"X*",$D$17:$S$17,"X*")</f>
        <v>1</v>
      </c>
      <c r="Y7" s="116"/>
      <c r="Z7" s="116"/>
      <c r="AA7" s="116"/>
      <c r="AB7" s="116"/>
      <c r="AC7" s="116"/>
      <c r="AD7" s="116"/>
    </row>
    <row r="8" spans="1:30" ht="12.75" x14ac:dyDescent="0.2">
      <c r="A8" s="94"/>
      <c r="B8" s="94"/>
      <c r="C8" s="96" t="s">
        <v>91</v>
      </c>
      <c r="D8" s="107" t="s">
        <v>132</v>
      </c>
      <c r="E8" s="108"/>
      <c r="F8" s="108"/>
      <c r="G8" s="108"/>
      <c r="H8" s="108"/>
      <c r="I8" s="108"/>
      <c r="J8" s="108"/>
      <c r="K8" s="108"/>
      <c r="L8" s="108"/>
      <c r="M8" s="108"/>
      <c r="N8" s="108"/>
      <c r="O8" s="108"/>
      <c r="P8" s="108" t="s">
        <v>132</v>
      </c>
      <c r="Q8" s="108" t="s">
        <v>132</v>
      </c>
      <c r="R8" s="108" t="s">
        <v>89</v>
      </c>
      <c r="S8" s="109"/>
      <c r="T8" s="97">
        <f>COUNTIF(D8:S8,"X*")</f>
        <v>4</v>
      </c>
      <c r="V8" s="123">
        <f>COUNTIFS(D8:S8,"X*",$D$15:$S$15,"X*")</f>
        <v>2</v>
      </c>
      <c r="W8" s="123">
        <f>COUNTIFS(D8:S8,"X*",$D$16:$S$16,"X*")</f>
        <v>4</v>
      </c>
      <c r="X8" s="123">
        <f>COUNTIFS(D8:S8,"X*",$D$17:$S$17,"X*")</f>
        <v>0</v>
      </c>
      <c r="Y8" s="116"/>
      <c r="Z8" s="116"/>
      <c r="AA8" s="116"/>
      <c r="AB8" s="116"/>
      <c r="AC8" s="116"/>
      <c r="AD8" s="116"/>
    </row>
    <row r="9" spans="1:30" ht="12.75" x14ac:dyDescent="0.2">
      <c r="A9" s="94"/>
      <c r="B9" s="94"/>
      <c r="C9" s="96" t="s">
        <v>116</v>
      </c>
      <c r="D9" s="107" t="s">
        <v>132</v>
      </c>
      <c r="E9" s="108"/>
      <c r="F9" s="108" t="s">
        <v>132</v>
      </c>
      <c r="G9" s="108"/>
      <c r="H9" s="108" t="s">
        <v>132</v>
      </c>
      <c r="I9" s="108" t="s">
        <v>89</v>
      </c>
      <c r="J9" s="108" t="s">
        <v>132</v>
      </c>
      <c r="K9" s="108"/>
      <c r="L9" s="108" t="s">
        <v>89</v>
      </c>
      <c r="M9" s="110"/>
      <c r="N9" s="108"/>
      <c r="O9" s="108"/>
      <c r="P9" s="108" t="s">
        <v>89</v>
      </c>
      <c r="Q9" s="108" t="s">
        <v>89</v>
      </c>
      <c r="R9" s="108"/>
      <c r="S9" s="109" t="s">
        <v>89</v>
      </c>
      <c r="T9" s="97">
        <f>COUNTIF(D9:S9,"X*")</f>
        <v>9</v>
      </c>
      <c r="V9" s="123">
        <f>COUNTIFS(D9:S9,"X*",$D$15:$S$15,"X*")</f>
        <v>4</v>
      </c>
      <c r="W9" s="123">
        <f>COUNTIFS(D9:S9,"X*",$D$16:$S$16,"X*")</f>
        <v>9</v>
      </c>
      <c r="X9" s="124">
        <f>COUNTIFS(D9:S9,"X*",$D$17:$S$17,"X*")</f>
        <v>2</v>
      </c>
      <c r="Y9" s="116"/>
      <c r="Z9" s="116"/>
      <c r="AA9" s="116"/>
      <c r="AB9" s="116"/>
      <c r="AC9" s="116"/>
      <c r="AD9" s="116"/>
    </row>
    <row r="10" spans="1:30" ht="12.75" x14ac:dyDescent="0.2">
      <c r="A10" s="94"/>
      <c r="B10" s="94"/>
      <c r="C10" s="96" t="s">
        <v>90</v>
      </c>
      <c r="D10" s="107" t="s">
        <v>89</v>
      </c>
      <c r="E10" s="108" t="s">
        <v>132</v>
      </c>
      <c r="F10" s="108"/>
      <c r="G10" s="108"/>
      <c r="H10" s="108"/>
      <c r="I10" s="108"/>
      <c r="J10" s="108"/>
      <c r="K10" s="108"/>
      <c r="L10" s="108" t="s">
        <v>89</v>
      </c>
      <c r="M10" s="108"/>
      <c r="N10" s="108"/>
      <c r="O10" s="108"/>
      <c r="P10" s="108"/>
      <c r="Q10" s="108"/>
      <c r="R10" s="108"/>
      <c r="S10" s="109" t="s">
        <v>89</v>
      </c>
      <c r="T10" s="97">
        <f>COUNTIF(D10:S10,"X*")</f>
        <v>4</v>
      </c>
      <c r="V10" s="123">
        <f>COUNTIFS(D10:S10,"X*",$D$15:$S$15,"X*")</f>
        <v>3</v>
      </c>
      <c r="W10" s="123">
        <f>COUNTIFS(D10:S10,"X*",$D$16:$S$16,"X*")</f>
        <v>4</v>
      </c>
      <c r="X10" s="123">
        <f>COUNTIFS(D10:S10,"X*",$D$17:$S$17,"X*")</f>
        <v>0</v>
      </c>
      <c r="Y10" s="116"/>
      <c r="Z10" s="116"/>
      <c r="AA10" s="116"/>
      <c r="AB10" s="116"/>
      <c r="AC10" s="116"/>
      <c r="AD10" s="116"/>
    </row>
    <row r="11" spans="1:30" ht="12.75" x14ac:dyDescent="0.2">
      <c r="A11" s="94"/>
      <c r="B11" s="94"/>
      <c r="C11" s="96" t="s">
        <v>476</v>
      </c>
      <c r="D11" s="107"/>
      <c r="E11" s="108" t="s">
        <v>89</v>
      </c>
      <c r="F11" s="108" t="s">
        <v>89</v>
      </c>
      <c r="G11" s="108"/>
      <c r="H11" s="108"/>
      <c r="I11" s="108"/>
      <c r="J11" s="108"/>
      <c r="K11" s="108"/>
      <c r="L11" s="108"/>
      <c r="M11" s="108" t="s">
        <v>132</v>
      </c>
      <c r="N11" s="108" t="s">
        <v>89</v>
      </c>
      <c r="O11" s="108"/>
      <c r="P11" s="108"/>
      <c r="Q11" s="108" t="s">
        <v>89</v>
      </c>
      <c r="R11" s="108" t="s">
        <v>132</v>
      </c>
      <c r="S11" s="109"/>
      <c r="T11" s="97">
        <f>COUNTIF(D11:S11,"X*")</f>
        <v>6</v>
      </c>
      <c r="V11" s="123">
        <f>COUNTIFS(D11:S11,"X*",$D$15:$S$15,"X*")</f>
        <v>2</v>
      </c>
      <c r="W11" s="123">
        <f>COUNTIFS(D11:S11,"X*",$D$16:$S$16,"X*")</f>
        <v>6</v>
      </c>
      <c r="X11" s="123">
        <f>COUNTIFS(D11:S11,"X*",$D$17:$S$17,"X*")</f>
        <v>0</v>
      </c>
      <c r="Y11" s="116"/>
      <c r="Z11" s="116"/>
      <c r="AA11" s="116"/>
      <c r="AB11" s="116"/>
      <c r="AC11" s="116"/>
      <c r="AD11" s="116"/>
    </row>
    <row r="12" spans="1:30" ht="12.75" x14ac:dyDescent="0.2">
      <c r="A12" s="94"/>
      <c r="C12" s="94" t="s">
        <v>477</v>
      </c>
      <c r="D12" s="107"/>
      <c r="E12" s="108"/>
      <c r="F12" s="108"/>
      <c r="G12" s="108" t="s">
        <v>89</v>
      </c>
      <c r="H12" s="108"/>
      <c r="I12" s="108"/>
      <c r="J12" s="108"/>
      <c r="K12" s="108"/>
      <c r="L12" s="108"/>
      <c r="M12" s="108"/>
      <c r="N12" s="108"/>
      <c r="O12" s="108"/>
      <c r="P12" s="108"/>
      <c r="Q12" s="108"/>
      <c r="R12" s="108"/>
      <c r="S12" s="109"/>
      <c r="T12" s="97">
        <f>COUNTIF(D12:S12,"X*")</f>
        <v>1</v>
      </c>
      <c r="V12" s="99">
        <f>COUNTIFS(D12:S12,"X*",$D$15:$S$15,"X*")</f>
        <v>1</v>
      </c>
      <c r="W12" s="99">
        <f>COUNTIFS(D12:S12,"X*",$D$16:$S$16,"X*")</f>
        <v>1</v>
      </c>
      <c r="X12" s="99">
        <f>COUNTIFS(D12:S12,"X*",$D$17:$S$17,"X*")</f>
        <v>0</v>
      </c>
      <c r="Y12" s="116"/>
      <c r="Z12" s="116"/>
      <c r="AA12" s="130">
        <f>+SUM(V12:V14)</f>
        <v>3</v>
      </c>
      <c r="AB12" s="130">
        <f t="shared" ref="AB12:AC12" si="1">+SUM(W12:W14)</f>
        <v>4</v>
      </c>
      <c r="AC12" s="130">
        <f t="shared" si="1"/>
        <v>1</v>
      </c>
      <c r="AD12" s="116"/>
    </row>
    <row r="13" spans="1:30" ht="12.75" x14ac:dyDescent="0.2">
      <c r="A13" s="94"/>
      <c r="C13" s="94" t="s">
        <v>118</v>
      </c>
      <c r="D13" s="107"/>
      <c r="E13" s="108"/>
      <c r="F13" s="108"/>
      <c r="G13" s="108"/>
      <c r="H13" s="108"/>
      <c r="I13" s="108" t="s">
        <v>89</v>
      </c>
      <c r="J13" s="108"/>
      <c r="K13" s="108"/>
      <c r="L13" s="108"/>
      <c r="M13" s="108"/>
      <c r="N13" s="108"/>
      <c r="O13" s="108"/>
      <c r="P13" s="108"/>
      <c r="Q13" s="108"/>
      <c r="R13" s="108"/>
      <c r="S13" s="109"/>
      <c r="T13" s="97">
        <f>COUNTIF(D13:S13,"X*")</f>
        <v>1</v>
      </c>
      <c r="V13" s="99">
        <f>COUNTIFS(D13:S13,"X*",$D$15:$S$15,"X*")</f>
        <v>0</v>
      </c>
      <c r="W13" s="99">
        <f>COUNTIFS(D13:S13,"X*",$D$16:$S$16,"X*")</f>
        <v>1</v>
      </c>
      <c r="X13" s="99">
        <f>COUNTIFS(D13:S13,"X*",$D$17:$S$17,"X*")</f>
        <v>1</v>
      </c>
      <c r="Y13" s="116"/>
      <c r="Z13" s="116"/>
      <c r="AA13" s="116"/>
      <c r="AB13" s="116"/>
      <c r="AC13" s="116"/>
      <c r="AD13" s="116"/>
    </row>
    <row r="14" spans="1:30" ht="12.75" x14ac:dyDescent="0.2">
      <c r="C14" s="94" t="s">
        <v>478</v>
      </c>
      <c r="D14" s="107"/>
      <c r="E14" s="108"/>
      <c r="F14" s="108"/>
      <c r="G14" s="108"/>
      <c r="H14" s="108"/>
      <c r="I14" s="108"/>
      <c r="J14" s="108"/>
      <c r="K14" s="108"/>
      <c r="L14" s="108"/>
      <c r="M14" s="108"/>
      <c r="N14" s="108" t="s">
        <v>89</v>
      </c>
      <c r="O14" s="108" t="s">
        <v>132</v>
      </c>
      <c r="P14" s="108"/>
      <c r="Q14" s="108"/>
      <c r="R14" s="108"/>
      <c r="S14" s="109"/>
      <c r="T14" s="97">
        <f>COUNTIF(D14:S14,"X*")</f>
        <v>2</v>
      </c>
      <c r="U14" s="94"/>
      <c r="V14" s="99">
        <f>COUNTIFS(D14:S14,"X*",$D$15:$S$15,"X*")</f>
        <v>2</v>
      </c>
      <c r="W14" s="99">
        <f>COUNTIFS(D14:S14,"X*",$D$16:$S$16,"X*")</f>
        <v>2</v>
      </c>
      <c r="X14" s="99">
        <f>COUNTIFS(D14:S14,"X*",$D$17:$S$17,"X*")</f>
        <v>0</v>
      </c>
      <c r="Y14" s="116"/>
      <c r="AA14" s="116"/>
    </row>
    <row r="15" spans="1:30" ht="12.75" x14ac:dyDescent="0.2">
      <c r="B15" s="95" t="s">
        <v>93</v>
      </c>
      <c r="C15" s="96" t="s">
        <v>94</v>
      </c>
      <c r="D15" s="107" t="s">
        <v>132</v>
      </c>
      <c r="E15" s="108" t="s">
        <v>132</v>
      </c>
      <c r="F15" s="108"/>
      <c r="G15" s="108" t="s">
        <v>132</v>
      </c>
      <c r="H15" s="108"/>
      <c r="I15" s="108"/>
      <c r="J15" s="108" t="s">
        <v>89</v>
      </c>
      <c r="K15" s="108"/>
      <c r="L15" s="108"/>
      <c r="M15" s="108"/>
      <c r="N15" s="108" t="s">
        <v>89</v>
      </c>
      <c r="O15" s="108" t="s">
        <v>89</v>
      </c>
      <c r="P15" s="108" t="s">
        <v>132</v>
      </c>
      <c r="Q15" s="108"/>
      <c r="R15" s="108"/>
      <c r="S15" s="109" t="s">
        <v>132</v>
      </c>
      <c r="T15" s="97">
        <f>COUNTIF(D15:S15,"X*")</f>
        <v>8</v>
      </c>
      <c r="V15" s="98">
        <f>COUNTIFS(D15:S15,"X*",$D$18:$S$18,"X*")</f>
        <v>7</v>
      </c>
      <c r="W15" s="98">
        <f>COUNTIFS(D15:S15,"X*",$D$19:$S$19,"X*")</f>
        <v>2</v>
      </c>
      <c r="X15" s="98">
        <f>COUNTIFS(D15:S15,"X*",$D$20:$S$20,"X*")</f>
        <v>0</v>
      </c>
      <c r="Y15" s="116"/>
    </row>
    <row r="16" spans="1:30" ht="12.75" x14ac:dyDescent="0.2">
      <c r="C16" s="96" t="s">
        <v>95</v>
      </c>
      <c r="D16" s="107" t="s">
        <v>89</v>
      </c>
      <c r="E16" s="108" t="s">
        <v>89</v>
      </c>
      <c r="F16" s="108" t="s">
        <v>89</v>
      </c>
      <c r="G16" s="108" t="s">
        <v>89</v>
      </c>
      <c r="H16" s="108" t="s">
        <v>89</v>
      </c>
      <c r="I16" s="108" t="s">
        <v>89</v>
      </c>
      <c r="J16" s="108" t="s">
        <v>89</v>
      </c>
      <c r="K16" s="108" t="s">
        <v>89</v>
      </c>
      <c r="L16" s="108" t="s">
        <v>89</v>
      </c>
      <c r="M16" s="108" t="s">
        <v>89</v>
      </c>
      <c r="N16" s="108" t="s">
        <v>89</v>
      </c>
      <c r="O16" s="108" t="s">
        <v>89</v>
      </c>
      <c r="P16" s="108" t="s">
        <v>89</v>
      </c>
      <c r="Q16" s="108" t="s">
        <v>89</v>
      </c>
      <c r="R16" s="108" t="s">
        <v>89</v>
      </c>
      <c r="S16" s="109" t="s">
        <v>89</v>
      </c>
      <c r="T16" s="97">
        <f>COUNTIF(D16:S16,"X*")</f>
        <v>16</v>
      </c>
      <c r="V16" s="98">
        <f>COUNTIFS(D16:S16,"X*",$D$18:$S$18,"X*")</f>
        <v>12</v>
      </c>
      <c r="W16" s="98">
        <f>COUNTIFS(D16:S16,"X*",$D$19:$S$19,"X*")</f>
        <v>4</v>
      </c>
      <c r="X16" s="98">
        <f>COUNTIFS(D16:S16,"X*",$D$20:$S$20,"X*")</f>
        <v>2</v>
      </c>
      <c r="Y16" s="116"/>
    </row>
    <row r="17" spans="1:34" ht="12.75" x14ac:dyDescent="0.2">
      <c r="C17" s="96" t="s">
        <v>468</v>
      </c>
      <c r="D17" s="107"/>
      <c r="E17" s="108"/>
      <c r="F17" s="108"/>
      <c r="G17" s="108"/>
      <c r="H17" s="108" t="s">
        <v>89</v>
      </c>
      <c r="I17" s="108" t="s">
        <v>89</v>
      </c>
      <c r="J17" s="108"/>
      <c r="K17" s="108"/>
      <c r="L17" s="108"/>
      <c r="M17" s="108"/>
      <c r="N17" s="108"/>
      <c r="O17" s="108"/>
      <c r="P17" s="108"/>
      <c r="Q17" s="108"/>
      <c r="R17" s="108"/>
      <c r="S17" s="109"/>
      <c r="T17" s="97">
        <f>COUNTIF(D17:S17,"X*")</f>
        <v>2</v>
      </c>
      <c r="V17" s="98">
        <f>COUNTIFS(D17:S17,"X*",$D$18:$S$18,"X*")</f>
        <v>1</v>
      </c>
      <c r="W17" s="98">
        <f>COUNTIFS(D17:S17,"X*",$D$19:$S$19,"X*")</f>
        <v>0</v>
      </c>
      <c r="X17" s="98">
        <f>COUNTIFS(D17:S17,"X*",$D$20:$S$20,"X*")</f>
        <v>1</v>
      </c>
      <c r="Y17" s="116"/>
    </row>
    <row r="18" spans="1:34" ht="12.75" x14ac:dyDescent="0.2">
      <c r="A18" s="100" t="s">
        <v>484</v>
      </c>
      <c r="B18" s="101" t="s">
        <v>479</v>
      </c>
      <c r="C18" s="96" t="s">
        <v>96</v>
      </c>
      <c r="D18" s="107" t="s">
        <v>89</v>
      </c>
      <c r="E18" s="108" t="s">
        <v>89</v>
      </c>
      <c r="F18" s="108" t="s">
        <v>89</v>
      </c>
      <c r="G18" s="108" t="s">
        <v>89</v>
      </c>
      <c r="H18" s="108"/>
      <c r="I18" s="108" t="s">
        <v>89</v>
      </c>
      <c r="J18" s="108" t="s">
        <v>89</v>
      </c>
      <c r="K18" s="108" t="s">
        <v>89</v>
      </c>
      <c r="L18" s="108" t="s">
        <v>89</v>
      </c>
      <c r="M18" s="108"/>
      <c r="N18" s="108" t="s">
        <v>89</v>
      </c>
      <c r="O18" s="108" t="s">
        <v>89</v>
      </c>
      <c r="P18" s="108" t="s">
        <v>89</v>
      </c>
      <c r="Q18" s="108"/>
      <c r="R18" s="108" t="s">
        <v>89</v>
      </c>
      <c r="S18" s="109"/>
      <c r="T18" s="97">
        <f>COUNTIF(D18:S18,"X*")</f>
        <v>12</v>
      </c>
      <c r="V18" s="98">
        <f>COUNTIFS(D18:S18,"X*",$D$21:$S$21,"X*")</f>
        <v>3</v>
      </c>
      <c r="W18" s="98">
        <f>COUNTIFS(D18:S18,"X*",$D$22:$S$22,"X*")</f>
        <v>2</v>
      </c>
      <c r="X18" s="98">
        <f>COUNTIFS(D18:S18,"X*",$D$23:$S$23,"X*")</f>
        <v>1</v>
      </c>
      <c r="Y18" s="98">
        <f>COUNTIFS(D18:S18,"X*",$D$24:$S$24,"X*")</f>
        <v>2</v>
      </c>
      <c r="Z18" s="98">
        <f>COUNTIFS(D18:S18,"X*",$D$25:$S$25,"X*")</f>
        <v>7</v>
      </c>
    </row>
    <row r="19" spans="1:34" ht="12.75" x14ac:dyDescent="0.2">
      <c r="A19" s="94"/>
      <c r="B19" s="94"/>
      <c r="C19" s="96" t="s">
        <v>98</v>
      </c>
      <c r="D19" s="107"/>
      <c r="E19" s="108"/>
      <c r="F19" s="108"/>
      <c r="G19" s="108"/>
      <c r="H19" s="108"/>
      <c r="I19" s="108"/>
      <c r="J19" s="108"/>
      <c r="K19" s="108"/>
      <c r="L19" s="108"/>
      <c r="M19" s="108" t="s">
        <v>89</v>
      </c>
      <c r="N19" s="108" t="s">
        <v>89</v>
      </c>
      <c r="O19" s="108" t="s">
        <v>89</v>
      </c>
      <c r="P19" s="108"/>
      <c r="Q19" s="108" t="s">
        <v>89</v>
      </c>
      <c r="R19" s="108"/>
      <c r="S19" s="109"/>
      <c r="T19" s="97">
        <f>COUNTIF(D19:S19,"X*")</f>
        <v>4</v>
      </c>
      <c r="V19" s="98">
        <f>COUNTIFS(D19:S19,"X*",$D$21:$S$21,"X*")</f>
        <v>1</v>
      </c>
      <c r="W19" s="98">
        <f>COUNTIFS(D19:S19,"X*",$D$22:$S$22,"X*")</f>
        <v>1</v>
      </c>
      <c r="X19" s="98">
        <f>COUNTIFS(D19:S19,"X*",$D$23:$S$23,"X*")</f>
        <v>2</v>
      </c>
      <c r="Y19" s="98">
        <f>COUNTIFS(D19:S19,"X*",$D$24:$S$24,"X*")</f>
        <v>0</v>
      </c>
      <c r="Z19" s="98">
        <f>COUNTIFS(D19:S19,"X*",$D$25:$S$25,"X*")</f>
        <v>1</v>
      </c>
    </row>
    <row r="20" spans="1:34" ht="12.75" x14ac:dyDescent="0.2">
      <c r="A20" s="94"/>
      <c r="C20" s="96" t="s">
        <v>97</v>
      </c>
      <c r="D20" s="107"/>
      <c r="E20" s="108"/>
      <c r="F20" s="108"/>
      <c r="G20" s="108"/>
      <c r="H20" s="108" t="s">
        <v>89</v>
      </c>
      <c r="I20" s="108"/>
      <c r="J20" s="108"/>
      <c r="K20" s="108"/>
      <c r="L20" s="108" t="s">
        <v>89</v>
      </c>
      <c r="M20" s="108"/>
      <c r="N20" s="108"/>
      <c r="O20" s="108"/>
      <c r="P20" s="108"/>
      <c r="Q20" s="108"/>
      <c r="R20" s="108"/>
      <c r="S20" s="109"/>
      <c r="T20" s="97">
        <f>COUNTIF(D20:S20,"X*")</f>
        <v>2</v>
      </c>
      <c r="U20" s="94"/>
      <c r="V20" s="98">
        <f>COUNTIFS(D20:S20,"X*",$D$21:$S$21,"X*")</f>
        <v>0</v>
      </c>
      <c r="W20" s="98">
        <f>COUNTIFS(D20:S20,"X*",$D$22:$S$22,"X*")</f>
        <v>0</v>
      </c>
      <c r="X20" s="98">
        <f>COUNTIFS(D20:S20,"X*",$D$23:$S$23,"X*")</f>
        <v>1</v>
      </c>
      <c r="Y20" s="98">
        <f>COUNTIFS(D20:S20,"X*",$D$24:$S$24,"X*")</f>
        <v>1</v>
      </c>
      <c r="Z20" s="98">
        <f>COUNTIFS(D20:S20,"X*",$D$25:$S$25,"X*")</f>
        <v>0</v>
      </c>
    </row>
    <row r="21" spans="1:34" ht="12.75" x14ac:dyDescent="0.2">
      <c r="A21" s="94"/>
      <c r="B21" s="95" t="s">
        <v>480</v>
      </c>
      <c r="C21" s="96" t="s">
        <v>99</v>
      </c>
      <c r="D21" s="107" t="s">
        <v>89</v>
      </c>
      <c r="E21" s="108"/>
      <c r="F21" s="108"/>
      <c r="G21" s="108"/>
      <c r="H21" s="108"/>
      <c r="I21" s="108"/>
      <c r="J21" s="108"/>
      <c r="K21" s="108"/>
      <c r="L21" s="108"/>
      <c r="M21" s="108"/>
      <c r="N21" s="108"/>
      <c r="O21" s="108"/>
      <c r="P21" s="108" t="s">
        <v>89</v>
      </c>
      <c r="Q21" s="108" t="s">
        <v>89</v>
      </c>
      <c r="R21" s="108" t="s">
        <v>89</v>
      </c>
      <c r="S21" s="109"/>
      <c r="T21" s="97">
        <f>COUNTIF(D21:S21,"X*")</f>
        <v>4</v>
      </c>
      <c r="U21" s="94"/>
      <c r="V21" s="126">
        <f>COUNTIFS(D21:S21,"X*",$D$26:$S$26,"X*")</f>
        <v>3</v>
      </c>
      <c r="W21" s="126">
        <f>COUNTIFS(D21:S21,"X*",$D$27:$S$27,"X*")</f>
        <v>0</v>
      </c>
      <c r="X21" s="102">
        <f>COUNTIFS(D21:S21,"X*",$D$28:$S$28,"X*")</f>
        <v>0</v>
      </c>
      <c r="Y21" s="102">
        <f>COUNTIFS(D21:S21,"X*",$D$29:$S$29,"X*")</f>
        <v>1</v>
      </c>
      <c r="Z21" s="102">
        <f>COUNTIFS(D21:S21,"X*",$D$30:$S$30,"X*")</f>
        <v>0</v>
      </c>
      <c r="AA21" s="102">
        <f>COUNTIFS(D21:S21,"X*",$D$31:$S$31,"X*")</f>
        <v>1</v>
      </c>
      <c r="AC21" s="131">
        <f>+SUM(X21:AA21)</f>
        <v>2</v>
      </c>
      <c r="AG21" s="116"/>
      <c r="AH21" s="110"/>
    </row>
    <row r="22" spans="1:34" ht="12.75" x14ac:dyDescent="0.2">
      <c r="A22" s="94"/>
      <c r="C22" s="96" t="s">
        <v>102</v>
      </c>
      <c r="D22" s="107"/>
      <c r="E22" s="108"/>
      <c r="F22" s="108"/>
      <c r="G22" s="108"/>
      <c r="H22" s="108"/>
      <c r="I22" s="108"/>
      <c r="J22" s="108"/>
      <c r="K22" s="108"/>
      <c r="L22" s="108"/>
      <c r="M22" s="108"/>
      <c r="N22" s="108"/>
      <c r="O22" s="108" t="s">
        <v>89</v>
      </c>
      <c r="P22" s="108" t="s">
        <v>89</v>
      </c>
      <c r="Q22" s="108"/>
      <c r="R22" s="108"/>
      <c r="S22" s="109"/>
      <c r="T22" s="97">
        <f>COUNTIF(D22:S22,"X*")</f>
        <v>2</v>
      </c>
      <c r="U22" s="94"/>
      <c r="V22" s="126">
        <f>COUNTIFS(D22:S22,"X*",$D$26:$S$26,"X*")</f>
        <v>2</v>
      </c>
      <c r="W22" s="126">
        <f>COUNTIFS(D22:S22,"X*",$D$27:$S$27,"X*")</f>
        <v>0</v>
      </c>
      <c r="X22" s="102">
        <f>COUNTIFS(D22:S22,"X*",$D$28:$S$28,"X*")</f>
        <v>0</v>
      </c>
      <c r="Y22" s="102">
        <f>COUNTIFS(D22:S22,"X*",$D$29:$S$29,"X*")</f>
        <v>0</v>
      </c>
      <c r="Z22" s="102">
        <f>COUNTIFS(D22:S22,"X*",$D$30:$S$30,"X*")</f>
        <v>0</v>
      </c>
      <c r="AA22" s="102">
        <f>COUNTIFS(D22:S22,"X*",$D$31:$S$31,"X*")</f>
        <v>0</v>
      </c>
      <c r="AC22" s="131">
        <f t="shared" ref="AC22:AC25" si="2">+SUM(X22:AA22)</f>
        <v>0</v>
      </c>
      <c r="AD22" s="116"/>
    </row>
    <row r="23" spans="1:34" ht="12.75" x14ac:dyDescent="0.2">
      <c r="A23" s="94"/>
      <c r="C23" s="96" t="s">
        <v>101</v>
      </c>
      <c r="D23" s="107"/>
      <c r="E23" s="108"/>
      <c r="F23" s="108"/>
      <c r="G23" s="108"/>
      <c r="H23" s="108" t="s">
        <v>89</v>
      </c>
      <c r="I23" s="108"/>
      <c r="J23" s="108"/>
      <c r="K23" s="108"/>
      <c r="L23" s="108"/>
      <c r="M23" s="108" t="s">
        <v>89</v>
      </c>
      <c r="N23" s="108"/>
      <c r="O23" s="108"/>
      <c r="P23" s="108" t="s">
        <v>89</v>
      </c>
      <c r="Q23" s="108" t="s">
        <v>89</v>
      </c>
      <c r="R23" s="108"/>
      <c r="S23" s="109"/>
      <c r="T23" s="97">
        <f>COUNTIF(D23:S23,"X*")</f>
        <v>4</v>
      </c>
      <c r="U23" s="94"/>
      <c r="V23" s="126">
        <f>COUNTIFS(D23:S23,"X*",$D$26:$S$26,"X*")</f>
        <v>2</v>
      </c>
      <c r="W23" s="126">
        <f>COUNTIFS(D23:S23,"X*",$D$27:$S$27,"X*")</f>
        <v>0</v>
      </c>
      <c r="X23" s="102">
        <f>COUNTIFS(D23:S23,"X*",$D$28:$S$28,"X*")</f>
        <v>1</v>
      </c>
      <c r="Y23" s="102">
        <f>COUNTIFS(D23:S23,"X*",$D$29:$S$29,"X*")</f>
        <v>0</v>
      </c>
      <c r="Z23" s="102">
        <f>COUNTIFS(D23:S23,"X*",$D$30:$S$30,"X*")</f>
        <v>1</v>
      </c>
      <c r="AA23" s="102">
        <f>COUNTIFS(D23:S23,"X*",$D$31:$S$31,"X*")</f>
        <v>1</v>
      </c>
      <c r="AC23" s="131">
        <f t="shared" si="2"/>
        <v>3</v>
      </c>
      <c r="AD23" s="116"/>
    </row>
    <row r="24" spans="1:34" ht="12.75" x14ac:dyDescent="0.2">
      <c r="A24" s="94"/>
      <c r="C24" s="96" t="s">
        <v>481</v>
      </c>
      <c r="D24" s="107"/>
      <c r="E24" s="108"/>
      <c r="F24" s="108"/>
      <c r="G24" s="108"/>
      <c r="H24" s="108"/>
      <c r="I24" s="108"/>
      <c r="J24" s="108"/>
      <c r="K24" s="108"/>
      <c r="L24" s="108" t="s">
        <v>89</v>
      </c>
      <c r="M24" s="108"/>
      <c r="N24" s="108"/>
      <c r="O24" s="108"/>
      <c r="P24" s="108"/>
      <c r="Q24" s="108"/>
      <c r="R24" s="108" t="s">
        <v>132</v>
      </c>
      <c r="S24" s="109"/>
      <c r="T24" s="97">
        <f>COUNTIF(D24:S24,"X*")</f>
        <v>2</v>
      </c>
      <c r="V24" s="126">
        <f>COUNTIFS(D24:S24,"X*",$D$26:$S$26,"X*")</f>
        <v>1</v>
      </c>
      <c r="W24" s="126">
        <f>COUNTIFS(D24:S24,"X*",$D$27:$S$27,"X*")</f>
        <v>0</v>
      </c>
      <c r="X24" s="102">
        <f>COUNTIFS(D24:S24,"X*",$D$28:$S$28,"X*")</f>
        <v>0</v>
      </c>
      <c r="Y24" s="102">
        <f>COUNTIFS(D24:S24,"X*",$D$29:$S$29,"X*")</f>
        <v>1</v>
      </c>
      <c r="Z24" s="102">
        <f>COUNTIFS(D24:S24,"X*",$D$30:$S$30,"X*")</f>
        <v>0</v>
      </c>
      <c r="AA24" s="102">
        <f>COUNTIFS(D24:S24,"X*",$D$31:$S$31,"X*")</f>
        <v>0</v>
      </c>
      <c r="AC24" s="131">
        <f t="shared" si="2"/>
        <v>1</v>
      </c>
      <c r="AD24" s="116"/>
    </row>
    <row r="25" spans="1:34" ht="12.75" x14ac:dyDescent="0.2">
      <c r="A25" s="94"/>
      <c r="B25" s="94"/>
      <c r="C25" s="96" t="s">
        <v>483</v>
      </c>
      <c r="D25" s="107"/>
      <c r="E25" s="108" t="s">
        <v>89</v>
      </c>
      <c r="F25" s="108" t="s">
        <v>132</v>
      </c>
      <c r="G25" s="108" t="s">
        <v>89</v>
      </c>
      <c r="H25" s="108"/>
      <c r="I25" s="108" t="s">
        <v>89</v>
      </c>
      <c r="J25" s="108" t="s">
        <v>89</v>
      </c>
      <c r="K25" s="108" t="s">
        <v>89</v>
      </c>
      <c r="L25" s="108"/>
      <c r="M25" s="108"/>
      <c r="N25" s="108" t="s">
        <v>89</v>
      </c>
      <c r="O25" s="108"/>
      <c r="P25" s="108"/>
      <c r="Q25" s="108"/>
      <c r="R25" s="108"/>
      <c r="S25" s="109" t="s">
        <v>89</v>
      </c>
      <c r="T25" s="97">
        <f>COUNTIF(D25:S25,"X*")</f>
        <v>8</v>
      </c>
      <c r="V25" s="126">
        <f>COUNTIFS(D25:S25,"X*",$D$26:$S$26,"X*")</f>
        <v>6</v>
      </c>
      <c r="W25" s="126">
        <f>COUNTIFS(D25:S25,"X*",$D$27:$S$27,"X*")</f>
        <v>1</v>
      </c>
      <c r="X25" s="102">
        <f>COUNTIFS(D25:S25,"X*",$D$28:$S$28,"X*")</f>
        <v>0</v>
      </c>
      <c r="Y25" s="102">
        <f>COUNTIFS(D25:S25,"X*",$D$29:$S$29,"X*")</f>
        <v>1</v>
      </c>
      <c r="Z25" s="102">
        <f>COUNTIFS(D25:S25,"X*",$D$30:$S$30,"X*")</f>
        <v>0</v>
      </c>
      <c r="AA25" s="102">
        <f>COUNTIFS(D25:S25,"X*",$D$31:$S$31,"X*")</f>
        <v>0</v>
      </c>
      <c r="AC25" s="131">
        <f t="shared" si="2"/>
        <v>1</v>
      </c>
      <c r="AD25" s="116"/>
    </row>
    <row r="26" spans="1:34" ht="12.75" x14ac:dyDescent="0.2">
      <c r="A26" s="94"/>
      <c r="B26" s="95" t="s">
        <v>482</v>
      </c>
      <c r="C26" s="96" t="s">
        <v>485</v>
      </c>
      <c r="D26" s="107" t="s">
        <v>132</v>
      </c>
      <c r="E26" s="108" t="s">
        <v>89</v>
      </c>
      <c r="F26" s="108" t="s">
        <v>132</v>
      </c>
      <c r="G26" s="108"/>
      <c r="H26" s="108"/>
      <c r="I26" s="108" t="s">
        <v>89</v>
      </c>
      <c r="J26" s="108" t="s">
        <v>89</v>
      </c>
      <c r="K26" s="108" t="s">
        <v>89</v>
      </c>
      <c r="L26" s="108"/>
      <c r="M26" s="108" t="s">
        <v>89</v>
      </c>
      <c r="N26" s="108"/>
      <c r="O26" s="108" t="s">
        <v>89</v>
      </c>
      <c r="P26" s="108" t="s">
        <v>89</v>
      </c>
      <c r="Q26" s="108"/>
      <c r="R26" s="108" t="s">
        <v>89</v>
      </c>
      <c r="S26" s="109" t="s">
        <v>89</v>
      </c>
      <c r="T26" s="97">
        <f>COUNTIF(D26:S26,"X*")</f>
        <v>11</v>
      </c>
      <c r="V26" s="98">
        <f>COUNTIFS(D26:S26,"X*",$D$32:$S$32,"X*")</f>
        <v>2</v>
      </c>
      <c r="W26" s="98">
        <f>COUNTIFS(D26:S26,"X*",$D$33:$S$33,"X*")</f>
        <v>3</v>
      </c>
      <c r="X26" s="98">
        <f>COUNTIFS(D26:S26,"X*",$D$34:$S$34,"X*")</f>
        <v>6</v>
      </c>
      <c r="Y26" s="98">
        <f>COUNTIFS(D26:S26,"X*",$D$35:$S$35,"X*")</f>
        <v>1</v>
      </c>
    </row>
    <row r="27" spans="1:34" ht="12.75" x14ac:dyDescent="0.2">
      <c r="C27" s="96" t="s">
        <v>486</v>
      </c>
      <c r="D27" s="107"/>
      <c r="E27" s="108"/>
      <c r="F27" s="108"/>
      <c r="G27" s="108" t="s">
        <v>132</v>
      </c>
      <c r="H27" s="108"/>
      <c r="I27" s="108"/>
      <c r="J27" s="108"/>
      <c r="K27" s="108"/>
      <c r="L27" s="111"/>
      <c r="M27" s="108"/>
      <c r="N27" s="108"/>
      <c r="O27" s="108"/>
      <c r="P27" s="108"/>
      <c r="Q27" s="108"/>
      <c r="R27" s="108"/>
      <c r="S27" s="109"/>
      <c r="T27" s="97">
        <f>COUNTIF(D27:S27,"X*")</f>
        <v>1</v>
      </c>
      <c r="U27" s="94"/>
      <c r="V27" s="98">
        <f>COUNTIFS(D27:S27,"X*",$D$32:$S$32,"X*")</f>
        <v>0</v>
      </c>
      <c r="W27" s="98">
        <f>COUNTIFS(D27:S27,"X*",$D$33:$S$33,"X*")</f>
        <v>0</v>
      </c>
      <c r="X27" s="98">
        <f>COUNTIFS(D27:S27,"X*",$D$34:$S$34,"X*")</f>
        <v>1</v>
      </c>
      <c r="Y27" s="98">
        <f>COUNTIFS(D27:S27,"X*",$D$35:$S$35,"X*")</f>
        <v>0</v>
      </c>
    </row>
    <row r="28" spans="1:34" ht="12.75" x14ac:dyDescent="0.2">
      <c r="A28" s="94"/>
      <c r="B28" s="94"/>
      <c r="C28" s="116" t="s">
        <v>103</v>
      </c>
      <c r="D28" s="107"/>
      <c r="E28" s="108"/>
      <c r="F28" s="108"/>
      <c r="G28" s="108"/>
      <c r="H28" s="108" t="s">
        <v>89</v>
      </c>
      <c r="I28" s="108"/>
      <c r="J28" s="108"/>
      <c r="K28" s="108"/>
      <c r="L28" s="108"/>
      <c r="M28" s="108"/>
      <c r="N28" s="108"/>
      <c r="O28" s="108"/>
      <c r="P28" s="108"/>
      <c r="Q28" s="108"/>
      <c r="R28" s="108"/>
      <c r="S28" s="109"/>
      <c r="T28" s="117">
        <f>COUNTIF(D28:S28,"X*")</f>
        <v>1</v>
      </c>
      <c r="V28" s="128">
        <f>COUNTIFS(D28:S28,"X*",$D$32:$S$32,"X*")</f>
        <v>0</v>
      </c>
      <c r="W28" s="128">
        <f>COUNTIFS(D28:S28,"X*",$D$33:$S$33,"X*")</f>
        <v>0</v>
      </c>
      <c r="X28" s="128">
        <f>COUNTIFS(D28:S28,"X*",$D$34:$S$34,"X*")</f>
        <v>0</v>
      </c>
      <c r="Y28" s="128">
        <f>COUNTIFS(D28:S28,"X*",$D$35:$S$35,"X*")</f>
        <v>1</v>
      </c>
      <c r="AB28" s="131">
        <f>+SUM(V28:V31)</f>
        <v>0</v>
      </c>
      <c r="AC28" s="131">
        <f t="shared" ref="AC28:AE28" si="3">+SUM(W28:W31)</f>
        <v>1</v>
      </c>
      <c r="AD28" s="131">
        <f t="shared" si="3"/>
        <v>1</v>
      </c>
      <c r="AE28" s="131">
        <f t="shared" si="3"/>
        <v>3</v>
      </c>
    </row>
    <row r="29" spans="1:34" ht="12.75" x14ac:dyDescent="0.2">
      <c r="A29" s="94"/>
      <c r="B29" s="94"/>
      <c r="C29" s="116" t="s">
        <v>487</v>
      </c>
      <c r="D29" s="107"/>
      <c r="E29" s="108"/>
      <c r="F29" s="108"/>
      <c r="G29" s="108"/>
      <c r="H29" s="108"/>
      <c r="I29" s="108"/>
      <c r="J29" s="111"/>
      <c r="K29" s="111"/>
      <c r="L29" s="108"/>
      <c r="M29" s="108"/>
      <c r="N29" s="108" t="s">
        <v>89</v>
      </c>
      <c r="O29" s="108"/>
      <c r="P29" s="108"/>
      <c r="Q29" s="108"/>
      <c r="R29" s="108" t="s">
        <v>89</v>
      </c>
      <c r="S29" s="109"/>
      <c r="T29" s="117">
        <f>COUNTIF(D29:S29,"X*")</f>
        <v>2</v>
      </c>
      <c r="V29" s="129">
        <f>COUNTIFS(D29:S29,"X*",$D$32:$S$32,"X*")</f>
        <v>0</v>
      </c>
      <c r="W29" s="129">
        <f>COUNTIFS(D29:S29,"X*",$D$33:$S$33,"X*")</f>
        <v>1</v>
      </c>
      <c r="X29" s="129">
        <f>COUNTIFS(D29:S29,"X*",$D$34:$S$34,"X*")</f>
        <v>1</v>
      </c>
      <c r="Y29" s="129">
        <f>COUNTIFS(D29:S29,"X*",$D$35:$S$35,"X*")</f>
        <v>0</v>
      </c>
    </row>
    <row r="30" spans="1:34" ht="12.75" x14ac:dyDescent="0.2">
      <c r="A30" s="94"/>
      <c r="C30" s="116" t="s">
        <v>104</v>
      </c>
      <c r="D30" s="107"/>
      <c r="E30" s="108"/>
      <c r="F30" s="108"/>
      <c r="G30" s="108"/>
      <c r="H30" s="108" t="s">
        <v>89</v>
      </c>
      <c r="I30" s="108"/>
      <c r="J30" s="108"/>
      <c r="K30" s="108"/>
      <c r="L30" s="108"/>
      <c r="M30" s="108"/>
      <c r="N30" s="108"/>
      <c r="O30" s="108"/>
      <c r="P30" s="108"/>
      <c r="Q30" s="108"/>
      <c r="R30" s="111"/>
      <c r="S30" s="109"/>
      <c r="T30" s="117">
        <f>COUNTIF(D30:S30,"X*")</f>
        <v>1</v>
      </c>
      <c r="U30" s="94"/>
      <c r="V30" s="129">
        <f>COUNTIFS(D30:S30,"X*",$D$32:$S$32,"X*")</f>
        <v>0</v>
      </c>
      <c r="W30" s="129">
        <f>COUNTIFS(D30:S30,"X*",$D$33:$S$33,"X*")</f>
        <v>0</v>
      </c>
      <c r="X30" s="129">
        <f>COUNTIFS(D30:S30,"X*",$D$34:$S$34,"X*")</f>
        <v>0</v>
      </c>
      <c r="Y30" s="129">
        <f>COUNTIFS(D30:S30,"X*",$D$35:$S$35,"X*")</f>
        <v>1</v>
      </c>
      <c r="Z30" s="110"/>
      <c r="AA30" s="110"/>
      <c r="AB30" s="110"/>
      <c r="AC30" s="110"/>
      <c r="AD30" s="110"/>
    </row>
    <row r="31" spans="1:34" ht="12.75" x14ac:dyDescent="0.2">
      <c r="A31" s="94"/>
      <c r="B31" s="94"/>
      <c r="C31" s="116" t="s">
        <v>488</v>
      </c>
      <c r="D31" s="112"/>
      <c r="E31" s="113"/>
      <c r="F31" s="113"/>
      <c r="G31" s="113"/>
      <c r="H31" s="113"/>
      <c r="I31" s="113"/>
      <c r="J31" s="113"/>
      <c r="K31" s="114"/>
      <c r="L31" s="113"/>
      <c r="M31" s="114"/>
      <c r="N31" s="113"/>
      <c r="O31" s="113"/>
      <c r="P31" s="113"/>
      <c r="Q31" s="113" t="s">
        <v>89</v>
      </c>
      <c r="R31" s="113"/>
      <c r="S31" s="115"/>
      <c r="T31" s="117">
        <f>COUNTIF(D31:S31,"X*")</f>
        <v>1</v>
      </c>
      <c r="V31" s="129">
        <f>COUNTIFS(D31:S31,"X*",$D$32:$S$32,"X*")</f>
        <v>0</v>
      </c>
      <c r="W31" s="129">
        <f>COUNTIFS(D31:S31,"X*",$D$33:$S$33,"X*")</f>
        <v>0</v>
      </c>
      <c r="X31" s="129">
        <f>COUNTIFS(D31:S31,"X*",$D$34:$S$34,"X*")</f>
        <v>0</v>
      </c>
      <c r="Y31" s="129">
        <f>COUNTIFS(D31:S31,"X*",$D$35:$S$35,"X*")</f>
        <v>1</v>
      </c>
      <c r="Z31" s="116"/>
      <c r="AA31" s="116"/>
      <c r="AB31" s="116"/>
      <c r="AC31" s="116"/>
      <c r="AD31" s="110"/>
    </row>
    <row r="32" spans="1:34" s="142" customFormat="1" ht="12.75" x14ac:dyDescent="0.2">
      <c r="A32" s="136" t="s">
        <v>490</v>
      </c>
      <c r="B32" s="137" t="s">
        <v>489</v>
      </c>
      <c r="C32" s="138" t="s">
        <v>491</v>
      </c>
      <c r="D32" s="139" t="s">
        <v>132</v>
      </c>
      <c r="E32" s="140"/>
      <c r="F32" s="140"/>
      <c r="G32" s="140"/>
      <c r="H32" s="140"/>
      <c r="I32" s="140"/>
      <c r="J32" s="140"/>
      <c r="K32" s="140"/>
      <c r="L32" s="140"/>
      <c r="M32" s="140"/>
      <c r="N32" s="140"/>
      <c r="O32" s="140" t="s">
        <v>132</v>
      </c>
      <c r="P32" s="140"/>
      <c r="Q32" s="140"/>
      <c r="R32" s="140"/>
      <c r="S32" s="141"/>
      <c r="T32" s="136">
        <f>COUNTIF(D32:S32,"X*")</f>
        <v>2</v>
      </c>
      <c r="V32" s="133">
        <f>COUNTIFS(D32:S32,"X*",$D$36:$S$36,"X*")</f>
        <v>2</v>
      </c>
      <c r="W32" s="133">
        <f>COUNTIFS(D32:S32,"X*",$D$37:$S$37,"X*")</f>
        <v>0</v>
      </c>
      <c r="X32" s="143"/>
      <c r="Y32" s="143"/>
      <c r="Z32" s="143"/>
      <c r="AA32" s="143"/>
      <c r="AB32" s="143"/>
      <c r="AC32" s="143"/>
      <c r="AD32" s="144"/>
    </row>
    <row r="33" spans="1:30" ht="12.75" x14ac:dyDescent="0.2">
      <c r="A33" s="94"/>
      <c r="B33" s="94"/>
      <c r="C33" s="96" t="s">
        <v>105</v>
      </c>
      <c r="D33" s="107"/>
      <c r="E33" s="108" t="s">
        <v>89</v>
      </c>
      <c r="F33" s="108"/>
      <c r="G33" s="108"/>
      <c r="H33" s="108"/>
      <c r="I33" s="108"/>
      <c r="J33" s="108"/>
      <c r="K33" s="108"/>
      <c r="L33" s="108"/>
      <c r="M33" s="108" t="s">
        <v>89</v>
      </c>
      <c r="N33" s="108"/>
      <c r="O33" s="108"/>
      <c r="P33" s="108"/>
      <c r="Q33" s="108"/>
      <c r="R33" s="108" t="s">
        <v>132</v>
      </c>
      <c r="S33" s="109"/>
      <c r="T33" s="97">
        <f>COUNTIF(D33:S33,"X*")</f>
        <v>3</v>
      </c>
      <c r="V33" s="96">
        <f>COUNTIFS(D33:S33,"X*",$D$36:$S$36,"X*")</f>
        <v>2</v>
      </c>
      <c r="W33" s="96">
        <f>COUNTIFS(D33:S33,"X*",$D$37:$S$37,"X*")</f>
        <v>2</v>
      </c>
      <c r="X33" s="110"/>
      <c r="Y33" s="110"/>
      <c r="Z33" s="110"/>
      <c r="AA33" s="110"/>
      <c r="AB33" s="110"/>
      <c r="AC33" s="110"/>
      <c r="AD33" s="110"/>
    </row>
    <row r="34" spans="1:30" ht="12.75" x14ac:dyDescent="0.2">
      <c r="A34" s="94"/>
      <c r="B34" s="94"/>
      <c r="C34" s="96" t="s">
        <v>100</v>
      </c>
      <c r="D34" s="107"/>
      <c r="E34" s="108" t="s">
        <v>89</v>
      </c>
      <c r="F34" s="108" t="s">
        <v>89</v>
      </c>
      <c r="G34" s="108" t="s">
        <v>89</v>
      </c>
      <c r="H34" s="108"/>
      <c r="I34" s="108" t="s">
        <v>89</v>
      </c>
      <c r="J34" s="108" t="s">
        <v>89</v>
      </c>
      <c r="K34" s="108" t="s">
        <v>89</v>
      </c>
      <c r="L34" s="108"/>
      <c r="M34" s="108"/>
      <c r="N34" s="108" t="s">
        <v>89</v>
      </c>
      <c r="O34" s="108"/>
      <c r="P34" s="108"/>
      <c r="Q34" s="108"/>
      <c r="R34" s="108"/>
      <c r="S34" s="109" t="s">
        <v>89</v>
      </c>
      <c r="T34" s="97">
        <f>COUNTIF(D34:S34,"X*")</f>
        <v>8</v>
      </c>
      <c r="V34" s="96">
        <f>COUNTIFS(D34:S34,"X*",$D$36:$S$36,"X*")</f>
        <v>2</v>
      </c>
      <c r="W34" s="96">
        <f>COUNTIFS(D34:S34,"X*",$D$37:$S$37,"X*")</f>
        <v>7</v>
      </c>
      <c r="X34" s="110"/>
      <c r="Y34" s="110"/>
      <c r="Z34" s="110"/>
      <c r="AA34" s="110"/>
      <c r="AB34" s="110"/>
      <c r="AC34" s="110"/>
      <c r="AD34" s="110"/>
    </row>
    <row r="35" spans="1:30" ht="12.75" x14ac:dyDescent="0.2">
      <c r="A35" s="94"/>
      <c r="B35" s="94"/>
      <c r="C35" s="96" t="s">
        <v>106</v>
      </c>
      <c r="D35" s="107"/>
      <c r="E35" s="108"/>
      <c r="F35" s="108"/>
      <c r="G35" s="108"/>
      <c r="H35" s="108" t="s">
        <v>89</v>
      </c>
      <c r="I35" s="108"/>
      <c r="J35" s="108"/>
      <c r="K35" s="108"/>
      <c r="L35" s="108" t="s">
        <v>89</v>
      </c>
      <c r="M35" s="108"/>
      <c r="N35" s="108"/>
      <c r="O35" s="108"/>
      <c r="P35" s="108" t="s">
        <v>89</v>
      </c>
      <c r="Q35" s="108" t="s">
        <v>132</v>
      </c>
      <c r="R35" s="108"/>
      <c r="S35" s="109"/>
      <c r="T35" s="97">
        <f>COUNTIF(D35:S35,"X*")</f>
        <v>4</v>
      </c>
      <c r="V35" s="96">
        <f>COUNTIFS(D35:S35,"X*",$D$36:$S$36,"X*")</f>
        <v>2</v>
      </c>
      <c r="W35" s="96">
        <f>COUNTIFS(D35:S35,"X*",$D$37:$S$37,"X*")</f>
        <v>3</v>
      </c>
      <c r="X35" s="110"/>
      <c r="Y35" s="110"/>
      <c r="Z35" s="110"/>
      <c r="AA35" s="110"/>
      <c r="AB35" s="110"/>
      <c r="AC35" s="110"/>
      <c r="AD35" s="110"/>
    </row>
    <row r="36" spans="1:30" ht="12.75" x14ac:dyDescent="0.2">
      <c r="A36" s="94"/>
      <c r="B36" s="95" t="s">
        <v>492</v>
      </c>
      <c r="C36" s="96" t="s">
        <v>107</v>
      </c>
      <c r="D36" s="107" t="s">
        <v>89</v>
      </c>
      <c r="E36" s="108" t="s">
        <v>89</v>
      </c>
      <c r="F36" s="108"/>
      <c r="G36" s="108"/>
      <c r="H36" s="108" t="s">
        <v>89</v>
      </c>
      <c r="I36" s="108" t="s">
        <v>89</v>
      </c>
      <c r="J36" s="108"/>
      <c r="K36" s="108"/>
      <c r="L36" s="108" t="s">
        <v>89</v>
      </c>
      <c r="M36" s="108" t="s">
        <v>89</v>
      </c>
      <c r="N36" s="108"/>
      <c r="O36" s="108" t="s">
        <v>89</v>
      </c>
      <c r="P36" s="108"/>
      <c r="Q36" s="108"/>
      <c r="R36" s="108"/>
      <c r="S36" s="109"/>
      <c r="T36" s="97">
        <f>COUNTIF(D36:S36,"X*")</f>
        <v>7</v>
      </c>
      <c r="V36" s="96">
        <f>COUNTIFS(D36:S36,"X*",$D$38:$S$38,"X*")</f>
        <v>7</v>
      </c>
      <c r="W36" s="148">
        <f>COUNTIFS(D36:S36,"X*",$D$39:$S$39,"X*")</f>
        <v>0</v>
      </c>
      <c r="X36" s="110"/>
      <c r="Y36" s="110"/>
      <c r="Z36" s="110"/>
      <c r="AA36" s="110"/>
      <c r="AB36" s="110"/>
      <c r="AC36" s="110"/>
      <c r="AD36" s="110"/>
    </row>
    <row r="37" spans="1:30" ht="12.75" x14ac:dyDescent="0.2">
      <c r="B37" s="94"/>
      <c r="C37" s="96" t="s">
        <v>108</v>
      </c>
      <c r="D37" s="112"/>
      <c r="E37" s="113"/>
      <c r="F37" s="113" t="s">
        <v>132</v>
      </c>
      <c r="G37" s="113" t="s">
        <v>89</v>
      </c>
      <c r="H37" s="113" t="s">
        <v>89</v>
      </c>
      <c r="I37" s="113" t="s">
        <v>89</v>
      </c>
      <c r="J37" s="113" t="s">
        <v>89</v>
      </c>
      <c r="K37" s="113" t="s">
        <v>89</v>
      </c>
      <c r="L37" s="113"/>
      <c r="M37" s="113" t="s">
        <v>89</v>
      </c>
      <c r="N37" s="113" t="s">
        <v>89</v>
      </c>
      <c r="O37" s="113"/>
      <c r="P37" s="113" t="s">
        <v>89</v>
      </c>
      <c r="Q37" s="113" t="s">
        <v>89</v>
      </c>
      <c r="R37" s="113" t="s">
        <v>89</v>
      </c>
      <c r="S37" s="115" t="s">
        <v>89</v>
      </c>
      <c r="T37" s="97">
        <f>COUNTIF(D37:S37,"X*")</f>
        <v>12</v>
      </c>
      <c r="U37" s="94"/>
      <c r="V37" s="96">
        <f>COUNTIFS(D37:S37,"X*",$D$38:$S$38,"X*")</f>
        <v>9</v>
      </c>
      <c r="W37" s="96">
        <f>COUNTIFS(D37:S37,"X*",$D$39:$S$39,"X*")</f>
        <v>3</v>
      </c>
      <c r="X37" s="116"/>
      <c r="Y37" s="116"/>
      <c r="Z37" s="110"/>
      <c r="AA37" s="94"/>
      <c r="AC37" s="94"/>
      <c r="AD37" s="94"/>
    </row>
    <row r="38" spans="1:30" s="142" customFormat="1" ht="12.75" x14ac:dyDescent="0.2">
      <c r="A38" s="142" t="s">
        <v>493</v>
      </c>
      <c r="B38" s="137" t="s">
        <v>494</v>
      </c>
      <c r="C38" s="138" t="s">
        <v>109</v>
      </c>
      <c r="D38" s="139" t="s">
        <v>89</v>
      </c>
      <c r="E38" s="140" t="s">
        <v>132</v>
      </c>
      <c r="F38" s="140"/>
      <c r="G38" s="140" t="s">
        <v>132</v>
      </c>
      <c r="H38" s="140" t="s">
        <v>89</v>
      </c>
      <c r="I38" s="140" t="s">
        <v>89</v>
      </c>
      <c r="J38" s="140" t="s">
        <v>89</v>
      </c>
      <c r="K38" s="140" t="s">
        <v>89</v>
      </c>
      <c r="L38" s="140" t="s">
        <v>89</v>
      </c>
      <c r="M38" s="140" t="s">
        <v>89</v>
      </c>
      <c r="N38" s="140"/>
      <c r="O38" s="140" t="s">
        <v>89</v>
      </c>
      <c r="P38" s="140" t="s">
        <v>132</v>
      </c>
      <c r="Q38" s="140" t="s">
        <v>132</v>
      </c>
      <c r="R38" s="140" t="s">
        <v>132</v>
      </c>
      <c r="S38" s="141"/>
      <c r="T38" s="97">
        <f t="shared" ref="T38:T46" si="4">COUNTIF(D38:S38,"X*")</f>
        <v>13</v>
      </c>
      <c r="V38" s="150">
        <f>COUNTIFS(D38:S38,"X*",$D$40:$S$40,"X*")</f>
        <v>0</v>
      </c>
      <c r="W38" s="150">
        <f>COUNTIFS(D38:S38,"X*",$D$41:$S$41,"X*")</f>
        <v>13</v>
      </c>
      <c r="X38" s="144"/>
      <c r="Y38" s="144"/>
      <c r="Z38" s="144"/>
    </row>
    <row r="39" spans="1:30" ht="12.75" x14ac:dyDescent="0.2">
      <c r="B39" s="94"/>
      <c r="C39" s="96" t="s">
        <v>110</v>
      </c>
      <c r="D39" s="116"/>
      <c r="E39" s="110"/>
      <c r="F39" s="116" t="s">
        <v>89</v>
      </c>
      <c r="G39" s="116"/>
      <c r="H39" s="116"/>
      <c r="I39" s="116"/>
      <c r="J39" s="116"/>
      <c r="K39" s="110"/>
      <c r="L39" s="110"/>
      <c r="M39" s="110"/>
      <c r="N39" s="116" t="s">
        <v>89</v>
      </c>
      <c r="O39" s="110"/>
      <c r="P39" s="110"/>
      <c r="Q39" s="116"/>
      <c r="R39" s="116"/>
      <c r="S39" s="116" t="s">
        <v>89</v>
      </c>
      <c r="T39" s="97">
        <f t="shared" si="4"/>
        <v>3</v>
      </c>
      <c r="V39" s="126">
        <f>COUNTIFS(D39:S39,"X*",$D$40:$S$40,"X*")</f>
        <v>0</v>
      </c>
      <c r="W39" s="151">
        <f>COUNTIFS(D39:S39,"X*",$D$41:$S$41,"X*")</f>
        <v>3</v>
      </c>
      <c r="X39" s="110"/>
      <c r="Y39" s="110"/>
      <c r="Z39" s="110"/>
    </row>
    <row r="40" spans="1:30" ht="12.75" x14ac:dyDescent="0.2">
      <c r="A40" s="100" t="s">
        <v>495</v>
      </c>
      <c r="B40" s="137" t="s">
        <v>111</v>
      </c>
      <c r="C40" s="103" t="s">
        <v>109</v>
      </c>
      <c r="D40" s="117"/>
      <c r="E40" s="117"/>
      <c r="F40" s="117"/>
      <c r="G40" s="117"/>
      <c r="H40" s="117"/>
      <c r="I40" s="117"/>
      <c r="J40" s="117"/>
      <c r="K40" s="117"/>
      <c r="L40" s="117"/>
      <c r="M40" s="117"/>
      <c r="N40" s="117"/>
      <c r="O40" s="117"/>
      <c r="P40" s="117"/>
      <c r="Q40" s="117"/>
      <c r="R40" s="117"/>
      <c r="S40" s="117"/>
      <c r="T40" s="97">
        <f t="shared" si="4"/>
        <v>0</v>
      </c>
      <c r="U40" s="97"/>
      <c r="V40" s="150">
        <f>COUNTIFS(D40:S40,"X*",$D$42:$S$42,"X*")</f>
        <v>0</v>
      </c>
      <c r="W40" s="150">
        <f>COUNTIFS(D40:S40,"X*",$D$43:$S$43,"X*")</f>
        <v>0</v>
      </c>
      <c r="X40" s="97"/>
      <c r="Y40" s="97"/>
      <c r="Z40" s="97"/>
      <c r="AA40" s="97"/>
      <c r="AB40" s="97"/>
      <c r="AC40" s="97"/>
    </row>
    <row r="41" spans="1:30" ht="12.75" x14ac:dyDescent="0.2">
      <c r="B41" s="94"/>
      <c r="C41" s="96" t="s">
        <v>110</v>
      </c>
      <c r="D41" s="116" t="s">
        <v>89</v>
      </c>
      <c r="E41" s="116" t="s">
        <v>89</v>
      </c>
      <c r="F41" s="116" t="s">
        <v>89</v>
      </c>
      <c r="G41" s="116" t="s">
        <v>89</v>
      </c>
      <c r="H41" s="116" t="s">
        <v>89</v>
      </c>
      <c r="I41" s="116" t="s">
        <v>89</v>
      </c>
      <c r="J41" s="116" t="s">
        <v>89</v>
      </c>
      <c r="K41" s="116" t="s">
        <v>89</v>
      </c>
      <c r="L41" s="116" t="s">
        <v>89</v>
      </c>
      <c r="M41" s="116" t="s">
        <v>89</v>
      </c>
      <c r="N41" s="116" t="s">
        <v>89</v>
      </c>
      <c r="O41" s="116" t="s">
        <v>89</v>
      </c>
      <c r="P41" s="116" t="s">
        <v>89</v>
      </c>
      <c r="Q41" s="116" t="s">
        <v>89</v>
      </c>
      <c r="R41" s="116" t="s">
        <v>89</v>
      </c>
      <c r="S41" s="116" t="s">
        <v>89</v>
      </c>
      <c r="T41" s="97">
        <f t="shared" si="4"/>
        <v>16</v>
      </c>
      <c r="V41" s="98">
        <f>COUNTIFS(D41:S41,"X*",$D$42:$S$42,"X*")</f>
        <v>7</v>
      </c>
      <c r="W41" s="98">
        <f>COUNTIFS(D41:S41,"X*",$D$43:$S$43,"X*")</f>
        <v>7</v>
      </c>
      <c r="X41" s="110"/>
      <c r="Y41" s="110"/>
      <c r="Z41" s="110"/>
      <c r="AA41" s="94"/>
      <c r="AB41" s="94"/>
      <c r="AC41" s="94"/>
      <c r="AD41" s="94"/>
    </row>
    <row r="42" spans="1:30" ht="12.75" x14ac:dyDescent="0.2">
      <c r="B42" s="125" t="s">
        <v>496</v>
      </c>
      <c r="C42" s="96" t="s">
        <v>109</v>
      </c>
      <c r="D42" s="116" t="s">
        <v>132</v>
      </c>
      <c r="E42" s="110"/>
      <c r="F42" s="116" t="s">
        <v>89</v>
      </c>
      <c r="G42" s="116" t="s">
        <v>89</v>
      </c>
      <c r="H42" s="116" t="s">
        <v>89</v>
      </c>
      <c r="I42" s="116"/>
      <c r="J42" s="116" t="s">
        <v>89</v>
      </c>
      <c r="K42" s="110"/>
      <c r="L42" s="110"/>
      <c r="M42" s="110"/>
      <c r="N42" s="110"/>
      <c r="O42" s="110"/>
      <c r="P42" s="110"/>
      <c r="Q42" s="116" t="s">
        <v>89</v>
      </c>
      <c r="R42" s="116" t="s">
        <v>89</v>
      </c>
      <c r="S42" s="110"/>
      <c r="T42" s="97">
        <f t="shared" si="4"/>
        <v>7</v>
      </c>
      <c r="U42" s="135"/>
      <c r="V42" s="98">
        <f>COUNTIFS(D42:S42,"X*",$D$44:$S$44,"X*")</f>
        <v>5</v>
      </c>
      <c r="W42" s="98">
        <f>COUNTIFS(D42:S42,"X*",$D$45:$S$45,"X*")</f>
        <v>3</v>
      </c>
      <c r="X42" s="98">
        <f>COUNTIFS(D42:S42,"X*",$D$46:$S$46,"X*")</f>
        <v>1</v>
      </c>
      <c r="Y42" s="135"/>
      <c r="Z42" s="135"/>
      <c r="AA42" s="135"/>
      <c r="AB42" s="135"/>
      <c r="AC42" s="135"/>
      <c r="AD42" s="135"/>
    </row>
    <row r="43" spans="1:30" ht="12.75" x14ac:dyDescent="0.2">
      <c r="A43" s="135"/>
      <c r="B43" s="94"/>
      <c r="C43" s="96" t="s">
        <v>110</v>
      </c>
      <c r="D43" s="116"/>
      <c r="E43" s="110"/>
      <c r="F43" s="110"/>
      <c r="G43" s="110"/>
      <c r="H43" s="110"/>
      <c r="I43" s="116" t="s">
        <v>89</v>
      </c>
      <c r="J43" s="110"/>
      <c r="K43" s="110"/>
      <c r="L43" s="116" t="s">
        <v>89</v>
      </c>
      <c r="M43" s="116" t="s">
        <v>89</v>
      </c>
      <c r="N43" s="116" t="s">
        <v>89</v>
      </c>
      <c r="O43" s="116" t="s">
        <v>89</v>
      </c>
      <c r="P43" s="116" t="s">
        <v>89</v>
      </c>
      <c r="Q43" s="110"/>
      <c r="R43" s="110"/>
      <c r="S43" s="116" t="s">
        <v>89</v>
      </c>
      <c r="T43" s="97">
        <f t="shared" si="4"/>
        <v>7</v>
      </c>
      <c r="U43" s="135"/>
      <c r="V43" s="98">
        <f>COUNTIFS(D43:S43,"X*",$D$44:$S$44,"X*")</f>
        <v>4</v>
      </c>
      <c r="W43" s="98">
        <f>COUNTIFS(D43:S43,"X*",$D$45:$S$45,"X*")</f>
        <v>1</v>
      </c>
      <c r="X43" s="98">
        <f>COUNTIFS(D43:S43,"X*",$D$46:$S$46,"X*")</f>
        <v>1</v>
      </c>
      <c r="Y43" s="135"/>
      <c r="Z43" s="135"/>
      <c r="AA43" s="135"/>
      <c r="AB43" s="135"/>
      <c r="AC43" s="135"/>
      <c r="AD43" s="135"/>
    </row>
    <row r="44" spans="1:30" ht="12.75" x14ac:dyDescent="0.2">
      <c r="A44" s="135"/>
      <c r="B44" s="95" t="s">
        <v>112</v>
      </c>
      <c r="C44" s="96" t="s">
        <v>113</v>
      </c>
      <c r="D44" s="116" t="s">
        <v>132</v>
      </c>
      <c r="E44" s="116"/>
      <c r="F44" s="116" t="s">
        <v>89</v>
      </c>
      <c r="G44" s="116" t="s">
        <v>89</v>
      </c>
      <c r="H44" s="110"/>
      <c r="I44" s="116" t="s">
        <v>89</v>
      </c>
      <c r="J44" s="116" t="s">
        <v>89</v>
      </c>
      <c r="K44" s="116" t="s">
        <v>89</v>
      </c>
      <c r="L44" s="110"/>
      <c r="M44" s="116" t="s">
        <v>89</v>
      </c>
      <c r="N44" s="116" t="s">
        <v>89</v>
      </c>
      <c r="O44" s="116"/>
      <c r="P44" s="116" t="s">
        <v>89</v>
      </c>
      <c r="Q44" s="116"/>
      <c r="R44" s="116" t="s">
        <v>89</v>
      </c>
      <c r="S44" s="116"/>
      <c r="T44" s="97">
        <f t="shared" si="4"/>
        <v>10</v>
      </c>
      <c r="U44" s="135"/>
      <c r="V44" s="98">
        <f>COUNTIFS(D44:S44,"X*",$D$47:$S$47,"X*")</f>
        <v>2</v>
      </c>
      <c r="W44" s="98">
        <f>COUNTIFS(D44:S44,"X*",$D$48:$S$48,"X*")</f>
        <v>4</v>
      </c>
      <c r="X44" s="98">
        <f>COUNTIFS(E44:T44,"X*",$D$49:$S$49,"X*")</f>
        <v>2</v>
      </c>
      <c r="Y44" s="98">
        <f>COUNTIFS(D44:S44,"X*",$D$50:$S$50,"X*")</f>
        <v>3</v>
      </c>
      <c r="Z44" s="135"/>
      <c r="AA44" s="135"/>
      <c r="AB44" s="135"/>
      <c r="AC44" s="135"/>
      <c r="AD44" s="135"/>
    </row>
    <row r="45" spans="1:30" ht="12.75" x14ac:dyDescent="0.2">
      <c r="A45" s="127"/>
      <c r="B45" s="94"/>
      <c r="C45" s="96" t="s">
        <v>114</v>
      </c>
      <c r="D45" s="104" t="s">
        <v>89</v>
      </c>
      <c r="E45" s="105"/>
      <c r="F45" s="105"/>
      <c r="G45" s="105" t="s">
        <v>89</v>
      </c>
      <c r="H45" s="105"/>
      <c r="I45" s="105" t="s">
        <v>89</v>
      </c>
      <c r="J45" s="105"/>
      <c r="K45" s="105"/>
      <c r="L45" s="105"/>
      <c r="M45" s="105"/>
      <c r="N45" s="105"/>
      <c r="O45" s="105"/>
      <c r="P45" s="105"/>
      <c r="Q45" s="105" t="s">
        <v>89</v>
      </c>
      <c r="R45" s="105"/>
      <c r="S45" s="106"/>
      <c r="T45" s="97">
        <f t="shared" si="4"/>
        <v>4</v>
      </c>
      <c r="U45" s="132"/>
      <c r="V45" s="98">
        <f>COUNTIFS(D45:S45,"X*",$D$47:$S$47,"X*")</f>
        <v>2</v>
      </c>
      <c r="W45" s="98">
        <f>COUNTIFS(D45:S45,"X*",$D$48:$S$48,"X*")</f>
        <v>3</v>
      </c>
      <c r="X45" s="98">
        <f>COUNTIFS(D45:S45,"X*",$D$49:$S$49,"X*")</f>
        <v>0</v>
      </c>
      <c r="Y45" s="98">
        <f>COUNTIFS(D45:S45,"X*",$D$50:$S$50,"X*")</f>
        <v>1</v>
      </c>
      <c r="Z45" s="132"/>
      <c r="AA45" s="132"/>
      <c r="AB45" s="132"/>
      <c r="AC45" s="132"/>
    </row>
    <row r="46" spans="1:30" ht="12.75" x14ac:dyDescent="0.2">
      <c r="A46" s="94"/>
      <c r="B46" s="94"/>
      <c r="C46" s="96" t="s">
        <v>115</v>
      </c>
      <c r="D46" s="107"/>
      <c r="E46" s="108" t="s">
        <v>89</v>
      </c>
      <c r="F46" s="108"/>
      <c r="G46" s="108"/>
      <c r="H46" s="108" t="s">
        <v>89</v>
      </c>
      <c r="I46" s="108"/>
      <c r="J46" s="108"/>
      <c r="K46" s="108"/>
      <c r="L46" s="108"/>
      <c r="M46" s="108"/>
      <c r="N46" s="108"/>
      <c r="O46" s="108" t="s">
        <v>89</v>
      </c>
      <c r="P46" s="108"/>
      <c r="Q46" s="108"/>
      <c r="R46" s="108"/>
      <c r="S46" s="109"/>
      <c r="T46" s="97">
        <f t="shared" si="4"/>
        <v>3</v>
      </c>
      <c r="V46" s="98">
        <f>COUNTIFS(D46:S46,"X*",$D$47:$S$47,"X*")</f>
        <v>1</v>
      </c>
      <c r="W46" s="98">
        <f>COUNTIFS(D46:S46,"X*",$D$48:$S$48,"X*")</f>
        <v>2</v>
      </c>
      <c r="X46" s="98">
        <f>COUNTIFS(D46:S46,"X*",$D$49:$S$49,"X*")</f>
        <v>1</v>
      </c>
      <c r="Y46" s="98">
        <f>COUNTIFS(D46:S46,"X*",$D$50:$S$50,"X*")</f>
        <v>1</v>
      </c>
    </row>
    <row r="47" spans="1:30" ht="12.75" x14ac:dyDescent="0.2">
      <c r="A47" s="94"/>
      <c r="B47" s="95" t="s">
        <v>497</v>
      </c>
      <c r="C47" s="94" t="s">
        <v>91</v>
      </c>
      <c r="D47" s="107" t="s">
        <v>89</v>
      </c>
      <c r="E47" s="108"/>
      <c r="F47" s="108"/>
      <c r="G47" s="108"/>
      <c r="H47" s="108" t="s">
        <v>89</v>
      </c>
      <c r="I47" s="108"/>
      <c r="J47" s="108"/>
      <c r="K47" s="108"/>
      <c r="L47" s="108"/>
      <c r="M47" s="108"/>
      <c r="N47" s="108"/>
      <c r="O47" s="108"/>
      <c r="P47" s="108" t="s">
        <v>89</v>
      </c>
      <c r="Q47" s="108" t="s">
        <v>89</v>
      </c>
      <c r="R47" s="108"/>
      <c r="S47" s="109"/>
      <c r="T47" s="97">
        <f>COUNTIF(D47:S47,"X*")</f>
        <v>4</v>
      </c>
      <c r="V47" s="149">
        <f>COUNTIFS(D47:S47,"X*",$D$51:$S$51,"X*")</f>
        <v>2</v>
      </c>
      <c r="W47" s="149">
        <f>COUNTIFS(D47:S47,"X*",$D$52:$S$52,"X*")</f>
        <v>2</v>
      </c>
    </row>
    <row r="48" spans="1:30" ht="12.75" x14ac:dyDescent="0.2">
      <c r="A48" s="94"/>
      <c r="B48" s="94"/>
      <c r="C48" s="94" t="s">
        <v>116</v>
      </c>
      <c r="D48" s="107" t="s">
        <v>89</v>
      </c>
      <c r="E48" s="108" t="s">
        <v>89</v>
      </c>
      <c r="F48" s="108"/>
      <c r="G48" s="108"/>
      <c r="H48" s="108" t="s">
        <v>89</v>
      </c>
      <c r="I48" s="108" t="s">
        <v>132</v>
      </c>
      <c r="J48" s="108" t="s">
        <v>89</v>
      </c>
      <c r="K48" s="108"/>
      <c r="L48" s="108" t="s">
        <v>89</v>
      </c>
      <c r="M48" s="108"/>
      <c r="N48" s="108"/>
      <c r="O48" s="108"/>
      <c r="P48" s="108" t="s">
        <v>89</v>
      </c>
      <c r="Q48" s="108" t="s">
        <v>89</v>
      </c>
      <c r="R48" s="108"/>
      <c r="S48" s="109" t="s">
        <v>89</v>
      </c>
      <c r="T48" s="97">
        <f>COUNTIF(D48:S48,"X*")</f>
        <v>9</v>
      </c>
      <c r="V48" s="149">
        <f>COUNTIFS(D48:S48,"X*",$D$51:$S$51,"X*")</f>
        <v>4</v>
      </c>
      <c r="W48" s="149">
        <f t="shared" ref="W48:W50" si="5">COUNTIFS(D48:S48,"X*",$D$52:$S$52,"X*")</f>
        <v>5</v>
      </c>
    </row>
    <row r="49" spans="1:29" ht="12.75" x14ac:dyDescent="0.2">
      <c r="C49" s="94" t="s">
        <v>92</v>
      </c>
      <c r="D49" s="107"/>
      <c r="E49" s="108"/>
      <c r="F49" s="108"/>
      <c r="G49" s="108"/>
      <c r="H49" s="108" t="s">
        <v>89</v>
      </c>
      <c r="I49" s="108"/>
      <c r="J49" s="108"/>
      <c r="K49" s="108"/>
      <c r="L49" s="108"/>
      <c r="M49" s="108" t="s">
        <v>132</v>
      </c>
      <c r="N49" s="108" t="s">
        <v>132</v>
      </c>
      <c r="O49" s="108"/>
      <c r="P49" s="108"/>
      <c r="Q49" s="108"/>
      <c r="R49" s="108" t="s">
        <v>132</v>
      </c>
      <c r="S49" s="109"/>
      <c r="T49" s="97">
        <f>COUNTIF(D49:S49,"X*")</f>
        <v>4</v>
      </c>
      <c r="U49" s="134"/>
      <c r="V49" s="149">
        <f>COUNTIFS(D49:S49,"X*",$D$51:$S$51,"X*")</f>
        <v>2</v>
      </c>
      <c r="W49" s="149">
        <f t="shared" si="5"/>
        <v>2</v>
      </c>
    </row>
    <row r="50" spans="1:29" ht="12.75" x14ac:dyDescent="0.2">
      <c r="A50" s="94"/>
      <c r="C50" s="94" t="s">
        <v>117</v>
      </c>
      <c r="D50" s="112"/>
      <c r="E50" s="113" t="s">
        <v>89</v>
      </c>
      <c r="F50" s="113"/>
      <c r="G50" s="113"/>
      <c r="H50" s="113"/>
      <c r="I50" s="113"/>
      <c r="J50" s="113"/>
      <c r="K50" s="113"/>
      <c r="L50" s="113"/>
      <c r="M50" s="113" t="s">
        <v>89</v>
      </c>
      <c r="N50" s="113" t="s">
        <v>89</v>
      </c>
      <c r="O50" s="113"/>
      <c r="P50" s="113"/>
      <c r="Q50" s="113" t="s">
        <v>89</v>
      </c>
      <c r="R50" s="113" t="s">
        <v>132</v>
      </c>
      <c r="S50" s="115"/>
      <c r="T50" s="97">
        <f>COUNTIF(D50:S50,"X*")</f>
        <v>5</v>
      </c>
      <c r="U50" s="134"/>
      <c r="V50" s="149">
        <f>COUNTIFS(D50:S50,"X*",$D$51:$S$51,"X*")</f>
        <v>4</v>
      </c>
      <c r="W50" s="149">
        <f t="shared" si="5"/>
        <v>1</v>
      </c>
    </row>
    <row r="51" spans="1:29" s="142" customFormat="1" ht="12.75" x14ac:dyDescent="0.2">
      <c r="A51" s="145" t="s">
        <v>498</v>
      </c>
      <c r="B51" s="137" t="s">
        <v>499</v>
      </c>
      <c r="C51" s="138" t="s">
        <v>472</v>
      </c>
      <c r="D51" s="143"/>
      <c r="E51" s="143" t="s">
        <v>89</v>
      </c>
      <c r="F51" s="143" t="s">
        <v>89</v>
      </c>
      <c r="G51" s="143"/>
      <c r="H51" s="143"/>
      <c r="I51" s="143" t="s">
        <v>89</v>
      </c>
      <c r="J51" s="143"/>
      <c r="K51" s="143"/>
      <c r="L51" s="143"/>
      <c r="M51" s="143"/>
      <c r="N51" s="143" t="s">
        <v>89</v>
      </c>
      <c r="O51" s="143"/>
      <c r="P51" s="143" t="s">
        <v>89</v>
      </c>
      <c r="Q51" s="143" t="s">
        <v>89</v>
      </c>
      <c r="R51" s="143" t="s">
        <v>89</v>
      </c>
      <c r="S51" s="143"/>
      <c r="T51" s="136">
        <f t="shared" ref="T51:T65" si="6">COUNTIF(D51:S51,"X*")</f>
        <v>7</v>
      </c>
      <c r="U51" s="136"/>
      <c r="V51" s="136"/>
      <c r="W51" s="136"/>
      <c r="X51" s="136"/>
      <c r="Y51" s="136"/>
      <c r="Z51" s="136"/>
      <c r="AA51" s="136"/>
      <c r="AB51" s="136"/>
      <c r="AC51" s="136"/>
    </row>
    <row r="52" spans="1:29" ht="12.75" x14ac:dyDescent="0.2">
      <c r="B52" s="94"/>
      <c r="C52" s="96" t="s">
        <v>119</v>
      </c>
      <c r="D52" s="116" t="s">
        <v>89</v>
      </c>
      <c r="E52" s="110"/>
      <c r="F52" s="110"/>
      <c r="G52" s="116" t="s">
        <v>89</v>
      </c>
      <c r="H52" s="116" t="s">
        <v>89</v>
      </c>
      <c r="I52" s="110"/>
      <c r="J52" s="116" t="s">
        <v>89</v>
      </c>
      <c r="K52" s="116" t="s">
        <v>89</v>
      </c>
      <c r="L52" s="116" t="s">
        <v>89</v>
      </c>
      <c r="M52" s="116" t="s">
        <v>89</v>
      </c>
      <c r="N52" s="110"/>
      <c r="O52" s="116" t="s">
        <v>89</v>
      </c>
      <c r="P52" s="110"/>
      <c r="Q52" s="110"/>
      <c r="R52" s="110"/>
      <c r="S52" s="116" t="s">
        <v>89</v>
      </c>
      <c r="T52" s="97">
        <f t="shared" si="6"/>
        <v>9</v>
      </c>
    </row>
    <row r="53" spans="1:29" s="110" customFormat="1" ht="12.75" x14ac:dyDescent="0.2">
      <c r="B53" s="116"/>
      <c r="C53" s="116"/>
      <c r="D53" s="116"/>
      <c r="G53" s="116"/>
      <c r="H53" s="116"/>
      <c r="J53" s="116"/>
      <c r="K53" s="116"/>
      <c r="L53" s="116"/>
      <c r="M53" s="116"/>
      <c r="O53" s="116"/>
      <c r="S53" s="116"/>
      <c r="T53" s="117"/>
    </row>
    <row r="54" spans="1:29" ht="12.75" x14ac:dyDescent="0.2">
      <c r="A54" s="94"/>
      <c r="B54" s="95" t="s">
        <v>120</v>
      </c>
      <c r="C54" s="94" t="s">
        <v>121</v>
      </c>
      <c r="D54" s="116" t="s">
        <v>89</v>
      </c>
      <c r="E54" s="110"/>
      <c r="F54" s="110"/>
      <c r="G54" s="110"/>
      <c r="H54" s="110"/>
      <c r="I54" s="110"/>
      <c r="J54" s="110"/>
      <c r="K54" s="110"/>
      <c r="L54" s="110"/>
      <c r="M54" s="110"/>
      <c r="N54" s="110"/>
      <c r="O54" s="110"/>
      <c r="P54" s="110"/>
      <c r="Q54" s="110"/>
      <c r="R54" s="110"/>
      <c r="S54" s="110"/>
      <c r="T54" s="97">
        <f t="shared" si="6"/>
        <v>1</v>
      </c>
    </row>
    <row r="55" spans="1:29" ht="12.75" x14ac:dyDescent="0.2">
      <c r="A55" s="116"/>
      <c r="C55" s="94" t="s">
        <v>122</v>
      </c>
      <c r="D55" s="110"/>
      <c r="E55" s="116" t="s">
        <v>89</v>
      </c>
      <c r="F55" s="110"/>
      <c r="G55" s="110"/>
      <c r="H55" s="110"/>
      <c r="I55" s="110"/>
      <c r="J55" s="116" t="s">
        <v>132</v>
      </c>
      <c r="K55" s="110"/>
      <c r="L55" s="110"/>
      <c r="M55" s="110"/>
      <c r="N55" s="110"/>
      <c r="O55" s="116" t="s">
        <v>89</v>
      </c>
      <c r="P55" s="116" t="s">
        <v>89</v>
      </c>
      <c r="Q55" s="110"/>
      <c r="R55" s="110"/>
      <c r="S55" s="110"/>
      <c r="T55" s="97">
        <f t="shared" si="6"/>
        <v>4</v>
      </c>
    </row>
    <row r="56" spans="1:29" ht="12.75" x14ac:dyDescent="0.2">
      <c r="A56" s="116"/>
      <c r="C56" s="94" t="s">
        <v>123</v>
      </c>
      <c r="D56" s="110"/>
      <c r="E56" s="110"/>
      <c r="F56" s="116" t="s">
        <v>89</v>
      </c>
      <c r="G56" s="110"/>
      <c r="H56" s="110"/>
      <c r="I56" s="110"/>
      <c r="J56" s="110"/>
      <c r="K56" s="110"/>
      <c r="L56" s="110"/>
      <c r="M56" s="110"/>
      <c r="N56" s="110"/>
      <c r="O56" s="110"/>
      <c r="P56" s="110"/>
      <c r="Q56" s="110"/>
      <c r="R56" s="110"/>
      <c r="S56" s="110"/>
      <c r="T56" s="97">
        <f t="shared" si="6"/>
        <v>1</v>
      </c>
    </row>
    <row r="57" spans="1:29" ht="12.75" x14ac:dyDescent="0.2">
      <c r="A57" s="116"/>
      <c r="C57" s="94" t="s">
        <v>124</v>
      </c>
      <c r="D57" s="110"/>
      <c r="E57" s="110"/>
      <c r="F57" s="110"/>
      <c r="G57" s="116" t="s">
        <v>89</v>
      </c>
      <c r="H57" s="116" t="s">
        <v>125</v>
      </c>
      <c r="I57" s="110"/>
      <c r="J57" s="110"/>
      <c r="K57" s="116" t="s">
        <v>126</v>
      </c>
      <c r="L57" s="116" t="s">
        <v>127</v>
      </c>
      <c r="M57" s="110"/>
      <c r="N57" s="110"/>
      <c r="O57" s="110"/>
      <c r="P57" s="116" t="s">
        <v>89</v>
      </c>
      <c r="Q57" s="110"/>
      <c r="R57" s="110"/>
      <c r="S57" s="110"/>
      <c r="T57" s="97">
        <f t="shared" si="6"/>
        <v>5</v>
      </c>
    </row>
    <row r="58" spans="1:29" ht="12.75" x14ac:dyDescent="0.2">
      <c r="A58" s="116"/>
      <c r="C58" s="94" t="s">
        <v>128</v>
      </c>
      <c r="D58" s="110"/>
      <c r="E58" s="110"/>
      <c r="F58" s="110"/>
      <c r="G58" s="116" t="s">
        <v>89</v>
      </c>
      <c r="H58" s="110"/>
      <c r="I58" s="110"/>
      <c r="J58" s="110"/>
      <c r="K58" s="110"/>
      <c r="L58" s="110"/>
      <c r="M58" s="110"/>
      <c r="N58" s="110"/>
      <c r="O58" s="110"/>
      <c r="P58" s="110"/>
      <c r="Q58" s="110"/>
      <c r="R58" s="110"/>
      <c r="S58" s="110"/>
      <c r="T58" s="97">
        <f t="shared" si="6"/>
        <v>1</v>
      </c>
    </row>
    <row r="59" spans="1:29" ht="12.75" x14ac:dyDescent="0.2">
      <c r="A59" s="116"/>
      <c r="C59" s="94" t="s">
        <v>129</v>
      </c>
      <c r="D59" s="110"/>
      <c r="E59" s="110"/>
      <c r="F59" s="110"/>
      <c r="G59" s="110"/>
      <c r="H59" s="116" t="s">
        <v>130</v>
      </c>
      <c r="I59" s="110"/>
      <c r="J59" s="110"/>
      <c r="K59" s="110"/>
      <c r="L59" s="110"/>
      <c r="M59" s="110"/>
      <c r="N59" s="110"/>
      <c r="O59" s="110"/>
      <c r="P59" s="110"/>
      <c r="Q59" s="110"/>
      <c r="R59" s="110"/>
      <c r="S59" s="110"/>
      <c r="T59" s="97">
        <f t="shared" si="6"/>
        <v>1</v>
      </c>
    </row>
    <row r="60" spans="1:29" ht="12.75" x14ac:dyDescent="0.2">
      <c r="A60" s="116"/>
      <c r="C60" s="94" t="s">
        <v>131</v>
      </c>
      <c r="D60" s="110"/>
      <c r="E60" s="110"/>
      <c r="F60" s="110"/>
      <c r="G60" s="110"/>
      <c r="H60" s="116" t="s">
        <v>132</v>
      </c>
      <c r="I60" s="110"/>
      <c r="J60" s="110"/>
      <c r="K60" s="110"/>
      <c r="L60" s="110"/>
      <c r="M60" s="110"/>
      <c r="N60" s="110"/>
      <c r="O60" s="110"/>
      <c r="P60" s="110"/>
      <c r="Q60" s="110"/>
      <c r="R60" s="110"/>
      <c r="S60" s="116" t="s">
        <v>89</v>
      </c>
      <c r="T60" s="97">
        <f t="shared" si="6"/>
        <v>2</v>
      </c>
    </row>
    <row r="61" spans="1:29" ht="12.75" x14ac:dyDescent="0.2">
      <c r="A61" s="116"/>
      <c r="C61" s="94" t="s">
        <v>133</v>
      </c>
      <c r="D61" s="110"/>
      <c r="E61" s="110"/>
      <c r="F61" s="110"/>
      <c r="G61" s="110"/>
      <c r="H61" s="110"/>
      <c r="I61" s="116"/>
      <c r="J61" s="116" t="s">
        <v>89</v>
      </c>
      <c r="K61" s="110"/>
      <c r="L61" s="110"/>
      <c r="M61" s="110"/>
      <c r="N61" s="110"/>
      <c r="O61" s="110"/>
      <c r="P61" s="110"/>
      <c r="Q61" s="110"/>
      <c r="R61" s="110"/>
      <c r="S61" s="110"/>
      <c r="T61" s="97">
        <f t="shared" si="6"/>
        <v>1</v>
      </c>
    </row>
    <row r="62" spans="1:29" ht="12.75" x14ac:dyDescent="0.2">
      <c r="A62" s="116"/>
      <c r="C62" s="94" t="s">
        <v>134</v>
      </c>
      <c r="D62" s="110"/>
      <c r="E62" s="110"/>
      <c r="F62" s="110"/>
      <c r="G62" s="110"/>
      <c r="H62" s="110"/>
      <c r="I62" s="116" t="s">
        <v>135</v>
      </c>
      <c r="J62" s="110"/>
      <c r="K62" s="110"/>
      <c r="L62" s="110"/>
      <c r="M62" s="110"/>
      <c r="N62" s="110"/>
      <c r="O62" s="110"/>
      <c r="P62" s="110"/>
      <c r="Q62" s="110"/>
      <c r="R62" s="110"/>
      <c r="S62" s="110"/>
      <c r="T62" s="97">
        <f t="shared" si="6"/>
        <v>1</v>
      </c>
    </row>
    <row r="63" spans="1:29" ht="12.75" x14ac:dyDescent="0.2">
      <c r="A63" s="116"/>
      <c r="C63" s="94" t="s">
        <v>98</v>
      </c>
      <c r="D63" s="110"/>
      <c r="E63" s="110"/>
      <c r="F63" s="110"/>
      <c r="G63" s="110"/>
      <c r="H63" s="110"/>
      <c r="I63" s="110"/>
      <c r="J63" s="110"/>
      <c r="K63" s="110"/>
      <c r="L63" s="110"/>
      <c r="M63" s="116" t="s">
        <v>89</v>
      </c>
      <c r="N63" s="116" t="s">
        <v>89</v>
      </c>
      <c r="O63" s="110"/>
      <c r="P63" s="110"/>
      <c r="Q63" s="116" t="s">
        <v>89</v>
      </c>
      <c r="R63" s="110"/>
      <c r="S63" s="110"/>
      <c r="T63" s="97">
        <f t="shared" si="6"/>
        <v>3</v>
      </c>
    </row>
    <row r="64" spans="1:29" ht="12.75" x14ac:dyDescent="0.2">
      <c r="A64" s="116"/>
      <c r="C64" s="152" t="s">
        <v>136</v>
      </c>
      <c r="D64" s="110"/>
      <c r="E64" s="110"/>
      <c r="F64" s="110"/>
      <c r="G64" s="110"/>
      <c r="H64" s="110"/>
      <c r="I64" s="110"/>
      <c r="J64" s="110"/>
      <c r="K64" s="110"/>
      <c r="L64" s="110"/>
      <c r="M64" s="110"/>
      <c r="N64" s="110"/>
      <c r="O64" s="110"/>
      <c r="P64" s="118" t="s">
        <v>89</v>
      </c>
      <c r="Q64" s="110"/>
      <c r="R64" s="110"/>
      <c r="S64" s="110"/>
      <c r="T64" s="97">
        <f t="shared" si="6"/>
        <v>1</v>
      </c>
    </row>
    <row r="65" spans="1:27" ht="12.75" x14ac:dyDescent="0.2">
      <c r="A65" s="116"/>
      <c r="C65" s="94" t="s">
        <v>137</v>
      </c>
      <c r="D65" s="110"/>
      <c r="E65" s="110"/>
      <c r="F65" s="110"/>
      <c r="G65" s="110"/>
      <c r="H65" s="110"/>
      <c r="I65" s="110"/>
      <c r="J65" s="110"/>
      <c r="K65" s="110"/>
      <c r="L65" s="110"/>
      <c r="M65" s="110"/>
      <c r="N65" s="110"/>
      <c r="O65" s="110"/>
      <c r="P65" s="110"/>
      <c r="Q65" s="110"/>
      <c r="R65" s="116" t="s">
        <v>89</v>
      </c>
      <c r="S65" s="110"/>
      <c r="T65" s="97">
        <f t="shared" si="6"/>
        <v>1</v>
      </c>
    </row>
    <row r="66" spans="1:27" ht="12.75" x14ac:dyDescent="0.2">
      <c r="A66" s="93"/>
      <c r="B66" s="93"/>
      <c r="C66" s="93" t="s">
        <v>138</v>
      </c>
      <c r="D66" s="116" t="s">
        <v>139</v>
      </c>
      <c r="E66" s="116" t="s">
        <v>140</v>
      </c>
      <c r="F66" s="119" t="s">
        <v>469</v>
      </c>
      <c r="G66" s="116" t="s">
        <v>141</v>
      </c>
      <c r="H66" s="116" t="s">
        <v>142</v>
      </c>
      <c r="I66" s="116" t="s">
        <v>143</v>
      </c>
      <c r="J66" s="116" t="s">
        <v>144</v>
      </c>
      <c r="K66" s="120" t="s">
        <v>145</v>
      </c>
      <c r="L66" s="116"/>
      <c r="M66" s="120" t="s">
        <v>146</v>
      </c>
      <c r="N66" s="116"/>
      <c r="O66" s="116" t="s">
        <v>147</v>
      </c>
      <c r="P66" s="116" t="s">
        <v>148</v>
      </c>
      <c r="Q66" s="116" t="s">
        <v>149</v>
      </c>
      <c r="R66" s="119" t="s">
        <v>470</v>
      </c>
      <c r="S66" s="116"/>
      <c r="V66" s="93"/>
      <c r="W66" s="93"/>
      <c r="X66" s="93"/>
      <c r="Y66" s="93"/>
      <c r="Z66" s="93"/>
      <c r="AA66" s="93"/>
    </row>
  </sheetData>
  <hyperlinks>
    <hyperlink ref="R66" r:id="rId1" xr:uid="{A13727BB-BBBA-4EA2-A730-7EEC094795AE}"/>
    <hyperlink ref="M66" r:id="rId2" xr:uid="{D9B4CC77-2CDF-4AA2-90EE-15A6F4D9A820}"/>
    <hyperlink ref="K66" r:id="rId3" xr:uid="{99C6BD15-8786-4EE8-A3D6-8BF238BE7B2C}"/>
    <hyperlink ref="F66" r:id="rId4" xr:uid="{D70C8A09-B014-468B-8427-6317E2CCE706}"/>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1. Protocol Design</vt:lpstr>
      <vt:lpstr>2. Search Conduction</vt:lpstr>
      <vt:lpstr>3.Papers selected</vt:lpstr>
      <vt:lpstr>4. Data extraction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dc:creator>
  <cp:lastModifiedBy>USUARIO</cp:lastModifiedBy>
  <dcterms:created xsi:type="dcterms:W3CDTF">2015-06-05T18:17:20Z</dcterms:created>
  <dcterms:modified xsi:type="dcterms:W3CDTF">2021-01-27T03:58:10Z</dcterms:modified>
</cp:coreProperties>
</file>