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chris\OneDrive\Documents\GitHub\Control-Aerobalancin\CONSTANTES\"/>
    </mc:Choice>
  </mc:AlternateContent>
  <xr:revisionPtr revIDLastSave="0" documentId="13_ncr:1_{21A8CCA8-5766-4095-99A8-17992AD84228}" xr6:coauthVersionLast="47" xr6:coauthVersionMax="47" xr10:uidLastSave="{00000000-0000-0000-0000-000000000000}"/>
  <bookViews>
    <workbookView xWindow="3900" yWindow="1575" windowWidth="21600" windowHeight="14625" xr2:uid="{00000000-000D-0000-FFFF-FFFF00000000}"/>
  </bookViews>
  <sheets>
    <sheet name="Sheet1" sheetId="1" r:id="rId1"/>
    <sheet name="Hoja1" sheetId="2" r:id="rId2"/>
    <sheet name="Hoja2" sheetId="4" r:id="rId3"/>
    <sheet name="Hoja3" sheetId="5" r:id="rId4"/>
    <sheet name="Hoja4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" i="1" l="1"/>
  <c r="B3" i="1"/>
  <c r="F10" i="1"/>
  <c r="F11" i="1"/>
  <c r="F12" i="1"/>
  <c r="F13" i="1"/>
  <c r="F14" i="1"/>
  <c r="F15" i="1"/>
  <c r="F9" i="1"/>
  <c r="J2" i="1"/>
  <c r="B1" i="1"/>
  <c r="D11" i="1" s="1"/>
  <c r="B2" i="1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2" i="6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104" i="5"/>
  <c r="L105" i="5"/>
  <c r="L106" i="5"/>
  <c r="L107" i="5"/>
  <c r="L108" i="5"/>
  <c r="L109" i="5"/>
  <c r="L110" i="5"/>
  <c r="L111" i="5"/>
  <c r="L112" i="5"/>
  <c r="L113" i="5"/>
  <c r="L114" i="5"/>
  <c r="L2" i="5"/>
  <c r="H3" i="2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2" i="5"/>
  <c r="F10" i="2"/>
  <c r="F11" i="2"/>
  <c r="F12" i="2"/>
  <c r="F13" i="2"/>
  <c r="F14" i="2"/>
  <c r="F15" i="2"/>
  <c r="F16" i="2"/>
  <c r="F17" i="2"/>
  <c r="F18" i="2"/>
  <c r="F9" i="2"/>
  <c r="E17" i="2"/>
  <c r="E10" i="2"/>
  <c r="E11" i="2"/>
  <c r="E12" i="2"/>
  <c r="E13" i="2"/>
  <c r="E14" i="2"/>
  <c r="E15" i="2"/>
  <c r="E16" i="2"/>
  <c r="E18" i="2"/>
  <c r="E9" i="2"/>
  <c r="H2" i="2"/>
  <c r="E2" i="2"/>
  <c r="E1" i="2"/>
  <c r="G2" i="1"/>
  <c r="G1" i="1"/>
  <c r="J3" i="1" s="1"/>
  <c r="C10" i="2"/>
  <c r="C11" i="2"/>
  <c r="C12" i="2"/>
  <c r="C13" i="2"/>
  <c r="C14" i="2"/>
  <c r="C15" i="2"/>
  <c r="C16" i="2"/>
  <c r="C17" i="2"/>
  <c r="C18" i="2"/>
  <c r="C9" i="2"/>
  <c r="H1" i="2" s="1"/>
  <c r="G9" i="1"/>
  <c r="G3" i="1"/>
  <c r="G11" i="1"/>
  <c r="G12" i="1"/>
  <c r="G13" i="1"/>
  <c r="G14" i="1"/>
  <c r="G15" i="1"/>
  <c r="G10" i="1"/>
  <c r="J4" i="1" l="1"/>
  <c r="H10" i="1" s="1"/>
  <c r="D10" i="1"/>
  <c r="H14" i="1"/>
  <c r="D9" i="1"/>
  <c r="H13" i="1"/>
  <c r="D15" i="1"/>
  <c r="H15" i="1" s="1"/>
  <c r="D12" i="1"/>
  <c r="H12" i="1" s="1"/>
  <c r="H11" i="1"/>
  <c r="D14" i="1"/>
  <c r="D13" i="1"/>
  <c r="E3" i="2"/>
  <c r="H9" i="1" l="1"/>
  <c r="H4" i="2"/>
</calcChain>
</file>

<file path=xl/sharedStrings.xml><?xml version="1.0" encoding="utf-8"?>
<sst xmlns="http://schemas.openxmlformats.org/spreadsheetml/2006/main" count="2934" uniqueCount="307">
  <si>
    <t>Peso</t>
  </si>
  <si>
    <t>Monedas</t>
  </si>
  <si>
    <t>pwm(/255)</t>
  </si>
  <si>
    <t>Bolsita-Soporte</t>
  </si>
  <si>
    <t>Moneda(g)</t>
  </si>
  <si>
    <t>Voltaje</t>
  </si>
  <si>
    <t>Brazo</t>
  </si>
  <si>
    <t>Gravedad</t>
  </si>
  <si>
    <t>Fuerza</t>
  </si>
  <si>
    <t>P1(Kg)</t>
  </si>
  <si>
    <t>P2(Kg)</t>
  </si>
  <si>
    <t>P3(Kg)</t>
  </si>
  <si>
    <t>P4(Kg)</t>
  </si>
  <si>
    <t>L1(m)</t>
  </si>
  <si>
    <t>L2(m)</t>
  </si>
  <si>
    <t>Carga</t>
  </si>
  <si>
    <t>PWM</t>
  </si>
  <si>
    <t>Tiempo</t>
  </si>
  <si>
    <t>ms</t>
  </si>
  <si>
    <t>Ángulo</t>
  </si>
  <si>
    <t>90.00</t>
  </si>
  <si>
    <t>89.00</t>
  </si>
  <si>
    <t>-37.00</t>
  </si>
  <si>
    <t>-63.00</t>
  </si>
  <si>
    <t>49.00</t>
  </si>
  <si>
    <t>43.00</t>
  </si>
  <si>
    <t>-18.00</t>
  </si>
  <si>
    <t>-6.00</t>
  </si>
  <si>
    <t>27.00</t>
  </si>
  <si>
    <t>31.00</t>
  </si>
  <si>
    <t>-7.00</t>
  </si>
  <si>
    <t>38.00</t>
  </si>
  <si>
    <t>-13.00</t>
  </si>
  <si>
    <t>26.00</t>
  </si>
  <si>
    <t>9.00</t>
  </si>
  <si>
    <t>20.00</t>
  </si>
  <si>
    <t>-19.00</t>
  </si>
  <si>
    <t>14.00</t>
  </si>
  <si>
    <t>2.00</t>
  </si>
  <si>
    <t>7.00</t>
  </si>
  <si>
    <t>-10.00</t>
  </si>
  <si>
    <t>1.00</t>
  </si>
  <si>
    <t>8.00</t>
  </si>
  <si>
    <t>-2.00</t>
  </si>
  <si>
    <t>6.00</t>
  </si>
  <si>
    <t>-3.00</t>
  </si>
  <si>
    <t>3.00</t>
  </si>
  <si>
    <t>0.00</t>
  </si>
  <si>
    <t>-1.00</t>
  </si>
  <si>
    <t>34.00</t>
  </si>
  <si>
    <t>87.00</t>
  </si>
  <si>
    <t>88.00</t>
  </si>
  <si>
    <t>-54.00</t>
  </si>
  <si>
    <t>-25.00</t>
  </si>
  <si>
    <t>55.00</t>
  </si>
  <si>
    <t>23.00</t>
  </si>
  <si>
    <t>33.00</t>
  </si>
  <si>
    <t>-12.00</t>
  </si>
  <si>
    <t>24.00</t>
  </si>
  <si>
    <t>12.00</t>
  </si>
  <si>
    <t>-8.00</t>
  </si>
  <si>
    <t>-14.00</t>
  </si>
  <si>
    <t>-4.00</t>
  </si>
  <si>
    <t>53.00</t>
  </si>
  <si>
    <t>-31.00</t>
  </si>
  <si>
    <t>17.00</t>
  </si>
  <si>
    <t>-35.00</t>
  </si>
  <si>
    <t>-30.00</t>
  </si>
  <si>
    <t>44.00</t>
  </si>
  <si>
    <t>29.00</t>
  </si>
  <si>
    <t>-9.00</t>
  </si>
  <si>
    <t>-23.00</t>
  </si>
  <si>
    <t>16.00</t>
  </si>
  <si>
    <t>-16.00</t>
  </si>
  <si>
    <t>4.00</t>
  </si>
  <si>
    <t>5.00</t>
  </si>
  <si>
    <t>-5.00</t>
  </si>
  <si>
    <t>13.00</t>
  </si>
  <si>
    <t>32.00</t>
  </si>
  <si>
    <t>71.00</t>
  </si>
  <si>
    <t>79.00</t>
  </si>
  <si>
    <t>83.00</t>
  </si>
  <si>
    <t>91.00</t>
  </si>
  <si>
    <t>-55.00</t>
  </si>
  <si>
    <t>-28.00</t>
  </si>
  <si>
    <t>58.00</t>
  </si>
  <si>
    <t>40.00</t>
  </si>
  <si>
    <t>-33.00</t>
  </si>
  <si>
    <t>22.00</t>
  </si>
  <si>
    <t>18.00</t>
  </si>
  <si>
    <t>25.00</t>
  </si>
  <si>
    <t>-17.00</t>
  </si>
  <si>
    <t>-15.00</t>
  </si>
  <si>
    <t>11.00</t>
  </si>
  <si>
    <t>-40.00</t>
  </si>
  <si>
    <t>52.00</t>
  </si>
  <si>
    <t>41.00</t>
  </si>
  <si>
    <t>30.00</t>
  </si>
  <si>
    <t>28.00</t>
  </si>
  <si>
    <t>10.00</t>
  </si>
  <si>
    <t>19.00</t>
  </si>
  <si>
    <t>-20.00</t>
  </si>
  <si>
    <t>-44.00</t>
  </si>
  <si>
    <t>-36.00</t>
  </si>
  <si>
    <t>39.00</t>
  </si>
  <si>
    <t>15.00</t>
  </si>
  <si>
    <t>-22.00</t>
  </si>
  <si>
    <t>Tiempo (ms)</t>
  </si>
  <si>
    <t>Tiempo(ms)</t>
  </si>
  <si>
    <t>-69.00</t>
  </si>
  <si>
    <t>68.00</t>
  </si>
  <si>
    <t>-64.00</t>
  </si>
  <si>
    <t>-43.00</t>
  </si>
  <si>
    <t>-24.00</t>
  </si>
  <si>
    <t>-45.00</t>
  </si>
  <si>
    <t>-53.00</t>
  </si>
  <si>
    <t>36.00</t>
  </si>
  <si>
    <t>-26.00</t>
  </si>
  <si>
    <t>47.00</t>
  </si>
  <si>
    <t>69.00</t>
  </si>
  <si>
    <t>46.00</t>
  </si>
  <si>
    <t>-32.00</t>
  </si>
  <si>
    <t>-21.00</t>
  </si>
  <si>
    <t>57.00</t>
  </si>
  <si>
    <t>-34.00</t>
  </si>
  <si>
    <t>-51.00</t>
  </si>
  <si>
    <t>-80.00</t>
  </si>
  <si>
    <t>70.00</t>
  </si>
  <si>
    <t>-56.00</t>
  </si>
  <si>
    <t>-48.00</t>
  </si>
  <si>
    <t>-11.00</t>
  </si>
  <si>
    <t>61.00</t>
  </si>
  <si>
    <t>-52.00</t>
  </si>
  <si>
    <t>35.00</t>
  </si>
  <si>
    <t>-38.00</t>
  </si>
  <si>
    <t>-75.00</t>
  </si>
  <si>
    <t>48.00</t>
  </si>
  <si>
    <t>-66.00</t>
  </si>
  <si>
    <t>60.00</t>
  </si>
  <si>
    <t>-60.00</t>
  </si>
  <si>
    <t>-79.00</t>
  </si>
  <si>
    <t>74.00</t>
  </si>
  <si>
    <t>-41.00</t>
  </si>
  <si>
    <t>Angle1</t>
  </si>
  <si>
    <t>Angle2</t>
  </si>
  <si>
    <t>Angle3</t>
  </si>
  <si>
    <t>Angle4</t>
  </si>
  <si>
    <t>Angle5</t>
  </si>
  <si>
    <t>Angle6</t>
  </si>
  <si>
    <t>Angle7</t>
  </si>
  <si>
    <t>Angle8</t>
  </si>
  <si>
    <t>Angle9</t>
  </si>
  <si>
    <t>Tiempo(s)</t>
  </si>
  <si>
    <t>prom</t>
  </si>
  <si>
    <t>Tiempo: 0 ms, Ángulo: -90.00</t>
  </si>
  <si>
    <t>Tiempo: 100 ms, Ángulo: -90.00</t>
  </si>
  <si>
    <t>Tiempo: 200 ms, Ángulo: -90.00</t>
  </si>
  <si>
    <t>Tiempo: 300 ms, Ángulo: -90.00</t>
  </si>
  <si>
    <t>Tiempo: 400 ms, Ángulo: -90.00</t>
  </si>
  <si>
    <t>Tiempo: 500 ms, Ángulo: -90.00</t>
  </si>
  <si>
    <t>Tiempo: 600 ms, Ángulo: -90.00</t>
  </si>
  <si>
    <t>Tiempo: 700 ms, Ángulo: -90.00</t>
  </si>
  <si>
    <t>Tiempo: 800 ms, Ángulo: -90.00</t>
  </si>
  <si>
    <t>Tiempo: 900 ms, Ángulo: -90.00</t>
  </si>
  <si>
    <t>Tiempo: 1000 ms, Ángulo: -91.00</t>
  </si>
  <si>
    <t>Tiempo: 1100 ms, Ángulo: -91.00</t>
  </si>
  <si>
    <t>Tiempo: 1200 ms, Ángulo: -90.00</t>
  </si>
  <si>
    <t>Tiempo: 1300 ms, Ángulo: -90.00</t>
  </si>
  <si>
    <t>Tiempo: 1400 ms, Ángulo: -91.00</t>
  </si>
  <si>
    <t>Tiempo: 1500 ms, Ángulo: -91.00</t>
  </si>
  <si>
    <t>Tiempo: 1600 ms, Ángulo: -90.00</t>
  </si>
  <si>
    <t>Tiempo: 1700 ms, Ángulo: -90.00</t>
  </si>
  <si>
    <t>Tiempo: 1800 ms, Ángulo: -90.00</t>
  </si>
  <si>
    <t>Tiempo: 1900 ms, Ángulo: -91.00</t>
  </si>
  <si>
    <t>Tiempo: 2000 ms, Ángulo: -91.00</t>
  </si>
  <si>
    <t>Tiempo: 2100 ms, Ángulo: -91.00</t>
  </si>
  <si>
    <t>Tiempo: 2201 ms, Ángulo: -91.00</t>
  </si>
  <si>
    <t>Tiempo: 2301 ms, Ángulo: -91.00</t>
  </si>
  <si>
    <t>Tiempo: 2401 ms, Ángulo: -91.00</t>
  </si>
  <si>
    <t>Tiempo: 2501 ms, Ángulo: -91.00</t>
  </si>
  <si>
    <t>Tiempo: 2601 ms, Ángulo: -91.00</t>
  </si>
  <si>
    <t>Tiempo: 2701 ms, Ángulo: -90.00</t>
  </si>
  <si>
    <t>Tiempo: 2801 ms, Ángulo: -90.00</t>
  </si>
  <si>
    <t>Tiempo: 2901 ms, Ángulo: -90.00</t>
  </si>
  <si>
    <t>Tiempo: 3001 ms, Ángulo: -90.00</t>
  </si>
  <si>
    <t>Tiempo: 3101 ms, Ángulo: -83.00</t>
  </si>
  <si>
    <t>Tiempo: 3201 ms, Ángulo: -34.00</t>
  </si>
  <si>
    <t>Tiempo: 3301 ms, Ángulo: 33.00</t>
  </si>
  <si>
    <t>Tiempo: 3401 ms, Ángulo: 70.00</t>
  </si>
  <si>
    <t>Tiempo: 3501 ms, Ángulo: 60.00</t>
  </si>
  <si>
    <t>Tiempo: 3601 ms, Ángulo: 10.00</t>
  </si>
  <si>
    <t>Tiempo: 3701 ms, Ángulo: -49.00</t>
  </si>
  <si>
    <t>Tiempo: 3801 ms, Ángulo: -73.00</t>
  </si>
  <si>
    <t>Tiempo: 3901 ms, Ángulo: -49.00</t>
  </si>
  <si>
    <t>Tiempo: 4001 ms, Ángulo: 6.00</t>
  </si>
  <si>
    <t>Tiempo: 4101 ms, Ángulo: 51.00</t>
  </si>
  <si>
    <t>Tiempo: 4201 ms, Ángulo: 57.00</t>
  </si>
  <si>
    <t>Tiempo: 4301 ms, Ángulo: 24.00</t>
  </si>
  <si>
    <t>Tiempo: 4401 ms, Ángulo: -29.00</t>
  </si>
  <si>
    <t>Tiempo: 4501 ms, Ángulo: -60.00</t>
  </si>
  <si>
    <t>Tiempo: 4601 ms, Ángulo: -48.00</t>
  </si>
  <si>
    <t>Tiempo: 4701 ms, Ángulo: -3.00</t>
  </si>
  <si>
    <t>Tiempo: 4801 ms, Ángulo: 39.00</t>
  </si>
  <si>
    <t>Tiempo: 4901 ms, Ángulo: 49.00</t>
  </si>
  <si>
    <t>Tiempo: 5001 ms, Ángulo: 24.00</t>
  </si>
  <si>
    <t>Tiempo: 5101 ms, Ángulo: -21.00</t>
  </si>
  <si>
    <t>Tiempo: 5201 ms, Ángulo: -49.00</t>
  </si>
  <si>
    <t>Tiempo: 5301 ms, Ángulo: -40.00</t>
  </si>
  <si>
    <t>Tiempo: 5401 ms, Ángulo: -3.00</t>
  </si>
  <si>
    <t>Tiempo: 5501 ms, Ángulo: 33.00</t>
  </si>
  <si>
    <t>Tiempo: 5601 ms, Ángulo: 41.00</t>
  </si>
  <si>
    <t>Tiempo: 5701 ms, Ángulo: 19.00</t>
  </si>
  <si>
    <t>Tiempo: 5801 ms, Ángulo: -19.00</t>
  </si>
  <si>
    <t>Tiempo: 5901 ms, Ángulo: -42.00</t>
  </si>
  <si>
    <t>Tiempo: 6001 ms, Ángulo: -32.00</t>
  </si>
  <si>
    <t>Tiempo: 6101 ms, Ángulo: 1.00</t>
  </si>
  <si>
    <t>Tiempo: 6201 ms, Ángulo: 30.00</t>
  </si>
  <si>
    <t>Tiempo: 6301 ms, Ángulo: 34.00</t>
  </si>
  <si>
    <t>Tiempo: 6401 ms, Ángulo: 12.00</t>
  </si>
  <si>
    <t>Tiempo: 6501 ms, Ángulo: -20.00</t>
  </si>
  <si>
    <t>Tiempo: 6601 ms, Ángulo: -35.00</t>
  </si>
  <si>
    <t>Tiempo: 6701 ms, Ángulo: -23.00</t>
  </si>
  <si>
    <t>Tiempo: 6801 ms, Ángulo: 6.00</t>
  </si>
  <si>
    <t>Tiempo: 6901 ms, Ángulo: 28.00</t>
  </si>
  <si>
    <t>Tiempo: 7001 ms, Ángulo: 26.00</t>
  </si>
  <si>
    <t>Tiempo: 7101 ms, Ángulo: 4.00</t>
  </si>
  <si>
    <t>Tiempo: 7201 ms, Ángulo: -21.00</t>
  </si>
  <si>
    <t>Tiempo: 7301 ms, Ángulo: -29.00</t>
  </si>
  <si>
    <t>Tiempo: 7401 ms, Ángulo: -14.00</t>
  </si>
  <si>
    <t>Tiempo: 7501 ms, Ángulo: 10.00</t>
  </si>
  <si>
    <t>Tiempo: 7601 ms, Ángulo: 24.00</t>
  </si>
  <si>
    <t>Tiempo: 7701 ms, Ángulo: 18.00</t>
  </si>
  <si>
    <t>Tiempo: 7801 ms, Ángulo: -3.00</t>
  </si>
  <si>
    <t>Tiempo: 7901 ms, Ángulo: -21.00</t>
  </si>
  <si>
    <t>Tiempo: 8001 ms, Ángulo: -22.00</t>
  </si>
  <si>
    <t>Tiempo: 8101 ms, Ángulo: -6.00</t>
  </si>
  <si>
    <t>Tiempo: 8201 ms, Ángulo: 13.00</t>
  </si>
  <si>
    <t>Tiempo: 8301 ms, Ángulo: 20.00</t>
  </si>
  <si>
    <t>Tiempo: 8401 ms, Ángulo: 10.00</t>
  </si>
  <si>
    <t>Tiempo: 8501 ms, Ángulo: -8.00</t>
  </si>
  <si>
    <t>Tiempo: 8601 ms, Ángulo: -19.00</t>
  </si>
  <si>
    <t>Tiempo: 8701 ms, Ángulo: -15.00</t>
  </si>
  <si>
    <t>Tiempo: 8801 ms, Ángulo: 1.00</t>
  </si>
  <si>
    <t>Tiempo: 8901 ms, Ángulo: 14.00</t>
  </si>
  <si>
    <t>Tiempo: 9001 ms, Ángulo: 15.00</t>
  </si>
  <si>
    <t>Tiempo: 9101 ms, Ángulo: 3.00</t>
  </si>
  <si>
    <t>Tiempo: 9201 ms, Ángulo: -11.00</t>
  </si>
  <si>
    <t>Tiempo: 9301 ms, Ángulo: -16.00</t>
  </si>
  <si>
    <t>Tiempo: 9401 ms, Ángulo: -8.00</t>
  </si>
  <si>
    <t>Tiempo: 9501 ms, Ángulo: 5.00</t>
  </si>
  <si>
    <t>Tiempo: 9601 ms, Ángulo: 13.00</t>
  </si>
  <si>
    <t>Tiempo: 9701 ms, Ángulo: 9.00</t>
  </si>
  <si>
    <t>Tiempo: 9801 ms, Ángulo: -2.00</t>
  </si>
  <si>
    <t>Tiempo: 9901 ms, Ángulo: -11.00</t>
  </si>
  <si>
    <t>Tiempo: 10001 ms, Ángulo: -11.00</t>
  </si>
  <si>
    <t>Tiempo: 10101 ms, Ángulo: -2.00</t>
  </si>
  <si>
    <t>Tiempo: 10201 ms, Ángulo: 7.00</t>
  </si>
  <si>
    <t>Tiempo: 10301 ms, Ángulo: 10.00</t>
  </si>
  <si>
    <t>Tiempo: 10401 ms, Ángulo: 4.00</t>
  </si>
  <si>
    <t>Tiempo: 10501 ms, Ángulo: -5.00</t>
  </si>
  <si>
    <t>Tiempo: 10601 ms, Ángulo: -9.00</t>
  </si>
  <si>
    <t>Tiempo: 10701 ms, Ángulo: -6.00</t>
  </si>
  <si>
    <t>Tiempo: 10801 ms, Ángulo: 1.00</t>
  </si>
  <si>
    <t>Tiempo: 10901 ms, Ángulo: 7.00</t>
  </si>
  <si>
    <t>Tiempo: 11001 ms, Ángulo: 6.00</t>
  </si>
  <si>
    <t>Tiempo: 11101 ms, Ángulo: 0.00</t>
  </si>
  <si>
    <t>Tiempo: 11201 ms, Ángulo: -6.00</t>
  </si>
  <si>
    <t>Tiempo: 11301 ms, Ángulo: -7.00</t>
  </si>
  <si>
    <t>Tiempo: 11401 ms, Ángulo: -2.00</t>
  </si>
  <si>
    <t>Tiempo: 11501 ms, Ángulo: 3.00</t>
  </si>
  <si>
    <t>Tiempo: 11601 ms, Ángulo: 5.00</t>
  </si>
  <si>
    <t>Tiempo: 11701 ms, Ángulo: 3.00</t>
  </si>
  <si>
    <t>Tiempo: 11801 ms, Ángulo: -2.00</t>
  </si>
  <si>
    <t>Tiempo: 11901 ms, Ángulo: -5.00</t>
  </si>
  <si>
    <t>Tiempo: 12001 ms, Ángulo: -3.00</t>
  </si>
  <si>
    <t>Tiempo: 12101 ms, Ángulo: 0.00</t>
  </si>
  <si>
    <t>Tiempo: 12201 ms, Ángulo: 3.00</t>
  </si>
  <si>
    <t>Tiempo: 12301 ms, Ángulo: 3.00</t>
  </si>
  <si>
    <t>Tiempo: 12401 ms, Ángulo: 0.00</t>
  </si>
  <si>
    <t>Tiempo: 12501 ms, Ángulo: -3.00</t>
  </si>
  <si>
    <t>Tiempo: 12601 ms, Ángulo: -3.00</t>
  </si>
  <si>
    <t>Tiempo: 12701 ms, Ángulo: -1.00</t>
  </si>
  <si>
    <t>Tiempo: 12801 ms, Ángulo: 1.00</t>
  </si>
  <si>
    <t>Tiempo: 12901 ms, Ángulo: 1.00</t>
  </si>
  <si>
    <t>Tiempo: 13001 ms, Ángulo: 0.00</t>
  </si>
  <si>
    <t>Tiempo: 13101 ms, Ángulo: -1.00</t>
  </si>
  <si>
    <t>Tiempo: 13201 ms, Ángulo: -1.00</t>
  </si>
  <si>
    <t>Tiempo: 13301 ms, Ángulo: -1.00</t>
  </si>
  <si>
    <t>Tiempo: 13401 ms, Ángulo: 0.00</t>
  </si>
  <si>
    <t>Tiempo: 13501 ms, Ángulo: 0.00</t>
  </si>
  <si>
    <t>Tiempo: 13601 ms, Ángulo: 0.00</t>
  </si>
  <si>
    <t>Tiempo: 13701 ms, Ángulo: -1.00</t>
  </si>
  <si>
    <t>Tiempo: 13801 ms, Ángulo: 0.00</t>
  </si>
  <si>
    <t>Tiempo: 13901 ms, Ángulo: 0.00</t>
  </si>
  <si>
    <t>Tiempo: 14001 ms, Ángulo: 0.00</t>
  </si>
  <si>
    <t>Tiempo: 14101 ms, Ángulo: 0.00</t>
  </si>
  <si>
    <t>Tiempo: 14201 ms, Ángulo: 0.00</t>
  </si>
  <si>
    <t>Tiempo: 14301 ms, Ángulo: 0.00</t>
  </si>
  <si>
    <t>Tiempo: 14401 ms, Ángulo: 0.00</t>
  </si>
  <si>
    <t>Tiempo: 14501 ms, Ángulo: 0.00</t>
  </si>
  <si>
    <t>Tiempo: 14601 ms, Ángulo: 0.00</t>
  </si>
  <si>
    <t>Angulo</t>
  </si>
  <si>
    <t>Kf</t>
  </si>
  <si>
    <t>%pwm</t>
  </si>
  <si>
    <t>F/V</t>
  </si>
  <si>
    <t>F/%PWM</t>
  </si>
  <si>
    <t>Moneda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</si>
</sst>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" fontId="0" fillId="0" borderId="0" xfId="0" applyNumberFormat="1"/>
    <xf numFmtId="1" fontId="0" fillId="2" borderId="0" xfId="0" applyNumberFormat="1" applyFill="1"/>
    <xf numFmtId="2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Fuerza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Sheet1!$G$8</c:f>
              <c:strCache>
                <c:ptCount val="1"/>
                <c:pt idx="0">
                  <c:v>Voltaje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9662417197850268"/>
                  <c:y val="8.274008686285459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Sheet1!$G$9:$G$15</c:f>
              <c:numCache>
                <c:formatCode>0.000</c:formatCode>
                <c:ptCount val="7"/>
                <c:pt idx="0">
                  <c:v>0</c:v>
                </c:pt>
                <c:pt idx="1">
                  <c:v>0.35294117647058826</c:v>
                </c:pt>
                <c:pt idx="2">
                  <c:v>0.52941176470588236</c:v>
                </c:pt>
                <c:pt idx="3">
                  <c:v>0.70588235294117652</c:v>
                </c:pt>
                <c:pt idx="4">
                  <c:v>0.90196078431372551</c:v>
                </c:pt>
                <c:pt idx="5">
                  <c:v>1.1568627450980393</c:v>
                </c:pt>
                <c:pt idx="6">
                  <c:v>1.5098039215686274</c:v>
                </c:pt>
              </c:numCache>
            </c:numRef>
          </c:xVal>
          <c:yVal>
            <c:numRef>
              <c:f>Sheet1!$H$9:$H$15</c:f>
              <c:numCache>
                <c:formatCode>General</c:formatCode>
                <c:ptCount val="7"/>
                <c:pt idx="0">
                  <c:v>33.218938172666675</c:v>
                </c:pt>
                <c:pt idx="1">
                  <c:v>33.226204839333342</c:v>
                </c:pt>
                <c:pt idx="2">
                  <c:v>33.233471506000008</c:v>
                </c:pt>
                <c:pt idx="3">
                  <c:v>33.240738172666674</c:v>
                </c:pt>
                <c:pt idx="4">
                  <c:v>33.24800483933334</c:v>
                </c:pt>
                <c:pt idx="5">
                  <c:v>33.255271506000007</c:v>
                </c:pt>
                <c:pt idx="6">
                  <c:v>33.262538172666673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E6-4CEB-9CC8-BA4B109F74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7159504"/>
        <c:axId val="937242320"/>
      </c:scatterChart>
      <c:valAx>
        <c:axId val="113715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37242320"/>
        <c:crosses val="autoZero"/>
        <c:crossBetween val="midCat"/>
      </c:valAx>
      <c:valAx>
        <c:axId val="93724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37159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Sheet1!$H$8</c:f>
              <c:strCache>
                <c:ptCount val="1"/>
                <c:pt idx="0">
                  <c:v>Fuerza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Sheet1!$F$9:$F$15</c:f>
              <c:numCache>
                <c:formatCode>General</c:formatCode>
                <c:ptCount val="7"/>
                <c:pt idx="0">
                  <c:v>0</c:v>
                </c:pt>
                <c:pt idx="1">
                  <c:v>7.0588235294117645</c:v>
                </c:pt>
                <c:pt idx="2">
                  <c:v>10.588235294117647</c:v>
                </c:pt>
                <c:pt idx="3">
                  <c:v>14.117647058823529</c:v>
                </c:pt>
                <c:pt idx="4">
                  <c:v>18.03921568627451</c:v>
                </c:pt>
                <c:pt idx="5">
                  <c:v>23.137254901960784</c:v>
                </c:pt>
                <c:pt idx="6">
                  <c:v>30.196078431372548</c:v>
                </c:pt>
              </c:numCache>
            </c:numRef>
          </c:xVal>
          <c:yVal>
            <c:numRef>
              <c:f>Sheet1!$H$9:$H$15</c:f>
              <c:numCache>
                <c:formatCode>General</c:formatCode>
                <c:ptCount val="7"/>
                <c:pt idx="0">
                  <c:v>33.218938172666675</c:v>
                </c:pt>
                <c:pt idx="1">
                  <c:v>33.226204839333342</c:v>
                </c:pt>
                <c:pt idx="2">
                  <c:v>33.233471506000008</c:v>
                </c:pt>
                <c:pt idx="3">
                  <c:v>33.240738172666674</c:v>
                </c:pt>
                <c:pt idx="4">
                  <c:v>33.24800483933334</c:v>
                </c:pt>
                <c:pt idx="5">
                  <c:v>33.255271506000007</c:v>
                </c:pt>
                <c:pt idx="6">
                  <c:v>33.262538172666673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3D-4DE0-ABA4-4011B2AE6A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2743088"/>
        <c:axId val="1192740208"/>
      </c:scatterChart>
      <c:valAx>
        <c:axId val="1192743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92740208"/>
        <c:crosses val="autoZero"/>
        <c:crossBetween val="midCat"/>
      </c:valAx>
      <c:valAx>
        <c:axId val="119274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92743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Hoja1!$F$8</c:f>
              <c:strCache>
                <c:ptCount val="1"/>
                <c:pt idx="0">
                  <c:v>Fuerza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2.4746937882764653E-2"/>
                  <c:y val="-0.2332093904928550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Hoja1!$E$9:$E$18</c:f>
              <c:numCache>
                <c:formatCode>0.00</c:formatCode>
                <c:ptCount val="10"/>
                <c:pt idx="0">
                  <c:v>2.8039215686274508</c:v>
                </c:pt>
                <c:pt idx="1">
                  <c:v>2.4117647058823528</c:v>
                </c:pt>
                <c:pt idx="2">
                  <c:v>2.2352941176470589</c:v>
                </c:pt>
                <c:pt idx="3">
                  <c:v>1.9411764705882353</c:v>
                </c:pt>
                <c:pt idx="4">
                  <c:v>1.6470588235294117</c:v>
                </c:pt>
                <c:pt idx="5">
                  <c:v>1.2549019607843137</c:v>
                </c:pt>
                <c:pt idx="6">
                  <c:v>0.96078431372549022</c:v>
                </c:pt>
                <c:pt idx="7">
                  <c:v>0.74509803921568629</c:v>
                </c:pt>
                <c:pt idx="8">
                  <c:v>0.39215686274509803</c:v>
                </c:pt>
                <c:pt idx="9">
                  <c:v>0</c:v>
                </c:pt>
              </c:numCache>
            </c:numRef>
          </c:xVal>
          <c:yVal>
            <c:numRef>
              <c:f>Hoja1!$F$9:$F$18</c:f>
              <c:numCache>
                <c:formatCode>0.00</c:formatCode>
                <c:ptCount val="10"/>
                <c:pt idx="0">
                  <c:v>4.1124609273333332</c:v>
                </c:pt>
                <c:pt idx="1">
                  <c:v>11.379127594</c:v>
                </c:pt>
                <c:pt idx="2">
                  <c:v>18.645794260666669</c:v>
                </c:pt>
                <c:pt idx="3">
                  <c:v>25.912460927333338</c:v>
                </c:pt>
                <c:pt idx="4">
                  <c:v>33.179127594000001</c:v>
                </c:pt>
                <c:pt idx="5">
                  <c:v>40.445794260666666</c:v>
                </c:pt>
                <c:pt idx="6">
                  <c:v>47.712460927333332</c:v>
                </c:pt>
                <c:pt idx="7">
                  <c:v>54.979127594000005</c:v>
                </c:pt>
                <c:pt idx="8">
                  <c:v>62.245794260666671</c:v>
                </c:pt>
                <c:pt idx="9">
                  <c:v>69.512460927333336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41-4995-8D90-EE7E2104A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1590832"/>
        <c:axId val="551579792"/>
      </c:scatterChart>
      <c:valAx>
        <c:axId val="551590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Voltaje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51579792"/>
        <c:crosses val="autoZero"/>
        <c:crossBetween val="midCat"/>
      </c:valAx>
      <c:valAx>
        <c:axId val="55157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Fuerza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51590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Hoja2!$A$2:$A$65</c:f>
              <c:numCache>
                <c:formatCode>0</c:formatCode>
                <c:ptCount val="64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2201</c:v>
                </c:pt>
                <c:pt idx="12">
                  <c:v>2401</c:v>
                </c:pt>
                <c:pt idx="13">
                  <c:v>2601</c:v>
                </c:pt>
                <c:pt idx="14">
                  <c:v>2801</c:v>
                </c:pt>
                <c:pt idx="15">
                  <c:v>3001</c:v>
                </c:pt>
                <c:pt idx="16">
                  <c:v>3201</c:v>
                </c:pt>
                <c:pt idx="17">
                  <c:v>3401</c:v>
                </c:pt>
                <c:pt idx="18">
                  <c:v>3601</c:v>
                </c:pt>
                <c:pt idx="19">
                  <c:v>3801</c:v>
                </c:pt>
                <c:pt idx="20">
                  <c:v>4001</c:v>
                </c:pt>
                <c:pt idx="21">
                  <c:v>4201</c:v>
                </c:pt>
                <c:pt idx="22">
                  <c:v>4401</c:v>
                </c:pt>
                <c:pt idx="23">
                  <c:v>4601</c:v>
                </c:pt>
                <c:pt idx="24">
                  <c:v>4801</c:v>
                </c:pt>
                <c:pt idx="25">
                  <c:v>5001</c:v>
                </c:pt>
                <c:pt idx="26">
                  <c:v>5201</c:v>
                </c:pt>
                <c:pt idx="27">
                  <c:v>5401</c:v>
                </c:pt>
                <c:pt idx="28">
                  <c:v>5601</c:v>
                </c:pt>
                <c:pt idx="29">
                  <c:v>5801</c:v>
                </c:pt>
                <c:pt idx="30">
                  <c:v>6001</c:v>
                </c:pt>
                <c:pt idx="31">
                  <c:v>6201</c:v>
                </c:pt>
                <c:pt idx="32">
                  <c:v>6401</c:v>
                </c:pt>
                <c:pt idx="33">
                  <c:v>6601</c:v>
                </c:pt>
                <c:pt idx="34">
                  <c:v>6801</c:v>
                </c:pt>
                <c:pt idx="35">
                  <c:v>7001</c:v>
                </c:pt>
                <c:pt idx="36">
                  <c:v>7201</c:v>
                </c:pt>
                <c:pt idx="37">
                  <c:v>7401</c:v>
                </c:pt>
                <c:pt idx="38">
                  <c:v>7601</c:v>
                </c:pt>
                <c:pt idx="39">
                  <c:v>7801</c:v>
                </c:pt>
                <c:pt idx="40">
                  <c:v>8001</c:v>
                </c:pt>
                <c:pt idx="41">
                  <c:v>8201</c:v>
                </c:pt>
                <c:pt idx="42">
                  <c:v>8401</c:v>
                </c:pt>
                <c:pt idx="43">
                  <c:v>8601</c:v>
                </c:pt>
                <c:pt idx="44">
                  <c:v>8801</c:v>
                </c:pt>
                <c:pt idx="45">
                  <c:v>9001</c:v>
                </c:pt>
                <c:pt idx="46">
                  <c:v>9201</c:v>
                </c:pt>
                <c:pt idx="47">
                  <c:v>9401</c:v>
                </c:pt>
                <c:pt idx="48">
                  <c:v>9601</c:v>
                </c:pt>
                <c:pt idx="49">
                  <c:v>9801</c:v>
                </c:pt>
                <c:pt idx="50">
                  <c:v>10001</c:v>
                </c:pt>
                <c:pt idx="51">
                  <c:v>10201</c:v>
                </c:pt>
                <c:pt idx="52">
                  <c:v>10401</c:v>
                </c:pt>
                <c:pt idx="53">
                  <c:v>10601</c:v>
                </c:pt>
                <c:pt idx="54">
                  <c:v>10801</c:v>
                </c:pt>
                <c:pt idx="55">
                  <c:v>11001</c:v>
                </c:pt>
                <c:pt idx="56">
                  <c:v>11201</c:v>
                </c:pt>
                <c:pt idx="57">
                  <c:v>11401</c:v>
                </c:pt>
                <c:pt idx="58">
                  <c:v>11601</c:v>
                </c:pt>
                <c:pt idx="59">
                  <c:v>11801</c:v>
                </c:pt>
                <c:pt idx="60">
                  <c:v>12001</c:v>
                </c:pt>
                <c:pt idx="61">
                  <c:v>12201</c:v>
                </c:pt>
                <c:pt idx="62">
                  <c:v>12401</c:v>
                </c:pt>
                <c:pt idx="63">
                  <c:v>12601</c:v>
                </c:pt>
              </c:numCache>
            </c:numRef>
          </c:xVal>
          <c:yVal>
            <c:numRef>
              <c:f>Hoja2!$B$2:$B$65</c:f>
              <c:numCache>
                <c:formatCode>0</c:formatCode>
                <c:ptCount val="64"/>
                <c:pt idx="0">
                  <c:v>91</c:v>
                </c:pt>
                <c:pt idx="1">
                  <c:v>91</c:v>
                </c:pt>
                <c:pt idx="2">
                  <c:v>91</c:v>
                </c:pt>
                <c:pt idx="3">
                  <c:v>90</c:v>
                </c:pt>
                <c:pt idx="4">
                  <c:v>90</c:v>
                </c:pt>
                <c:pt idx="5">
                  <c:v>91</c:v>
                </c:pt>
                <c:pt idx="6">
                  <c:v>91</c:v>
                </c:pt>
                <c:pt idx="7">
                  <c:v>91</c:v>
                </c:pt>
                <c:pt idx="8">
                  <c:v>82</c:v>
                </c:pt>
                <c:pt idx="9">
                  <c:v>-39</c:v>
                </c:pt>
                <c:pt idx="10">
                  <c:v>-65</c:v>
                </c:pt>
                <c:pt idx="11">
                  <c:v>50</c:v>
                </c:pt>
                <c:pt idx="12">
                  <c:v>45</c:v>
                </c:pt>
                <c:pt idx="13">
                  <c:v>-58</c:v>
                </c:pt>
                <c:pt idx="14">
                  <c:v>-19</c:v>
                </c:pt>
                <c:pt idx="15">
                  <c:v>57</c:v>
                </c:pt>
                <c:pt idx="16">
                  <c:v>-5</c:v>
                </c:pt>
                <c:pt idx="17">
                  <c:v>-50</c:v>
                </c:pt>
                <c:pt idx="18">
                  <c:v>27</c:v>
                </c:pt>
                <c:pt idx="19">
                  <c:v>32</c:v>
                </c:pt>
                <c:pt idx="20">
                  <c:v>-39</c:v>
                </c:pt>
                <c:pt idx="21">
                  <c:v>-8</c:v>
                </c:pt>
                <c:pt idx="22">
                  <c:v>38</c:v>
                </c:pt>
                <c:pt idx="23">
                  <c:v>-12</c:v>
                </c:pt>
                <c:pt idx="24">
                  <c:v>-27</c:v>
                </c:pt>
                <c:pt idx="25">
                  <c:v>26</c:v>
                </c:pt>
                <c:pt idx="26">
                  <c:v>10</c:v>
                </c:pt>
                <c:pt idx="27">
                  <c:v>-29</c:v>
                </c:pt>
                <c:pt idx="28">
                  <c:v>8</c:v>
                </c:pt>
                <c:pt idx="29">
                  <c:v>20</c:v>
                </c:pt>
                <c:pt idx="30">
                  <c:v>-19</c:v>
                </c:pt>
                <c:pt idx="31">
                  <c:v>-6</c:v>
                </c:pt>
                <c:pt idx="32">
                  <c:v>20</c:v>
                </c:pt>
                <c:pt idx="33">
                  <c:v>-7</c:v>
                </c:pt>
                <c:pt idx="34">
                  <c:v>-13</c:v>
                </c:pt>
                <c:pt idx="35">
                  <c:v>14</c:v>
                </c:pt>
                <c:pt idx="36">
                  <c:v>2</c:v>
                </c:pt>
                <c:pt idx="37">
                  <c:v>-13</c:v>
                </c:pt>
                <c:pt idx="38">
                  <c:v>7</c:v>
                </c:pt>
                <c:pt idx="39">
                  <c:v>7</c:v>
                </c:pt>
                <c:pt idx="40">
                  <c:v>-10</c:v>
                </c:pt>
                <c:pt idx="41">
                  <c:v>1</c:v>
                </c:pt>
                <c:pt idx="42">
                  <c:v>8</c:v>
                </c:pt>
                <c:pt idx="43">
                  <c:v>-6</c:v>
                </c:pt>
                <c:pt idx="44">
                  <c:v>-2</c:v>
                </c:pt>
                <c:pt idx="45">
                  <c:v>6</c:v>
                </c:pt>
                <c:pt idx="46">
                  <c:v>-2</c:v>
                </c:pt>
                <c:pt idx="47">
                  <c:v>-3</c:v>
                </c:pt>
                <c:pt idx="48">
                  <c:v>4</c:v>
                </c:pt>
                <c:pt idx="49">
                  <c:v>-1</c:v>
                </c:pt>
                <c:pt idx="50">
                  <c:v>-2</c:v>
                </c:pt>
                <c:pt idx="51">
                  <c:v>2</c:v>
                </c:pt>
                <c:pt idx="52">
                  <c:v>0</c:v>
                </c:pt>
                <c:pt idx="53">
                  <c:v>-1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AC-49CB-9E9D-A2E5211C14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114208"/>
        <c:axId val="579127648"/>
      </c:scatterChart>
      <c:valAx>
        <c:axId val="579114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79127648"/>
        <c:crosses val="autoZero"/>
        <c:crossBetween val="midCat"/>
      </c:valAx>
      <c:valAx>
        <c:axId val="57912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79114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390525</xdr:colOff>
      <xdr:row>0</xdr:row>
      <xdr:rowOff>0</xdr:rowOff>
    </xdr:from>
    <xdr:to>
      <xdr:col>18</xdr:col>
      <xdr:colOff>314325</xdr:colOff>
      <xdr:row>16</xdr:row>
      <xdr:rowOff>28574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870D33-A2E5-1CF0-2752-51C82947F3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285749</xdr:colOff>
      <xdr:row>13</xdr:row>
      <xdr:rowOff>94423</xdr:rowOff>
    </xdr:from>
    <xdr:to>
      <xdr:col>15</xdr:col>
      <xdr:colOff>567357</xdr:colOff>
      <xdr:row>27</xdr:row>
      <xdr:rowOff>170623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F414791-46B7-E118-D041-8719AEF241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309562</xdr:colOff>
      <xdr:row>4</xdr:row>
      <xdr:rowOff>109537</xdr:rowOff>
    </xdr:from>
    <xdr:to>
      <xdr:col>12</xdr:col>
      <xdr:colOff>309562</xdr:colOff>
      <xdr:row>18</xdr:row>
      <xdr:rowOff>185737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B4A58EAD-6DA4-D975-6C60-8E77EC267D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428624</xdr:colOff>
      <xdr:row>33</xdr:row>
      <xdr:rowOff>138793</xdr:rowOff>
    </xdr:from>
    <xdr:to>
      <xdr:col>21</xdr:col>
      <xdr:colOff>190500</xdr:colOff>
      <xdr:row>48</xdr:row>
      <xdr:rowOff>24493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DC17BDBD-DC35-508B-7B15-BA96A4ED6B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9"/>
  <sheetViews>
    <sheetView tabSelected="1" zoomScale="115" zoomScaleNormal="115" workbookViewId="0">
      <selection activeCell="H9" sqref="H9"/>
    </sheetView>
  </sheetViews>
  <sheetFormatPr baseColWidth="10" defaultColWidth="9.140625" defaultRowHeight="15" x14ac:dyDescent="0.25"/>
  <cols>
    <col min="1" max="1" width="14.85546875" bestFit="1" customWidth="1"/>
    <col min="3" max="3" width="11.5703125" bestFit="1" customWidth="1"/>
    <col min="5" max="5" width="10.7109375" bestFit="1" customWidth="1"/>
  </cols>
  <sheetData>
    <row r="1" spans="1:10" x14ac:dyDescent="0.25">
      <c r="A1" t="s">
        <v>3</v>
      </c>
      <c r="B1">
        <f>1.15/1000</f>
        <v>1.15E-3</v>
      </c>
      <c r="F1" t="s">
        <v>13</v>
      </c>
      <c r="G1">
        <f>5/100</f>
        <v>0.05</v>
      </c>
      <c r="I1" t="s">
        <v>9</v>
      </c>
      <c r="J1">
        <f>D9</f>
        <v>1.915E-2</v>
      </c>
    </row>
    <row r="2" spans="1:10" x14ac:dyDescent="0.25">
      <c r="A2" t="s">
        <v>306</v>
      </c>
      <c r="B2">
        <f>2/1000</f>
        <v>2E-3</v>
      </c>
      <c r="F2" t="s">
        <v>14</v>
      </c>
      <c r="G2">
        <f>13.5/100</f>
        <v>0.13500000000000001</v>
      </c>
      <c r="I2" t="s">
        <v>10</v>
      </c>
      <c r="J2">
        <f>3.39</f>
        <v>3.39</v>
      </c>
    </row>
    <row r="3" spans="1:10" x14ac:dyDescent="0.25">
      <c r="A3" t="s">
        <v>6</v>
      </c>
      <c r="B3">
        <f>10.5612/1000</f>
        <v>1.05612E-2</v>
      </c>
      <c r="G3">
        <f>SUM(G1:G2)</f>
        <v>0.185</v>
      </c>
      <c r="I3" t="s">
        <v>11</v>
      </c>
      <c r="J3">
        <f>$G$1*$B$3/($G$3)</f>
        <v>2.8543783783783784E-3</v>
      </c>
    </row>
    <row r="4" spans="1:10" x14ac:dyDescent="0.25">
      <c r="A4" t="s">
        <v>7</v>
      </c>
      <c r="B4">
        <v>9.81</v>
      </c>
      <c r="I4" t="s">
        <v>12</v>
      </c>
      <c r="J4">
        <f>G2*$B$3/(($G$3))</f>
        <v>7.7068216216216222E-3</v>
      </c>
    </row>
    <row r="8" spans="1:10" x14ac:dyDescent="0.25">
      <c r="C8" t="s">
        <v>1</v>
      </c>
      <c r="D8" t="s">
        <v>0</v>
      </c>
      <c r="E8" t="s">
        <v>2</v>
      </c>
      <c r="F8" t="s">
        <v>303</v>
      </c>
      <c r="G8" t="s">
        <v>5</v>
      </c>
      <c r="H8" t="s">
        <v>8</v>
      </c>
    </row>
    <row r="9" spans="1:10" x14ac:dyDescent="0.25">
      <c r="C9">
        <v>9</v>
      </c>
      <c r="D9">
        <f>$B$1+$B$2*C9</f>
        <v>1.915E-2</v>
      </c>
      <c r="E9">
        <v>0</v>
      </c>
      <c r="F9">
        <f>E9*100/255</f>
        <v>0</v>
      </c>
      <c r="G9" s="1">
        <f>E9*5/255</f>
        <v>0</v>
      </c>
      <c r="H9">
        <f>($B$4/$G$2)*(($J$2+$J$4/2)*$G$2-(D9+$J$3/2)*$G$1)</f>
        <v>33.218938172666675</v>
      </c>
    </row>
    <row r="10" spans="1:10" x14ac:dyDescent="0.25">
      <c r="C10">
        <v>8</v>
      </c>
      <c r="D10">
        <f t="shared" ref="D10:D15" si="0">$B$1+$B$2*C10</f>
        <v>1.7149999999999999E-2</v>
      </c>
      <c r="E10">
        <v>18</v>
      </c>
      <c r="F10">
        <f t="shared" ref="F10:F15" si="1">E10*100/255</f>
        <v>7.0588235294117645</v>
      </c>
      <c r="G10" s="1">
        <f>E10*5/255</f>
        <v>0.35294117647058826</v>
      </c>
      <c r="H10">
        <f>($B$4/$G$2)*(($J$2+$J$4/2)*$G$2-(D10+$J$3/2)*$G$1)</f>
        <v>33.226204839333342</v>
      </c>
    </row>
    <row r="11" spans="1:10" x14ac:dyDescent="0.25">
      <c r="C11">
        <v>7</v>
      </c>
      <c r="D11">
        <f t="shared" si="0"/>
        <v>1.515E-2</v>
      </c>
      <c r="E11">
        <v>27</v>
      </c>
      <c r="F11">
        <f t="shared" si="1"/>
        <v>10.588235294117647</v>
      </c>
      <c r="G11" s="1">
        <f>E11*5/255</f>
        <v>0.52941176470588236</v>
      </c>
      <c r="H11">
        <f>($B$4/$G$2)*(($J$2+$J$4/2)*$G$2-(D11+$J$3/2)*$G$1)</f>
        <v>33.233471506000008</v>
      </c>
    </row>
    <row r="12" spans="1:10" x14ac:dyDescent="0.25">
      <c r="C12">
        <v>6</v>
      </c>
      <c r="D12">
        <f t="shared" si="0"/>
        <v>1.315E-2</v>
      </c>
      <c r="E12">
        <v>36</v>
      </c>
      <c r="F12">
        <f t="shared" si="1"/>
        <v>14.117647058823529</v>
      </c>
      <c r="G12" s="1">
        <f>E12*5/255</f>
        <v>0.70588235294117652</v>
      </c>
      <c r="H12">
        <f>($B$4/$G$2)*(($J$2+$J$4/2)*$G$2-(D12+$J$3/2)*$G$1)</f>
        <v>33.240738172666674</v>
      </c>
    </row>
    <row r="13" spans="1:10" x14ac:dyDescent="0.25">
      <c r="C13">
        <v>5</v>
      </c>
      <c r="D13">
        <f t="shared" si="0"/>
        <v>1.115E-2</v>
      </c>
      <c r="E13">
        <v>46</v>
      </c>
      <c r="F13">
        <f t="shared" si="1"/>
        <v>18.03921568627451</v>
      </c>
      <c r="G13" s="1">
        <f>E13*5/255</f>
        <v>0.90196078431372551</v>
      </c>
      <c r="H13">
        <f>($B$4/$G$2)*(($J$2+$J$4/2)*$G$2-(D13+$J$3/2)*$G$1)</f>
        <v>33.24800483933334</v>
      </c>
    </row>
    <row r="14" spans="1:10" x14ac:dyDescent="0.25">
      <c r="C14">
        <v>4</v>
      </c>
      <c r="D14">
        <f t="shared" si="0"/>
        <v>9.1500000000000001E-3</v>
      </c>
      <c r="E14">
        <v>59</v>
      </c>
      <c r="F14">
        <f t="shared" si="1"/>
        <v>23.137254901960784</v>
      </c>
      <c r="G14" s="1">
        <f>E14*5/255</f>
        <v>1.1568627450980393</v>
      </c>
      <c r="H14">
        <f>($B$4/$G$2)*(($J$2+$J$4/2)*$G$2-(D14+$J$3/2)*$G$1)</f>
        <v>33.255271506000007</v>
      </c>
    </row>
    <row r="15" spans="1:10" x14ac:dyDescent="0.25">
      <c r="C15">
        <v>3</v>
      </c>
      <c r="D15">
        <f t="shared" si="0"/>
        <v>7.1500000000000001E-3</v>
      </c>
      <c r="E15">
        <v>77</v>
      </c>
      <c r="F15">
        <f t="shared" si="1"/>
        <v>30.196078431372548</v>
      </c>
      <c r="G15" s="1">
        <f>E15*5/255</f>
        <v>1.5098039215686274</v>
      </c>
      <c r="H15">
        <f>($B$4/$G$2)*(($J$2+$J$4/2)*$G$2-(D15+$J$3/2)*$G$1)</f>
        <v>33.262538172666673</v>
      </c>
    </row>
    <row r="17" spans="4:10" x14ac:dyDescent="0.25">
      <c r="D17" t="s">
        <v>302</v>
      </c>
      <c r="E17">
        <v>3.0800000000000001E-2</v>
      </c>
      <c r="F17" t="s">
        <v>304</v>
      </c>
    </row>
    <row r="18" spans="4:10" x14ac:dyDescent="0.25">
      <c r="D18" t="s">
        <v>302</v>
      </c>
      <c r="E18">
        <v>1.5E-3</v>
      </c>
      <c r="F18" t="s">
        <v>305</v>
      </c>
    </row>
    <row r="19" spans="4:10" x14ac:dyDescent="0.25">
      <c r="J19" s="5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6D36A-9C40-4D85-9F95-53FB91239DF4}">
  <dimension ref="A1:H18"/>
  <sheetViews>
    <sheetView workbookViewId="0">
      <selection activeCell="H3" sqref="H3"/>
    </sheetView>
  </sheetViews>
  <sheetFormatPr baseColWidth="10" defaultRowHeight="15" x14ac:dyDescent="0.25"/>
  <sheetData>
    <row r="1" spans="1:8" x14ac:dyDescent="0.25">
      <c r="A1" t="s">
        <v>3</v>
      </c>
      <c r="B1">
        <v>1.1499999999999999</v>
      </c>
      <c r="D1" t="s">
        <v>13</v>
      </c>
      <c r="E1">
        <f>5/100</f>
        <v>0.05</v>
      </c>
      <c r="G1" t="s">
        <v>9</v>
      </c>
      <c r="H1">
        <f>C9/1000</f>
        <v>1.15E-3</v>
      </c>
    </row>
    <row r="2" spans="1:8" x14ac:dyDescent="0.25">
      <c r="A2" t="s">
        <v>4</v>
      </c>
      <c r="B2">
        <v>2</v>
      </c>
      <c r="D2" t="s">
        <v>14</v>
      </c>
      <c r="E2">
        <f>13.5/100</f>
        <v>0.13500000000000001</v>
      </c>
      <c r="G2" t="s">
        <v>10</v>
      </c>
      <c r="H2">
        <f>3.39/1000</f>
        <v>3.3900000000000002E-3</v>
      </c>
    </row>
    <row r="3" spans="1:8" x14ac:dyDescent="0.25">
      <c r="A3" t="s">
        <v>6</v>
      </c>
      <c r="B3">
        <v>10.561199999999999</v>
      </c>
      <c r="E3">
        <f>SUM(E1:E2)</f>
        <v>0.185</v>
      </c>
      <c r="G3" t="s">
        <v>11</v>
      </c>
      <c r="H3">
        <f>$E$1*$B$3/(1000*($E$3))</f>
        <v>2.8543783783783784E-3</v>
      </c>
    </row>
    <row r="4" spans="1:8" x14ac:dyDescent="0.25">
      <c r="A4" t="s">
        <v>7</v>
      </c>
      <c r="B4">
        <v>9.81</v>
      </c>
      <c r="G4" t="s">
        <v>12</v>
      </c>
      <c r="H4">
        <f>E2*$B$3/(1000*($E$3))</f>
        <v>7.7068216216216213E-3</v>
      </c>
    </row>
    <row r="8" spans="1:8" x14ac:dyDescent="0.25">
      <c r="B8" t="s">
        <v>15</v>
      </c>
      <c r="C8" t="s">
        <v>0</v>
      </c>
      <c r="D8" t="s">
        <v>16</v>
      </c>
      <c r="E8" t="s">
        <v>5</v>
      </c>
      <c r="F8" t="s">
        <v>8</v>
      </c>
    </row>
    <row r="9" spans="1:8" x14ac:dyDescent="0.25">
      <c r="B9">
        <v>0</v>
      </c>
      <c r="C9">
        <f>B9*B$2+B$1</f>
        <v>1.1499999999999999</v>
      </c>
      <c r="D9">
        <v>143</v>
      </c>
      <c r="E9" s="4">
        <f>D9*(5/255)</f>
        <v>2.8039215686274508</v>
      </c>
      <c r="F9" s="4">
        <f>-($B$4/$E$2)*(($H$2+$H$4/2)*$E$2-(C9+$H$3/2)*$E$1)</f>
        <v>4.1124609273333332</v>
      </c>
    </row>
    <row r="10" spans="1:8" x14ac:dyDescent="0.25">
      <c r="B10">
        <v>1</v>
      </c>
      <c r="C10">
        <f t="shared" ref="C10:C18" si="0">B10*B$2+B$1</f>
        <v>3.15</v>
      </c>
      <c r="D10">
        <v>123</v>
      </c>
      <c r="E10" s="4">
        <f t="shared" ref="E10:E18" si="1">D10*(5/255)</f>
        <v>2.4117647058823528</v>
      </c>
      <c r="F10" s="4">
        <f t="shared" ref="F10:F18" si="2">-($B$4/$E$2)*(($H$2+$H$4/2)*$E$2-(C10+$H$3/2)*$E$1)</f>
        <v>11.379127594</v>
      </c>
    </row>
    <row r="11" spans="1:8" x14ac:dyDescent="0.25">
      <c r="B11">
        <v>2</v>
      </c>
      <c r="C11">
        <f t="shared" si="0"/>
        <v>5.15</v>
      </c>
      <c r="D11">
        <v>114</v>
      </c>
      <c r="E11" s="4">
        <f t="shared" si="1"/>
        <v>2.2352941176470589</v>
      </c>
      <c r="F11" s="4">
        <f t="shared" si="2"/>
        <v>18.645794260666669</v>
      </c>
    </row>
    <row r="12" spans="1:8" x14ac:dyDescent="0.25">
      <c r="B12">
        <v>3</v>
      </c>
      <c r="C12">
        <f t="shared" si="0"/>
        <v>7.15</v>
      </c>
      <c r="D12">
        <v>99</v>
      </c>
      <c r="E12" s="4">
        <f t="shared" si="1"/>
        <v>1.9411764705882353</v>
      </c>
      <c r="F12" s="4">
        <f t="shared" si="2"/>
        <v>25.912460927333338</v>
      </c>
    </row>
    <row r="13" spans="1:8" x14ac:dyDescent="0.25">
      <c r="B13">
        <v>4</v>
      </c>
      <c r="C13">
        <f t="shared" si="0"/>
        <v>9.15</v>
      </c>
      <c r="D13">
        <v>84</v>
      </c>
      <c r="E13" s="4">
        <f t="shared" si="1"/>
        <v>1.6470588235294117</v>
      </c>
      <c r="F13" s="4">
        <f t="shared" si="2"/>
        <v>33.179127594000001</v>
      </c>
    </row>
    <row r="14" spans="1:8" x14ac:dyDescent="0.25">
      <c r="B14">
        <v>5</v>
      </c>
      <c r="C14">
        <f t="shared" si="0"/>
        <v>11.15</v>
      </c>
      <c r="D14">
        <v>64</v>
      </c>
      <c r="E14" s="4">
        <f t="shared" si="1"/>
        <v>1.2549019607843137</v>
      </c>
      <c r="F14" s="4">
        <f t="shared" si="2"/>
        <v>40.445794260666666</v>
      </c>
    </row>
    <row r="15" spans="1:8" x14ac:dyDescent="0.25">
      <c r="B15">
        <v>6</v>
      </c>
      <c r="C15">
        <f t="shared" si="0"/>
        <v>13.15</v>
      </c>
      <c r="D15">
        <v>49</v>
      </c>
      <c r="E15" s="4">
        <f t="shared" si="1"/>
        <v>0.96078431372549022</v>
      </c>
      <c r="F15" s="4">
        <f t="shared" si="2"/>
        <v>47.712460927333332</v>
      </c>
    </row>
    <row r="16" spans="1:8" x14ac:dyDescent="0.25">
      <c r="B16">
        <v>7</v>
      </c>
      <c r="C16">
        <f t="shared" si="0"/>
        <v>15.15</v>
      </c>
      <c r="D16">
        <v>38</v>
      </c>
      <c r="E16" s="4">
        <f t="shared" si="1"/>
        <v>0.74509803921568629</v>
      </c>
      <c r="F16" s="4">
        <f t="shared" si="2"/>
        <v>54.979127594000005</v>
      </c>
    </row>
    <row r="17" spans="2:6" x14ac:dyDescent="0.25">
      <c r="B17">
        <v>8</v>
      </c>
      <c r="C17">
        <f t="shared" si="0"/>
        <v>17.149999999999999</v>
      </c>
      <c r="D17">
        <v>20</v>
      </c>
      <c r="E17" s="4">
        <f>D17*(5/255)</f>
        <v>0.39215686274509803</v>
      </c>
      <c r="F17" s="4">
        <f t="shared" si="2"/>
        <v>62.245794260666671</v>
      </c>
    </row>
    <row r="18" spans="2:6" x14ac:dyDescent="0.25">
      <c r="B18">
        <v>9</v>
      </c>
      <c r="C18">
        <f t="shared" si="0"/>
        <v>19.149999999999999</v>
      </c>
      <c r="D18">
        <v>0</v>
      </c>
      <c r="E18" s="4">
        <f t="shared" si="1"/>
        <v>0</v>
      </c>
      <c r="F18" s="4">
        <f t="shared" si="2"/>
        <v>69.512460927333336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DC76F9-A13F-445D-9F86-2AE3BBED99B4}">
  <dimension ref="A1:T752"/>
  <sheetViews>
    <sheetView zoomScale="70" zoomScaleNormal="70" workbookViewId="0">
      <selection activeCell="L2" sqref="L2:L128"/>
    </sheetView>
  </sheetViews>
  <sheetFormatPr baseColWidth="10" defaultRowHeight="15" x14ac:dyDescent="0.25"/>
  <sheetData>
    <row r="1" spans="1:9" x14ac:dyDescent="0.25">
      <c r="A1" t="s">
        <v>107</v>
      </c>
      <c r="B1" t="s">
        <v>19</v>
      </c>
    </row>
    <row r="2" spans="1:9" x14ac:dyDescent="0.25">
      <c r="A2" s="3">
        <v>0</v>
      </c>
      <c r="B2" s="2">
        <v>91</v>
      </c>
      <c r="C2" s="2">
        <v>89</v>
      </c>
      <c r="D2" s="2">
        <v>88</v>
      </c>
      <c r="E2" s="2">
        <v>90</v>
      </c>
      <c r="F2" s="2">
        <v>90</v>
      </c>
      <c r="G2" s="2">
        <v>90</v>
      </c>
      <c r="H2" s="2">
        <v>88</v>
      </c>
      <c r="I2" s="2">
        <v>88</v>
      </c>
    </row>
    <row r="3" spans="1:9" x14ac:dyDescent="0.25">
      <c r="A3" s="2">
        <v>200</v>
      </c>
      <c r="B3" s="2">
        <v>91</v>
      </c>
      <c r="C3" s="2">
        <v>89</v>
      </c>
      <c r="D3" s="2">
        <v>88</v>
      </c>
      <c r="E3" s="2">
        <v>90</v>
      </c>
      <c r="F3" s="2">
        <v>90</v>
      </c>
      <c r="G3" s="2">
        <v>90</v>
      </c>
      <c r="H3" s="2">
        <v>89</v>
      </c>
      <c r="I3" s="2">
        <v>88</v>
      </c>
    </row>
    <row r="4" spans="1:9" x14ac:dyDescent="0.25">
      <c r="A4" s="2">
        <v>400</v>
      </c>
      <c r="B4" s="2">
        <v>91</v>
      </c>
      <c r="C4" s="2">
        <v>89</v>
      </c>
      <c r="D4" s="2">
        <v>88</v>
      </c>
      <c r="E4" s="2">
        <v>90</v>
      </c>
      <c r="F4" s="2">
        <v>90</v>
      </c>
      <c r="G4" s="2">
        <v>90</v>
      </c>
      <c r="H4" s="2">
        <v>88</v>
      </c>
      <c r="I4" s="2">
        <v>88</v>
      </c>
    </row>
    <row r="5" spans="1:9" x14ac:dyDescent="0.25">
      <c r="A5" s="2">
        <v>600</v>
      </c>
      <c r="B5" s="2">
        <v>90</v>
      </c>
      <c r="C5" s="2">
        <v>89</v>
      </c>
      <c r="D5" s="2">
        <v>88</v>
      </c>
      <c r="E5" s="2">
        <v>90</v>
      </c>
      <c r="F5" s="2">
        <v>90</v>
      </c>
      <c r="G5" s="2">
        <v>90</v>
      </c>
      <c r="H5" s="2">
        <v>88</v>
      </c>
      <c r="I5" s="2">
        <v>88</v>
      </c>
    </row>
    <row r="6" spans="1:9" x14ac:dyDescent="0.25">
      <c r="A6" s="2">
        <v>800</v>
      </c>
      <c r="B6" s="2">
        <v>90</v>
      </c>
      <c r="C6" s="2">
        <v>89</v>
      </c>
      <c r="D6" s="2">
        <v>89</v>
      </c>
      <c r="E6" s="2">
        <v>90</v>
      </c>
      <c r="F6" s="2">
        <v>90</v>
      </c>
      <c r="G6" s="2">
        <v>90</v>
      </c>
      <c r="H6" s="2">
        <v>89</v>
      </c>
      <c r="I6" s="2">
        <v>90</v>
      </c>
    </row>
    <row r="7" spans="1:9" x14ac:dyDescent="0.25">
      <c r="A7" s="2">
        <v>1000</v>
      </c>
      <c r="B7" s="2">
        <v>91</v>
      </c>
      <c r="C7" s="2">
        <v>89</v>
      </c>
      <c r="D7" s="2">
        <v>89</v>
      </c>
      <c r="E7" s="2">
        <v>91</v>
      </c>
      <c r="F7" s="2">
        <v>90</v>
      </c>
      <c r="G7" s="2">
        <v>90</v>
      </c>
      <c r="H7" s="2">
        <v>89</v>
      </c>
      <c r="I7" s="2">
        <v>90</v>
      </c>
    </row>
    <row r="8" spans="1:9" x14ac:dyDescent="0.25">
      <c r="A8" s="2">
        <v>1200</v>
      </c>
      <c r="B8" s="2">
        <v>91</v>
      </c>
      <c r="C8" s="2">
        <v>90</v>
      </c>
      <c r="D8" s="2">
        <v>89</v>
      </c>
      <c r="E8" s="2">
        <v>47</v>
      </c>
      <c r="F8" s="2">
        <v>90</v>
      </c>
      <c r="G8" s="2">
        <v>53</v>
      </c>
      <c r="H8" s="2">
        <v>90</v>
      </c>
      <c r="I8" s="2">
        <v>90</v>
      </c>
    </row>
    <row r="9" spans="1:9" x14ac:dyDescent="0.25">
      <c r="A9" s="2">
        <v>1400</v>
      </c>
      <c r="B9" s="2">
        <v>91</v>
      </c>
      <c r="C9" s="2">
        <v>90</v>
      </c>
      <c r="D9" s="2">
        <v>62</v>
      </c>
      <c r="E9" s="2">
        <v>-72</v>
      </c>
      <c r="F9" s="2">
        <v>89</v>
      </c>
      <c r="G9" s="2">
        <v>-69</v>
      </c>
      <c r="H9" s="2">
        <v>90</v>
      </c>
      <c r="I9" s="2">
        <v>90</v>
      </c>
    </row>
    <row r="10" spans="1:9" x14ac:dyDescent="0.25">
      <c r="A10" s="2">
        <v>1600</v>
      </c>
      <c r="B10" s="2">
        <v>82</v>
      </c>
      <c r="C10" s="2">
        <v>90</v>
      </c>
      <c r="D10" s="2">
        <v>-63</v>
      </c>
      <c r="E10" s="2">
        <v>-23</v>
      </c>
      <c r="F10" s="2">
        <v>53</v>
      </c>
      <c r="G10" s="2">
        <v>-29</v>
      </c>
      <c r="H10" s="2">
        <v>90</v>
      </c>
      <c r="I10" s="2">
        <v>57</v>
      </c>
    </row>
    <row r="11" spans="1:9" x14ac:dyDescent="0.25">
      <c r="A11" s="2">
        <v>1800</v>
      </c>
      <c r="B11" s="2">
        <v>-39</v>
      </c>
      <c r="C11" s="2">
        <v>90</v>
      </c>
      <c r="D11" s="2">
        <v>-40</v>
      </c>
      <c r="E11" s="2">
        <v>69</v>
      </c>
      <c r="F11" s="2">
        <v>-65</v>
      </c>
      <c r="G11" s="2">
        <v>68</v>
      </c>
      <c r="H11" s="2">
        <v>90</v>
      </c>
      <c r="I11" s="2">
        <v>-64</v>
      </c>
    </row>
    <row r="12" spans="1:9" x14ac:dyDescent="0.25">
      <c r="A12" s="2">
        <v>2000</v>
      </c>
      <c r="B12" s="2">
        <v>-65</v>
      </c>
      <c r="C12" s="2">
        <v>90</v>
      </c>
      <c r="D12" s="2">
        <v>65</v>
      </c>
      <c r="E12" s="2">
        <v>3</v>
      </c>
      <c r="F12" s="2">
        <v>-17</v>
      </c>
      <c r="G12" s="2">
        <v>10</v>
      </c>
      <c r="H12" s="2">
        <v>0</v>
      </c>
      <c r="I12" s="2">
        <v>-34</v>
      </c>
    </row>
    <row r="13" spans="1:9" x14ac:dyDescent="0.25">
      <c r="A13" s="2">
        <v>2201</v>
      </c>
      <c r="B13" s="2">
        <v>50</v>
      </c>
      <c r="C13" s="2">
        <v>90</v>
      </c>
      <c r="D13" s="2">
        <v>18</v>
      </c>
      <c r="E13" s="2">
        <v>-63</v>
      </c>
      <c r="F13" s="2">
        <v>66</v>
      </c>
      <c r="G13" s="2">
        <v>-64</v>
      </c>
      <c r="H13" s="2">
        <v>-77</v>
      </c>
      <c r="I13" s="2">
        <v>64</v>
      </c>
    </row>
    <row r="14" spans="1:9" x14ac:dyDescent="0.25">
      <c r="A14" s="2">
        <v>2401</v>
      </c>
      <c r="B14" s="2">
        <v>45</v>
      </c>
      <c r="C14" s="2">
        <v>53</v>
      </c>
      <c r="D14" s="2">
        <v>-64</v>
      </c>
      <c r="E14" s="2">
        <v>23</v>
      </c>
      <c r="F14" s="2">
        <v>-4</v>
      </c>
      <c r="G14" s="2">
        <v>17</v>
      </c>
      <c r="H14" s="2">
        <v>21</v>
      </c>
      <c r="I14" s="2">
        <v>11</v>
      </c>
    </row>
    <row r="15" spans="1:9" x14ac:dyDescent="0.25">
      <c r="A15" s="2">
        <v>2601</v>
      </c>
      <c r="B15" s="2">
        <v>-58</v>
      </c>
      <c r="C15" s="2">
        <v>-68</v>
      </c>
      <c r="D15" s="2">
        <v>9</v>
      </c>
      <c r="E15" s="2">
        <v>47</v>
      </c>
      <c r="F15" s="2">
        <v>-57</v>
      </c>
      <c r="G15" s="2">
        <v>51</v>
      </c>
      <c r="H15" s="2">
        <v>63</v>
      </c>
      <c r="I15" s="2">
        <v>-62</v>
      </c>
    </row>
    <row r="16" spans="1:9" x14ac:dyDescent="0.25">
      <c r="A16" s="2">
        <v>2801</v>
      </c>
      <c r="B16" s="2">
        <v>-19</v>
      </c>
      <c r="C16" s="2">
        <v>-31</v>
      </c>
      <c r="D16" s="2">
        <v>52</v>
      </c>
      <c r="E16" s="2">
        <v>-39</v>
      </c>
      <c r="F16" s="2">
        <v>28</v>
      </c>
      <c r="G16" s="2">
        <v>-35</v>
      </c>
      <c r="H16" s="2">
        <v>-37</v>
      </c>
      <c r="I16" s="2">
        <v>15</v>
      </c>
    </row>
    <row r="17" spans="1:9" x14ac:dyDescent="0.25">
      <c r="A17" s="2">
        <v>3001</v>
      </c>
      <c r="B17" s="2">
        <v>57</v>
      </c>
      <c r="C17" s="2">
        <v>67</v>
      </c>
      <c r="D17" s="2">
        <v>-30</v>
      </c>
      <c r="E17" s="2">
        <v>-26</v>
      </c>
      <c r="F17" s="2">
        <v>40</v>
      </c>
      <c r="G17" s="2">
        <v>-30</v>
      </c>
      <c r="H17" s="2">
        <v>-45</v>
      </c>
      <c r="I17" s="2">
        <v>49</v>
      </c>
    </row>
    <row r="18" spans="1:9" x14ac:dyDescent="0.25">
      <c r="A18" s="2">
        <v>3201</v>
      </c>
      <c r="B18" s="2">
        <v>-5</v>
      </c>
      <c r="C18" s="2">
        <v>9</v>
      </c>
      <c r="D18" s="2">
        <v>-35</v>
      </c>
      <c r="E18" s="2">
        <v>46</v>
      </c>
      <c r="F18" s="2">
        <v>-42</v>
      </c>
      <c r="G18" s="2">
        <v>44</v>
      </c>
      <c r="H18" s="2">
        <v>49</v>
      </c>
      <c r="I18" s="2">
        <v>-34</v>
      </c>
    </row>
    <row r="19" spans="1:9" x14ac:dyDescent="0.25">
      <c r="A19" s="2">
        <v>3401</v>
      </c>
      <c r="B19" s="2">
        <v>-50</v>
      </c>
      <c r="C19" s="2">
        <v>-63</v>
      </c>
      <c r="D19" s="2">
        <v>41</v>
      </c>
      <c r="E19" s="2">
        <v>2</v>
      </c>
      <c r="F19" s="2">
        <v>-16</v>
      </c>
      <c r="G19" s="2">
        <v>7</v>
      </c>
      <c r="H19" s="2">
        <v>22</v>
      </c>
      <c r="I19" s="2">
        <v>-29</v>
      </c>
    </row>
    <row r="20" spans="1:9" x14ac:dyDescent="0.25">
      <c r="A20" s="2">
        <v>3601</v>
      </c>
      <c r="B20" s="2">
        <v>27</v>
      </c>
      <c r="C20" s="2">
        <v>17</v>
      </c>
      <c r="D20" s="2">
        <v>12</v>
      </c>
      <c r="E20" s="2">
        <v>-42</v>
      </c>
      <c r="F20" s="2">
        <v>44</v>
      </c>
      <c r="G20" s="2">
        <v>-43</v>
      </c>
      <c r="H20" s="2">
        <v>-53</v>
      </c>
      <c r="I20" s="2">
        <v>43</v>
      </c>
    </row>
    <row r="21" spans="1:9" x14ac:dyDescent="0.25">
      <c r="A21" s="2">
        <v>3801</v>
      </c>
      <c r="B21" s="2">
        <v>32</v>
      </c>
      <c r="C21" s="2">
        <v>49</v>
      </c>
      <c r="D21" s="2">
        <v>-43</v>
      </c>
      <c r="E21" s="2">
        <v>20</v>
      </c>
      <c r="F21" s="2">
        <v>-6</v>
      </c>
      <c r="G21" s="2">
        <v>17</v>
      </c>
      <c r="H21" s="2">
        <v>5</v>
      </c>
      <c r="I21" s="2">
        <v>6</v>
      </c>
    </row>
    <row r="22" spans="1:9" x14ac:dyDescent="0.25">
      <c r="A22" s="2">
        <v>4001</v>
      </c>
      <c r="B22" s="2">
        <v>-39</v>
      </c>
      <c r="C22" s="2">
        <v>-35</v>
      </c>
      <c r="D22" s="2">
        <v>12</v>
      </c>
      <c r="E22" s="2">
        <v>27</v>
      </c>
      <c r="F22" s="2">
        <v>-36</v>
      </c>
      <c r="G22" s="2">
        <v>30</v>
      </c>
      <c r="H22" s="2">
        <v>44</v>
      </c>
      <c r="I22" s="2">
        <v>-42</v>
      </c>
    </row>
    <row r="23" spans="1:9" x14ac:dyDescent="0.25">
      <c r="A23" s="2">
        <v>4201</v>
      </c>
      <c r="B23" s="2">
        <v>-8</v>
      </c>
      <c r="C23" s="2">
        <v>-30</v>
      </c>
      <c r="D23" s="2">
        <v>31</v>
      </c>
      <c r="E23" s="2">
        <v>-32</v>
      </c>
      <c r="F23" s="2">
        <v>25</v>
      </c>
      <c r="G23" s="2">
        <v>-30</v>
      </c>
      <c r="H23" s="2">
        <v>-25</v>
      </c>
      <c r="I23" s="2">
        <v>17</v>
      </c>
    </row>
    <row r="24" spans="1:9" x14ac:dyDescent="0.25">
      <c r="A24" s="2">
        <v>4401</v>
      </c>
      <c r="B24" s="2">
        <v>38</v>
      </c>
      <c r="C24" s="2">
        <v>44</v>
      </c>
      <c r="D24" s="2">
        <v>-27</v>
      </c>
      <c r="E24" s="2">
        <v>-6</v>
      </c>
      <c r="F24" s="2">
        <v>19</v>
      </c>
      <c r="G24" s="2">
        <v>-10</v>
      </c>
      <c r="H24" s="2">
        <v>-28</v>
      </c>
      <c r="I24" s="2">
        <v>28</v>
      </c>
    </row>
    <row r="25" spans="1:9" x14ac:dyDescent="0.25">
      <c r="A25" s="2">
        <v>4601</v>
      </c>
      <c r="B25" s="2">
        <v>-12</v>
      </c>
      <c r="C25" s="2">
        <v>6</v>
      </c>
      <c r="D25" s="2">
        <v>-13</v>
      </c>
      <c r="E25" s="2">
        <v>32</v>
      </c>
      <c r="F25" s="2">
        <v>-32</v>
      </c>
      <c r="G25" s="2">
        <v>32</v>
      </c>
      <c r="H25" s="2">
        <v>36</v>
      </c>
      <c r="I25" s="2">
        <v>-30</v>
      </c>
    </row>
    <row r="26" spans="1:9" x14ac:dyDescent="0.25">
      <c r="A26" s="2">
        <v>4801</v>
      </c>
      <c r="B26" s="2">
        <v>-27</v>
      </c>
      <c r="C26" s="2">
        <v>-42</v>
      </c>
      <c r="D26" s="2">
        <v>31</v>
      </c>
      <c r="E26" s="2">
        <v>-12</v>
      </c>
      <c r="F26" s="2">
        <v>2</v>
      </c>
      <c r="G26" s="2">
        <v>-8</v>
      </c>
      <c r="H26" s="2">
        <v>6</v>
      </c>
      <c r="I26" s="2">
        <v>-8</v>
      </c>
    </row>
    <row r="27" spans="1:9" x14ac:dyDescent="0.25">
      <c r="A27" s="2">
        <v>5001</v>
      </c>
      <c r="B27" s="2">
        <v>26</v>
      </c>
      <c r="C27" s="2">
        <v>17</v>
      </c>
      <c r="D27" s="2">
        <v>-6</v>
      </c>
      <c r="E27" s="2">
        <v>-21</v>
      </c>
      <c r="F27" s="2">
        <v>28</v>
      </c>
      <c r="G27" s="2">
        <v>-24</v>
      </c>
      <c r="H27" s="2">
        <v>-36</v>
      </c>
      <c r="I27" s="2">
        <v>31</v>
      </c>
    </row>
    <row r="28" spans="1:9" x14ac:dyDescent="0.25">
      <c r="A28" s="2">
        <v>5201</v>
      </c>
      <c r="B28" s="2">
        <v>10</v>
      </c>
      <c r="C28" s="2">
        <v>29</v>
      </c>
      <c r="D28" s="2">
        <v>-25</v>
      </c>
      <c r="E28" s="2">
        <v>23</v>
      </c>
      <c r="F28" s="2">
        <v>-17</v>
      </c>
      <c r="G28" s="2">
        <v>21</v>
      </c>
      <c r="H28" s="2">
        <v>14</v>
      </c>
      <c r="I28" s="2">
        <v>-10</v>
      </c>
    </row>
    <row r="29" spans="1:9" x14ac:dyDescent="0.25">
      <c r="A29" s="2">
        <v>5401</v>
      </c>
      <c r="B29" s="2">
        <v>-29</v>
      </c>
      <c r="C29" s="2">
        <v>-30</v>
      </c>
      <c r="D29" s="2">
        <v>19</v>
      </c>
      <c r="E29" s="2">
        <v>6</v>
      </c>
      <c r="F29" s="2">
        <v>-14</v>
      </c>
      <c r="G29" s="2">
        <v>9</v>
      </c>
      <c r="H29" s="2">
        <v>24</v>
      </c>
      <c r="I29" s="2">
        <v>-21</v>
      </c>
    </row>
    <row r="30" spans="1:9" x14ac:dyDescent="0.25">
      <c r="A30" s="2">
        <v>5601</v>
      </c>
      <c r="B30" s="2">
        <v>8</v>
      </c>
      <c r="C30" s="2">
        <v>-10</v>
      </c>
      <c r="D30" s="2">
        <v>10</v>
      </c>
      <c r="E30" s="2">
        <v>-24</v>
      </c>
      <c r="F30" s="2">
        <v>24</v>
      </c>
      <c r="G30" s="2">
        <v>-24</v>
      </c>
      <c r="H30" s="2">
        <v>-26</v>
      </c>
      <c r="I30" s="2">
        <v>21</v>
      </c>
    </row>
    <row r="31" spans="1:9" x14ac:dyDescent="0.25">
      <c r="A31" s="2">
        <v>5801</v>
      </c>
      <c r="B31" s="2">
        <v>20</v>
      </c>
      <c r="C31" s="2">
        <v>31</v>
      </c>
      <c r="D31" s="2">
        <v>-23</v>
      </c>
      <c r="E31" s="2">
        <v>9</v>
      </c>
      <c r="F31" s="2">
        <v>-1</v>
      </c>
      <c r="G31" s="2">
        <v>7</v>
      </c>
      <c r="H31" s="2">
        <v>-6</v>
      </c>
      <c r="I31" s="2">
        <v>6</v>
      </c>
    </row>
    <row r="32" spans="1:9" x14ac:dyDescent="0.25">
      <c r="A32" s="2">
        <v>6001</v>
      </c>
      <c r="B32" s="2">
        <v>-19</v>
      </c>
      <c r="C32" s="2">
        <v>-9</v>
      </c>
      <c r="D32" s="2">
        <v>5</v>
      </c>
      <c r="E32" s="2">
        <v>15</v>
      </c>
      <c r="F32" s="2">
        <v>-20</v>
      </c>
      <c r="G32" s="2">
        <v>17</v>
      </c>
      <c r="H32" s="2">
        <v>26</v>
      </c>
      <c r="I32" s="2">
        <v>-23</v>
      </c>
    </row>
    <row r="33" spans="1:9" x14ac:dyDescent="0.25">
      <c r="A33" s="2">
        <v>6201</v>
      </c>
      <c r="B33" s="2">
        <v>-6</v>
      </c>
      <c r="C33" s="2">
        <v>-23</v>
      </c>
      <c r="D33" s="2">
        <v>17</v>
      </c>
      <c r="E33" s="2">
        <v>-17</v>
      </c>
      <c r="F33" s="2">
        <v>13</v>
      </c>
      <c r="G33" s="2">
        <v>-16</v>
      </c>
      <c r="H33" s="2">
        <v>-10</v>
      </c>
      <c r="I33" s="2">
        <v>8</v>
      </c>
    </row>
    <row r="34" spans="1:9" x14ac:dyDescent="0.25">
      <c r="A34" s="2">
        <v>6401</v>
      </c>
      <c r="B34" s="2">
        <v>20</v>
      </c>
      <c r="C34" s="2">
        <v>21</v>
      </c>
      <c r="D34" s="2">
        <v>-15</v>
      </c>
      <c r="E34" s="2">
        <v>-2</v>
      </c>
      <c r="F34" s="2">
        <v>9</v>
      </c>
      <c r="G34" s="2">
        <v>-4</v>
      </c>
      <c r="H34" s="2">
        <v>-17</v>
      </c>
      <c r="I34" s="2">
        <v>14</v>
      </c>
    </row>
    <row r="35" spans="1:9" x14ac:dyDescent="0.25">
      <c r="A35" s="2">
        <v>6601</v>
      </c>
      <c r="B35" s="2">
        <v>-7</v>
      </c>
      <c r="C35" s="2">
        <v>8</v>
      </c>
      <c r="D35" s="2">
        <v>-5</v>
      </c>
      <c r="E35" s="2">
        <v>16</v>
      </c>
      <c r="F35" s="2">
        <v>-17</v>
      </c>
      <c r="G35" s="2">
        <v>17</v>
      </c>
      <c r="H35" s="2">
        <v>19</v>
      </c>
      <c r="I35" s="2">
        <v>-16</v>
      </c>
    </row>
    <row r="36" spans="1:9" x14ac:dyDescent="0.25">
      <c r="A36" s="2">
        <v>6801</v>
      </c>
      <c r="B36" s="2">
        <v>-13</v>
      </c>
      <c r="C36" s="2">
        <v>-23</v>
      </c>
      <c r="D36" s="2">
        <v>16</v>
      </c>
      <c r="E36" s="2">
        <v>-8</v>
      </c>
      <c r="F36" s="2">
        <v>3</v>
      </c>
      <c r="G36" s="2">
        <v>-6</v>
      </c>
      <c r="H36" s="2">
        <v>3</v>
      </c>
      <c r="I36" s="2">
        <v>-2</v>
      </c>
    </row>
    <row r="37" spans="1:9" x14ac:dyDescent="0.25">
      <c r="A37" s="2">
        <v>7001</v>
      </c>
      <c r="B37" s="2">
        <v>14</v>
      </c>
      <c r="C37" s="2">
        <v>7</v>
      </c>
      <c r="D37" s="2">
        <v>-6</v>
      </c>
      <c r="E37" s="2">
        <v>-8</v>
      </c>
      <c r="F37" s="2">
        <v>13</v>
      </c>
      <c r="G37" s="2">
        <v>-10</v>
      </c>
      <c r="H37" s="2">
        <v>-19</v>
      </c>
      <c r="I37" s="2">
        <v>15</v>
      </c>
    </row>
    <row r="38" spans="1:9" x14ac:dyDescent="0.25">
      <c r="A38" s="2">
        <v>7201</v>
      </c>
      <c r="B38" s="2">
        <v>2</v>
      </c>
      <c r="C38" s="2">
        <v>16</v>
      </c>
      <c r="D38" s="2">
        <v>-10</v>
      </c>
      <c r="E38" s="2">
        <v>12</v>
      </c>
      <c r="F38" s="2">
        <v>-10</v>
      </c>
      <c r="G38" s="2">
        <v>12</v>
      </c>
      <c r="H38" s="2">
        <v>8</v>
      </c>
      <c r="I38" s="2">
        <v>-8</v>
      </c>
    </row>
    <row r="39" spans="1:9" x14ac:dyDescent="0.25">
      <c r="A39" s="2">
        <v>7401</v>
      </c>
      <c r="B39" s="2">
        <v>-13</v>
      </c>
      <c r="C39" s="2">
        <v>-16</v>
      </c>
      <c r="D39" s="2">
        <v>11</v>
      </c>
      <c r="E39" s="2">
        <v>-1</v>
      </c>
      <c r="F39" s="2">
        <v>-4</v>
      </c>
      <c r="G39" s="2">
        <v>1</v>
      </c>
      <c r="H39" s="2">
        <v>11</v>
      </c>
      <c r="I39" s="2">
        <v>-8</v>
      </c>
    </row>
    <row r="40" spans="1:9" x14ac:dyDescent="0.25">
      <c r="A40" s="2">
        <v>7601</v>
      </c>
      <c r="B40" s="2">
        <v>7</v>
      </c>
      <c r="C40" s="2">
        <v>-4</v>
      </c>
      <c r="D40" s="2">
        <v>1</v>
      </c>
      <c r="E40" s="2">
        <v>-10</v>
      </c>
      <c r="F40" s="2">
        <v>11</v>
      </c>
      <c r="G40" s="2">
        <v>-10</v>
      </c>
      <c r="H40" s="2">
        <v>-14</v>
      </c>
      <c r="I40" s="2">
        <v>12</v>
      </c>
    </row>
    <row r="41" spans="1:9" x14ac:dyDescent="0.25">
      <c r="A41" s="2">
        <v>7801</v>
      </c>
      <c r="B41" s="2">
        <v>7</v>
      </c>
      <c r="C41" s="2">
        <v>16</v>
      </c>
      <c r="D41" s="2">
        <v>-10</v>
      </c>
      <c r="E41" s="2">
        <v>7</v>
      </c>
      <c r="F41" s="2">
        <v>-4</v>
      </c>
      <c r="G41" s="2">
        <v>6</v>
      </c>
      <c r="H41" s="2">
        <v>0</v>
      </c>
      <c r="I41" s="2">
        <v>-1</v>
      </c>
    </row>
    <row r="42" spans="1:9" x14ac:dyDescent="0.25">
      <c r="A42" s="2">
        <v>8001</v>
      </c>
      <c r="B42" s="2">
        <v>-10</v>
      </c>
      <c r="C42" s="2">
        <v>-7</v>
      </c>
      <c r="D42" s="2">
        <v>6</v>
      </c>
      <c r="E42" s="2">
        <v>3</v>
      </c>
      <c r="F42" s="2">
        <v>-7</v>
      </c>
      <c r="G42" s="2">
        <v>5</v>
      </c>
      <c r="H42" s="2">
        <v>12</v>
      </c>
      <c r="I42" s="2">
        <v>-9</v>
      </c>
    </row>
    <row r="43" spans="1:9" x14ac:dyDescent="0.25">
      <c r="A43" s="2">
        <v>8201</v>
      </c>
      <c r="B43" s="2">
        <v>1</v>
      </c>
      <c r="C43" s="2">
        <v>-9</v>
      </c>
      <c r="D43" s="2">
        <v>4</v>
      </c>
      <c r="E43" s="2">
        <v>-8</v>
      </c>
      <c r="F43" s="2">
        <v>8</v>
      </c>
      <c r="G43" s="2">
        <v>-8</v>
      </c>
      <c r="H43" s="2">
        <v>-7</v>
      </c>
      <c r="I43" s="2">
        <v>7</v>
      </c>
    </row>
    <row r="44" spans="1:9" x14ac:dyDescent="0.25">
      <c r="A44" s="2">
        <v>8401</v>
      </c>
      <c r="B44" s="2">
        <v>8</v>
      </c>
      <c r="C44" s="2">
        <v>12</v>
      </c>
      <c r="D44" s="2">
        <v>-8</v>
      </c>
      <c r="E44" s="2">
        <v>2</v>
      </c>
      <c r="F44" s="2">
        <v>1</v>
      </c>
      <c r="G44" s="2">
        <v>2</v>
      </c>
      <c r="H44" s="2">
        <v>-5</v>
      </c>
      <c r="I44" s="2">
        <v>3</v>
      </c>
    </row>
    <row r="45" spans="1:9" x14ac:dyDescent="0.25">
      <c r="A45" s="2">
        <v>8601</v>
      </c>
      <c r="B45" s="2">
        <v>-6</v>
      </c>
      <c r="C45" s="2">
        <v>0</v>
      </c>
      <c r="D45" s="2">
        <v>1</v>
      </c>
      <c r="E45" s="2">
        <v>5</v>
      </c>
      <c r="F45" s="2">
        <v>-6</v>
      </c>
      <c r="G45" s="2">
        <v>5</v>
      </c>
      <c r="H45" s="2">
        <v>9</v>
      </c>
      <c r="I45" s="2">
        <v>-7</v>
      </c>
    </row>
    <row r="46" spans="1:9" x14ac:dyDescent="0.25">
      <c r="A46" s="2">
        <v>8801</v>
      </c>
      <c r="B46" s="2">
        <v>-2</v>
      </c>
      <c r="C46" s="2">
        <v>-10</v>
      </c>
      <c r="D46" s="2">
        <v>5</v>
      </c>
      <c r="E46" s="2">
        <v>-5</v>
      </c>
      <c r="F46" s="2">
        <v>4</v>
      </c>
      <c r="G46" s="2">
        <v>-5</v>
      </c>
      <c r="H46" s="2">
        <v>-2</v>
      </c>
      <c r="I46" s="2">
        <v>2</v>
      </c>
    </row>
    <row r="47" spans="1:9" x14ac:dyDescent="0.25">
      <c r="A47" s="2">
        <v>9001</v>
      </c>
      <c r="B47" s="2">
        <v>6</v>
      </c>
      <c r="C47" s="2">
        <v>6</v>
      </c>
      <c r="D47" s="2">
        <v>-5</v>
      </c>
      <c r="E47" s="2">
        <v>0</v>
      </c>
      <c r="F47" s="2">
        <v>2</v>
      </c>
      <c r="G47" s="2">
        <v>-1</v>
      </c>
      <c r="H47" s="2">
        <v>-6</v>
      </c>
      <c r="I47" s="2">
        <v>4</v>
      </c>
    </row>
    <row r="48" spans="1:9" x14ac:dyDescent="0.25">
      <c r="A48" s="2">
        <v>9201</v>
      </c>
      <c r="B48" s="2">
        <v>-2</v>
      </c>
      <c r="C48" s="2">
        <v>4</v>
      </c>
      <c r="D48" s="2">
        <v>-1</v>
      </c>
      <c r="E48" s="2">
        <v>4</v>
      </c>
      <c r="F48" s="2">
        <v>-5</v>
      </c>
      <c r="G48" s="2">
        <v>4</v>
      </c>
      <c r="H48" s="2">
        <v>6</v>
      </c>
      <c r="I48" s="2">
        <v>-5</v>
      </c>
    </row>
    <row r="49" spans="1:9" x14ac:dyDescent="0.25">
      <c r="A49" s="2">
        <v>9401</v>
      </c>
      <c r="B49" s="2">
        <v>-3</v>
      </c>
      <c r="C49" s="2">
        <v>-8</v>
      </c>
      <c r="D49" s="2">
        <v>3</v>
      </c>
      <c r="E49" s="2">
        <v>-3</v>
      </c>
      <c r="F49" s="2">
        <v>1</v>
      </c>
      <c r="G49" s="2">
        <v>-2</v>
      </c>
      <c r="H49" s="2">
        <v>1</v>
      </c>
      <c r="I49" s="2">
        <v>0</v>
      </c>
    </row>
    <row r="50" spans="1:9" x14ac:dyDescent="0.25">
      <c r="A50" s="2">
        <v>9601</v>
      </c>
      <c r="B50" s="2">
        <v>4</v>
      </c>
      <c r="C50" s="2">
        <v>2</v>
      </c>
      <c r="D50" s="2">
        <v>-2</v>
      </c>
      <c r="E50" s="2">
        <v>-1</v>
      </c>
      <c r="F50" s="2">
        <v>2</v>
      </c>
      <c r="G50" s="2">
        <v>-1</v>
      </c>
      <c r="H50" s="2">
        <v>-5</v>
      </c>
      <c r="I50" s="2">
        <v>3</v>
      </c>
    </row>
    <row r="51" spans="1:9" x14ac:dyDescent="0.25">
      <c r="A51" s="2">
        <v>9801</v>
      </c>
      <c r="B51" s="2">
        <v>-1</v>
      </c>
      <c r="C51" s="2">
        <v>5</v>
      </c>
      <c r="D51" s="2">
        <v>-1</v>
      </c>
      <c r="E51" s="2">
        <v>2</v>
      </c>
      <c r="F51" s="2">
        <v>-2</v>
      </c>
      <c r="G51" s="2">
        <v>2</v>
      </c>
      <c r="H51" s="2">
        <v>3</v>
      </c>
      <c r="I51" s="2">
        <v>-2</v>
      </c>
    </row>
    <row r="52" spans="1:9" x14ac:dyDescent="0.25">
      <c r="A52" s="2">
        <v>10001</v>
      </c>
      <c r="B52" s="2">
        <v>-2</v>
      </c>
      <c r="C52" s="2">
        <v>-5</v>
      </c>
      <c r="D52" s="2">
        <v>2</v>
      </c>
      <c r="E52" s="2">
        <v>-1</v>
      </c>
      <c r="F52" s="2">
        <v>0</v>
      </c>
      <c r="G52" s="2">
        <v>-1</v>
      </c>
      <c r="H52" s="2">
        <v>2</v>
      </c>
      <c r="I52" s="2">
        <v>-1</v>
      </c>
    </row>
    <row r="53" spans="1:9" x14ac:dyDescent="0.25">
      <c r="A53" s="2">
        <v>10201</v>
      </c>
      <c r="B53" s="2">
        <v>2</v>
      </c>
      <c r="C53" s="2">
        <v>-1</v>
      </c>
      <c r="D53" s="2">
        <v>-1</v>
      </c>
      <c r="E53" s="2">
        <v>-1</v>
      </c>
      <c r="F53" s="2">
        <v>1</v>
      </c>
      <c r="G53" s="2">
        <v>-1</v>
      </c>
      <c r="H53" s="2">
        <v>-3</v>
      </c>
      <c r="I53" s="2">
        <v>2</v>
      </c>
    </row>
    <row r="54" spans="1:9" x14ac:dyDescent="0.25">
      <c r="A54" s="2">
        <v>10401</v>
      </c>
      <c r="B54" s="2">
        <v>0</v>
      </c>
      <c r="C54" s="2">
        <v>3</v>
      </c>
      <c r="D54" s="2">
        <v>-1</v>
      </c>
      <c r="E54" s="2">
        <v>1</v>
      </c>
      <c r="F54" s="2">
        <v>-1</v>
      </c>
      <c r="G54" s="2">
        <v>1</v>
      </c>
      <c r="H54" s="2">
        <v>1</v>
      </c>
      <c r="I54" s="2">
        <v>-1</v>
      </c>
    </row>
    <row r="55" spans="1:9" x14ac:dyDescent="0.25">
      <c r="A55" s="2">
        <v>10601</v>
      </c>
      <c r="B55" s="2">
        <v>-1</v>
      </c>
      <c r="C55" s="2">
        <v>-2</v>
      </c>
      <c r="D55" s="2">
        <v>1</v>
      </c>
      <c r="E55" s="2">
        <v>0</v>
      </c>
      <c r="F55" s="2">
        <v>0</v>
      </c>
      <c r="G55" s="2">
        <v>0</v>
      </c>
      <c r="H55" s="2">
        <v>2</v>
      </c>
      <c r="I55" s="2">
        <v>0</v>
      </c>
    </row>
    <row r="56" spans="1:9" x14ac:dyDescent="0.25">
      <c r="A56" s="2">
        <v>10801</v>
      </c>
      <c r="B56" s="2">
        <v>1</v>
      </c>
      <c r="C56" s="2">
        <v>-1</v>
      </c>
      <c r="D56" s="2">
        <v>0</v>
      </c>
      <c r="E56" s="2">
        <v>0</v>
      </c>
      <c r="F56" s="2">
        <v>0</v>
      </c>
      <c r="G56" s="2">
        <v>0</v>
      </c>
      <c r="H56" s="2">
        <v>-1</v>
      </c>
      <c r="I56" s="2">
        <v>0</v>
      </c>
    </row>
    <row r="57" spans="1:9" x14ac:dyDescent="0.25">
      <c r="A57" s="2">
        <v>11001</v>
      </c>
      <c r="B57" s="2">
        <v>0</v>
      </c>
      <c r="C57" s="2">
        <v>2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</row>
    <row r="58" spans="1:9" x14ac:dyDescent="0.25">
      <c r="A58" s="2">
        <v>11201</v>
      </c>
      <c r="B58" s="2">
        <v>0</v>
      </c>
      <c r="C58" s="2">
        <v>-1</v>
      </c>
      <c r="D58" s="2">
        <v>0</v>
      </c>
      <c r="E58" s="2">
        <v>0</v>
      </c>
      <c r="F58" s="2">
        <v>0</v>
      </c>
      <c r="G58" s="2">
        <v>0</v>
      </c>
      <c r="H58" s="2">
        <v>1</v>
      </c>
      <c r="I58" s="2">
        <v>0</v>
      </c>
    </row>
    <row r="59" spans="1:9" x14ac:dyDescent="0.25">
      <c r="A59" s="2">
        <v>11401</v>
      </c>
      <c r="B59" s="2">
        <v>0</v>
      </c>
      <c r="C59" s="2">
        <v>-1</v>
      </c>
      <c r="D59" s="2">
        <v>0</v>
      </c>
      <c r="E59" s="2">
        <v>0</v>
      </c>
      <c r="F59" s="2">
        <v>0</v>
      </c>
      <c r="G59" s="2">
        <v>0</v>
      </c>
      <c r="H59" s="2">
        <v>-1</v>
      </c>
      <c r="I59" s="2">
        <v>0</v>
      </c>
    </row>
    <row r="60" spans="1:9" x14ac:dyDescent="0.25">
      <c r="A60" s="2">
        <v>11601</v>
      </c>
      <c r="B60" s="2">
        <v>0</v>
      </c>
      <c r="C60" s="2">
        <v>1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</row>
    <row r="61" spans="1:9" x14ac:dyDescent="0.25">
      <c r="A61" s="2">
        <v>11801</v>
      </c>
      <c r="B61" s="2">
        <v>0</v>
      </c>
      <c r="C61" s="2">
        <v>0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</row>
    <row r="62" spans="1:9" x14ac:dyDescent="0.25">
      <c r="A62" s="2">
        <v>12001</v>
      </c>
      <c r="B62" s="2">
        <v>0</v>
      </c>
      <c r="C62" s="2">
        <v>0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</row>
    <row r="63" spans="1:9" x14ac:dyDescent="0.25">
      <c r="A63" s="2">
        <v>12201</v>
      </c>
      <c r="B63" s="2">
        <v>0</v>
      </c>
      <c r="C63" s="2">
        <v>0</v>
      </c>
      <c r="D63" s="2">
        <v>0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</row>
    <row r="64" spans="1:9" x14ac:dyDescent="0.25">
      <c r="A64" s="2">
        <v>12401</v>
      </c>
      <c r="B64" s="2">
        <v>0</v>
      </c>
      <c r="C64" s="2">
        <v>0</v>
      </c>
      <c r="D64" s="2">
        <v>1</v>
      </c>
      <c r="E64" s="2">
        <v>0</v>
      </c>
      <c r="F64" s="2">
        <v>0</v>
      </c>
      <c r="G64" s="2">
        <v>0</v>
      </c>
      <c r="H64" s="2">
        <v>0</v>
      </c>
      <c r="I64" s="2">
        <v>0</v>
      </c>
    </row>
    <row r="65" spans="1:20" x14ac:dyDescent="0.25">
      <c r="A65" s="2">
        <v>12601</v>
      </c>
      <c r="B65" s="2">
        <v>0</v>
      </c>
      <c r="C65" s="2">
        <v>0</v>
      </c>
      <c r="D65" s="2">
        <v>0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</row>
    <row r="69" spans="1:20" x14ac:dyDescent="0.25">
      <c r="H69" t="s">
        <v>154</v>
      </c>
      <c r="P69" t="s">
        <v>17</v>
      </c>
      <c r="Q69">
        <v>0</v>
      </c>
      <c r="R69" t="s">
        <v>18</v>
      </c>
      <c r="S69" t="s">
        <v>19</v>
      </c>
      <c r="T69" t="s">
        <v>21</v>
      </c>
    </row>
    <row r="70" spans="1:20" x14ac:dyDescent="0.25">
      <c r="H70" t="s">
        <v>155</v>
      </c>
      <c r="P70" t="s">
        <v>17</v>
      </c>
      <c r="Q70">
        <v>100</v>
      </c>
      <c r="R70" t="s">
        <v>18</v>
      </c>
      <c r="S70" t="s">
        <v>19</v>
      </c>
      <c r="T70" t="s">
        <v>51</v>
      </c>
    </row>
    <row r="71" spans="1:20" x14ac:dyDescent="0.25">
      <c r="H71" t="s">
        <v>156</v>
      </c>
      <c r="P71" t="s">
        <v>17</v>
      </c>
      <c r="Q71">
        <v>200</v>
      </c>
      <c r="R71" t="s">
        <v>18</v>
      </c>
      <c r="S71" t="s">
        <v>19</v>
      </c>
      <c r="T71" t="s">
        <v>51</v>
      </c>
    </row>
    <row r="72" spans="1:20" x14ac:dyDescent="0.25">
      <c r="H72" t="s">
        <v>157</v>
      </c>
      <c r="P72" t="s">
        <v>17</v>
      </c>
      <c r="Q72">
        <v>300</v>
      </c>
      <c r="R72" t="s">
        <v>18</v>
      </c>
      <c r="S72" t="s">
        <v>19</v>
      </c>
      <c r="T72" t="s">
        <v>51</v>
      </c>
    </row>
    <row r="73" spans="1:20" x14ac:dyDescent="0.25">
      <c r="H73" t="s">
        <v>158</v>
      </c>
      <c r="P73" t="s">
        <v>17</v>
      </c>
      <c r="Q73">
        <v>400</v>
      </c>
      <c r="R73" t="s">
        <v>18</v>
      </c>
      <c r="S73" t="s">
        <v>19</v>
      </c>
      <c r="T73" t="s">
        <v>51</v>
      </c>
    </row>
    <row r="74" spans="1:20" x14ac:dyDescent="0.25">
      <c r="H74" t="s">
        <v>159</v>
      </c>
      <c r="P74" t="s">
        <v>17</v>
      </c>
      <c r="Q74">
        <v>500</v>
      </c>
      <c r="R74" t="s">
        <v>18</v>
      </c>
      <c r="S74" t="s">
        <v>19</v>
      </c>
      <c r="T74" t="s">
        <v>51</v>
      </c>
    </row>
    <row r="75" spans="1:20" x14ac:dyDescent="0.25">
      <c r="H75" t="s">
        <v>160</v>
      </c>
      <c r="P75" t="s">
        <v>17</v>
      </c>
      <c r="Q75">
        <v>600</v>
      </c>
      <c r="R75" t="s">
        <v>18</v>
      </c>
      <c r="S75" t="s">
        <v>19</v>
      </c>
      <c r="T75" t="s">
        <v>51</v>
      </c>
    </row>
    <row r="76" spans="1:20" x14ac:dyDescent="0.25">
      <c r="H76" t="s">
        <v>161</v>
      </c>
      <c r="P76" t="s">
        <v>17</v>
      </c>
      <c r="Q76">
        <v>700</v>
      </c>
      <c r="R76" t="s">
        <v>18</v>
      </c>
      <c r="S76" t="s">
        <v>19</v>
      </c>
      <c r="T76" t="s">
        <v>51</v>
      </c>
    </row>
    <row r="77" spans="1:20" x14ac:dyDescent="0.25">
      <c r="H77" t="s">
        <v>162</v>
      </c>
      <c r="P77" t="s">
        <v>17</v>
      </c>
      <c r="Q77">
        <v>800</v>
      </c>
      <c r="R77" t="s">
        <v>18</v>
      </c>
      <c r="S77" t="s">
        <v>19</v>
      </c>
      <c r="T77" t="s">
        <v>51</v>
      </c>
    </row>
    <row r="78" spans="1:20" x14ac:dyDescent="0.25">
      <c r="H78" t="s">
        <v>163</v>
      </c>
      <c r="P78" t="s">
        <v>17</v>
      </c>
      <c r="Q78">
        <v>900</v>
      </c>
      <c r="R78" t="s">
        <v>18</v>
      </c>
      <c r="S78" t="s">
        <v>19</v>
      </c>
      <c r="T78" t="s">
        <v>51</v>
      </c>
    </row>
    <row r="79" spans="1:20" x14ac:dyDescent="0.25">
      <c r="H79" t="s">
        <v>164</v>
      </c>
      <c r="P79" t="s">
        <v>17</v>
      </c>
      <c r="Q79">
        <v>1000</v>
      </c>
      <c r="R79" t="s">
        <v>18</v>
      </c>
      <c r="S79" t="s">
        <v>19</v>
      </c>
      <c r="T79" t="s">
        <v>51</v>
      </c>
    </row>
    <row r="80" spans="1:20" x14ac:dyDescent="0.25">
      <c r="H80" t="s">
        <v>165</v>
      </c>
      <c r="P80" t="s">
        <v>17</v>
      </c>
      <c r="Q80">
        <v>1100</v>
      </c>
      <c r="R80" t="s">
        <v>18</v>
      </c>
      <c r="S80" t="s">
        <v>19</v>
      </c>
      <c r="T80" t="s">
        <v>21</v>
      </c>
    </row>
    <row r="81" spans="8:20" x14ac:dyDescent="0.25">
      <c r="H81" t="s">
        <v>166</v>
      </c>
      <c r="P81" t="s">
        <v>17</v>
      </c>
      <c r="Q81">
        <v>1200</v>
      </c>
      <c r="R81" t="s">
        <v>18</v>
      </c>
      <c r="S81" t="s">
        <v>19</v>
      </c>
      <c r="T81" t="s">
        <v>21</v>
      </c>
    </row>
    <row r="82" spans="8:20" x14ac:dyDescent="0.25">
      <c r="H82" t="s">
        <v>167</v>
      </c>
      <c r="P82" t="s">
        <v>17</v>
      </c>
      <c r="Q82">
        <v>1300</v>
      </c>
      <c r="R82" t="s">
        <v>18</v>
      </c>
      <c r="S82" t="s">
        <v>19</v>
      </c>
      <c r="T82" t="s">
        <v>21</v>
      </c>
    </row>
    <row r="83" spans="8:20" x14ac:dyDescent="0.25">
      <c r="H83" t="s">
        <v>168</v>
      </c>
      <c r="P83" t="s">
        <v>17</v>
      </c>
      <c r="Q83">
        <v>1400</v>
      </c>
      <c r="R83" t="s">
        <v>18</v>
      </c>
      <c r="S83" t="s">
        <v>19</v>
      </c>
      <c r="T83" t="s">
        <v>21</v>
      </c>
    </row>
    <row r="84" spans="8:20" x14ac:dyDescent="0.25">
      <c r="H84" t="s">
        <v>169</v>
      </c>
      <c r="P84" t="s">
        <v>17</v>
      </c>
      <c r="Q84">
        <v>1500</v>
      </c>
      <c r="R84" t="s">
        <v>18</v>
      </c>
      <c r="S84" t="s">
        <v>19</v>
      </c>
      <c r="T84" t="s">
        <v>21</v>
      </c>
    </row>
    <row r="85" spans="8:20" x14ac:dyDescent="0.25">
      <c r="H85" t="s">
        <v>170</v>
      </c>
      <c r="P85" t="s">
        <v>17</v>
      </c>
      <c r="Q85">
        <v>1600</v>
      </c>
      <c r="R85" t="s">
        <v>18</v>
      </c>
      <c r="S85" t="s">
        <v>19</v>
      </c>
      <c r="T85" t="s">
        <v>21</v>
      </c>
    </row>
    <row r="86" spans="8:20" x14ac:dyDescent="0.25">
      <c r="H86" t="s">
        <v>171</v>
      </c>
      <c r="P86" t="s">
        <v>17</v>
      </c>
      <c r="Q86">
        <v>1700</v>
      </c>
      <c r="R86" t="s">
        <v>18</v>
      </c>
      <c r="S86" t="s">
        <v>19</v>
      </c>
      <c r="T86" t="s">
        <v>21</v>
      </c>
    </row>
    <row r="87" spans="8:20" x14ac:dyDescent="0.25">
      <c r="H87" t="s">
        <v>172</v>
      </c>
      <c r="P87" t="s">
        <v>17</v>
      </c>
      <c r="Q87">
        <v>1800</v>
      </c>
      <c r="R87" t="s">
        <v>18</v>
      </c>
      <c r="S87" t="s">
        <v>19</v>
      </c>
      <c r="T87" t="s">
        <v>21</v>
      </c>
    </row>
    <row r="88" spans="8:20" x14ac:dyDescent="0.25">
      <c r="H88" t="s">
        <v>173</v>
      </c>
      <c r="P88" t="s">
        <v>17</v>
      </c>
      <c r="Q88">
        <v>1900</v>
      </c>
      <c r="R88" t="s">
        <v>18</v>
      </c>
      <c r="S88" t="s">
        <v>19</v>
      </c>
      <c r="T88" t="s">
        <v>21</v>
      </c>
    </row>
    <row r="89" spans="8:20" x14ac:dyDescent="0.25">
      <c r="H89" t="s">
        <v>174</v>
      </c>
      <c r="P89" t="s">
        <v>17</v>
      </c>
      <c r="Q89">
        <v>2000</v>
      </c>
      <c r="R89" t="s">
        <v>18</v>
      </c>
      <c r="S89" t="s">
        <v>19</v>
      </c>
      <c r="T89" t="s">
        <v>21</v>
      </c>
    </row>
    <row r="90" spans="8:20" x14ac:dyDescent="0.25">
      <c r="H90" t="s">
        <v>175</v>
      </c>
      <c r="P90" t="s">
        <v>17</v>
      </c>
      <c r="Q90">
        <v>2100</v>
      </c>
      <c r="R90" t="s">
        <v>18</v>
      </c>
      <c r="S90" t="s">
        <v>19</v>
      </c>
      <c r="T90" t="s">
        <v>20</v>
      </c>
    </row>
    <row r="91" spans="8:20" x14ac:dyDescent="0.25">
      <c r="H91" t="s">
        <v>176</v>
      </c>
      <c r="P91" t="s">
        <v>17</v>
      </c>
      <c r="Q91">
        <v>2201</v>
      </c>
      <c r="R91" t="s">
        <v>18</v>
      </c>
      <c r="S91" t="s">
        <v>19</v>
      </c>
      <c r="T91" t="s">
        <v>20</v>
      </c>
    </row>
    <row r="92" spans="8:20" x14ac:dyDescent="0.25">
      <c r="H92" t="s">
        <v>177</v>
      </c>
      <c r="P92" t="s">
        <v>17</v>
      </c>
      <c r="Q92">
        <v>2301</v>
      </c>
      <c r="R92" t="s">
        <v>18</v>
      </c>
      <c r="S92" t="s">
        <v>19</v>
      </c>
      <c r="T92" t="s">
        <v>20</v>
      </c>
    </row>
    <row r="93" spans="8:20" x14ac:dyDescent="0.25">
      <c r="H93" t="s">
        <v>178</v>
      </c>
      <c r="P93" t="s">
        <v>17</v>
      </c>
      <c r="Q93">
        <v>2401</v>
      </c>
      <c r="R93" t="s">
        <v>18</v>
      </c>
      <c r="S93" t="s">
        <v>19</v>
      </c>
      <c r="T93" t="s">
        <v>20</v>
      </c>
    </row>
    <row r="94" spans="8:20" x14ac:dyDescent="0.25">
      <c r="H94" t="s">
        <v>179</v>
      </c>
      <c r="P94" t="s">
        <v>17</v>
      </c>
      <c r="Q94">
        <v>2501</v>
      </c>
      <c r="R94" t="s">
        <v>18</v>
      </c>
      <c r="S94" t="s">
        <v>19</v>
      </c>
      <c r="T94" t="s">
        <v>20</v>
      </c>
    </row>
    <row r="95" spans="8:20" x14ac:dyDescent="0.25">
      <c r="H95" t="s">
        <v>180</v>
      </c>
      <c r="P95" t="s">
        <v>17</v>
      </c>
      <c r="Q95">
        <v>2601</v>
      </c>
      <c r="R95" t="s">
        <v>18</v>
      </c>
      <c r="S95" t="s">
        <v>19</v>
      </c>
      <c r="T95" t="s">
        <v>20</v>
      </c>
    </row>
    <row r="96" spans="8:20" x14ac:dyDescent="0.25">
      <c r="H96" t="s">
        <v>181</v>
      </c>
      <c r="P96" t="s">
        <v>17</v>
      </c>
      <c r="Q96">
        <v>2701</v>
      </c>
      <c r="R96" t="s">
        <v>18</v>
      </c>
      <c r="S96" t="s">
        <v>19</v>
      </c>
      <c r="T96" t="s">
        <v>20</v>
      </c>
    </row>
    <row r="97" spans="8:20" x14ac:dyDescent="0.25">
      <c r="H97" t="s">
        <v>182</v>
      </c>
      <c r="P97" t="s">
        <v>17</v>
      </c>
      <c r="Q97">
        <v>2801</v>
      </c>
      <c r="R97" t="s">
        <v>18</v>
      </c>
      <c r="S97" t="s">
        <v>19</v>
      </c>
      <c r="T97" t="s">
        <v>21</v>
      </c>
    </row>
    <row r="98" spans="8:20" x14ac:dyDescent="0.25">
      <c r="H98" t="s">
        <v>183</v>
      </c>
      <c r="P98" t="s">
        <v>17</v>
      </c>
      <c r="Q98">
        <v>2901</v>
      </c>
      <c r="R98" t="s">
        <v>18</v>
      </c>
      <c r="S98" t="s">
        <v>19</v>
      </c>
      <c r="T98" t="s">
        <v>54</v>
      </c>
    </row>
    <row r="99" spans="8:20" x14ac:dyDescent="0.25">
      <c r="H99" t="s">
        <v>184</v>
      </c>
      <c r="P99" t="s">
        <v>17</v>
      </c>
      <c r="Q99">
        <v>3001</v>
      </c>
      <c r="R99" t="s">
        <v>18</v>
      </c>
      <c r="S99" t="s">
        <v>19</v>
      </c>
      <c r="T99" t="s">
        <v>32</v>
      </c>
    </row>
    <row r="100" spans="8:20" x14ac:dyDescent="0.25">
      <c r="H100" t="s">
        <v>185</v>
      </c>
      <c r="P100" t="s">
        <v>17</v>
      </c>
      <c r="Q100">
        <v>3101</v>
      </c>
      <c r="R100" t="s">
        <v>18</v>
      </c>
      <c r="S100" t="s">
        <v>19</v>
      </c>
      <c r="T100" t="s">
        <v>109</v>
      </c>
    </row>
    <row r="101" spans="8:20" x14ac:dyDescent="0.25">
      <c r="H101" t="s">
        <v>186</v>
      </c>
      <c r="P101" t="s">
        <v>17</v>
      </c>
      <c r="Q101">
        <v>3201</v>
      </c>
      <c r="R101" t="s">
        <v>18</v>
      </c>
      <c r="S101" t="s">
        <v>19</v>
      </c>
      <c r="T101" t="s">
        <v>135</v>
      </c>
    </row>
    <row r="102" spans="8:20" x14ac:dyDescent="0.25">
      <c r="H102" t="s">
        <v>187</v>
      </c>
      <c r="P102" t="s">
        <v>17</v>
      </c>
      <c r="Q102">
        <v>3301</v>
      </c>
      <c r="R102" t="s">
        <v>18</v>
      </c>
      <c r="S102" t="s">
        <v>19</v>
      </c>
      <c r="T102" t="s">
        <v>121</v>
      </c>
    </row>
    <row r="103" spans="8:20" x14ac:dyDescent="0.25">
      <c r="H103" t="s">
        <v>188</v>
      </c>
      <c r="P103" t="s">
        <v>17</v>
      </c>
      <c r="Q103">
        <v>3401</v>
      </c>
      <c r="R103" t="s">
        <v>18</v>
      </c>
      <c r="S103" t="s">
        <v>19</v>
      </c>
      <c r="T103" t="s">
        <v>29</v>
      </c>
    </row>
    <row r="104" spans="8:20" x14ac:dyDescent="0.25">
      <c r="H104" t="s">
        <v>189</v>
      </c>
      <c r="P104" t="s">
        <v>17</v>
      </c>
      <c r="Q104">
        <v>3501</v>
      </c>
      <c r="R104" t="s">
        <v>18</v>
      </c>
      <c r="S104" t="s">
        <v>19</v>
      </c>
      <c r="T104" t="s">
        <v>110</v>
      </c>
    </row>
    <row r="105" spans="8:20" x14ac:dyDescent="0.25">
      <c r="H105" t="s">
        <v>190</v>
      </c>
      <c r="P105" t="s">
        <v>17</v>
      </c>
      <c r="Q105">
        <v>3601</v>
      </c>
      <c r="R105" t="s">
        <v>18</v>
      </c>
      <c r="S105" t="s">
        <v>19</v>
      </c>
      <c r="T105" t="s">
        <v>138</v>
      </c>
    </row>
    <row r="106" spans="8:20" x14ac:dyDescent="0.25">
      <c r="H106" t="s">
        <v>191</v>
      </c>
      <c r="P106" t="s">
        <v>17</v>
      </c>
      <c r="Q106">
        <v>3701</v>
      </c>
      <c r="R106" t="s">
        <v>18</v>
      </c>
      <c r="S106" t="s">
        <v>19</v>
      </c>
      <c r="T106" t="s">
        <v>59</v>
      </c>
    </row>
    <row r="107" spans="8:20" x14ac:dyDescent="0.25">
      <c r="H107" t="s">
        <v>192</v>
      </c>
      <c r="P107" t="s">
        <v>17</v>
      </c>
      <c r="Q107">
        <v>3801</v>
      </c>
      <c r="R107" t="s">
        <v>18</v>
      </c>
      <c r="S107" t="s">
        <v>19</v>
      </c>
      <c r="T107" t="s">
        <v>102</v>
      </c>
    </row>
    <row r="108" spans="8:20" x14ac:dyDescent="0.25">
      <c r="H108" t="s">
        <v>193</v>
      </c>
      <c r="P108" t="s">
        <v>17</v>
      </c>
      <c r="Q108">
        <v>3901</v>
      </c>
      <c r="R108" t="s">
        <v>18</v>
      </c>
      <c r="S108" t="s">
        <v>19</v>
      </c>
      <c r="T108" t="s">
        <v>111</v>
      </c>
    </row>
    <row r="109" spans="8:20" x14ac:dyDescent="0.25">
      <c r="H109" t="s">
        <v>194</v>
      </c>
      <c r="P109" t="s">
        <v>17</v>
      </c>
      <c r="Q109">
        <v>4001</v>
      </c>
      <c r="R109" t="s">
        <v>18</v>
      </c>
      <c r="S109" t="s">
        <v>19</v>
      </c>
      <c r="T109" t="s">
        <v>134</v>
      </c>
    </row>
    <row r="110" spans="8:20" x14ac:dyDescent="0.25">
      <c r="H110" t="s">
        <v>195</v>
      </c>
      <c r="P110" t="s">
        <v>17</v>
      </c>
      <c r="Q110">
        <v>4101</v>
      </c>
      <c r="R110" t="s">
        <v>18</v>
      </c>
      <c r="S110" t="s">
        <v>19</v>
      </c>
      <c r="T110" t="s">
        <v>105</v>
      </c>
    </row>
    <row r="111" spans="8:20" x14ac:dyDescent="0.25">
      <c r="H111" t="s">
        <v>196</v>
      </c>
      <c r="P111" t="s">
        <v>17</v>
      </c>
      <c r="Q111">
        <v>4201</v>
      </c>
      <c r="R111" t="s">
        <v>18</v>
      </c>
      <c r="S111" t="s">
        <v>19</v>
      </c>
      <c r="T111" t="s">
        <v>63</v>
      </c>
    </row>
    <row r="112" spans="8:20" x14ac:dyDescent="0.25">
      <c r="H112" t="s">
        <v>197</v>
      </c>
      <c r="P112" t="s">
        <v>17</v>
      </c>
      <c r="Q112">
        <v>4301</v>
      </c>
      <c r="R112" t="s">
        <v>18</v>
      </c>
      <c r="S112" t="s">
        <v>19</v>
      </c>
      <c r="T112" t="s">
        <v>95</v>
      </c>
    </row>
    <row r="113" spans="8:20" x14ac:dyDescent="0.25">
      <c r="H113" t="s">
        <v>198</v>
      </c>
      <c r="P113" t="s">
        <v>17</v>
      </c>
      <c r="Q113">
        <v>4401</v>
      </c>
      <c r="R113" t="s">
        <v>18</v>
      </c>
      <c r="S113" t="s">
        <v>19</v>
      </c>
      <c r="T113" t="s">
        <v>105</v>
      </c>
    </row>
    <row r="114" spans="8:20" x14ac:dyDescent="0.25">
      <c r="H114" t="s">
        <v>199</v>
      </c>
      <c r="P114" t="s">
        <v>17</v>
      </c>
      <c r="Q114">
        <v>4501</v>
      </c>
      <c r="R114" t="s">
        <v>18</v>
      </c>
      <c r="S114" t="s">
        <v>19</v>
      </c>
      <c r="T114" t="s">
        <v>87</v>
      </c>
    </row>
    <row r="115" spans="8:20" x14ac:dyDescent="0.25">
      <c r="H115" t="s">
        <v>200</v>
      </c>
      <c r="P115" t="s">
        <v>17</v>
      </c>
      <c r="Q115">
        <v>4601</v>
      </c>
      <c r="R115" t="s">
        <v>18</v>
      </c>
      <c r="S115" t="s">
        <v>19</v>
      </c>
      <c r="T115" t="s">
        <v>52</v>
      </c>
    </row>
    <row r="116" spans="8:20" x14ac:dyDescent="0.25">
      <c r="H116" t="s">
        <v>201</v>
      </c>
      <c r="P116" t="s">
        <v>17</v>
      </c>
      <c r="Q116">
        <v>4701</v>
      </c>
      <c r="R116" t="s">
        <v>18</v>
      </c>
      <c r="S116" t="s">
        <v>19</v>
      </c>
      <c r="T116" t="s">
        <v>87</v>
      </c>
    </row>
    <row r="117" spans="8:20" x14ac:dyDescent="0.25">
      <c r="H117" t="s">
        <v>202</v>
      </c>
      <c r="P117" t="s">
        <v>17</v>
      </c>
      <c r="Q117">
        <v>4801</v>
      </c>
      <c r="R117" t="s">
        <v>18</v>
      </c>
      <c r="S117" t="s">
        <v>19</v>
      </c>
      <c r="T117" t="s">
        <v>59</v>
      </c>
    </row>
    <row r="118" spans="8:20" x14ac:dyDescent="0.25">
      <c r="H118" t="s">
        <v>203</v>
      </c>
      <c r="P118" t="s">
        <v>17</v>
      </c>
      <c r="Q118">
        <v>4901</v>
      </c>
      <c r="R118" t="s">
        <v>18</v>
      </c>
      <c r="S118" t="s">
        <v>19</v>
      </c>
      <c r="T118" t="s">
        <v>68</v>
      </c>
    </row>
    <row r="119" spans="8:20" x14ac:dyDescent="0.25">
      <c r="H119" t="s">
        <v>204</v>
      </c>
      <c r="P119" t="s">
        <v>17</v>
      </c>
      <c r="Q119">
        <v>5001</v>
      </c>
      <c r="R119" t="s">
        <v>18</v>
      </c>
      <c r="S119" t="s">
        <v>19</v>
      </c>
      <c r="T119" t="s">
        <v>25</v>
      </c>
    </row>
    <row r="120" spans="8:20" x14ac:dyDescent="0.25">
      <c r="H120" t="s">
        <v>205</v>
      </c>
      <c r="P120" t="s">
        <v>17</v>
      </c>
      <c r="Q120">
        <v>5101</v>
      </c>
      <c r="R120" t="s">
        <v>18</v>
      </c>
      <c r="S120" t="s">
        <v>19</v>
      </c>
      <c r="T120" t="s">
        <v>99</v>
      </c>
    </row>
    <row r="121" spans="8:20" x14ac:dyDescent="0.25">
      <c r="H121" t="s">
        <v>206</v>
      </c>
      <c r="P121" t="s">
        <v>17</v>
      </c>
      <c r="Q121">
        <v>0</v>
      </c>
      <c r="R121" t="s">
        <v>18</v>
      </c>
      <c r="S121" t="s">
        <v>19</v>
      </c>
      <c r="T121" t="s">
        <v>50</v>
      </c>
    </row>
    <row r="122" spans="8:20" x14ac:dyDescent="0.25">
      <c r="H122" t="s">
        <v>207</v>
      </c>
      <c r="P122" t="s">
        <v>17</v>
      </c>
      <c r="Q122">
        <v>100</v>
      </c>
      <c r="R122" t="s">
        <v>18</v>
      </c>
      <c r="S122" t="s">
        <v>19</v>
      </c>
      <c r="T122" t="s">
        <v>50</v>
      </c>
    </row>
    <row r="123" spans="8:20" x14ac:dyDescent="0.25">
      <c r="H123" t="s">
        <v>208</v>
      </c>
      <c r="P123" t="s">
        <v>17</v>
      </c>
      <c r="Q123">
        <v>200</v>
      </c>
      <c r="R123" t="s">
        <v>18</v>
      </c>
      <c r="S123" t="s">
        <v>19</v>
      </c>
      <c r="T123" t="s">
        <v>50</v>
      </c>
    </row>
    <row r="124" spans="8:20" x14ac:dyDescent="0.25">
      <c r="H124" t="s">
        <v>209</v>
      </c>
      <c r="P124" t="s">
        <v>17</v>
      </c>
      <c r="Q124">
        <v>300</v>
      </c>
      <c r="R124" t="s">
        <v>18</v>
      </c>
      <c r="S124" t="s">
        <v>19</v>
      </c>
      <c r="T124" t="s">
        <v>50</v>
      </c>
    </row>
    <row r="125" spans="8:20" x14ac:dyDescent="0.25">
      <c r="H125" t="s">
        <v>210</v>
      </c>
      <c r="P125" t="s">
        <v>17</v>
      </c>
      <c r="Q125">
        <v>400</v>
      </c>
      <c r="R125" t="s">
        <v>18</v>
      </c>
      <c r="S125" t="s">
        <v>19</v>
      </c>
      <c r="T125" t="s">
        <v>51</v>
      </c>
    </row>
    <row r="126" spans="8:20" x14ac:dyDescent="0.25">
      <c r="H126" t="s">
        <v>211</v>
      </c>
      <c r="P126" t="s">
        <v>17</v>
      </c>
      <c r="Q126">
        <v>500</v>
      </c>
      <c r="R126" t="s">
        <v>18</v>
      </c>
      <c r="S126" t="s">
        <v>19</v>
      </c>
      <c r="T126" t="s">
        <v>51</v>
      </c>
    </row>
    <row r="127" spans="8:20" x14ac:dyDescent="0.25">
      <c r="H127" t="s">
        <v>212</v>
      </c>
      <c r="P127" t="s">
        <v>17</v>
      </c>
      <c r="Q127">
        <v>600</v>
      </c>
      <c r="R127" t="s">
        <v>18</v>
      </c>
      <c r="S127" t="s">
        <v>19</v>
      </c>
      <c r="T127" t="s">
        <v>51</v>
      </c>
    </row>
    <row r="128" spans="8:20" x14ac:dyDescent="0.25">
      <c r="H128" t="s">
        <v>213</v>
      </c>
      <c r="P128" t="s">
        <v>17</v>
      </c>
      <c r="Q128">
        <v>700</v>
      </c>
      <c r="R128" t="s">
        <v>18</v>
      </c>
      <c r="S128" t="s">
        <v>19</v>
      </c>
      <c r="T128" t="s">
        <v>51</v>
      </c>
    </row>
    <row r="129" spans="8:20" x14ac:dyDescent="0.25">
      <c r="H129" t="s">
        <v>214</v>
      </c>
      <c r="P129" t="s">
        <v>17</v>
      </c>
      <c r="Q129">
        <v>800</v>
      </c>
      <c r="R129" t="s">
        <v>18</v>
      </c>
      <c r="S129" t="s">
        <v>19</v>
      </c>
      <c r="T129" t="s">
        <v>51</v>
      </c>
    </row>
    <row r="130" spans="8:20" x14ac:dyDescent="0.25">
      <c r="H130" t="s">
        <v>215</v>
      </c>
      <c r="P130" t="s">
        <v>17</v>
      </c>
      <c r="Q130">
        <v>900</v>
      </c>
      <c r="R130" t="s">
        <v>18</v>
      </c>
      <c r="S130" t="s">
        <v>19</v>
      </c>
      <c r="T130" t="s">
        <v>51</v>
      </c>
    </row>
    <row r="131" spans="8:20" x14ac:dyDescent="0.25">
      <c r="H131" t="s">
        <v>216</v>
      </c>
      <c r="P131" t="s">
        <v>17</v>
      </c>
      <c r="Q131">
        <v>1000</v>
      </c>
      <c r="R131" t="s">
        <v>18</v>
      </c>
      <c r="S131" t="s">
        <v>19</v>
      </c>
      <c r="T131" t="s">
        <v>21</v>
      </c>
    </row>
    <row r="132" spans="8:20" x14ac:dyDescent="0.25">
      <c r="H132" t="s">
        <v>217</v>
      </c>
      <c r="P132" t="s">
        <v>17</v>
      </c>
      <c r="Q132">
        <v>1100</v>
      </c>
      <c r="R132" t="s">
        <v>18</v>
      </c>
      <c r="S132" t="s">
        <v>19</v>
      </c>
      <c r="T132" t="s">
        <v>21</v>
      </c>
    </row>
    <row r="133" spans="8:20" x14ac:dyDescent="0.25">
      <c r="H133" t="s">
        <v>218</v>
      </c>
      <c r="P133" t="s">
        <v>17</v>
      </c>
      <c r="Q133">
        <v>1200</v>
      </c>
      <c r="R133" t="s">
        <v>18</v>
      </c>
      <c r="S133" t="s">
        <v>19</v>
      </c>
      <c r="T133" t="s">
        <v>21</v>
      </c>
    </row>
    <row r="134" spans="8:20" x14ac:dyDescent="0.25">
      <c r="H134" t="s">
        <v>219</v>
      </c>
      <c r="P134" t="s">
        <v>17</v>
      </c>
      <c r="Q134">
        <v>1300</v>
      </c>
      <c r="R134" t="s">
        <v>18</v>
      </c>
      <c r="S134" t="s">
        <v>19</v>
      </c>
      <c r="T134" t="s">
        <v>21</v>
      </c>
    </row>
    <row r="135" spans="8:20" x14ac:dyDescent="0.25">
      <c r="H135" t="s">
        <v>220</v>
      </c>
      <c r="P135" t="s">
        <v>17</v>
      </c>
      <c r="Q135">
        <v>1400</v>
      </c>
      <c r="R135" t="s">
        <v>18</v>
      </c>
      <c r="S135" t="s">
        <v>19</v>
      </c>
      <c r="T135" t="s">
        <v>21</v>
      </c>
    </row>
    <row r="136" spans="8:20" x14ac:dyDescent="0.25">
      <c r="H136" t="s">
        <v>221</v>
      </c>
      <c r="P136" t="s">
        <v>17</v>
      </c>
      <c r="Q136">
        <v>1500</v>
      </c>
      <c r="R136" t="s">
        <v>18</v>
      </c>
      <c r="S136" t="s">
        <v>19</v>
      </c>
      <c r="T136" t="s">
        <v>20</v>
      </c>
    </row>
    <row r="137" spans="8:20" x14ac:dyDescent="0.25">
      <c r="H137" t="s">
        <v>222</v>
      </c>
      <c r="P137" t="s">
        <v>17</v>
      </c>
      <c r="Q137">
        <v>1600</v>
      </c>
      <c r="R137" t="s">
        <v>18</v>
      </c>
      <c r="S137" t="s">
        <v>19</v>
      </c>
      <c r="T137" t="s">
        <v>21</v>
      </c>
    </row>
    <row r="138" spans="8:20" x14ac:dyDescent="0.25">
      <c r="H138" t="s">
        <v>223</v>
      </c>
      <c r="P138" t="s">
        <v>17</v>
      </c>
      <c r="Q138">
        <v>1700</v>
      </c>
      <c r="R138" t="s">
        <v>18</v>
      </c>
      <c r="S138" t="s">
        <v>19</v>
      </c>
      <c r="T138" t="s">
        <v>20</v>
      </c>
    </row>
    <row r="139" spans="8:20" x14ac:dyDescent="0.25">
      <c r="H139" t="s">
        <v>224</v>
      </c>
      <c r="P139" t="s">
        <v>17</v>
      </c>
      <c r="Q139">
        <v>1800</v>
      </c>
      <c r="R139" t="s">
        <v>18</v>
      </c>
      <c r="S139" t="s">
        <v>19</v>
      </c>
      <c r="T139" t="s">
        <v>20</v>
      </c>
    </row>
    <row r="140" spans="8:20" x14ac:dyDescent="0.25">
      <c r="H140" t="s">
        <v>225</v>
      </c>
      <c r="P140" t="s">
        <v>17</v>
      </c>
      <c r="Q140">
        <v>1900</v>
      </c>
      <c r="R140" t="s">
        <v>18</v>
      </c>
      <c r="S140" t="s">
        <v>19</v>
      </c>
      <c r="T140" t="s">
        <v>20</v>
      </c>
    </row>
    <row r="141" spans="8:20" x14ac:dyDescent="0.25">
      <c r="H141" t="s">
        <v>226</v>
      </c>
      <c r="P141" t="s">
        <v>17</v>
      </c>
      <c r="Q141">
        <v>2000</v>
      </c>
      <c r="R141" t="s">
        <v>18</v>
      </c>
      <c r="S141" t="s">
        <v>19</v>
      </c>
      <c r="T141" t="s">
        <v>20</v>
      </c>
    </row>
    <row r="142" spans="8:20" x14ac:dyDescent="0.25">
      <c r="H142" t="s">
        <v>227</v>
      </c>
      <c r="P142" t="s">
        <v>17</v>
      </c>
      <c r="Q142">
        <v>2100</v>
      </c>
      <c r="R142" t="s">
        <v>18</v>
      </c>
      <c r="S142" t="s">
        <v>19</v>
      </c>
      <c r="T142" t="s">
        <v>21</v>
      </c>
    </row>
    <row r="143" spans="8:20" x14ac:dyDescent="0.25">
      <c r="H143" t="s">
        <v>228</v>
      </c>
      <c r="P143" t="s">
        <v>17</v>
      </c>
      <c r="Q143">
        <v>2201</v>
      </c>
      <c r="R143" t="s">
        <v>18</v>
      </c>
      <c r="S143" t="s">
        <v>19</v>
      </c>
      <c r="T143" t="s">
        <v>20</v>
      </c>
    </row>
    <row r="144" spans="8:20" x14ac:dyDescent="0.25">
      <c r="H144" t="s">
        <v>229</v>
      </c>
      <c r="P144" t="s">
        <v>17</v>
      </c>
      <c r="Q144">
        <v>2301</v>
      </c>
      <c r="R144" t="s">
        <v>18</v>
      </c>
      <c r="S144" t="s">
        <v>19</v>
      </c>
      <c r="T144" t="s">
        <v>21</v>
      </c>
    </row>
    <row r="145" spans="8:20" x14ac:dyDescent="0.25">
      <c r="H145" t="s">
        <v>230</v>
      </c>
      <c r="P145" t="s">
        <v>17</v>
      </c>
      <c r="Q145">
        <v>2401</v>
      </c>
      <c r="R145" t="s">
        <v>18</v>
      </c>
      <c r="S145" t="s">
        <v>19</v>
      </c>
      <c r="T145" t="s">
        <v>20</v>
      </c>
    </row>
    <row r="146" spans="8:20" x14ac:dyDescent="0.25">
      <c r="H146" t="s">
        <v>231</v>
      </c>
      <c r="P146" t="s">
        <v>17</v>
      </c>
      <c r="Q146">
        <v>2501</v>
      </c>
      <c r="R146" t="s">
        <v>18</v>
      </c>
      <c r="S146" t="s">
        <v>19</v>
      </c>
      <c r="T146" t="s">
        <v>20</v>
      </c>
    </row>
    <row r="147" spans="8:20" x14ac:dyDescent="0.25">
      <c r="H147" t="s">
        <v>232</v>
      </c>
      <c r="P147" t="s">
        <v>17</v>
      </c>
      <c r="Q147">
        <v>2601</v>
      </c>
      <c r="R147" t="s">
        <v>18</v>
      </c>
      <c r="S147" t="s">
        <v>19</v>
      </c>
      <c r="T147" t="s">
        <v>20</v>
      </c>
    </row>
    <row r="148" spans="8:20" x14ac:dyDescent="0.25">
      <c r="H148" t="s">
        <v>233</v>
      </c>
      <c r="P148" t="s">
        <v>17</v>
      </c>
      <c r="Q148">
        <v>2701</v>
      </c>
      <c r="R148" t="s">
        <v>18</v>
      </c>
      <c r="S148" t="s">
        <v>19</v>
      </c>
      <c r="T148" t="s">
        <v>20</v>
      </c>
    </row>
    <row r="149" spans="8:20" x14ac:dyDescent="0.25">
      <c r="H149" t="s">
        <v>234</v>
      </c>
      <c r="P149" t="s">
        <v>17</v>
      </c>
      <c r="Q149">
        <v>2801</v>
      </c>
      <c r="R149" t="s">
        <v>18</v>
      </c>
      <c r="S149" t="s">
        <v>19</v>
      </c>
      <c r="T149" t="s">
        <v>21</v>
      </c>
    </row>
    <row r="150" spans="8:20" x14ac:dyDescent="0.25">
      <c r="H150" t="s">
        <v>235</v>
      </c>
      <c r="P150" t="s">
        <v>17</v>
      </c>
      <c r="Q150">
        <v>2901</v>
      </c>
      <c r="R150" t="s">
        <v>18</v>
      </c>
      <c r="S150" t="s">
        <v>19</v>
      </c>
      <c r="T150" t="s">
        <v>21</v>
      </c>
    </row>
    <row r="151" spans="8:20" x14ac:dyDescent="0.25">
      <c r="H151" t="s">
        <v>236</v>
      </c>
      <c r="P151" t="s">
        <v>17</v>
      </c>
      <c r="Q151">
        <v>3001</v>
      </c>
      <c r="R151" t="s">
        <v>18</v>
      </c>
      <c r="S151" t="s">
        <v>19</v>
      </c>
      <c r="T151" t="s">
        <v>82</v>
      </c>
    </row>
    <row r="152" spans="8:20" x14ac:dyDescent="0.25">
      <c r="H152" t="s">
        <v>237</v>
      </c>
      <c r="P152" t="s">
        <v>17</v>
      </c>
      <c r="Q152">
        <v>3101</v>
      </c>
      <c r="R152" t="s">
        <v>18</v>
      </c>
      <c r="S152" t="s">
        <v>19</v>
      </c>
      <c r="T152" t="s">
        <v>82</v>
      </c>
    </row>
    <row r="153" spans="8:20" x14ac:dyDescent="0.25">
      <c r="H153" t="s">
        <v>238</v>
      </c>
      <c r="P153" t="s">
        <v>17</v>
      </c>
      <c r="Q153">
        <v>3201</v>
      </c>
      <c r="R153" t="s">
        <v>18</v>
      </c>
      <c r="S153" t="s">
        <v>19</v>
      </c>
      <c r="T153" t="s">
        <v>20</v>
      </c>
    </row>
    <row r="154" spans="8:20" x14ac:dyDescent="0.25">
      <c r="H154" t="s">
        <v>239</v>
      </c>
      <c r="P154" t="s">
        <v>17</v>
      </c>
      <c r="Q154">
        <v>3301</v>
      </c>
      <c r="R154" t="s">
        <v>18</v>
      </c>
      <c r="S154" t="s">
        <v>19</v>
      </c>
      <c r="T154" t="s">
        <v>20</v>
      </c>
    </row>
    <row r="155" spans="8:20" x14ac:dyDescent="0.25">
      <c r="H155" t="s">
        <v>240</v>
      </c>
      <c r="P155" t="s">
        <v>17</v>
      </c>
      <c r="Q155">
        <v>3401</v>
      </c>
      <c r="R155" t="s">
        <v>18</v>
      </c>
      <c r="S155" t="s">
        <v>19</v>
      </c>
      <c r="T155" t="s">
        <v>20</v>
      </c>
    </row>
    <row r="156" spans="8:20" x14ac:dyDescent="0.25">
      <c r="H156" t="s">
        <v>241</v>
      </c>
      <c r="P156" t="s">
        <v>17</v>
      </c>
      <c r="Q156">
        <v>3501</v>
      </c>
      <c r="R156" t="s">
        <v>18</v>
      </c>
      <c r="S156" t="s">
        <v>19</v>
      </c>
      <c r="T156" t="s">
        <v>20</v>
      </c>
    </row>
    <row r="157" spans="8:20" x14ac:dyDescent="0.25">
      <c r="H157" t="s">
        <v>242</v>
      </c>
      <c r="P157" t="s">
        <v>17</v>
      </c>
      <c r="Q157">
        <v>3601</v>
      </c>
      <c r="R157" t="s">
        <v>18</v>
      </c>
      <c r="S157" t="s">
        <v>19</v>
      </c>
      <c r="T157" t="s">
        <v>21</v>
      </c>
    </row>
    <row r="158" spans="8:20" x14ac:dyDescent="0.25">
      <c r="H158" t="s">
        <v>243</v>
      </c>
      <c r="P158" t="s">
        <v>17</v>
      </c>
      <c r="Q158">
        <v>3701</v>
      </c>
      <c r="R158" t="s">
        <v>18</v>
      </c>
      <c r="S158" t="s">
        <v>19</v>
      </c>
      <c r="T158" t="s">
        <v>21</v>
      </c>
    </row>
    <row r="159" spans="8:20" x14ac:dyDescent="0.25">
      <c r="H159" t="s">
        <v>244</v>
      </c>
      <c r="P159" t="s">
        <v>17</v>
      </c>
      <c r="Q159">
        <v>3801</v>
      </c>
      <c r="R159" t="s">
        <v>18</v>
      </c>
      <c r="S159" t="s">
        <v>19</v>
      </c>
      <c r="T159" t="s">
        <v>21</v>
      </c>
    </row>
    <row r="160" spans="8:20" x14ac:dyDescent="0.25">
      <c r="H160" t="s">
        <v>245</v>
      </c>
      <c r="P160" t="s">
        <v>17</v>
      </c>
      <c r="Q160">
        <v>3901</v>
      </c>
      <c r="R160" t="s">
        <v>18</v>
      </c>
      <c r="S160" t="s">
        <v>19</v>
      </c>
      <c r="T160" t="s">
        <v>21</v>
      </c>
    </row>
    <row r="161" spans="8:20" x14ac:dyDescent="0.25">
      <c r="H161" t="s">
        <v>246</v>
      </c>
      <c r="P161" t="s">
        <v>17</v>
      </c>
      <c r="Q161">
        <v>4001</v>
      </c>
      <c r="R161" t="s">
        <v>18</v>
      </c>
      <c r="S161" t="s">
        <v>19</v>
      </c>
      <c r="T161" t="s">
        <v>21</v>
      </c>
    </row>
    <row r="162" spans="8:20" x14ac:dyDescent="0.25">
      <c r="H162" t="s">
        <v>247</v>
      </c>
      <c r="P162" t="s">
        <v>17</v>
      </c>
      <c r="Q162">
        <v>4101</v>
      </c>
      <c r="R162" t="s">
        <v>18</v>
      </c>
      <c r="S162" t="s">
        <v>19</v>
      </c>
      <c r="T162" t="s">
        <v>51</v>
      </c>
    </row>
    <row r="163" spans="8:20" x14ac:dyDescent="0.25">
      <c r="H163" t="s">
        <v>248</v>
      </c>
      <c r="P163" t="s">
        <v>17</v>
      </c>
      <c r="Q163">
        <v>4201</v>
      </c>
      <c r="R163" t="s">
        <v>18</v>
      </c>
      <c r="S163" t="s">
        <v>19</v>
      </c>
      <c r="T163" t="s">
        <v>51</v>
      </c>
    </row>
    <row r="164" spans="8:20" x14ac:dyDescent="0.25">
      <c r="H164" t="s">
        <v>249</v>
      </c>
      <c r="P164" t="s">
        <v>17</v>
      </c>
      <c r="Q164">
        <v>4301</v>
      </c>
      <c r="R164" t="s">
        <v>18</v>
      </c>
      <c r="S164" t="s">
        <v>19</v>
      </c>
      <c r="T164" t="s">
        <v>51</v>
      </c>
    </row>
    <row r="165" spans="8:20" x14ac:dyDescent="0.25">
      <c r="H165" t="s">
        <v>250</v>
      </c>
      <c r="P165" t="s">
        <v>17</v>
      </c>
      <c r="Q165">
        <v>4401</v>
      </c>
      <c r="R165" t="s">
        <v>18</v>
      </c>
      <c r="S165" t="s">
        <v>19</v>
      </c>
      <c r="T165" t="s">
        <v>51</v>
      </c>
    </row>
    <row r="166" spans="8:20" x14ac:dyDescent="0.25">
      <c r="H166" t="s">
        <v>251</v>
      </c>
      <c r="P166" t="s">
        <v>17</v>
      </c>
      <c r="Q166">
        <v>4501</v>
      </c>
      <c r="R166" t="s">
        <v>18</v>
      </c>
      <c r="S166" t="s">
        <v>19</v>
      </c>
      <c r="T166" t="s">
        <v>51</v>
      </c>
    </row>
    <row r="167" spans="8:20" x14ac:dyDescent="0.25">
      <c r="H167" t="s">
        <v>252</v>
      </c>
      <c r="P167" t="s">
        <v>17</v>
      </c>
      <c r="Q167">
        <v>4601</v>
      </c>
      <c r="R167" t="s">
        <v>18</v>
      </c>
      <c r="S167" t="s">
        <v>19</v>
      </c>
      <c r="T167" t="s">
        <v>50</v>
      </c>
    </row>
    <row r="168" spans="8:20" x14ac:dyDescent="0.25">
      <c r="H168" t="s">
        <v>253</v>
      </c>
      <c r="P168" t="s">
        <v>17</v>
      </c>
      <c r="Q168">
        <v>4701</v>
      </c>
      <c r="R168" t="s">
        <v>18</v>
      </c>
      <c r="S168" t="s">
        <v>19</v>
      </c>
      <c r="T168" t="s">
        <v>50</v>
      </c>
    </row>
    <row r="169" spans="8:20" x14ac:dyDescent="0.25">
      <c r="H169" t="s">
        <v>254</v>
      </c>
      <c r="P169" t="s">
        <v>17</v>
      </c>
      <c r="Q169">
        <v>4801</v>
      </c>
      <c r="R169" t="s">
        <v>18</v>
      </c>
      <c r="S169" t="s">
        <v>19</v>
      </c>
      <c r="T169" t="s">
        <v>51</v>
      </c>
    </row>
    <row r="170" spans="8:20" x14ac:dyDescent="0.25">
      <c r="H170" t="s">
        <v>255</v>
      </c>
      <c r="P170" t="s">
        <v>17</v>
      </c>
      <c r="Q170">
        <v>4901</v>
      </c>
      <c r="R170" t="s">
        <v>18</v>
      </c>
      <c r="S170" t="s">
        <v>19</v>
      </c>
      <c r="T170" t="s">
        <v>21</v>
      </c>
    </row>
    <row r="171" spans="8:20" x14ac:dyDescent="0.25">
      <c r="H171" t="s">
        <v>256</v>
      </c>
      <c r="P171" t="s">
        <v>17</v>
      </c>
      <c r="Q171">
        <v>5001</v>
      </c>
      <c r="R171" t="s">
        <v>18</v>
      </c>
      <c r="S171" t="s">
        <v>19</v>
      </c>
      <c r="T171" t="s">
        <v>21</v>
      </c>
    </row>
    <row r="172" spans="8:20" x14ac:dyDescent="0.25">
      <c r="H172" t="s">
        <v>257</v>
      </c>
      <c r="P172" t="s">
        <v>17</v>
      </c>
      <c r="Q172">
        <v>5101</v>
      </c>
      <c r="R172" t="s">
        <v>18</v>
      </c>
      <c r="S172" t="s">
        <v>19</v>
      </c>
      <c r="T172" t="s">
        <v>21</v>
      </c>
    </row>
    <row r="173" spans="8:20" x14ac:dyDescent="0.25">
      <c r="H173" t="s">
        <v>258</v>
      </c>
      <c r="P173" t="s">
        <v>17</v>
      </c>
      <c r="Q173">
        <v>5201</v>
      </c>
      <c r="R173" t="s">
        <v>18</v>
      </c>
      <c r="S173" t="s">
        <v>19</v>
      </c>
      <c r="T173" t="s">
        <v>21</v>
      </c>
    </row>
    <row r="174" spans="8:20" x14ac:dyDescent="0.25">
      <c r="H174" t="s">
        <v>259</v>
      </c>
      <c r="P174" t="s">
        <v>17</v>
      </c>
      <c r="Q174">
        <v>5301</v>
      </c>
      <c r="R174" t="s">
        <v>18</v>
      </c>
      <c r="S174" t="s">
        <v>19</v>
      </c>
      <c r="T174" t="s">
        <v>21</v>
      </c>
    </row>
    <row r="175" spans="8:20" x14ac:dyDescent="0.25">
      <c r="H175" t="s">
        <v>260</v>
      </c>
      <c r="P175" t="s">
        <v>17</v>
      </c>
      <c r="Q175">
        <v>5401</v>
      </c>
      <c r="R175" t="s">
        <v>18</v>
      </c>
      <c r="S175" t="s">
        <v>19</v>
      </c>
      <c r="T175" t="s">
        <v>20</v>
      </c>
    </row>
    <row r="176" spans="8:20" x14ac:dyDescent="0.25">
      <c r="H176" t="s">
        <v>261</v>
      </c>
      <c r="P176" t="s">
        <v>17</v>
      </c>
      <c r="Q176">
        <v>5501</v>
      </c>
      <c r="R176" t="s">
        <v>18</v>
      </c>
      <c r="S176" t="s">
        <v>19</v>
      </c>
      <c r="T176" t="s">
        <v>20</v>
      </c>
    </row>
    <row r="177" spans="8:20" x14ac:dyDescent="0.25">
      <c r="H177" t="s">
        <v>262</v>
      </c>
      <c r="P177" t="s">
        <v>17</v>
      </c>
      <c r="Q177">
        <v>5601</v>
      </c>
      <c r="R177" t="s">
        <v>18</v>
      </c>
      <c r="S177" t="s">
        <v>19</v>
      </c>
      <c r="T177" t="s">
        <v>20</v>
      </c>
    </row>
    <row r="178" spans="8:20" x14ac:dyDescent="0.25">
      <c r="H178" t="s">
        <v>263</v>
      </c>
      <c r="P178" t="s">
        <v>17</v>
      </c>
      <c r="Q178">
        <v>5701</v>
      </c>
      <c r="R178" t="s">
        <v>18</v>
      </c>
      <c r="S178" t="s">
        <v>19</v>
      </c>
      <c r="T178" t="s">
        <v>20</v>
      </c>
    </row>
    <row r="179" spans="8:20" x14ac:dyDescent="0.25">
      <c r="H179" t="s">
        <v>264</v>
      </c>
      <c r="P179" t="s">
        <v>17</v>
      </c>
      <c r="Q179">
        <v>5801</v>
      </c>
      <c r="R179" t="s">
        <v>18</v>
      </c>
      <c r="S179" t="s">
        <v>19</v>
      </c>
      <c r="T179" t="s">
        <v>82</v>
      </c>
    </row>
    <row r="180" spans="8:20" x14ac:dyDescent="0.25">
      <c r="H180" t="s">
        <v>265</v>
      </c>
      <c r="P180" t="s">
        <v>17</v>
      </c>
      <c r="Q180">
        <v>5901</v>
      </c>
      <c r="R180" t="s">
        <v>18</v>
      </c>
      <c r="S180" t="s">
        <v>19</v>
      </c>
      <c r="T180" t="s">
        <v>20</v>
      </c>
    </row>
    <row r="181" spans="8:20" x14ac:dyDescent="0.25">
      <c r="H181" t="s">
        <v>266</v>
      </c>
      <c r="P181" t="s">
        <v>17</v>
      </c>
      <c r="Q181">
        <v>6001</v>
      </c>
      <c r="R181" t="s">
        <v>18</v>
      </c>
      <c r="S181" t="s">
        <v>19</v>
      </c>
      <c r="T181" t="s">
        <v>20</v>
      </c>
    </row>
    <row r="182" spans="8:20" x14ac:dyDescent="0.25">
      <c r="H182" t="s">
        <v>267</v>
      </c>
      <c r="P182" t="s">
        <v>17</v>
      </c>
      <c r="Q182">
        <v>6101</v>
      </c>
      <c r="R182" t="s">
        <v>18</v>
      </c>
      <c r="S182" t="s">
        <v>19</v>
      </c>
      <c r="T182" t="s">
        <v>82</v>
      </c>
    </row>
    <row r="183" spans="8:20" x14ac:dyDescent="0.25">
      <c r="H183" t="s">
        <v>268</v>
      </c>
      <c r="P183" t="s">
        <v>17</v>
      </c>
      <c r="Q183">
        <v>6201</v>
      </c>
      <c r="R183" t="s">
        <v>18</v>
      </c>
      <c r="S183" t="s">
        <v>19</v>
      </c>
      <c r="T183" t="s">
        <v>82</v>
      </c>
    </row>
    <row r="184" spans="8:20" x14ac:dyDescent="0.25">
      <c r="H184" t="s">
        <v>269</v>
      </c>
      <c r="P184" t="s">
        <v>17</v>
      </c>
      <c r="Q184">
        <v>6301</v>
      </c>
      <c r="R184" t="s">
        <v>18</v>
      </c>
      <c r="S184" t="s">
        <v>19</v>
      </c>
      <c r="T184" t="s">
        <v>20</v>
      </c>
    </row>
    <row r="185" spans="8:20" x14ac:dyDescent="0.25">
      <c r="H185" t="s">
        <v>270</v>
      </c>
      <c r="P185" t="s">
        <v>17</v>
      </c>
      <c r="Q185">
        <v>6401</v>
      </c>
      <c r="R185" t="s">
        <v>18</v>
      </c>
      <c r="S185" t="s">
        <v>19</v>
      </c>
      <c r="T185" t="s">
        <v>20</v>
      </c>
    </row>
    <row r="186" spans="8:20" x14ac:dyDescent="0.25">
      <c r="H186" t="s">
        <v>271</v>
      </c>
      <c r="P186" t="s">
        <v>17</v>
      </c>
      <c r="Q186">
        <v>6501</v>
      </c>
      <c r="R186" t="s">
        <v>18</v>
      </c>
      <c r="S186" t="s">
        <v>19</v>
      </c>
      <c r="T186" t="s">
        <v>20</v>
      </c>
    </row>
    <row r="187" spans="8:20" x14ac:dyDescent="0.25">
      <c r="H187" t="s">
        <v>272</v>
      </c>
      <c r="P187" t="s">
        <v>17</v>
      </c>
      <c r="Q187">
        <v>6601</v>
      </c>
      <c r="R187" t="s">
        <v>18</v>
      </c>
      <c r="S187" t="s">
        <v>19</v>
      </c>
      <c r="T187" t="s">
        <v>82</v>
      </c>
    </row>
    <row r="188" spans="8:20" x14ac:dyDescent="0.25">
      <c r="H188" t="s">
        <v>273</v>
      </c>
      <c r="P188" t="s">
        <v>17</v>
      </c>
      <c r="Q188">
        <v>6701</v>
      </c>
      <c r="R188" t="s">
        <v>18</v>
      </c>
      <c r="S188" t="s">
        <v>19</v>
      </c>
      <c r="T188" t="s">
        <v>82</v>
      </c>
    </row>
    <row r="189" spans="8:20" x14ac:dyDescent="0.25">
      <c r="H189" t="s">
        <v>274</v>
      </c>
      <c r="P189" t="s">
        <v>17</v>
      </c>
      <c r="Q189">
        <v>6801</v>
      </c>
      <c r="R189" t="s">
        <v>18</v>
      </c>
      <c r="S189" t="s">
        <v>19</v>
      </c>
      <c r="T189" t="s">
        <v>82</v>
      </c>
    </row>
    <row r="190" spans="8:20" x14ac:dyDescent="0.25">
      <c r="H190" t="s">
        <v>275</v>
      </c>
      <c r="P190" t="s">
        <v>17</v>
      </c>
      <c r="Q190">
        <v>6901</v>
      </c>
      <c r="R190" t="s">
        <v>18</v>
      </c>
      <c r="S190" t="s">
        <v>19</v>
      </c>
      <c r="T190" t="s">
        <v>82</v>
      </c>
    </row>
    <row r="191" spans="8:20" x14ac:dyDescent="0.25">
      <c r="H191" t="s">
        <v>276</v>
      </c>
      <c r="P191" t="s">
        <v>17</v>
      </c>
      <c r="Q191">
        <v>0</v>
      </c>
      <c r="R191" t="s">
        <v>18</v>
      </c>
      <c r="S191" t="s">
        <v>19</v>
      </c>
      <c r="T191" t="s">
        <v>21</v>
      </c>
    </row>
    <row r="192" spans="8:20" x14ac:dyDescent="0.25">
      <c r="H192" t="s">
        <v>277</v>
      </c>
      <c r="P192" t="s">
        <v>17</v>
      </c>
      <c r="Q192">
        <v>100</v>
      </c>
      <c r="R192" t="s">
        <v>18</v>
      </c>
      <c r="S192" t="s">
        <v>19</v>
      </c>
      <c r="T192" t="s">
        <v>21</v>
      </c>
    </row>
    <row r="193" spans="8:20" x14ac:dyDescent="0.25">
      <c r="H193" t="s">
        <v>278</v>
      </c>
      <c r="P193" t="s">
        <v>17</v>
      </c>
      <c r="Q193">
        <v>200</v>
      </c>
      <c r="R193" t="s">
        <v>18</v>
      </c>
      <c r="S193" t="s">
        <v>19</v>
      </c>
      <c r="T193" t="s">
        <v>21</v>
      </c>
    </row>
    <row r="194" spans="8:20" x14ac:dyDescent="0.25">
      <c r="H194" t="s">
        <v>279</v>
      </c>
      <c r="P194" t="s">
        <v>17</v>
      </c>
      <c r="Q194">
        <v>300</v>
      </c>
      <c r="R194" t="s">
        <v>18</v>
      </c>
      <c r="S194" t="s">
        <v>19</v>
      </c>
      <c r="T194" t="s">
        <v>21</v>
      </c>
    </row>
    <row r="195" spans="8:20" x14ac:dyDescent="0.25">
      <c r="H195" t="s">
        <v>280</v>
      </c>
      <c r="P195" t="s">
        <v>17</v>
      </c>
      <c r="Q195">
        <v>400</v>
      </c>
      <c r="R195" t="s">
        <v>18</v>
      </c>
      <c r="S195" t="s">
        <v>19</v>
      </c>
      <c r="T195" t="s">
        <v>20</v>
      </c>
    </row>
    <row r="196" spans="8:20" x14ac:dyDescent="0.25">
      <c r="H196" t="s">
        <v>281</v>
      </c>
      <c r="P196" t="s">
        <v>17</v>
      </c>
      <c r="Q196">
        <v>500</v>
      </c>
      <c r="R196" t="s">
        <v>18</v>
      </c>
      <c r="S196" t="s">
        <v>19</v>
      </c>
      <c r="T196" t="s">
        <v>20</v>
      </c>
    </row>
    <row r="197" spans="8:20" x14ac:dyDescent="0.25">
      <c r="H197" t="s">
        <v>282</v>
      </c>
      <c r="P197" t="s">
        <v>17</v>
      </c>
      <c r="Q197">
        <v>600</v>
      </c>
      <c r="R197" t="s">
        <v>18</v>
      </c>
      <c r="S197" t="s">
        <v>19</v>
      </c>
      <c r="T197" t="s">
        <v>20</v>
      </c>
    </row>
    <row r="198" spans="8:20" x14ac:dyDescent="0.25">
      <c r="H198" t="s">
        <v>283</v>
      </c>
      <c r="P198" t="s">
        <v>17</v>
      </c>
      <c r="Q198">
        <v>700</v>
      </c>
      <c r="R198" t="s">
        <v>18</v>
      </c>
      <c r="S198" t="s">
        <v>19</v>
      </c>
      <c r="T198" t="s">
        <v>20</v>
      </c>
    </row>
    <row r="199" spans="8:20" x14ac:dyDescent="0.25">
      <c r="H199" t="s">
        <v>284</v>
      </c>
      <c r="P199" t="s">
        <v>17</v>
      </c>
      <c r="Q199">
        <v>800</v>
      </c>
      <c r="R199" t="s">
        <v>18</v>
      </c>
      <c r="S199" t="s">
        <v>19</v>
      </c>
      <c r="T199" t="s">
        <v>20</v>
      </c>
    </row>
    <row r="200" spans="8:20" x14ac:dyDescent="0.25">
      <c r="H200" t="s">
        <v>285</v>
      </c>
      <c r="P200" t="s">
        <v>17</v>
      </c>
      <c r="Q200">
        <v>900</v>
      </c>
      <c r="R200" t="s">
        <v>18</v>
      </c>
      <c r="S200" t="s">
        <v>19</v>
      </c>
      <c r="T200" t="s">
        <v>20</v>
      </c>
    </row>
    <row r="201" spans="8:20" x14ac:dyDescent="0.25">
      <c r="H201" t="s">
        <v>286</v>
      </c>
      <c r="P201" t="s">
        <v>17</v>
      </c>
      <c r="Q201">
        <v>1000</v>
      </c>
      <c r="R201" t="s">
        <v>18</v>
      </c>
      <c r="S201" t="s">
        <v>19</v>
      </c>
      <c r="T201" t="s">
        <v>20</v>
      </c>
    </row>
    <row r="202" spans="8:20" x14ac:dyDescent="0.25">
      <c r="H202" t="s">
        <v>287</v>
      </c>
      <c r="P202" t="s">
        <v>17</v>
      </c>
      <c r="Q202">
        <v>1100</v>
      </c>
      <c r="R202" t="s">
        <v>18</v>
      </c>
      <c r="S202" t="s">
        <v>19</v>
      </c>
      <c r="T202" t="s">
        <v>20</v>
      </c>
    </row>
    <row r="203" spans="8:20" x14ac:dyDescent="0.25">
      <c r="H203" t="s">
        <v>288</v>
      </c>
      <c r="P203" t="s">
        <v>17</v>
      </c>
      <c r="Q203">
        <v>1200</v>
      </c>
      <c r="R203" t="s">
        <v>18</v>
      </c>
      <c r="S203" t="s">
        <v>19</v>
      </c>
      <c r="T203" t="s">
        <v>20</v>
      </c>
    </row>
    <row r="204" spans="8:20" x14ac:dyDescent="0.25">
      <c r="H204" t="s">
        <v>289</v>
      </c>
      <c r="P204" t="s">
        <v>17</v>
      </c>
      <c r="Q204">
        <v>1300</v>
      </c>
      <c r="R204" t="s">
        <v>18</v>
      </c>
      <c r="S204" t="s">
        <v>19</v>
      </c>
      <c r="T204" t="s">
        <v>20</v>
      </c>
    </row>
    <row r="205" spans="8:20" x14ac:dyDescent="0.25">
      <c r="H205" t="s">
        <v>290</v>
      </c>
      <c r="P205" t="s">
        <v>17</v>
      </c>
      <c r="Q205">
        <v>1400</v>
      </c>
      <c r="R205" t="s">
        <v>18</v>
      </c>
      <c r="S205" t="s">
        <v>19</v>
      </c>
      <c r="T205" t="s">
        <v>20</v>
      </c>
    </row>
    <row r="206" spans="8:20" x14ac:dyDescent="0.25">
      <c r="H206" t="s">
        <v>291</v>
      </c>
      <c r="P206" t="s">
        <v>17</v>
      </c>
      <c r="Q206">
        <v>1500</v>
      </c>
      <c r="R206" t="s">
        <v>18</v>
      </c>
      <c r="S206" t="s">
        <v>19</v>
      </c>
      <c r="T206" t="s">
        <v>20</v>
      </c>
    </row>
    <row r="207" spans="8:20" x14ac:dyDescent="0.25">
      <c r="H207" t="s">
        <v>292</v>
      </c>
      <c r="P207" t="s">
        <v>17</v>
      </c>
      <c r="Q207">
        <v>1600</v>
      </c>
      <c r="R207" t="s">
        <v>18</v>
      </c>
      <c r="S207" t="s">
        <v>19</v>
      </c>
      <c r="T207" t="s">
        <v>20</v>
      </c>
    </row>
    <row r="208" spans="8:20" x14ac:dyDescent="0.25">
      <c r="H208" t="s">
        <v>293</v>
      </c>
      <c r="P208" t="s">
        <v>17</v>
      </c>
      <c r="Q208">
        <v>1700</v>
      </c>
      <c r="R208" t="s">
        <v>18</v>
      </c>
      <c r="S208" t="s">
        <v>19</v>
      </c>
      <c r="T208" t="s">
        <v>20</v>
      </c>
    </row>
    <row r="209" spans="8:20" x14ac:dyDescent="0.25">
      <c r="H209" t="s">
        <v>294</v>
      </c>
      <c r="P209" t="s">
        <v>17</v>
      </c>
      <c r="Q209">
        <v>1800</v>
      </c>
      <c r="R209" t="s">
        <v>18</v>
      </c>
      <c r="S209" t="s">
        <v>19</v>
      </c>
      <c r="T209" t="s">
        <v>20</v>
      </c>
    </row>
    <row r="210" spans="8:20" x14ac:dyDescent="0.25">
      <c r="H210" t="s">
        <v>295</v>
      </c>
      <c r="P210" t="s">
        <v>17</v>
      </c>
      <c r="Q210">
        <v>1900</v>
      </c>
      <c r="R210" t="s">
        <v>18</v>
      </c>
      <c r="S210" t="s">
        <v>19</v>
      </c>
      <c r="T210" t="s">
        <v>20</v>
      </c>
    </row>
    <row r="211" spans="8:20" x14ac:dyDescent="0.25">
      <c r="H211" t="s">
        <v>296</v>
      </c>
      <c r="P211" t="s">
        <v>17</v>
      </c>
      <c r="Q211">
        <v>2000</v>
      </c>
      <c r="R211" t="s">
        <v>18</v>
      </c>
      <c r="S211" t="s">
        <v>19</v>
      </c>
      <c r="T211" t="s">
        <v>20</v>
      </c>
    </row>
    <row r="212" spans="8:20" x14ac:dyDescent="0.25">
      <c r="H212" t="s">
        <v>297</v>
      </c>
      <c r="P212" t="s">
        <v>17</v>
      </c>
      <c r="Q212">
        <v>2100</v>
      </c>
      <c r="R212" t="s">
        <v>18</v>
      </c>
      <c r="S212" t="s">
        <v>19</v>
      </c>
      <c r="T212" t="s">
        <v>20</v>
      </c>
    </row>
    <row r="213" spans="8:20" x14ac:dyDescent="0.25">
      <c r="H213" t="s">
        <v>298</v>
      </c>
      <c r="P213" t="s">
        <v>17</v>
      </c>
      <c r="Q213">
        <v>2201</v>
      </c>
      <c r="R213" t="s">
        <v>18</v>
      </c>
      <c r="S213" t="s">
        <v>19</v>
      </c>
      <c r="T213" t="s">
        <v>20</v>
      </c>
    </row>
    <row r="214" spans="8:20" x14ac:dyDescent="0.25">
      <c r="H214" t="s">
        <v>299</v>
      </c>
      <c r="P214" t="s">
        <v>17</v>
      </c>
      <c r="Q214">
        <v>2301</v>
      </c>
      <c r="R214" t="s">
        <v>18</v>
      </c>
      <c r="S214" t="s">
        <v>19</v>
      </c>
      <c r="T214" t="s">
        <v>20</v>
      </c>
    </row>
    <row r="215" spans="8:20" x14ac:dyDescent="0.25">
      <c r="H215" t="s">
        <v>300</v>
      </c>
      <c r="P215" t="s">
        <v>17</v>
      </c>
      <c r="Q215">
        <v>2401</v>
      </c>
      <c r="R215" t="s">
        <v>18</v>
      </c>
      <c r="S215" t="s">
        <v>19</v>
      </c>
      <c r="T215" t="s">
        <v>20</v>
      </c>
    </row>
    <row r="216" spans="8:20" x14ac:dyDescent="0.25">
      <c r="P216" t="s">
        <v>17</v>
      </c>
      <c r="Q216">
        <v>2501</v>
      </c>
      <c r="R216" t="s">
        <v>18</v>
      </c>
      <c r="S216" t="s">
        <v>19</v>
      </c>
      <c r="T216" t="s">
        <v>20</v>
      </c>
    </row>
    <row r="217" spans="8:20" x14ac:dyDescent="0.25">
      <c r="P217" t="s">
        <v>17</v>
      </c>
      <c r="Q217">
        <v>2601</v>
      </c>
      <c r="R217" t="s">
        <v>18</v>
      </c>
      <c r="S217" t="s">
        <v>19</v>
      </c>
      <c r="T217" t="s">
        <v>20</v>
      </c>
    </row>
    <row r="218" spans="8:20" x14ac:dyDescent="0.25">
      <c r="P218" t="s">
        <v>17</v>
      </c>
      <c r="Q218">
        <v>2701</v>
      </c>
      <c r="R218" t="s">
        <v>18</v>
      </c>
      <c r="S218" t="s">
        <v>19</v>
      </c>
      <c r="T218" t="s">
        <v>20</v>
      </c>
    </row>
    <row r="219" spans="8:20" x14ac:dyDescent="0.25">
      <c r="P219" t="s">
        <v>17</v>
      </c>
      <c r="Q219">
        <v>2801</v>
      </c>
      <c r="R219" t="s">
        <v>18</v>
      </c>
      <c r="S219" t="s">
        <v>19</v>
      </c>
      <c r="T219" t="s">
        <v>20</v>
      </c>
    </row>
    <row r="220" spans="8:20" x14ac:dyDescent="0.25">
      <c r="P220" t="s">
        <v>17</v>
      </c>
      <c r="Q220">
        <v>2901</v>
      </c>
      <c r="R220" t="s">
        <v>18</v>
      </c>
      <c r="S220" t="s">
        <v>19</v>
      </c>
      <c r="T220" t="s">
        <v>20</v>
      </c>
    </row>
    <row r="221" spans="8:20" x14ac:dyDescent="0.25">
      <c r="P221" t="s">
        <v>17</v>
      </c>
      <c r="Q221">
        <v>3001</v>
      </c>
      <c r="R221" t="s">
        <v>18</v>
      </c>
      <c r="S221" t="s">
        <v>19</v>
      </c>
      <c r="T221" t="s">
        <v>82</v>
      </c>
    </row>
    <row r="222" spans="8:20" x14ac:dyDescent="0.25">
      <c r="P222" t="s">
        <v>17</v>
      </c>
      <c r="Q222">
        <v>3101</v>
      </c>
      <c r="R222" t="s">
        <v>18</v>
      </c>
      <c r="S222" t="s">
        <v>19</v>
      </c>
      <c r="T222" t="s">
        <v>20</v>
      </c>
    </row>
    <row r="223" spans="8:20" x14ac:dyDescent="0.25">
      <c r="P223" t="s">
        <v>17</v>
      </c>
      <c r="Q223">
        <v>3201</v>
      </c>
      <c r="R223" t="s">
        <v>18</v>
      </c>
      <c r="S223" t="s">
        <v>19</v>
      </c>
      <c r="T223" t="s">
        <v>20</v>
      </c>
    </row>
    <row r="224" spans="8:20" x14ac:dyDescent="0.25">
      <c r="P224" t="s">
        <v>17</v>
      </c>
      <c r="Q224">
        <v>3301</v>
      </c>
      <c r="R224" t="s">
        <v>18</v>
      </c>
      <c r="S224" t="s">
        <v>19</v>
      </c>
      <c r="T224" t="s">
        <v>20</v>
      </c>
    </row>
    <row r="225" spans="16:20" x14ac:dyDescent="0.25">
      <c r="P225" t="s">
        <v>17</v>
      </c>
      <c r="Q225">
        <v>3401</v>
      </c>
      <c r="R225" t="s">
        <v>18</v>
      </c>
      <c r="S225" t="s">
        <v>19</v>
      </c>
      <c r="T225" t="s">
        <v>20</v>
      </c>
    </row>
    <row r="226" spans="16:20" x14ac:dyDescent="0.25">
      <c r="P226" t="s">
        <v>17</v>
      </c>
      <c r="Q226">
        <v>3501</v>
      </c>
      <c r="R226" t="s">
        <v>18</v>
      </c>
      <c r="S226" t="s">
        <v>19</v>
      </c>
      <c r="T226" t="s">
        <v>20</v>
      </c>
    </row>
    <row r="227" spans="16:20" x14ac:dyDescent="0.25">
      <c r="P227" t="s">
        <v>17</v>
      </c>
      <c r="Q227">
        <v>3601</v>
      </c>
      <c r="R227" t="s">
        <v>18</v>
      </c>
      <c r="S227" t="s">
        <v>19</v>
      </c>
      <c r="T227" t="s">
        <v>20</v>
      </c>
    </row>
    <row r="228" spans="16:20" x14ac:dyDescent="0.25">
      <c r="P228" t="s">
        <v>17</v>
      </c>
      <c r="Q228">
        <v>3701</v>
      </c>
      <c r="R228" t="s">
        <v>18</v>
      </c>
      <c r="S228" t="s">
        <v>19</v>
      </c>
      <c r="T228" t="s">
        <v>20</v>
      </c>
    </row>
    <row r="229" spans="16:20" x14ac:dyDescent="0.25">
      <c r="P229" t="s">
        <v>17</v>
      </c>
      <c r="Q229">
        <v>3801</v>
      </c>
      <c r="R229" t="s">
        <v>18</v>
      </c>
      <c r="S229" t="s">
        <v>19</v>
      </c>
      <c r="T229" t="s">
        <v>20</v>
      </c>
    </row>
    <row r="230" spans="16:20" x14ac:dyDescent="0.25">
      <c r="P230" t="s">
        <v>17</v>
      </c>
      <c r="Q230">
        <v>3901</v>
      </c>
      <c r="R230" t="s">
        <v>18</v>
      </c>
      <c r="S230" t="s">
        <v>19</v>
      </c>
      <c r="T230" t="s">
        <v>20</v>
      </c>
    </row>
    <row r="231" spans="16:20" x14ac:dyDescent="0.25">
      <c r="P231" t="s">
        <v>17</v>
      </c>
      <c r="Q231">
        <v>4001</v>
      </c>
      <c r="R231" t="s">
        <v>18</v>
      </c>
      <c r="S231" t="s">
        <v>19</v>
      </c>
      <c r="T231" t="s">
        <v>21</v>
      </c>
    </row>
    <row r="232" spans="16:20" x14ac:dyDescent="0.25">
      <c r="P232" t="s">
        <v>17</v>
      </c>
      <c r="Q232">
        <v>4101</v>
      </c>
      <c r="R232" t="s">
        <v>18</v>
      </c>
      <c r="S232" t="s">
        <v>19</v>
      </c>
      <c r="T232" t="s">
        <v>21</v>
      </c>
    </row>
    <row r="233" spans="16:20" x14ac:dyDescent="0.25">
      <c r="P233" t="s">
        <v>17</v>
      </c>
      <c r="Q233">
        <v>4201</v>
      </c>
      <c r="R233" t="s">
        <v>18</v>
      </c>
      <c r="S233" t="s">
        <v>19</v>
      </c>
      <c r="T233" t="s">
        <v>21</v>
      </c>
    </row>
    <row r="234" spans="16:20" x14ac:dyDescent="0.25">
      <c r="P234" t="s">
        <v>17</v>
      </c>
      <c r="Q234">
        <v>4301</v>
      </c>
      <c r="R234" t="s">
        <v>18</v>
      </c>
      <c r="S234" t="s">
        <v>19</v>
      </c>
      <c r="T234" t="s">
        <v>51</v>
      </c>
    </row>
    <row r="235" spans="16:20" x14ac:dyDescent="0.25">
      <c r="P235" t="s">
        <v>17</v>
      </c>
      <c r="Q235">
        <v>4401</v>
      </c>
      <c r="R235" t="s">
        <v>18</v>
      </c>
      <c r="S235" t="s">
        <v>19</v>
      </c>
      <c r="T235" t="s">
        <v>21</v>
      </c>
    </row>
    <row r="236" spans="16:20" x14ac:dyDescent="0.25">
      <c r="P236" t="s">
        <v>17</v>
      </c>
      <c r="Q236">
        <v>4501</v>
      </c>
      <c r="R236" t="s">
        <v>18</v>
      </c>
      <c r="S236" t="s">
        <v>19</v>
      </c>
      <c r="T236" t="s">
        <v>21</v>
      </c>
    </row>
    <row r="237" spans="16:20" x14ac:dyDescent="0.25">
      <c r="P237" t="s">
        <v>17</v>
      </c>
      <c r="Q237">
        <v>4601</v>
      </c>
      <c r="R237" t="s">
        <v>18</v>
      </c>
      <c r="S237" t="s">
        <v>19</v>
      </c>
      <c r="T237" t="s">
        <v>21</v>
      </c>
    </row>
    <row r="238" spans="16:20" x14ac:dyDescent="0.25">
      <c r="P238" t="s">
        <v>17</v>
      </c>
      <c r="Q238">
        <v>4701</v>
      </c>
      <c r="R238" t="s">
        <v>18</v>
      </c>
      <c r="S238" t="s">
        <v>19</v>
      </c>
      <c r="T238" t="s">
        <v>21</v>
      </c>
    </row>
    <row r="239" spans="16:20" x14ac:dyDescent="0.25">
      <c r="P239" t="s">
        <v>17</v>
      </c>
      <c r="Q239">
        <v>4801</v>
      </c>
      <c r="R239" t="s">
        <v>18</v>
      </c>
      <c r="S239" t="s">
        <v>19</v>
      </c>
      <c r="T239" t="s">
        <v>21</v>
      </c>
    </row>
    <row r="240" spans="16:20" x14ac:dyDescent="0.25">
      <c r="P240" t="s">
        <v>17</v>
      </c>
      <c r="Q240">
        <v>4901</v>
      </c>
      <c r="R240" t="s">
        <v>18</v>
      </c>
      <c r="S240" t="s">
        <v>19</v>
      </c>
      <c r="T240" t="s">
        <v>20</v>
      </c>
    </row>
    <row r="241" spans="16:20" x14ac:dyDescent="0.25">
      <c r="P241" t="s">
        <v>17</v>
      </c>
      <c r="Q241">
        <v>5001</v>
      </c>
      <c r="R241" t="s">
        <v>18</v>
      </c>
      <c r="S241" t="s">
        <v>19</v>
      </c>
      <c r="T241" t="s">
        <v>21</v>
      </c>
    </row>
    <row r="242" spans="16:20" x14ac:dyDescent="0.25">
      <c r="P242" t="s">
        <v>17</v>
      </c>
      <c r="Q242">
        <v>0</v>
      </c>
      <c r="R242" t="s">
        <v>18</v>
      </c>
      <c r="S242" t="s">
        <v>19</v>
      </c>
      <c r="T242" t="s">
        <v>20</v>
      </c>
    </row>
    <row r="243" spans="16:20" x14ac:dyDescent="0.25">
      <c r="P243" t="s">
        <v>17</v>
      </c>
      <c r="Q243">
        <v>100</v>
      </c>
      <c r="R243" t="s">
        <v>18</v>
      </c>
      <c r="S243" t="s">
        <v>19</v>
      </c>
      <c r="T243" t="s">
        <v>20</v>
      </c>
    </row>
    <row r="244" spans="16:20" x14ac:dyDescent="0.25">
      <c r="P244" t="s">
        <v>17</v>
      </c>
      <c r="Q244">
        <v>200</v>
      </c>
      <c r="R244" t="s">
        <v>18</v>
      </c>
      <c r="S244" t="s">
        <v>19</v>
      </c>
      <c r="T244" t="s">
        <v>20</v>
      </c>
    </row>
    <row r="245" spans="16:20" x14ac:dyDescent="0.25">
      <c r="P245" t="s">
        <v>17</v>
      </c>
      <c r="Q245">
        <v>300</v>
      </c>
      <c r="R245" t="s">
        <v>18</v>
      </c>
      <c r="S245" t="s">
        <v>19</v>
      </c>
      <c r="T245" t="s">
        <v>20</v>
      </c>
    </row>
    <row r="246" spans="16:20" x14ac:dyDescent="0.25">
      <c r="P246" t="s">
        <v>17</v>
      </c>
      <c r="Q246">
        <v>400</v>
      </c>
      <c r="R246" t="s">
        <v>18</v>
      </c>
      <c r="S246" t="s">
        <v>19</v>
      </c>
      <c r="T246" t="s">
        <v>81</v>
      </c>
    </row>
    <row r="247" spans="16:20" x14ac:dyDescent="0.25">
      <c r="P247" t="s">
        <v>17</v>
      </c>
      <c r="Q247">
        <v>500</v>
      </c>
      <c r="R247" t="s">
        <v>18</v>
      </c>
      <c r="S247" t="s">
        <v>19</v>
      </c>
      <c r="T247" t="s">
        <v>31</v>
      </c>
    </row>
    <row r="248" spans="16:20" x14ac:dyDescent="0.25">
      <c r="P248" t="s">
        <v>17</v>
      </c>
      <c r="Q248">
        <v>600</v>
      </c>
      <c r="R248" t="s">
        <v>18</v>
      </c>
      <c r="S248" t="s">
        <v>19</v>
      </c>
      <c r="T248" t="s">
        <v>121</v>
      </c>
    </row>
    <row r="249" spans="16:20" x14ac:dyDescent="0.25">
      <c r="P249" t="s">
        <v>17</v>
      </c>
      <c r="Q249">
        <v>700</v>
      </c>
      <c r="R249" t="s">
        <v>18</v>
      </c>
      <c r="S249" t="s">
        <v>19</v>
      </c>
      <c r="T249" t="s">
        <v>135</v>
      </c>
    </row>
    <row r="250" spans="16:20" x14ac:dyDescent="0.25">
      <c r="P250" t="s">
        <v>17</v>
      </c>
      <c r="Q250">
        <v>800</v>
      </c>
      <c r="R250" t="s">
        <v>18</v>
      </c>
      <c r="S250" t="s">
        <v>19</v>
      </c>
      <c r="T250" t="s">
        <v>137</v>
      </c>
    </row>
    <row r="251" spans="16:20" x14ac:dyDescent="0.25">
      <c r="P251" t="s">
        <v>17</v>
      </c>
      <c r="Q251">
        <v>900</v>
      </c>
      <c r="R251" t="s">
        <v>18</v>
      </c>
      <c r="S251" t="s">
        <v>19</v>
      </c>
      <c r="T251" t="s">
        <v>57</v>
      </c>
    </row>
    <row r="252" spans="16:20" x14ac:dyDescent="0.25">
      <c r="P252" t="s">
        <v>17</v>
      </c>
      <c r="Q252">
        <v>1000</v>
      </c>
      <c r="R252" t="s">
        <v>18</v>
      </c>
      <c r="S252" t="s">
        <v>19</v>
      </c>
      <c r="T252" t="s">
        <v>120</v>
      </c>
    </row>
    <row r="253" spans="16:20" x14ac:dyDescent="0.25">
      <c r="P253" t="s">
        <v>17</v>
      </c>
      <c r="Q253">
        <v>1100</v>
      </c>
      <c r="R253" t="s">
        <v>18</v>
      </c>
      <c r="S253" t="s">
        <v>19</v>
      </c>
      <c r="T253" t="s">
        <v>127</v>
      </c>
    </row>
    <row r="254" spans="16:20" x14ac:dyDescent="0.25">
      <c r="P254" t="s">
        <v>17</v>
      </c>
      <c r="Q254">
        <v>1200</v>
      </c>
      <c r="R254" t="s">
        <v>18</v>
      </c>
      <c r="S254" t="s">
        <v>19</v>
      </c>
      <c r="T254" t="s">
        <v>136</v>
      </c>
    </row>
    <row r="255" spans="16:20" x14ac:dyDescent="0.25">
      <c r="P255" t="s">
        <v>17</v>
      </c>
      <c r="Q255">
        <v>1300</v>
      </c>
      <c r="R255" t="s">
        <v>18</v>
      </c>
      <c r="S255" t="s">
        <v>19</v>
      </c>
      <c r="T255" t="s">
        <v>30</v>
      </c>
    </row>
    <row r="256" spans="16:20" x14ac:dyDescent="0.25">
      <c r="P256" t="s">
        <v>17</v>
      </c>
      <c r="Q256">
        <v>1400</v>
      </c>
      <c r="R256" t="s">
        <v>18</v>
      </c>
      <c r="S256" t="s">
        <v>19</v>
      </c>
      <c r="T256" t="s">
        <v>83</v>
      </c>
    </row>
    <row r="257" spans="16:20" x14ac:dyDescent="0.25">
      <c r="P257" t="s">
        <v>17</v>
      </c>
      <c r="Q257">
        <v>1500</v>
      </c>
      <c r="R257" t="s">
        <v>18</v>
      </c>
      <c r="S257" t="s">
        <v>19</v>
      </c>
      <c r="T257" t="s">
        <v>139</v>
      </c>
    </row>
    <row r="258" spans="16:20" x14ac:dyDescent="0.25">
      <c r="P258" t="s">
        <v>17</v>
      </c>
      <c r="Q258">
        <v>1600</v>
      </c>
      <c r="R258" t="s">
        <v>18</v>
      </c>
      <c r="S258" t="s">
        <v>19</v>
      </c>
      <c r="T258" t="s">
        <v>106</v>
      </c>
    </row>
    <row r="259" spans="16:20" x14ac:dyDescent="0.25">
      <c r="P259" t="s">
        <v>17</v>
      </c>
      <c r="Q259">
        <v>1700</v>
      </c>
      <c r="R259" t="s">
        <v>18</v>
      </c>
      <c r="S259" t="s">
        <v>19</v>
      </c>
      <c r="T259" t="s">
        <v>97</v>
      </c>
    </row>
    <row r="260" spans="16:20" x14ac:dyDescent="0.25">
      <c r="P260" t="s">
        <v>17</v>
      </c>
      <c r="Q260">
        <v>1800</v>
      </c>
      <c r="R260" t="s">
        <v>18</v>
      </c>
      <c r="S260" t="s">
        <v>19</v>
      </c>
      <c r="T260" t="s">
        <v>123</v>
      </c>
    </row>
    <row r="261" spans="16:20" x14ac:dyDescent="0.25">
      <c r="P261" t="s">
        <v>17</v>
      </c>
      <c r="Q261">
        <v>1900</v>
      </c>
      <c r="R261" t="s">
        <v>18</v>
      </c>
      <c r="S261" t="s">
        <v>19</v>
      </c>
      <c r="T261" t="s">
        <v>68</v>
      </c>
    </row>
    <row r="262" spans="16:20" x14ac:dyDescent="0.25">
      <c r="P262" t="s">
        <v>17</v>
      </c>
      <c r="Q262">
        <v>2000</v>
      </c>
      <c r="R262" t="s">
        <v>18</v>
      </c>
      <c r="S262" t="s">
        <v>19</v>
      </c>
      <c r="T262" t="s">
        <v>47</v>
      </c>
    </row>
    <row r="263" spans="16:20" x14ac:dyDescent="0.25">
      <c r="P263" t="s">
        <v>17</v>
      </c>
      <c r="Q263">
        <v>2100</v>
      </c>
      <c r="R263" t="s">
        <v>18</v>
      </c>
      <c r="S263" t="s">
        <v>19</v>
      </c>
      <c r="T263" t="s">
        <v>112</v>
      </c>
    </row>
    <row r="264" spans="16:20" x14ac:dyDescent="0.25">
      <c r="P264" t="s">
        <v>17</v>
      </c>
      <c r="Q264">
        <v>2201</v>
      </c>
      <c r="R264" t="s">
        <v>18</v>
      </c>
      <c r="S264" t="s">
        <v>19</v>
      </c>
      <c r="T264" t="s">
        <v>125</v>
      </c>
    </row>
    <row r="265" spans="16:20" x14ac:dyDescent="0.25">
      <c r="P265" t="s">
        <v>17</v>
      </c>
      <c r="Q265">
        <v>2301</v>
      </c>
      <c r="R265" t="s">
        <v>18</v>
      </c>
      <c r="S265" t="s">
        <v>19</v>
      </c>
      <c r="T265" t="s">
        <v>36</v>
      </c>
    </row>
    <row r="266" spans="16:20" x14ac:dyDescent="0.25">
      <c r="P266" t="s">
        <v>17</v>
      </c>
      <c r="Q266">
        <v>2401</v>
      </c>
      <c r="R266" t="s">
        <v>18</v>
      </c>
      <c r="S266" t="s">
        <v>19</v>
      </c>
      <c r="T266" t="s">
        <v>90</v>
      </c>
    </row>
    <row r="267" spans="16:20" x14ac:dyDescent="0.25">
      <c r="P267" t="s">
        <v>17</v>
      </c>
      <c r="Q267">
        <v>2501</v>
      </c>
      <c r="R267" t="s">
        <v>18</v>
      </c>
      <c r="S267" t="s">
        <v>19</v>
      </c>
      <c r="T267" t="s">
        <v>118</v>
      </c>
    </row>
    <row r="268" spans="16:20" x14ac:dyDescent="0.25">
      <c r="P268" t="s">
        <v>17</v>
      </c>
      <c r="Q268">
        <v>2601</v>
      </c>
      <c r="R268" t="s">
        <v>18</v>
      </c>
      <c r="S268" t="s">
        <v>19</v>
      </c>
      <c r="T268" t="s">
        <v>133</v>
      </c>
    </row>
    <row r="269" spans="16:20" x14ac:dyDescent="0.25">
      <c r="P269" t="s">
        <v>17</v>
      </c>
      <c r="Q269">
        <v>2701</v>
      </c>
      <c r="R269" t="s">
        <v>18</v>
      </c>
      <c r="S269" t="s">
        <v>19</v>
      </c>
      <c r="T269" t="s">
        <v>62</v>
      </c>
    </row>
    <row r="270" spans="16:20" x14ac:dyDescent="0.25">
      <c r="P270" t="s">
        <v>17</v>
      </c>
      <c r="Q270">
        <v>2801</v>
      </c>
      <c r="R270" t="s">
        <v>18</v>
      </c>
      <c r="S270" t="s">
        <v>19</v>
      </c>
      <c r="T270" t="s">
        <v>134</v>
      </c>
    </row>
    <row r="271" spans="16:20" x14ac:dyDescent="0.25">
      <c r="P271" t="s">
        <v>17</v>
      </c>
      <c r="Q271">
        <v>2901</v>
      </c>
      <c r="R271" t="s">
        <v>18</v>
      </c>
      <c r="S271" t="s">
        <v>19</v>
      </c>
      <c r="T271" t="s">
        <v>94</v>
      </c>
    </row>
    <row r="272" spans="16:20" x14ac:dyDescent="0.25">
      <c r="P272" t="s">
        <v>17</v>
      </c>
      <c r="Q272">
        <v>3001</v>
      </c>
      <c r="R272" t="s">
        <v>18</v>
      </c>
      <c r="S272" t="s">
        <v>19</v>
      </c>
      <c r="T272" t="s">
        <v>130</v>
      </c>
    </row>
    <row r="273" spans="16:20" x14ac:dyDescent="0.25">
      <c r="P273" t="s">
        <v>17</v>
      </c>
      <c r="Q273">
        <v>3101</v>
      </c>
      <c r="R273" t="s">
        <v>18</v>
      </c>
      <c r="S273" t="s">
        <v>19</v>
      </c>
      <c r="T273" t="s">
        <v>90</v>
      </c>
    </row>
    <row r="274" spans="16:20" x14ac:dyDescent="0.25">
      <c r="P274" t="s">
        <v>17</v>
      </c>
      <c r="Q274">
        <v>3201</v>
      </c>
      <c r="R274" t="s">
        <v>18</v>
      </c>
      <c r="S274" t="s">
        <v>19</v>
      </c>
      <c r="T274" t="s">
        <v>86</v>
      </c>
    </row>
    <row r="275" spans="16:20" x14ac:dyDescent="0.25">
      <c r="P275" t="s">
        <v>17</v>
      </c>
      <c r="Q275">
        <v>3301</v>
      </c>
      <c r="R275" t="s">
        <v>18</v>
      </c>
      <c r="S275" t="s">
        <v>19</v>
      </c>
      <c r="T275" t="s">
        <v>58</v>
      </c>
    </row>
    <row r="276" spans="16:20" x14ac:dyDescent="0.25">
      <c r="P276" t="s">
        <v>17</v>
      </c>
      <c r="Q276">
        <v>3401</v>
      </c>
      <c r="R276" t="s">
        <v>18</v>
      </c>
      <c r="S276" t="s">
        <v>19</v>
      </c>
      <c r="T276" t="s">
        <v>70</v>
      </c>
    </row>
    <row r="277" spans="16:20" x14ac:dyDescent="0.25">
      <c r="P277" t="s">
        <v>17</v>
      </c>
      <c r="Q277">
        <v>3501</v>
      </c>
      <c r="R277" t="s">
        <v>18</v>
      </c>
      <c r="S277" t="s">
        <v>19</v>
      </c>
      <c r="T277" t="s">
        <v>124</v>
      </c>
    </row>
    <row r="278" spans="16:20" x14ac:dyDescent="0.25">
      <c r="P278" t="s">
        <v>17</v>
      </c>
      <c r="Q278">
        <v>3601</v>
      </c>
      <c r="R278" t="s">
        <v>18</v>
      </c>
      <c r="S278" t="s">
        <v>19</v>
      </c>
      <c r="T278" t="s">
        <v>67</v>
      </c>
    </row>
    <row r="279" spans="16:20" x14ac:dyDescent="0.25">
      <c r="P279" t="s">
        <v>17</v>
      </c>
      <c r="Q279">
        <v>3701</v>
      </c>
      <c r="R279" t="s">
        <v>18</v>
      </c>
      <c r="S279" t="s">
        <v>19</v>
      </c>
      <c r="T279" t="s">
        <v>43</v>
      </c>
    </row>
    <row r="280" spans="16:20" x14ac:dyDescent="0.25">
      <c r="P280" t="s">
        <v>17</v>
      </c>
      <c r="Q280">
        <v>3801</v>
      </c>
      <c r="R280" t="s">
        <v>18</v>
      </c>
      <c r="S280" t="s">
        <v>19</v>
      </c>
      <c r="T280" t="s">
        <v>90</v>
      </c>
    </row>
    <row r="281" spans="16:20" x14ac:dyDescent="0.25">
      <c r="P281" t="s">
        <v>17</v>
      </c>
      <c r="Q281">
        <v>3901</v>
      </c>
      <c r="R281" t="s">
        <v>18</v>
      </c>
      <c r="S281" t="s">
        <v>19</v>
      </c>
      <c r="T281" t="s">
        <v>78</v>
      </c>
    </row>
    <row r="282" spans="16:20" x14ac:dyDescent="0.25">
      <c r="P282" t="s">
        <v>17</v>
      </c>
      <c r="Q282">
        <v>4001</v>
      </c>
      <c r="R282" t="s">
        <v>18</v>
      </c>
      <c r="S282" t="s">
        <v>19</v>
      </c>
      <c r="T282" t="s">
        <v>37</v>
      </c>
    </row>
    <row r="283" spans="16:20" x14ac:dyDescent="0.25">
      <c r="P283" t="s">
        <v>17</v>
      </c>
      <c r="Q283">
        <v>4101</v>
      </c>
      <c r="R283" t="s">
        <v>18</v>
      </c>
      <c r="S283" t="s">
        <v>19</v>
      </c>
      <c r="T283" t="s">
        <v>92</v>
      </c>
    </row>
    <row r="284" spans="16:20" x14ac:dyDescent="0.25">
      <c r="P284" t="s">
        <v>17</v>
      </c>
      <c r="Q284">
        <v>4201</v>
      </c>
      <c r="R284" t="s">
        <v>18</v>
      </c>
      <c r="S284" t="s">
        <v>19</v>
      </c>
      <c r="T284" t="s">
        <v>67</v>
      </c>
    </row>
    <row r="285" spans="16:20" x14ac:dyDescent="0.25">
      <c r="P285" t="s">
        <v>17</v>
      </c>
      <c r="Q285">
        <v>4301</v>
      </c>
      <c r="R285" t="s">
        <v>18</v>
      </c>
      <c r="S285" t="s">
        <v>19</v>
      </c>
      <c r="T285" t="s">
        <v>36</v>
      </c>
    </row>
    <row r="286" spans="16:20" x14ac:dyDescent="0.25">
      <c r="P286" t="s">
        <v>17</v>
      </c>
      <c r="Q286">
        <v>4401</v>
      </c>
      <c r="R286" t="s">
        <v>18</v>
      </c>
      <c r="S286" t="s">
        <v>19</v>
      </c>
      <c r="T286" t="s">
        <v>44</v>
      </c>
    </row>
    <row r="287" spans="16:20" x14ac:dyDescent="0.25">
      <c r="P287" t="s">
        <v>17</v>
      </c>
      <c r="Q287">
        <v>4501</v>
      </c>
      <c r="R287" t="s">
        <v>18</v>
      </c>
      <c r="S287" t="s">
        <v>19</v>
      </c>
      <c r="T287" t="s">
        <v>90</v>
      </c>
    </row>
    <row r="288" spans="16:20" x14ac:dyDescent="0.25">
      <c r="P288" t="s">
        <v>17</v>
      </c>
      <c r="Q288">
        <v>4601</v>
      </c>
      <c r="R288" t="s">
        <v>18</v>
      </c>
      <c r="S288" t="s">
        <v>19</v>
      </c>
      <c r="T288" t="s">
        <v>55</v>
      </c>
    </row>
    <row r="289" spans="16:20" x14ac:dyDescent="0.25">
      <c r="P289" t="s">
        <v>17</v>
      </c>
      <c r="Q289">
        <v>4701</v>
      </c>
      <c r="R289" t="s">
        <v>18</v>
      </c>
      <c r="S289" t="s">
        <v>19</v>
      </c>
      <c r="T289" t="s">
        <v>46</v>
      </c>
    </row>
    <row r="290" spans="16:20" x14ac:dyDescent="0.25">
      <c r="P290" t="s">
        <v>17</v>
      </c>
      <c r="Q290">
        <v>4801</v>
      </c>
      <c r="R290" t="s">
        <v>18</v>
      </c>
      <c r="S290" t="s">
        <v>19</v>
      </c>
      <c r="T290" t="s">
        <v>26</v>
      </c>
    </row>
    <row r="291" spans="16:20" x14ac:dyDescent="0.25">
      <c r="P291" t="s">
        <v>17</v>
      </c>
      <c r="Q291">
        <v>4901</v>
      </c>
      <c r="R291" t="s">
        <v>18</v>
      </c>
      <c r="S291" t="s">
        <v>19</v>
      </c>
      <c r="T291" t="s">
        <v>113</v>
      </c>
    </row>
    <row r="292" spans="16:20" x14ac:dyDescent="0.25">
      <c r="P292" t="s">
        <v>17</v>
      </c>
      <c r="Q292">
        <v>5001</v>
      </c>
      <c r="R292" t="s">
        <v>18</v>
      </c>
      <c r="S292" t="s">
        <v>19</v>
      </c>
      <c r="T292" t="s">
        <v>70</v>
      </c>
    </row>
    <row r="293" spans="16:20" x14ac:dyDescent="0.25">
      <c r="P293" t="s">
        <v>17</v>
      </c>
      <c r="Q293">
        <v>5101</v>
      </c>
      <c r="R293" t="s">
        <v>18</v>
      </c>
      <c r="S293" t="s">
        <v>19</v>
      </c>
      <c r="T293" t="s">
        <v>59</v>
      </c>
    </row>
    <row r="294" spans="16:20" x14ac:dyDescent="0.25">
      <c r="P294" t="s">
        <v>17</v>
      </c>
      <c r="Q294">
        <v>5201</v>
      </c>
      <c r="R294" t="s">
        <v>18</v>
      </c>
      <c r="S294" t="s">
        <v>19</v>
      </c>
      <c r="T294" t="s">
        <v>88</v>
      </c>
    </row>
    <row r="295" spans="16:20" x14ac:dyDescent="0.25">
      <c r="P295" t="s">
        <v>17</v>
      </c>
      <c r="Q295">
        <v>5301</v>
      </c>
      <c r="R295" t="s">
        <v>18</v>
      </c>
      <c r="S295" t="s">
        <v>19</v>
      </c>
      <c r="T295" t="s">
        <v>37</v>
      </c>
    </row>
    <row r="296" spans="16:20" x14ac:dyDescent="0.25">
      <c r="P296" t="s">
        <v>17</v>
      </c>
      <c r="Q296">
        <v>5401</v>
      </c>
      <c r="R296" t="s">
        <v>18</v>
      </c>
      <c r="S296" t="s">
        <v>19</v>
      </c>
      <c r="T296" t="s">
        <v>76</v>
      </c>
    </row>
    <row r="297" spans="16:20" x14ac:dyDescent="0.25">
      <c r="P297" t="s">
        <v>17</v>
      </c>
      <c r="Q297">
        <v>5501</v>
      </c>
      <c r="R297" t="s">
        <v>18</v>
      </c>
      <c r="S297" t="s">
        <v>19</v>
      </c>
      <c r="T297" t="s">
        <v>26</v>
      </c>
    </row>
    <row r="298" spans="16:20" x14ac:dyDescent="0.25">
      <c r="P298" t="s">
        <v>17</v>
      </c>
      <c r="Q298">
        <v>5601</v>
      </c>
      <c r="R298" t="s">
        <v>18</v>
      </c>
      <c r="S298" t="s">
        <v>19</v>
      </c>
      <c r="T298" t="s">
        <v>73</v>
      </c>
    </row>
    <row r="299" spans="16:20" x14ac:dyDescent="0.25">
      <c r="P299" t="s">
        <v>17</v>
      </c>
      <c r="Q299">
        <v>5701</v>
      </c>
      <c r="R299" t="s">
        <v>18</v>
      </c>
      <c r="S299" t="s">
        <v>19</v>
      </c>
      <c r="T299" t="s">
        <v>47</v>
      </c>
    </row>
    <row r="300" spans="16:20" x14ac:dyDescent="0.25">
      <c r="P300" t="s">
        <v>17</v>
      </c>
      <c r="Q300">
        <v>5801</v>
      </c>
      <c r="R300" t="s">
        <v>18</v>
      </c>
      <c r="S300" t="s">
        <v>19</v>
      </c>
      <c r="T300" t="s">
        <v>37</v>
      </c>
    </row>
    <row r="301" spans="16:20" x14ac:dyDescent="0.25">
      <c r="P301" t="s">
        <v>17</v>
      </c>
      <c r="Q301">
        <v>5901</v>
      </c>
      <c r="R301" t="s">
        <v>18</v>
      </c>
      <c r="S301" t="s">
        <v>19</v>
      </c>
      <c r="T301" t="s">
        <v>65</v>
      </c>
    </row>
    <row r="302" spans="16:20" x14ac:dyDescent="0.25">
      <c r="P302" t="s">
        <v>17</v>
      </c>
      <c r="Q302">
        <v>6001</v>
      </c>
      <c r="R302" t="s">
        <v>18</v>
      </c>
      <c r="S302" t="s">
        <v>19</v>
      </c>
      <c r="T302" t="s">
        <v>75</v>
      </c>
    </row>
    <row r="303" spans="16:20" x14ac:dyDescent="0.25">
      <c r="P303" t="s">
        <v>17</v>
      </c>
      <c r="Q303">
        <v>6101</v>
      </c>
      <c r="R303" t="s">
        <v>18</v>
      </c>
      <c r="S303" t="s">
        <v>19</v>
      </c>
      <c r="T303" t="s">
        <v>40</v>
      </c>
    </row>
    <row r="304" spans="16:20" x14ac:dyDescent="0.25">
      <c r="P304" t="s">
        <v>17</v>
      </c>
      <c r="Q304">
        <v>6201</v>
      </c>
      <c r="R304" t="s">
        <v>18</v>
      </c>
      <c r="S304" t="s">
        <v>19</v>
      </c>
      <c r="T304" t="s">
        <v>92</v>
      </c>
    </row>
    <row r="305" spans="16:20" x14ac:dyDescent="0.25">
      <c r="P305" t="s">
        <v>17</v>
      </c>
      <c r="Q305">
        <v>6301</v>
      </c>
      <c r="R305" t="s">
        <v>18</v>
      </c>
      <c r="S305" t="s">
        <v>19</v>
      </c>
      <c r="T305" t="s">
        <v>30</v>
      </c>
    </row>
    <row r="306" spans="16:20" x14ac:dyDescent="0.25">
      <c r="P306" t="s">
        <v>17</v>
      </c>
      <c r="Q306">
        <v>6401</v>
      </c>
      <c r="R306" t="s">
        <v>18</v>
      </c>
      <c r="S306" t="s">
        <v>19</v>
      </c>
      <c r="T306" t="s">
        <v>44</v>
      </c>
    </row>
    <row r="307" spans="16:20" x14ac:dyDescent="0.25">
      <c r="P307" t="s">
        <v>17</v>
      </c>
      <c r="Q307">
        <v>6501</v>
      </c>
      <c r="R307" t="s">
        <v>18</v>
      </c>
      <c r="S307" t="s">
        <v>19</v>
      </c>
      <c r="T307" t="s">
        <v>37</v>
      </c>
    </row>
    <row r="308" spans="16:20" x14ac:dyDescent="0.25">
      <c r="P308" t="s">
        <v>17</v>
      </c>
      <c r="Q308">
        <v>6601</v>
      </c>
      <c r="R308" t="s">
        <v>18</v>
      </c>
      <c r="S308" t="s">
        <v>19</v>
      </c>
      <c r="T308" t="s">
        <v>99</v>
      </c>
    </row>
    <row r="309" spans="16:20" x14ac:dyDescent="0.25">
      <c r="P309" t="s">
        <v>17</v>
      </c>
      <c r="Q309">
        <v>6701</v>
      </c>
      <c r="R309" t="s">
        <v>18</v>
      </c>
      <c r="S309" t="s">
        <v>19</v>
      </c>
      <c r="T309" t="s">
        <v>43</v>
      </c>
    </row>
    <row r="310" spans="16:20" x14ac:dyDescent="0.25">
      <c r="P310" t="s">
        <v>17</v>
      </c>
      <c r="Q310">
        <v>6801</v>
      </c>
      <c r="R310" t="s">
        <v>18</v>
      </c>
      <c r="S310" t="s">
        <v>19</v>
      </c>
      <c r="T310" t="s">
        <v>130</v>
      </c>
    </row>
    <row r="311" spans="16:20" x14ac:dyDescent="0.25">
      <c r="P311" t="s">
        <v>17</v>
      </c>
      <c r="Q311">
        <v>6901</v>
      </c>
      <c r="R311" t="s">
        <v>18</v>
      </c>
      <c r="S311" t="s">
        <v>19</v>
      </c>
      <c r="T311" t="s">
        <v>40</v>
      </c>
    </row>
    <row r="312" spans="16:20" x14ac:dyDescent="0.25">
      <c r="P312" t="s">
        <v>17</v>
      </c>
      <c r="Q312">
        <v>7001</v>
      </c>
      <c r="R312" t="s">
        <v>18</v>
      </c>
      <c r="S312" t="s">
        <v>19</v>
      </c>
      <c r="T312" t="s">
        <v>48</v>
      </c>
    </row>
    <row r="313" spans="16:20" x14ac:dyDescent="0.25">
      <c r="P313" t="s">
        <v>17</v>
      </c>
      <c r="Q313">
        <v>7101</v>
      </c>
      <c r="R313" t="s">
        <v>18</v>
      </c>
      <c r="S313" t="s">
        <v>19</v>
      </c>
      <c r="T313" t="s">
        <v>42</v>
      </c>
    </row>
    <row r="314" spans="16:20" x14ac:dyDescent="0.25">
      <c r="P314" t="s">
        <v>17</v>
      </c>
      <c r="Q314">
        <v>7201</v>
      </c>
      <c r="R314" t="s">
        <v>18</v>
      </c>
      <c r="S314" t="s">
        <v>19</v>
      </c>
      <c r="T314" t="s">
        <v>99</v>
      </c>
    </row>
    <row r="315" spans="16:20" x14ac:dyDescent="0.25">
      <c r="P315" t="s">
        <v>17</v>
      </c>
      <c r="Q315">
        <v>7301</v>
      </c>
      <c r="R315" t="s">
        <v>18</v>
      </c>
      <c r="S315" t="s">
        <v>19</v>
      </c>
      <c r="T315" t="s">
        <v>46</v>
      </c>
    </row>
    <row r="316" spans="16:20" x14ac:dyDescent="0.25">
      <c r="P316" t="s">
        <v>17</v>
      </c>
      <c r="Q316">
        <v>7401</v>
      </c>
      <c r="R316" t="s">
        <v>18</v>
      </c>
      <c r="S316" t="s">
        <v>19</v>
      </c>
      <c r="T316" t="s">
        <v>76</v>
      </c>
    </row>
    <row r="317" spans="16:20" x14ac:dyDescent="0.25">
      <c r="P317" t="s">
        <v>17</v>
      </c>
      <c r="Q317">
        <v>7501</v>
      </c>
      <c r="R317" t="s">
        <v>18</v>
      </c>
      <c r="S317" t="s">
        <v>19</v>
      </c>
      <c r="T317" t="s">
        <v>60</v>
      </c>
    </row>
    <row r="318" spans="16:20" x14ac:dyDescent="0.25">
      <c r="P318" t="s">
        <v>17</v>
      </c>
      <c r="Q318">
        <v>7601</v>
      </c>
      <c r="R318" t="s">
        <v>18</v>
      </c>
      <c r="S318" t="s">
        <v>19</v>
      </c>
      <c r="T318" t="s">
        <v>62</v>
      </c>
    </row>
    <row r="319" spans="16:20" x14ac:dyDescent="0.25">
      <c r="P319" t="s">
        <v>17</v>
      </c>
      <c r="Q319">
        <v>7701</v>
      </c>
      <c r="R319" t="s">
        <v>18</v>
      </c>
      <c r="S319" t="s">
        <v>19</v>
      </c>
      <c r="T319" t="s">
        <v>46</v>
      </c>
    </row>
    <row r="320" spans="16:20" x14ac:dyDescent="0.25">
      <c r="P320" t="s">
        <v>17</v>
      </c>
      <c r="Q320">
        <v>7801</v>
      </c>
      <c r="R320" t="s">
        <v>18</v>
      </c>
      <c r="S320" t="s">
        <v>19</v>
      </c>
      <c r="T320" t="s">
        <v>39</v>
      </c>
    </row>
    <row r="321" spans="16:20" x14ac:dyDescent="0.25">
      <c r="P321" t="s">
        <v>17</v>
      </c>
      <c r="Q321">
        <v>7901</v>
      </c>
      <c r="R321" t="s">
        <v>18</v>
      </c>
      <c r="S321" t="s">
        <v>19</v>
      </c>
      <c r="T321" t="s">
        <v>75</v>
      </c>
    </row>
    <row r="322" spans="16:20" x14ac:dyDescent="0.25">
      <c r="P322" t="s">
        <v>17</v>
      </c>
      <c r="Q322">
        <v>8001</v>
      </c>
      <c r="R322" t="s">
        <v>18</v>
      </c>
      <c r="S322" t="s">
        <v>19</v>
      </c>
      <c r="T322" t="s">
        <v>48</v>
      </c>
    </row>
    <row r="323" spans="16:20" x14ac:dyDescent="0.25">
      <c r="P323" t="s">
        <v>17</v>
      </c>
      <c r="Q323">
        <v>8101</v>
      </c>
      <c r="R323" t="s">
        <v>18</v>
      </c>
      <c r="S323" t="s">
        <v>19</v>
      </c>
      <c r="T323" t="s">
        <v>27</v>
      </c>
    </row>
    <row r="324" spans="16:20" x14ac:dyDescent="0.25">
      <c r="P324" t="s">
        <v>17</v>
      </c>
      <c r="Q324">
        <v>8201</v>
      </c>
      <c r="R324" t="s">
        <v>18</v>
      </c>
      <c r="S324" t="s">
        <v>19</v>
      </c>
      <c r="T324" t="s">
        <v>76</v>
      </c>
    </row>
    <row r="325" spans="16:20" x14ac:dyDescent="0.25">
      <c r="P325" t="s">
        <v>17</v>
      </c>
      <c r="Q325">
        <v>8301</v>
      </c>
      <c r="R325" t="s">
        <v>18</v>
      </c>
      <c r="S325" t="s">
        <v>19</v>
      </c>
      <c r="T325" t="s">
        <v>47</v>
      </c>
    </row>
    <row r="326" spans="16:20" x14ac:dyDescent="0.25">
      <c r="P326" t="s">
        <v>17</v>
      </c>
      <c r="Q326">
        <v>8401</v>
      </c>
      <c r="R326" t="s">
        <v>18</v>
      </c>
      <c r="S326" t="s">
        <v>19</v>
      </c>
      <c r="T326" t="s">
        <v>75</v>
      </c>
    </row>
    <row r="327" spans="16:20" x14ac:dyDescent="0.25">
      <c r="P327" t="s">
        <v>17</v>
      </c>
      <c r="Q327">
        <v>8501</v>
      </c>
      <c r="R327" t="s">
        <v>18</v>
      </c>
      <c r="S327" t="s">
        <v>19</v>
      </c>
      <c r="T327" t="s">
        <v>75</v>
      </c>
    </row>
    <row r="328" spans="16:20" x14ac:dyDescent="0.25">
      <c r="P328" t="s">
        <v>17</v>
      </c>
      <c r="Q328">
        <v>8601</v>
      </c>
      <c r="R328" t="s">
        <v>18</v>
      </c>
      <c r="S328" t="s">
        <v>19</v>
      </c>
      <c r="T328" t="s">
        <v>41</v>
      </c>
    </row>
    <row r="329" spans="16:20" x14ac:dyDescent="0.25">
      <c r="P329" t="s">
        <v>17</v>
      </c>
      <c r="Q329">
        <v>8701</v>
      </c>
      <c r="R329" t="s">
        <v>18</v>
      </c>
      <c r="S329" t="s">
        <v>19</v>
      </c>
      <c r="T329" t="s">
        <v>45</v>
      </c>
    </row>
    <row r="330" spans="16:20" x14ac:dyDescent="0.25">
      <c r="P330" t="s">
        <v>17</v>
      </c>
      <c r="Q330">
        <v>8801</v>
      </c>
      <c r="R330" t="s">
        <v>18</v>
      </c>
      <c r="S330" t="s">
        <v>19</v>
      </c>
      <c r="T330" t="s">
        <v>45</v>
      </c>
    </row>
    <row r="331" spans="16:20" x14ac:dyDescent="0.25">
      <c r="P331" t="s">
        <v>17</v>
      </c>
      <c r="Q331">
        <v>8901</v>
      </c>
      <c r="R331" t="s">
        <v>18</v>
      </c>
      <c r="S331" t="s">
        <v>19</v>
      </c>
      <c r="T331" t="s">
        <v>48</v>
      </c>
    </row>
    <row r="332" spans="16:20" x14ac:dyDescent="0.25">
      <c r="P332" t="s">
        <v>17</v>
      </c>
      <c r="Q332">
        <v>9001</v>
      </c>
      <c r="R332" t="s">
        <v>18</v>
      </c>
      <c r="S332" t="s">
        <v>19</v>
      </c>
      <c r="T332" t="s">
        <v>38</v>
      </c>
    </row>
    <row r="333" spans="16:20" x14ac:dyDescent="0.25">
      <c r="P333" t="s">
        <v>17</v>
      </c>
      <c r="Q333">
        <v>9101</v>
      </c>
      <c r="R333" t="s">
        <v>18</v>
      </c>
      <c r="S333" t="s">
        <v>19</v>
      </c>
      <c r="T333" t="s">
        <v>46</v>
      </c>
    </row>
    <row r="334" spans="16:20" x14ac:dyDescent="0.25">
      <c r="P334" t="s">
        <v>17</v>
      </c>
      <c r="Q334">
        <v>9201</v>
      </c>
      <c r="R334" t="s">
        <v>18</v>
      </c>
      <c r="S334" t="s">
        <v>19</v>
      </c>
      <c r="T334" t="s">
        <v>41</v>
      </c>
    </row>
    <row r="335" spans="16:20" x14ac:dyDescent="0.25">
      <c r="P335" t="s">
        <v>17</v>
      </c>
      <c r="Q335">
        <v>9301</v>
      </c>
      <c r="R335" t="s">
        <v>18</v>
      </c>
      <c r="S335" t="s">
        <v>19</v>
      </c>
      <c r="T335" t="s">
        <v>48</v>
      </c>
    </row>
    <row r="336" spans="16:20" x14ac:dyDescent="0.25">
      <c r="P336" t="s">
        <v>17</v>
      </c>
      <c r="Q336">
        <v>9401</v>
      </c>
      <c r="R336" t="s">
        <v>18</v>
      </c>
      <c r="S336" t="s">
        <v>19</v>
      </c>
      <c r="T336" t="s">
        <v>43</v>
      </c>
    </row>
    <row r="337" spans="16:20" x14ac:dyDescent="0.25">
      <c r="P337" t="s">
        <v>17</v>
      </c>
      <c r="Q337">
        <v>9501</v>
      </c>
      <c r="R337" t="s">
        <v>18</v>
      </c>
      <c r="S337" t="s">
        <v>19</v>
      </c>
      <c r="T337" t="s">
        <v>48</v>
      </c>
    </row>
    <row r="338" spans="16:20" x14ac:dyDescent="0.25">
      <c r="P338" t="s">
        <v>17</v>
      </c>
      <c r="Q338">
        <v>9601</v>
      </c>
      <c r="R338" t="s">
        <v>18</v>
      </c>
      <c r="S338" t="s">
        <v>19</v>
      </c>
      <c r="T338" t="s">
        <v>41</v>
      </c>
    </row>
    <row r="339" spans="16:20" x14ac:dyDescent="0.25">
      <c r="P339" t="s">
        <v>17</v>
      </c>
      <c r="Q339">
        <v>9701</v>
      </c>
      <c r="R339" t="s">
        <v>18</v>
      </c>
      <c r="S339" t="s">
        <v>19</v>
      </c>
      <c r="T339" t="s">
        <v>41</v>
      </c>
    </row>
    <row r="340" spans="16:20" x14ac:dyDescent="0.25">
      <c r="P340" t="s">
        <v>17</v>
      </c>
      <c r="Q340">
        <v>9801</v>
      </c>
      <c r="R340" t="s">
        <v>18</v>
      </c>
      <c r="S340" t="s">
        <v>19</v>
      </c>
      <c r="T340" t="s">
        <v>41</v>
      </c>
    </row>
    <row r="341" spans="16:20" x14ac:dyDescent="0.25">
      <c r="P341" t="s">
        <v>17</v>
      </c>
      <c r="Q341">
        <v>9901</v>
      </c>
      <c r="R341" t="s">
        <v>18</v>
      </c>
      <c r="S341" t="s">
        <v>19</v>
      </c>
      <c r="T341" t="s">
        <v>47</v>
      </c>
    </row>
    <row r="342" spans="16:20" x14ac:dyDescent="0.25">
      <c r="P342" t="s">
        <v>17</v>
      </c>
      <c r="Q342">
        <v>10001</v>
      </c>
      <c r="R342" t="s">
        <v>18</v>
      </c>
      <c r="S342" t="s">
        <v>19</v>
      </c>
      <c r="T342" t="s">
        <v>48</v>
      </c>
    </row>
    <row r="343" spans="16:20" x14ac:dyDescent="0.25">
      <c r="P343" t="s">
        <v>17</v>
      </c>
      <c r="Q343">
        <v>10101</v>
      </c>
      <c r="R343" t="s">
        <v>18</v>
      </c>
      <c r="S343" t="s">
        <v>19</v>
      </c>
      <c r="T343" t="s">
        <v>47</v>
      </c>
    </row>
    <row r="344" spans="16:20" x14ac:dyDescent="0.25">
      <c r="P344" t="s">
        <v>17</v>
      </c>
      <c r="Q344">
        <v>10201</v>
      </c>
      <c r="R344" t="s">
        <v>18</v>
      </c>
      <c r="S344" t="s">
        <v>19</v>
      </c>
      <c r="T344" t="s">
        <v>47</v>
      </c>
    </row>
    <row r="345" spans="16:20" x14ac:dyDescent="0.25">
      <c r="P345" t="s">
        <v>17</v>
      </c>
      <c r="Q345">
        <v>10301</v>
      </c>
      <c r="R345" t="s">
        <v>18</v>
      </c>
      <c r="S345" t="s">
        <v>19</v>
      </c>
      <c r="T345" t="s">
        <v>47</v>
      </c>
    </row>
    <row r="346" spans="16:20" x14ac:dyDescent="0.25">
      <c r="P346" t="s">
        <v>17</v>
      </c>
      <c r="Q346">
        <v>10401</v>
      </c>
      <c r="R346" t="s">
        <v>18</v>
      </c>
      <c r="S346" t="s">
        <v>19</v>
      </c>
      <c r="T346" t="s">
        <v>47</v>
      </c>
    </row>
    <row r="347" spans="16:20" x14ac:dyDescent="0.25">
      <c r="P347" t="s">
        <v>17</v>
      </c>
      <c r="Q347">
        <v>10501</v>
      </c>
      <c r="R347" t="s">
        <v>18</v>
      </c>
      <c r="S347" t="s">
        <v>19</v>
      </c>
      <c r="T347" t="s">
        <v>47</v>
      </c>
    </row>
    <row r="348" spans="16:20" x14ac:dyDescent="0.25">
      <c r="P348" t="s">
        <v>17</v>
      </c>
      <c r="Q348">
        <v>10601</v>
      </c>
      <c r="R348" t="s">
        <v>18</v>
      </c>
      <c r="S348" t="s">
        <v>19</v>
      </c>
      <c r="T348" t="s">
        <v>47</v>
      </c>
    </row>
    <row r="349" spans="16:20" x14ac:dyDescent="0.25">
      <c r="P349" t="s">
        <v>17</v>
      </c>
      <c r="Q349">
        <v>10701</v>
      </c>
      <c r="R349" t="s">
        <v>18</v>
      </c>
      <c r="S349" t="s">
        <v>19</v>
      </c>
      <c r="T349" t="s">
        <v>47</v>
      </c>
    </row>
    <row r="350" spans="16:20" x14ac:dyDescent="0.25">
      <c r="P350" t="s">
        <v>17</v>
      </c>
      <c r="Q350">
        <v>10801</v>
      </c>
      <c r="R350" t="s">
        <v>18</v>
      </c>
      <c r="S350" t="s">
        <v>19</v>
      </c>
      <c r="T350" t="s">
        <v>47</v>
      </c>
    </row>
    <row r="351" spans="16:20" x14ac:dyDescent="0.25">
      <c r="P351" t="s">
        <v>17</v>
      </c>
      <c r="Q351">
        <v>10901</v>
      </c>
      <c r="R351" t="s">
        <v>18</v>
      </c>
      <c r="S351" t="s">
        <v>19</v>
      </c>
      <c r="T351" t="s">
        <v>47</v>
      </c>
    </row>
    <row r="352" spans="16:20" x14ac:dyDescent="0.25">
      <c r="P352" t="s">
        <v>17</v>
      </c>
      <c r="Q352">
        <v>11001</v>
      </c>
      <c r="R352" t="s">
        <v>18</v>
      </c>
      <c r="S352" t="s">
        <v>19</v>
      </c>
      <c r="T352" t="s">
        <v>47</v>
      </c>
    </row>
    <row r="353" spans="16:20" x14ac:dyDescent="0.25">
      <c r="P353" t="s">
        <v>17</v>
      </c>
      <c r="Q353">
        <v>11101</v>
      </c>
      <c r="R353" t="s">
        <v>18</v>
      </c>
      <c r="S353" t="s">
        <v>19</v>
      </c>
      <c r="T353" t="s">
        <v>47</v>
      </c>
    </row>
    <row r="354" spans="16:20" x14ac:dyDescent="0.25">
      <c r="P354" t="s">
        <v>17</v>
      </c>
      <c r="Q354">
        <v>11201</v>
      </c>
      <c r="R354" t="s">
        <v>18</v>
      </c>
      <c r="S354" t="s">
        <v>19</v>
      </c>
      <c r="T354" t="s">
        <v>47</v>
      </c>
    </row>
    <row r="355" spans="16:20" x14ac:dyDescent="0.25">
      <c r="P355" t="s">
        <v>17</v>
      </c>
      <c r="Q355">
        <v>11301</v>
      </c>
      <c r="R355" t="s">
        <v>18</v>
      </c>
      <c r="S355" t="s">
        <v>19</v>
      </c>
      <c r="T355" t="s">
        <v>47</v>
      </c>
    </row>
    <row r="356" spans="16:20" x14ac:dyDescent="0.25">
      <c r="P356" t="s">
        <v>17</v>
      </c>
      <c r="Q356">
        <v>11401</v>
      </c>
      <c r="R356" t="s">
        <v>18</v>
      </c>
      <c r="S356" t="s">
        <v>19</v>
      </c>
      <c r="T356" t="s">
        <v>47</v>
      </c>
    </row>
    <row r="357" spans="16:20" x14ac:dyDescent="0.25">
      <c r="P357" t="s">
        <v>17</v>
      </c>
      <c r="Q357">
        <v>11501</v>
      </c>
      <c r="R357" t="s">
        <v>18</v>
      </c>
      <c r="S357" t="s">
        <v>19</v>
      </c>
      <c r="T357" t="s">
        <v>47</v>
      </c>
    </row>
    <row r="358" spans="16:20" x14ac:dyDescent="0.25">
      <c r="P358" t="s">
        <v>17</v>
      </c>
      <c r="Q358">
        <v>11601</v>
      </c>
      <c r="R358" t="s">
        <v>18</v>
      </c>
      <c r="S358" t="s">
        <v>19</v>
      </c>
      <c r="T358" t="s">
        <v>47</v>
      </c>
    </row>
    <row r="359" spans="16:20" x14ac:dyDescent="0.25">
      <c r="P359" t="s">
        <v>17</v>
      </c>
      <c r="Q359">
        <v>11701</v>
      </c>
      <c r="R359" t="s">
        <v>18</v>
      </c>
      <c r="S359" t="s">
        <v>19</v>
      </c>
      <c r="T359" t="s">
        <v>47</v>
      </c>
    </row>
    <row r="360" spans="16:20" x14ac:dyDescent="0.25">
      <c r="P360" t="s">
        <v>17</v>
      </c>
      <c r="Q360">
        <v>11801</v>
      </c>
      <c r="R360" t="s">
        <v>18</v>
      </c>
      <c r="S360" t="s">
        <v>19</v>
      </c>
      <c r="T360" t="s">
        <v>47</v>
      </c>
    </row>
    <row r="361" spans="16:20" x14ac:dyDescent="0.25">
      <c r="P361" t="s">
        <v>17</v>
      </c>
      <c r="Q361">
        <v>11901</v>
      </c>
      <c r="R361" t="s">
        <v>18</v>
      </c>
      <c r="S361" t="s">
        <v>19</v>
      </c>
      <c r="T361" t="s">
        <v>47</v>
      </c>
    </row>
    <row r="362" spans="16:20" x14ac:dyDescent="0.25">
      <c r="P362" t="s">
        <v>17</v>
      </c>
      <c r="Q362">
        <v>12001</v>
      </c>
      <c r="R362" t="s">
        <v>18</v>
      </c>
      <c r="S362" t="s">
        <v>19</v>
      </c>
      <c r="T362" t="s">
        <v>47</v>
      </c>
    </row>
    <row r="363" spans="16:20" x14ac:dyDescent="0.25">
      <c r="P363" t="s">
        <v>17</v>
      </c>
      <c r="Q363">
        <v>12101</v>
      </c>
      <c r="R363" t="s">
        <v>18</v>
      </c>
      <c r="S363" t="s">
        <v>19</v>
      </c>
      <c r="T363" t="s">
        <v>47</v>
      </c>
    </row>
    <row r="364" spans="16:20" x14ac:dyDescent="0.25">
      <c r="P364" t="s">
        <v>17</v>
      </c>
      <c r="Q364">
        <v>12201</v>
      </c>
      <c r="R364" t="s">
        <v>18</v>
      </c>
      <c r="S364" t="s">
        <v>19</v>
      </c>
      <c r="T364" t="s">
        <v>47</v>
      </c>
    </row>
    <row r="365" spans="16:20" x14ac:dyDescent="0.25">
      <c r="P365" t="s">
        <v>17</v>
      </c>
      <c r="Q365">
        <v>12301</v>
      </c>
      <c r="R365" t="s">
        <v>18</v>
      </c>
      <c r="S365" t="s">
        <v>19</v>
      </c>
      <c r="T365" t="s">
        <v>47</v>
      </c>
    </row>
    <row r="366" spans="16:20" x14ac:dyDescent="0.25">
      <c r="P366" t="s">
        <v>17</v>
      </c>
      <c r="Q366">
        <v>12401</v>
      </c>
      <c r="R366" t="s">
        <v>18</v>
      </c>
      <c r="S366" t="s">
        <v>19</v>
      </c>
      <c r="T366" t="s">
        <v>47</v>
      </c>
    </row>
    <row r="367" spans="16:20" x14ac:dyDescent="0.25">
      <c r="P367" t="s">
        <v>17</v>
      </c>
      <c r="Q367">
        <v>12501</v>
      </c>
      <c r="R367" t="s">
        <v>18</v>
      </c>
      <c r="S367" t="s">
        <v>19</v>
      </c>
      <c r="T367" t="s">
        <v>47</v>
      </c>
    </row>
    <row r="368" spans="16:20" x14ac:dyDescent="0.25">
      <c r="P368" t="s">
        <v>17</v>
      </c>
      <c r="Q368">
        <v>12601</v>
      </c>
      <c r="R368" t="s">
        <v>18</v>
      </c>
      <c r="S368" t="s">
        <v>19</v>
      </c>
      <c r="T368" t="s">
        <v>47</v>
      </c>
    </row>
    <row r="369" spans="16:20" x14ac:dyDescent="0.25">
      <c r="P369" t="s">
        <v>17</v>
      </c>
      <c r="Q369">
        <v>12701</v>
      </c>
      <c r="R369" t="s">
        <v>18</v>
      </c>
      <c r="S369" t="s">
        <v>19</v>
      </c>
      <c r="T369" t="s">
        <v>47</v>
      </c>
    </row>
    <row r="370" spans="16:20" x14ac:dyDescent="0.25">
      <c r="P370" t="s">
        <v>17</v>
      </c>
      <c r="Q370">
        <v>12801</v>
      </c>
      <c r="R370" t="s">
        <v>18</v>
      </c>
      <c r="S370" t="s">
        <v>19</v>
      </c>
      <c r="T370" t="s">
        <v>47</v>
      </c>
    </row>
    <row r="371" spans="16:20" x14ac:dyDescent="0.25">
      <c r="P371" t="s">
        <v>17</v>
      </c>
      <c r="Q371">
        <v>12901</v>
      </c>
      <c r="R371" t="s">
        <v>18</v>
      </c>
      <c r="S371" t="s">
        <v>19</v>
      </c>
      <c r="T371" t="s">
        <v>47</v>
      </c>
    </row>
    <row r="372" spans="16:20" x14ac:dyDescent="0.25">
      <c r="P372" t="s">
        <v>17</v>
      </c>
      <c r="Q372">
        <v>13001</v>
      </c>
      <c r="R372" t="s">
        <v>18</v>
      </c>
      <c r="S372" t="s">
        <v>19</v>
      </c>
      <c r="T372" t="s">
        <v>47</v>
      </c>
    </row>
    <row r="373" spans="16:20" x14ac:dyDescent="0.25">
      <c r="P373" t="s">
        <v>17</v>
      </c>
      <c r="Q373">
        <v>13101</v>
      </c>
      <c r="R373" t="s">
        <v>18</v>
      </c>
      <c r="S373" t="s">
        <v>19</v>
      </c>
      <c r="T373" t="s">
        <v>47</v>
      </c>
    </row>
    <row r="374" spans="16:20" x14ac:dyDescent="0.25">
      <c r="P374" t="s">
        <v>17</v>
      </c>
      <c r="Q374">
        <v>0</v>
      </c>
      <c r="R374" t="s">
        <v>18</v>
      </c>
      <c r="S374" t="s">
        <v>19</v>
      </c>
      <c r="T374" t="s">
        <v>20</v>
      </c>
    </row>
    <row r="375" spans="16:20" x14ac:dyDescent="0.25">
      <c r="P375" t="s">
        <v>17</v>
      </c>
      <c r="Q375">
        <v>100</v>
      </c>
      <c r="R375" t="s">
        <v>18</v>
      </c>
      <c r="S375" t="s">
        <v>19</v>
      </c>
      <c r="T375" t="s">
        <v>21</v>
      </c>
    </row>
    <row r="376" spans="16:20" x14ac:dyDescent="0.25">
      <c r="P376" t="s">
        <v>17</v>
      </c>
      <c r="Q376">
        <v>200</v>
      </c>
      <c r="R376" t="s">
        <v>18</v>
      </c>
      <c r="S376" t="s">
        <v>19</v>
      </c>
      <c r="T376" t="s">
        <v>20</v>
      </c>
    </row>
    <row r="377" spans="16:20" x14ac:dyDescent="0.25">
      <c r="P377" t="s">
        <v>17</v>
      </c>
      <c r="Q377">
        <v>300</v>
      </c>
      <c r="R377" t="s">
        <v>18</v>
      </c>
      <c r="S377" t="s">
        <v>19</v>
      </c>
      <c r="T377" t="s">
        <v>20</v>
      </c>
    </row>
    <row r="378" spans="16:20" x14ac:dyDescent="0.25">
      <c r="P378" t="s">
        <v>17</v>
      </c>
      <c r="Q378">
        <v>400</v>
      </c>
      <c r="R378" t="s">
        <v>18</v>
      </c>
      <c r="S378" t="s">
        <v>19</v>
      </c>
      <c r="T378" t="s">
        <v>20</v>
      </c>
    </row>
    <row r="379" spans="16:20" x14ac:dyDescent="0.25">
      <c r="P379" t="s">
        <v>17</v>
      </c>
      <c r="Q379">
        <v>500</v>
      </c>
      <c r="R379" t="s">
        <v>18</v>
      </c>
      <c r="S379" t="s">
        <v>19</v>
      </c>
      <c r="T379" t="s">
        <v>20</v>
      </c>
    </row>
    <row r="380" spans="16:20" x14ac:dyDescent="0.25">
      <c r="P380" t="s">
        <v>17</v>
      </c>
      <c r="Q380">
        <v>600</v>
      </c>
      <c r="R380" t="s">
        <v>18</v>
      </c>
      <c r="S380" t="s">
        <v>19</v>
      </c>
      <c r="T380" t="s">
        <v>20</v>
      </c>
    </row>
    <row r="381" spans="16:20" x14ac:dyDescent="0.25">
      <c r="P381" t="s">
        <v>17</v>
      </c>
      <c r="Q381">
        <v>700</v>
      </c>
      <c r="R381" t="s">
        <v>18</v>
      </c>
      <c r="S381" t="s">
        <v>19</v>
      </c>
      <c r="T381" t="s">
        <v>21</v>
      </c>
    </row>
    <row r="382" spans="16:20" x14ac:dyDescent="0.25">
      <c r="P382" t="s">
        <v>17</v>
      </c>
      <c r="Q382">
        <v>800</v>
      </c>
      <c r="R382" t="s">
        <v>18</v>
      </c>
      <c r="S382" t="s">
        <v>19</v>
      </c>
      <c r="T382" t="s">
        <v>127</v>
      </c>
    </row>
    <row r="383" spans="16:20" x14ac:dyDescent="0.25">
      <c r="P383" t="s">
        <v>17</v>
      </c>
      <c r="Q383">
        <v>900</v>
      </c>
      <c r="R383" t="s">
        <v>18</v>
      </c>
      <c r="S383" t="s">
        <v>19</v>
      </c>
      <c r="T383" t="s">
        <v>93</v>
      </c>
    </row>
    <row r="384" spans="16:20" x14ac:dyDescent="0.25">
      <c r="P384" t="s">
        <v>17</v>
      </c>
      <c r="Q384">
        <v>1000</v>
      </c>
      <c r="R384" t="s">
        <v>18</v>
      </c>
      <c r="S384" t="s">
        <v>19</v>
      </c>
      <c r="T384" t="s">
        <v>128</v>
      </c>
    </row>
    <row r="385" spans="16:20" x14ac:dyDescent="0.25">
      <c r="P385" t="s">
        <v>17</v>
      </c>
      <c r="Q385">
        <v>1100</v>
      </c>
      <c r="R385" t="s">
        <v>18</v>
      </c>
      <c r="S385" t="s">
        <v>19</v>
      </c>
      <c r="T385" t="s">
        <v>140</v>
      </c>
    </row>
    <row r="386" spans="16:20" x14ac:dyDescent="0.25">
      <c r="P386" t="s">
        <v>17</v>
      </c>
      <c r="Q386">
        <v>1200</v>
      </c>
      <c r="R386" t="s">
        <v>18</v>
      </c>
      <c r="S386" t="s">
        <v>19</v>
      </c>
      <c r="T386" t="s">
        <v>125</v>
      </c>
    </row>
    <row r="387" spans="16:20" x14ac:dyDescent="0.25">
      <c r="P387" t="s">
        <v>17</v>
      </c>
      <c r="Q387">
        <v>1300</v>
      </c>
      <c r="R387" t="s">
        <v>18</v>
      </c>
      <c r="S387" t="s">
        <v>19</v>
      </c>
      <c r="T387" t="s">
        <v>59</v>
      </c>
    </row>
    <row r="388" spans="16:20" x14ac:dyDescent="0.25">
      <c r="P388" t="s">
        <v>17</v>
      </c>
      <c r="Q388">
        <v>1400</v>
      </c>
      <c r="R388" t="s">
        <v>18</v>
      </c>
      <c r="S388" t="s">
        <v>19</v>
      </c>
      <c r="T388" t="s">
        <v>131</v>
      </c>
    </row>
    <row r="389" spans="16:20" x14ac:dyDescent="0.25">
      <c r="P389" t="s">
        <v>17</v>
      </c>
      <c r="Q389">
        <v>1500</v>
      </c>
      <c r="R389" t="s">
        <v>18</v>
      </c>
      <c r="S389" t="s">
        <v>19</v>
      </c>
      <c r="T389" t="s">
        <v>110</v>
      </c>
    </row>
    <row r="390" spans="16:20" x14ac:dyDescent="0.25">
      <c r="P390" t="s">
        <v>17</v>
      </c>
      <c r="Q390">
        <v>1600</v>
      </c>
      <c r="R390" t="s">
        <v>18</v>
      </c>
      <c r="S390" t="s">
        <v>19</v>
      </c>
      <c r="T390" t="s">
        <v>29</v>
      </c>
    </row>
    <row r="391" spans="16:20" x14ac:dyDescent="0.25">
      <c r="P391" t="s">
        <v>17</v>
      </c>
      <c r="Q391">
        <v>1700</v>
      </c>
      <c r="R391" t="s">
        <v>18</v>
      </c>
      <c r="S391" t="s">
        <v>19</v>
      </c>
      <c r="T391" t="s">
        <v>84</v>
      </c>
    </row>
    <row r="392" spans="16:20" x14ac:dyDescent="0.25">
      <c r="P392" t="s">
        <v>17</v>
      </c>
      <c r="Q392">
        <v>1800</v>
      </c>
      <c r="R392" t="s">
        <v>18</v>
      </c>
      <c r="S392" t="s">
        <v>19</v>
      </c>
      <c r="T392" t="s">
        <v>111</v>
      </c>
    </row>
    <row r="393" spans="16:20" x14ac:dyDescent="0.25">
      <c r="P393" t="s">
        <v>17</v>
      </c>
      <c r="Q393">
        <v>1900</v>
      </c>
      <c r="R393" t="s">
        <v>18</v>
      </c>
      <c r="S393" t="s">
        <v>19</v>
      </c>
      <c r="T393" t="s">
        <v>115</v>
      </c>
    </row>
    <row r="394" spans="16:20" x14ac:dyDescent="0.25">
      <c r="P394" t="s">
        <v>17</v>
      </c>
      <c r="Q394">
        <v>2000</v>
      </c>
      <c r="R394" t="s">
        <v>18</v>
      </c>
      <c r="S394" t="s">
        <v>19</v>
      </c>
      <c r="T394" t="s">
        <v>62</v>
      </c>
    </row>
    <row r="395" spans="16:20" x14ac:dyDescent="0.25">
      <c r="P395" t="s">
        <v>17</v>
      </c>
      <c r="Q395">
        <v>2100</v>
      </c>
      <c r="R395" t="s">
        <v>18</v>
      </c>
      <c r="S395" t="s">
        <v>19</v>
      </c>
      <c r="T395" t="s">
        <v>68</v>
      </c>
    </row>
    <row r="396" spans="16:20" x14ac:dyDescent="0.25">
      <c r="P396" t="s">
        <v>17</v>
      </c>
      <c r="Q396">
        <v>2201</v>
      </c>
      <c r="R396" t="s">
        <v>18</v>
      </c>
      <c r="S396" t="s">
        <v>19</v>
      </c>
      <c r="T396" t="s">
        <v>85</v>
      </c>
    </row>
    <row r="397" spans="16:20" x14ac:dyDescent="0.25">
      <c r="P397" t="s">
        <v>17</v>
      </c>
      <c r="Q397">
        <v>2301</v>
      </c>
      <c r="R397" t="s">
        <v>18</v>
      </c>
      <c r="S397" t="s">
        <v>19</v>
      </c>
      <c r="T397" t="s">
        <v>29</v>
      </c>
    </row>
    <row r="398" spans="16:20" x14ac:dyDescent="0.25">
      <c r="P398" t="s">
        <v>17</v>
      </c>
      <c r="Q398">
        <v>2401</v>
      </c>
      <c r="R398" t="s">
        <v>18</v>
      </c>
      <c r="S398" t="s">
        <v>19</v>
      </c>
      <c r="T398" t="s">
        <v>36</v>
      </c>
    </row>
    <row r="399" spans="16:20" x14ac:dyDescent="0.25">
      <c r="P399" t="s">
        <v>17</v>
      </c>
      <c r="Q399">
        <v>2501</v>
      </c>
      <c r="R399" t="s">
        <v>18</v>
      </c>
      <c r="S399" t="s">
        <v>19</v>
      </c>
      <c r="T399" t="s">
        <v>132</v>
      </c>
    </row>
    <row r="400" spans="16:20" x14ac:dyDescent="0.25">
      <c r="P400" t="s">
        <v>17</v>
      </c>
      <c r="Q400">
        <v>2601</v>
      </c>
      <c r="R400" t="s">
        <v>18</v>
      </c>
      <c r="S400" t="s">
        <v>19</v>
      </c>
      <c r="T400" t="s">
        <v>114</v>
      </c>
    </row>
    <row r="401" spans="16:20" x14ac:dyDescent="0.25">
      <c r="P401" t="s">
        <v>17</v>
      </c>
      <c r="Q401">
        <v>2701</v>
      </c>
      <c r="R401" t="s">
        <v>18</v>
      </c>
      <c r="S401" t="s">
        <v>19</v>
      </c>
      <c r="T401" t="s">
        <v>62</v>
      </c>
    </row>
    <row r="402" spans="16:20" x14ac:dyDescent="0.25">
      <c r="P402" t="s">
        <v>17</v>
      </c>
      <c r="Q402">
        <v>2801</v>
      </c>
      <c r="R402" t="s">
        <v>18</v>
      </c>
      <c r="S402" t="s">
        <v>19</v>
      </c>
      <c r="T402" t="s">
        <v>116</v>
      </c>
    </row>
    <row r="403" spans="16:20" x14ac:dyDescent="0.25">
      <c r="P403" t="s">
        <v>17</v>
      </c>
      <c r="Q403">
        <v>2901</v>
      </c>
      <c r="R403" t="s">
        <v>18</v>
      </c>
      <c r="S403" t="s">
        <v>19</v>
      </c>
      <c r="T403" t="s">
        <v>136</v>
      </c>
    </row>
    <row r="404" spans="16:20" x14ac:dyDescent="0.25">
      <c r="P404" t="s">
        <v>17</v>
      </c>
      <c r="Q404">
        <v>3001</v>
      </c>
      <c r="R404" t="s">
        <v>18</v>
      </c>
      <c r="S404" t="s">
        <v>19</v>
      </c>
      <c r="T404" t="s">
        <v>58</v>
      </c>
    </row>
    <row r="405" spans="16:20" x14ac:dyDescent="0.25">
      <c r="P405" t="s">
        <v>17</v>
      </c>
      <c r="Q405">
        <v>3101</v>
      </c>
      <c r="R405" t="s">
        <v>18</v>
      </c>
      <c r="S405" t="s">
        <v>19</v>
      </c>
      <c r="T405" t="s">
        <v>26</v>
      </c>
    </row>
    <row r="406" spans="16:20" x14ac:dyDescent="0.25">
      <c r="P406" t="s">
        <v>17</v>
      </c>
      <c r="Q406">
        <v>3201</v>
      </c>
      <c r="R406" t="s">
        <v>18</v>
      </c>
      <c r="S406" t="s">
        <v>19</v>
      </c>
      <c r="T406" t="s">
        <v>102</v>
      </c>
    </row>
    <row r="407" spans="16:20" x14ac:dyDescent="0.25">
      <c r="P407" t="s">
        <v>17</v>
      </c>
      <c r="Q407">
        <v>3301</v>
      </c>
      <c r="R407" t="s">
        <v>18</v>
      </c>
      <c r="S407" t="s">
        <v>19</v>
      </c>
      <c r="T407" t="s">
        <v>66</v>
      </c>
    </row>
    <row r="408" spans="16:20" x14ac:dyDescent="0.25">
      <c r="P408" t="s">
        <v>17</v>
      </c>
      <c r="Q408">
        <v>3401</v>
      </c>
      <c r="R408" t="s">
        <v>18</v>
      </c>
      <c r="S408" t="s">
        <v>19</v>
      </c>
      <c r="T408" t="s">
        <v>41</v>
      </c>
    </row>
    <row r="409" spans="16:20" x14ac:dyDescent="0.25">
      <c r="P409" t="s">
        <v>17</v>
      </c>
      <c r="Q409">
        <v>3501</v>
      </c>
      <c r="R409" t="s">
        <v>18</v>
      </c>
      <c r="S409" t="s">
        <v>19</v>
      </c>
      <c r="T409" t="s">
        <v>56</v>
      </c>
    </row>
    <row r="410" spans="16:20" x14ac:dyDescent="0.25">
      <c r="P410" t="s">
        <v>17</v>
      </c>
      <c r="Q410">
        <v>3601</v>
      </c>
      <c r="R410" t="s">
        <v>18</v>
      </c>
      <c r="S410" t="s">
        <v>19</v>
      </c>
      <c r="T410" t="s">
        <v>31</v>
      </c>
    </row>
    <row r="411" spans="16:20" x14ac:dyDescent="0.25">
      <c r="P411" t="s">
        <v>17</v>
      </c>
      <c r="Q411">
        <v>3701</v>
      </c>
      <c r="R411" t="s">
        <v>18</v>
      </c>
      <c r="S411" t="s">
        <v>19</v>
      </c>
      <c r="T411" t="s">
        <v>105</v>
      </c>
    </row>
    <row r="412" spans="16:20" x14ac:dyDescent="0.25">
      <c r="P412" t="s">
        <v>17</v>
      </c>
      <c r="Q412">
        <v>3801</v>
      </c>
      <c r="R412" t="s">
        <v>18</v>
      </c>
      <c r="S412" t="s">
        <v>19</v>
      </c>
      <c r="T412" t="s">
        <v>101</v>
      </c>
    </row>
    <row r="413" spans="16:20" x14ac:dyDescent="0.25">
      <c r="P413" t="s">
        <v>17</v>
      </c>
      <c r="Q413">
        <v>3901</v>
      </c>
      <c r="R413" t="s">
        <v>18</v>
      </c>
      <c r="S413" t="s">
        <v>19</v>
      </c>
      <c r="T413" t="s">
        <v>22</v>
      </c>
    </row>
    <row r="414" spans="16:20" x14ac:dyDescent="0.25">
      <c r="P414" t="s">
        <v>17</v>
      </c>
      <c r="Q414">
        <v>4001</v>
      </c>
      <c r="R414" t="s">
        <v>18</v>
      </c>
      <c r="S414" t="s">
        <v>19</v>
      </c>
      <c r="T414" t="s">
        <v>113</v>
      </c>
    </row>
    <row r="415" spans="16:20" x14ac:dyDescent="0.25">
      <c r="P415" t="s">
        <v>17</v>
      </c>
      <c r="Q415">
        <v>4101</v>
      </c>
      <c r="R415" t="s">
        <v>18</v>
      </c>
      <c r="S415" t="s">
        <v>19</v>
      </c>
      <c r="T415" t="s">
        <v>42</v>
      </c>
    </row>
    <row r="416" spans="16:20" x14ac:dyDescent="0.25">
      <c r="P416" t="s">
        <v>17</v>
      </c>
      <c r="Q416">
        <v>4201</v>
      </c>
      <c r="R416" t="s">
        <v>18</v>
      </c>
      <c r="S416" t="s">
        <v>19</v>
      </c>
      <c r="T416" t="s">
        <v>29</v>
      </c>
    </row>
    <row r="417" spans="16:20" x14ac:dyDescent="0.25">
      <c r="P417" t="s">
        <v>17</v>
      </c>
      <c r="Q417">
        <v>4301</v>
      </c>
      <c r="R417" t="s">
        <v>18</v>
      </c>
      <c r="S417" t="s">
        <v>19</v>
      </c>
      <c r="T417" t="s">
        <v>69</v>
      </c>
    </row>
    <row r="418" spans="16:20" x14ac:dyDescent="0.25">
      <c r="P418" t="s">
        <v>17</v>
      </c>
      <c r="Q418">
        <v>4401</v>
      </c>
      <c r="R418" t="s">
        <v>18</v>
      </c>
      <c r="S418" t="s">
        <v>19</v>
      </c>
      <c r="T418" t="s">
        <v>75</v>
      </c>
    </row>
    <row r="419" spans="16:20" x14ac:dyDescent="0.25">
      <c r="P419" t="s">
        <v>17</v>
      </c>
      <c r="Q419">
        <v>4501</v>
      </c>
      <c r="R419" t="s">
        <v>18</v>
      </c>
      <c r="S419" t="s">
        <v>19</v>
      </c>
      <c r="T419" t="s">
        <v>71</v>
      </c>
    </row>
    <row r="420" spans="16:20" x14ac:dyDescent="0.25">
      <c r="P420" t="s">
        <v>17</v>
      </c>
      <c r="Q420">
        <v>4601</v>
      </c>
      <c r="R420" t="s">
        <v>18</v>
      </c>
      <c r="S420" t="s">
        <v>19</v>
      </c>
      <c r="T420" t="s">
        <v>67</v>
      </c>
    </row>
    <row r="421" spans="16:20" x14ac:dyDescent="0.25">
      <c r="P421" t="s">
        <v>17</v>
      </c>
      <c r="Q421">
        <v>4701</v>
      </c>
      <c r="R421" t="s">
        <v>18</v>
      </c>
      <c r="S421" t="s">
        <v>19</v>
      </c>
      <c r="T421" t="s">
        <v>32</v>
      </c>
    </row>
    <row r="422" spans="16:20" x14ac:dyDescent="0.25">
      <c r="P422" t="s">
        <v>17</v>
      </c>
      <c r="Q422">
        <v>4801</v>
      </c>
      <c r="R422" t="s">
        <v>18</v>
      </c>
      <c r="S422" t="s">
        <v>19</v>
      </c>
      <c r="T422" t="s">
        <v>37</v>
      </c>
    </row>
    <row r="423" spans="16:20" x14ac:dyDescent="0.25">
      <c r="P423" t="s">
        <v>17</v>
      </c>
      <c r="Q423">
        <v>4901</v>
      </c>
      <c r="R423" t="s">
        <v>18</v>
      </c>
      <c r="S423" t="s">
        <v>19</v>
      </c>
      <c r="T423" t="s">
        <v>28</v>
      </c>
    </row>
    <row r="424" spans="16:20" x14ac:dyDescent="0.25">
      <c r="P424" t="s">
        <v>17</v>
      </c>
      <c r="Q424">
        <v>5001</v>
      </c>
      <c r="R424" t="s">
        <v>18</v>
      </c>
      <c r="S424" t="s">
        <v>19</v>
      </c>
      <c r="T424" t="s">
        <v>100</v>
      </c>
    </row>
    <row r="425" spans="16:20" x14ac:dyDescent="0.25">
      <c r="P425" t="s">
        <v>17</v>
      </c>
      <c r="Q425">
        <v>5101</v>
      </c>
      <c r="R425" t="s">
        <v>18</v>
      </c>
      <c r="S425" t="s">
        <v>19</v>
      </c>
      <c r="T425" t="s">
        <v>62</v>
      </c>
    </row>
    <row r="426" spans="16:20" x14ac:dyDescent="0.25">
      <c r="P426" t="s">
        <v>17</v>
      </c>
      <c r="Q426">
        <v>5201</v>
      </c>
      <c r="R426" t="s">
        <v>18</v>
      </c>
      <c r="S426" t="s">
        <v>19</v>
      </c>
      <c r="T426" t="s">
        <v>71</v>
      </c>
    </row>
    <row r="427" spans="16:20" x14ac:dyDescent="0.25">
      <c r="P427" t="s">
        <v>17</v>
      </c>
      <c r="Q427">
        <v>5301</v>
      </c>
      <c r="R427" t="s">
        <v>18</v>
      </c>
      <c r="S427" t="s">
        <v>19</v>
      </c>
      <c r="T427" t="s">
        <v>106</v>
      </c>
    </row>
    <row r="428" spans="16:20" x14ac:dyDescent="0.25">
      <c r="P428" t="s">
        <v>17</v>
      </c>
      <c r="Q428">
        <v>5401</v>
      </c>
      <c r="R428" t="s">
        <v>18</v>
      </c>
      <c r="S428" t="s">
        <v>19</v>
      </c>
      <c r="T428" t="s">
        <v>45</v>
      </c>
    </row>
    <row r="429" spans="16:20" x14ac:dyDescent="0.25">
      <c r="P429" t="s">
        <v>17</v>
      </c>
      <c r="Q429">
        <v>5501</v>
      </c>
      <c r="R429" t="s">
        <v>18</v>
      </c>
      <c r="S429" t="s">
        <v>19</v>
      </c>
      <c r="T429" t="s">
        <v>65</v>
      </c>
    </row>
    <row r="430" spans="16:20" x14ac:dyDescent="0.25">
      <c r="P430" t="s">
        <v>17</v>
      </c>
      <c r="Q430">
        <v>5601</v>
      </c>
      <c r="R430" t="s">
        <v>18</v>
      </c>
      <c r="S430" t="s">
        <v>19</v>
      </c>
      <c r="T430" t="s">
        <v>88</v>
      </c>
    </row>
    <row r="431" spans="16:20" x14ac:dyDescent="0.25">
      <c r="P431" t="s">
        <v>17</v>
      </c>
      <c r="Q431">
        <v>5701</v>
      </c>
      <c r="R431" t="s">
        <v>18</v>
      </c>
      <c r="S431" t="s">
        <v>19</v>
      </c>
      <c r="T431" t="s">
        <v>34</v>
      </c>
    </row>
    <row r="432" spans="16:20" x14ac:dyDescent="0.25">
      <c r="P432" t="s">
        <v>17</v>
      </c>
      <c r="Q432">
        <v>5801</v>
      </c>
      <c r="R432" t="s">
        <v>18</v>
      </c>
      <c r="S432" t="s">
        <v>19</v>
      </c>
      <c r="T432" t="s">
        <v>130</v>
      </c>
    </row>
    <row r="433" spans="16:20" x14ac:dyDescent="0.25">
      <c r="P433" t="s">
        <v>17</v>
      </c>
      <c r="Q433">
        <v>5901</v>
      </c>
      <c r="R433" t="s">
        <v>18</v>
      </c>
      <c r="S433" t="s">
        <v>19</v>
      </c>
      <c r="T433" t="s">
        <v>101</v>
      </c>
    </row>
    <row r="434" spans="16:20" x14ac:dyDescent="0.25">
      <c r="P434" t="s">
        <v>17</v>
      </c>
      <c r="Q434">
        <v>6001</v>
      </c>
      <c r="R434" t="s">
        <v>18</v>
      </c>
      <c r="S434" t="s">
        <v>19</v>
      </c>
      <c r="T434" t="s">
        <v>32</v>
      </c>
    </row>
    <row r="435" spans="16:20" x14ac:dyDescent="0.25">
      <c r="P435" t="s">
        <v>17</v>
      </c>
      <c r="Q435">
        <v>6101</v>
      </c>
      <c r="R435" t="s">
        <v>18</v>
      </c>
      <c r="S435" t="s">
        <v>19</v>
      </c>
      <c r="T435" t="s">
        <v>75</v>
      </c>
    </row>
    <row r="436" spans="16:20" x14ac:dyDescent="0.25">
      <c r="P436" t="s">
        <v>17</v>
      </c>
      <c r="Q436">
        <v>6201</v>
      </c>
      <c r="R436" t="s">
        <v>18</v>
      </c>
      <c r="S436" t="s">
        <v>19</v>
      </c>
      <c r="T436" t="s">
        <v>65</v>
      </c>
    </row>
    <row r="437" spans="16:20" x14ac:dyDescent="0.25">
      <c r="P437" t="s">
        <v>17</v>
      </c>
      <c r="Q437">
        <v>6301</v>
      </c>
      <c r="R437" t="s">
        <v>18</v>
      </c>
      <c r="S437" t="s">
        <v>19</v>
      </c>
      <c r="T437" t="s">
        <v>105</v>
      </c>
    </row>
    <row r="438" spans="16:20" x14ac:dyDescent="0.25">
      <c r="P438" t="s">
        <v>17</v>
      </c>
      <c r="Q438">
        <v>6401</v>
      </c>
      <c r="R438" t="s">
        <v>18</v>
      </c>
      <c r="S438" t="s">
        <v>19</v>
      </c>
      <c r="T438" t="s">
        <v>47</v>
      </c>
    </row>
    <row r="439" spans="16:20" x14ac:dyDescent="0.25">
      <c r="P439" t="s">
        <v>17</v>
      </c>
      <c r="Q439">
        <v>6501</v>
      </c>
      <c r="R439" t="s">
        <v>18</v>
      </c>
      <c r="S439" t="s">
        <v>19</v>
      </c>
      <c r="T439" t="s">
        <v>32</v>
      </c>
    </row>
    <row r="440" spans="16:20" x14ac:dyDescent="0.25">
      <c r="P440" t="s">
        <v>17</v>
      </c>
      <c r="Q440">
        <v>6601</v>
      </c>
      <c r="R440" t="s">
        <v>18</v>
      </c>
      <c r="S440" t="s">
        <v>19</v>
      </c>
      <c r="T440" t="s">
        <v>92</v>
      </c>
    </row>
    <row r="441" spans="16:20" x14ac:dyDescent="0.25">
      <c r="P441" t="s">
        <v>17</v>
      </c>
      <c r="Q441">
        <v>6701</v>
      </c>
      <c r="R441" t="s">
        <v>18</v>
      </c>
      <c r="S441" t="s">
        <v>19</v>
      </c>
      <c r="T441" t="s">
        <v>62</v>
      </c>
    </row>
    <row r="442" spans="16:20" x14ac:dyDescent="0.25">
      <c r="P442" t="s">
        <v>17</v>
      </c>
      <c r="Q442">
        <v>6801</v>
      </c>
      <c r="R442" t="s">
        <v>18</v>
      </c>
      <c r="S442" t="s">
        <v>19</v>
      </c>
      <c r="T442" t="s">
        <v>34</v>
      </c>
    </row>
    <row r="443" spans="16:20" x14ac:dyDescent="0.25">
      <c r="P443" t="s">
        <v>17</v>
      </c>
      <c r="Q443">
        <v>6901</v>
      </c>
      <c r="R443" t="s">
        <v>18</v>
      </c>
      <c r="S443" t="s">
        <v>19</v>
      </c>
      <c r="T443" t="s">
        <v>37</v>
      </c>
    </row>
    <row r="444" spans="16:20" x14ac:dyDescent="0.25">
      <c r="P444" t="s">
        <v>17</v>
      </c>
      <c r="Q444">
        <v>7001</v>
      </c>
      <c r="R444" t="s">
        <v>18</v>
      </c>
      <c r="S444" t="s">
        <v>19</v>
      </c>
      <c r="T444" t="s">
        <v>39</v>
      </c>
    </row>
    <row r="445" spans="16:20" x14ac:dyDescent="0.25">
      <c r="P445" t="s">
        <v>17</v>
      </c>
      <c r="Q445">
        <v>7101</v>
      </c>
      <c r="R445" t="s">
        <v>18</v>
      </c>
      <c r="S445" t="s">
        <v>19</v>
      </c>
      <c r="T445" t="s">
        <v>76</v>
      </c>
    </row>
    <row r="446" spans="16:20" x14ac:dyDescent="0.25">
      <c r="P446" t="s">
        <v>17</v>
      </c>
      <c r="Q446">
        <v>7201</v>
      </c>
      <c r="R446" t="s">
        <v>18</v>
      </c>
      <c r="S446" t="s">
        <v>19</v>
      </c>
      <c r="T446" t="s">
        <v>57</v>
      </c>
    </row>
    <row r="447" spans="16:20" x14ac:dyDescent="0.25">
      <c r="P447" t="s">
        <v>17</v>
      </c>
      <c r="Q447">
        <v>7301</v>
      </c>
      <c r="R447" t="s">
        <v>18</v>
      </c>
      <c r="S447" t="s">
        <v>19</v>
      </c>
      <c r="T447" t="s">
        <v>60</v>
      </c>
    </row>
    <row r="448" spans="16:20" x14ac:dyDescent="0.25">
      <c r="P448" t="s">
        <v>17</v>
      </c>
      <c r="Q448">
        <v>7401</v>
      </c>
      <c r="R448" t="s">
        <v>18</v>
      </c>
      <c r="S448" t="s">
        <v>19</v>
      </c>
      <c r="T448" t="s">
        <v>38</v>
      </c>
    </row>
    <row r="449" spans="16:20" x14ac:dyDescent="0.25">
      <c r="P449" t="s">
        <v>17</v>
      </c>
      <c r="Q449">
        <v>7501</v>
      </c>
      <c r="R449" t="s">
        <v>18</v>
      </c>
      <c r="S449" t="s">
        <v>19</v>
      </c>
      <c r="T449" t="s">
        <v>99</v>
      </c>
    </row>
    <row r="450" spans="16:20" x14ac:dyDescent="0.25">
      <c r="P450" t="s">
        <v>17</v>
      </c>
      <c r="Q450">
        <v>7601</v>
      </c>
      <c r="R450" t="s">
        <v>18</v>
      </c>
      <c r="S450" t="s">
        <v>19</v>
      </c>
      <c r="T450" t="s">
        <v>34</v>
      </c>
    </row>
    <row r="451" spans="16:20" x14ac:dyDescent="0.25">
      <c r="P451" t="s">
        <v>17</v>
      </c>
      <c r="Q451">
        <v>7701</v>
      </c>
      <c r="R451" t="s">
        <v>18</v>
      </c>
      <c r="S451" t="s">
        <v>19</v>
      </c>
      <c r="T451" t="s">
        <v>41</v>
      </c>
    </row>
    <row r="452" spans="16:20" x14ac:dyDescent="0.25">
      <c r="P452" t="s">
        <v>17</v>
      </c>
      <c r="Q452">
        <v>7801</v>
      </c>
      <c r="R452" t="s">
        <v>18</v>
      </c>
      <c r="S452" t="s">
        <v>19</v>
      </c>
      <c r="T452" t="s">
        <v>30</v>
      </c>
    </row>
    <row r="453" spans="16:20" x14ac:dyDescent="0.25">
      <c r="P453" t="s">
        <v>17</v>
      </c>
      <c r="Q453">
        <v>7901</v>
      </c>
      <c r="R453" t="s">
        <v>18</v>
      </c>
      <c r="S453" t="s">
        <v>19</v>
      </c>
      <c r="T453" t="s">
        <v>60</v>
      </c>
    </row>
    <row r="454" spans="16:20" x14ac:dyDescent="0.25">
      <c r="P454" t="s">
        <v>17</v>
      </c>
      <c r="Q454">
        <v>8001</v>
      </c>
      <c r="R454" t="s">
        <v>18</v>
      </c>
      <c r="S454" t="s">
        <v>19</v>
      </c>
      <c r="T454" t="s">
        <v>43</v>
      </c>
    </row>
    <row r="455" spans="16:20" x14ac:dyDescent="0.25">
      <c r="P455" t="s">
        <v>17</v>
      </c>
      <c r="Q455">
        <v>8101</v>
      </c>
      <c r="R455" t="s">
        <v>18</v>
      </c>
      <c r="S455" t="s">
        <v>19</v>
      </c>
      <c r="T455" t="s">
        <v>75</v>
      </c>
    </row>
    <row r="456" spans="16:20" x14ac:dyDescent="0.25">
      <c r="P456" t="s">
        <v>17</v>
      </c>
      <c r="Q456">
        <v>8201</v>
      </c>
      <c r="R456" t="s">
        <v>18</v>
      </c>
      <c r="S456" t="s">
        <v>19</v>
      </c>
      <c r="T456" t="s">
        <v>42</v>
      </c>
    </row>
    <row r="457" spans="16:20" x14ac:dyDescent="0.25">
      <c r="P457" t="s">
        <v>17</v>
      </c>
      <c r="Q457">
        <v>8301</v>
      </c>
      <c r="R457" t="s">
        <v>18</v>
      </c>
      <c r="S457" t="s">
        <v>19</v>
      </c>
      <c r="T457" t="s">
        <v>46</v>
      </c>
    </row>
    <row r="458" spans="16:20" x14ac:dyDescent="0.25">
      <c r="P458" t="s">
        <v>17</v>
      </c>
      <c r="Q458">
        <v>8401</v>
      </c>
      <c r="R458" t="s">
        <v>18</v>
      </c>
      <c r="S458" t="s">
        <v>19</v>
      </c>
      <c r="T458" t="s">
        <v>45</v>
      </c>
    </row>
    <row r="459" spans="16:20" x14ac:dyDescent="0.25">
      <c r="P459" t="s">
        <v>17</v>
      </c>
      <c r="Q459">
        <v>8501</v>
      </c>
      <c r="R459" t="s">
        <v>18</v>
      </c>
      <c r="S459" t="s">
        <v>19</v>
      </c>
      <c r="T459" t="s">
        <v>27</v>
      </c>
    </row>
    <row r="460" spans="16:20" x14ac:dyDescent="0.25">
      <c r="P460" t="s">
        <v>17</v>
      </c>
      <c r="Q460">
        <v>8601</v>
      </c>
      <c r="R460" t="s">
        <v>18</v>
      </c>
      <c r="S460" t="s">
        <v>19</v>
      </c>
      <c r="T460" t="s">
        <v>62</v>
      </c>
    </row>
    <row r="461" spans="16:20" x14ac:dyDescent="0.25">
      <c r="P461" t="s">
        <v>17</v>
      </c>
      <c r="Q461">
        <v>8701</v>
      </c>
      <c r="R461" t="s">
        <v>18</v>
      </c>
      <c r="S461" t="s">
        <v>19</v>
      </c>
      <c r="T461" t="s">
        <v>38</v>
      </c>
    </row>
    <row r="462" spans="16:20" x14ac:dyDescent="0.25">
      <c r="P462" t="s">
        <v>17</v>
      </c>
      <c r="Q462">
        <v>8801</v>
      </c>
      <c r="R462" t="s">
        <v>18</v>
      </c>
      <c r="S462" t="s">
        <v>19</v>
      </c>
      <c r="T462" t="s">
        <v>75</v>
      </c>
    </row>
    <row r="463" spans="16:20" x14ac:dyDescent="0.25">
      <c r="P463" t="s">
        <v>17</v>
      </c>
      <c r="Q463">
        <v>8901</v>
      </c>
      <c r="R463" t="s">
        <v>18</v>
      </c>
      <c r="S463" t="s">
        <v>19</v>
      </c>
      <c r="T463" t="s">
        <v>74</v>
      </c>
    </row>
    <row r="464" spans="16:20" x14ac:dyDescent="0.25">
      <c r="P464" t="s">
        <v>17</v>
      </c>
      <c r="Q464">
        <v>9001</v>
      </c>
      <c r="R464" t="s">
        <v>18</v>
      </c>
      <c r="S464" t="s">
        <v>19</v>
      </c>
      <c r="T464" t="s">
        <v>47</v>
      </c>
    </row>
    <row r="465" spans="16:20" x14ac:dyDescent="0.25">
      <c r="P465" t="s">
        <v>17</v>
      </c>
      <c r="Q465">
        <v>9101</v>
      </c>
      <c r="R465" t="s">
        <v>18</v>
      </c>
      <c r="S465" t="s">
        <v>19</v>
      </c>
      <c r="T465" t="s">
        <v>62</v>
      </c>
    </row>
    <row r="466" spans="16:20" x14ac:dyDescent="0.25">
      <c r="P466" t="s">
        <v>17</v>
      </c>
      <c r="Q466">
        <v>9201</v>
      </c>
      <c r="R466" t="s">
        <v>18</v>
      </c>
      <c r="S466" t="s">
        <v>19</v>
      </c>
      <c r="T466" t="s">
        <v>62</v>
      </c>
    </row>
    <row r="467" spans="16:20" x14ac:dyDescent="0.25">
      <c r="P467" t="s">
        <v>17</v>
      </c>
      <c r="Q467">
        <v>9301</v>
      </c>
      <c r="R467" t="s">
        <v>18</v>
      </c>
      <c r="S467" t="s">
        <v>19</v>
      </c>
      <c r="T467" t="s">
        <v>47</v>
      </c>
    </row>
    <row r="468" spans="16:20" x14ac:dyDescent="0.25">
      <c r="P468" t="s">
        <v>17</v>
      </c>
      <c r="Q468">
        <v>9401</v>
      </c>
      <c r="R468" t="s">
        <v>18</v>
      </c>
      <c r="S468" t="s">
        <v>19</v>
      </c>
      <c r="T468" t="s">
        <v>46</v>
      </c>
    </row>
    <row r="469" spans="16:20" x14ac:dyDescent="0.25">
      <c r="P469" t="s">
        <v>17</v>
      </c>
      <c r="Q469">
        <v>9501</v>
      </c>
      <c r="R469" t="s">
        <v>18</v>
      </c>
      <c r="S469" t="s">
        <v>19</v>
      </c>
      <c r="T469" t="s">
        <v>46</v>
      </c>
    </row>
    <row r="470" spans="16:20" x14ac:dyDescent="0.25">
      <c r="P470" t="s">
        <v>17</v>
      </c>
      <c r="Q470">
        <v>9601</v>
      </c>
      <c r="R470" t="s">
        <v>18</v>
      </c>
      <c r="S470" t="s">
        <v>19</v>
      </c>
      <c r="T470" t="s">
        <v>41</v>
      </c>
    </row>
    <row r="471" spans="16:20" x14ac:dyDescent="0.25">
      <c r="P471" t="s">
        <v>17</v>
      </c>
      <c r="Q471">
        <v>9701</v>
      </c>
      <c r="R471" t="s">
        <v>18</v>
      </c>
      <c r="S471" t="s">
        <v>19</v>
      </c>
      <c r="T471" t="s">
        <v>43</v>
      </c>
    </row>
    <row r="472" spans="16:20" x14ac:dyDescent="0.25">
      <c r="P472" t="s">
        <v>17</v>
      </c>
      <c r="Q472">
        <v>9801</v>
      </c>
      <c r="R472" t="s">
        <v>18</v>
      </c>
      <c r="S472" t="s">
        <v>19</v>
      </c>
      <c r="T472" t="s">
        <v>43</v>
      </c>
    </row>
    <row r="473" spans="16:20" x14ac:dyDescent="0.25">
      <c r="P473" t="s">
        <v>17</v>
      </c>
      <c r="Q473">
        <v>9901</v>
      </c>
      <c r="R473" t="s">
        <v>18</v>
      </c>
      <c r="S473" t="s">
        <v>19</v>
      </c>
      <c r="T473" t="s">
        <v>48</v>
      </c>
    </row>
    <row r="474" spans="16:20" x14ac:dyDescent="0.25">
      <c r="P474" t="s">
        <v>17</v>
      </c>
      <c r="Q474">
        <v>10001</v>
      </c>
      <c r="R474" t="s">
        <v>18</v>
      </c>
      <c r="S474" t="s">
        <v>19</v>
      </c>
      <c r="T474" t="s">
        <v>41</v>
      </c>
    </row>
    <row r="475" spans="16:20" x14ac:dyDescent="0.25">
      <c r="P475" t="s">
        <v>17</v>
      </c>
      <c r="Q475">
        <v>10101</v>
      </c>
      <c r="R475" t="s">
        <v>18</v>
      </c>
      <c r="S475" t="s">
        <v>19</v>
      </c>
      <c r="T475" t="s">
        <v>41</v>
      </c>
    </row>
    <row r="476" spans="16:20" x14ac:dyDescent="0.25">
      <c r="P476" t="s">
        <v>17</v>
      </c>
      <c r="Q476">
        <v>10201</v>
      </c>
      <c r="R476" t="s">
        <v>18</v>
      </c>
      <c r="S476" t="s">
        <v>19</v>
      </c>
      <c r="T476" t="s">
        <v>41</v>
      </c>
    </row>
    <row r="477" spans="16:20" x14ac:dyDescent="0.25">
      <c r="P477" t="s">
        <v>17</v>
      </c>
      <c r="Q477">
        <v>10301</v>
      </c>
      <c r="R477" t="s">
        <v>18</v>
      </c>
      <c r="S477" t="s">
        <v>19</v>
      </c>
      <c r="T477" t="s">
        <v>48</v>
      </c>
    </row>
    <row r="478" spans="16:20" x14ac:dyDescent="0.25">
      <c r="P478" t="s">
        <v>17</v>
      </c>
      <c r="Q478">
        <v>10401</v>
      </c>
      <c r="R478" t="s">
        <v>18</v>
      </c>
      <c r="S478" t="s">
        <v>19</v>
      </c>
      <c r="T478" t="s">
        <v>48</v>
      </c>
    </row>
    <row r="479" spans="16:20" x14ac:dyDescent="0.25">
      <c r="P479" t="s">
        <v>17</v>
      </c>
      <c r="Q479">
        <v>10501</v>
      </c>
      <c r="R479" t="s">
        <v>18</v>
      </c>
      <c r="S479" t="s">
        <v>19</v>
      </c>
      <c r="T479" t="s">
        <v>47</v>
      </c>
    </row>
    <row r="480" spans="16:20" x14ac:dyDescent="0.25">
      <c r="P480" t="s">
        <v>17</v>
      </c>
      <c r="Q480">
        <v>10601</v>
      </c>
      <c r="R480" t="s">
        <v>18</v>
      </c>
      <c r="S480" t="s">
        <v>19</v>
      </c>
      <c r="T480" t="s">
        <v>47</v>
      </c>
    </row>
    <row r="481" spans="16:20" x14ac:dyDescent="0.25">
      <c r="P481" t="s">
        <v>17</v>
      </c>
      <c r="Q481">
        <v>10701</v>
      </c>
      <c r="R481" t="s">
        <v>18</v>
      </c>
      <c r="S481" t="s">
        <v>19</v>
      </c>
      <c r="T481" t="s">
        <v>47</v>
      </c>
    </row>
    <row r="482" spans="16:20" x14ac:dyDescent="0.25">
      <c r="P482" t="s">
        <v>17</v>
      </c>
      <c r="Q482">
        <v>10801</v>
      </c>
      <c r="R482" t="s">
        <v>18</v>
      </c>
      <c r="S482" t="s">
        <v>19</v>
      </c>
      <c r="T482" t="s">
        <v>47</v>
      </c>
    </row>
    <row r="483" spans="16:20" x14ac:dyDescent="0.25">
      <c r="P483" t="s">
        <v>17</v>
      </c>
      <c r="Q483">
        <v>10901</v>
      </c>
      <c r="R483" t="s">
        <v>18</v>
      </c>
      <c r="S483" t="s">
        <v>19</v>
      </c>
      <c r="T483" t="s">
        <v>47</v>
      </c>
    </row>
    <row r="484" spans="16:20" x14ac:dyDescent="0.25">
      <c r="P484" t="s">
        <v>17</v>
      </c>
      <c r="Q484">
        <v>11001</v>
      </c>
      <c r="R484" t="s">
        <v>18</v>
      </c>
      <c r="S484" t="s">
        <v>19</v>
      </c>
      <c r="T484" t="s">
        <v>47</v>
      </c>
    </row>
    <row r="485" spans="16:20" x14ac:dyDescent="0.25">
      <c r="P485" t="s">
        <v>17</v>
      </c>
      <c r="Q485">
        <v>11101</v>
      </c>
      <c r="R485" t="s">
        <v>18</v>
      </c>
      <c r="S485" t="s">
        <v>19</v>
      </c>
      <c r="T485" t="s">
        <v>47</v>
      </c>
    </row>
    <row r="486" spans="16:20" x14ac:dyDescent="0.25">
      <c r="P486" t="s">
        <v>17</v>
      </c>
      <c r="Q486">
        <v>11201</v>
      </c>
      <c r="R486" t="s">
        <v>18</v>
      </c>
      <c r="S486" t="s">
        <v>19</v>
      </c>
      <c r="T486" t="s">
        <v>47</v>
      </c>
    </row>
    <row r="487" spans="16:20" x14ac:dyDescent="0.25">
      <c r="P487" t="s">
        <v>17</v>
      </c>
      <c r="Q487">
        <v>11301</v>
      </c>
      <c r="R487" t="s">
        <v>18</v>
      </c>
      <c r="S487" t="s">
        <v>19</v>
      </c>
      <c r="T487" t="s">
        <v>47</v>
      </c>
    </row>
    <row r="488" spans="16:20" x14ac:dyDescent="0.25">
      <c r="P488" t="s">
        <v>17</v>
      </c>
      <c r="Q488">
        <v>11401</v>
      </c>
      <c r="R488" t="s">
        <v>18</v>
      </c>
      <c r="S488" t="s">
        <v>19</v>
      </c>
      <c r="T488" t="s">
        <v>47</v>
      </c>
    </row>
    <row r="489" spans="16:20" x14ac:dyDescent="0.25">
      <c r="P489" t="s">
        <v>17</v>
      </c>
      <c r="Q489">
        <v>11501</v>
      </c>
      <c r="R489" t="s">
        <v>18</v>
      </c>
      <c r="S489" t="s">
        <v>19</v>
      </c>
      <c r="T489" t="s">
        <v>47</v>
      </c>
    </row>
    <row r="490" spans="16:20" x14ac:dyDescent="0.25">
      <c r="P490" t="s">
        <v>17</v>
      </c>
      <c r="Q490">
        <v>11601</v>
      </c>
      <c r="R490" t="s">
        <v>18</v>
      </c>
      <c r="S490" t="s">
        <v>19</v>
      </c>
      <c r="T490" t="s">
        <v>47</v>
      </c>
    </row>
    <row r="491" spans="16:20" x14ac:dyDescent="0.25">
      <c r="P491" t="s">
        <v>17</v>
      </c>
      <c r="Q491">
        <v>11701</v>
      </c>
      <c r="R491" t="s">
        <v>18</v>
      </c>
      <c r="S491" t="s">
        <v>19</v>
      </c>
      <c r="T491" t="s">
        <v>47</v>
      </c>
    </row>
    <row r="492" spans="16:20" x14ac:dyDescent="0.25">
      <c r="P492" t="s">
        <v>17</v>
      </c>
      <c r="Q492">
        <v>11801</v>
      </c>
      <c r="R492" t="s">
        <v>18</v>
      </c>
      <c r="S492" t="s">
        <v>19</v>
      </c>
      <c r="T492" t="s">
        <v>47</v>
      </c>
    </row>
    <row r="493" spans="16:20" x14ac:dyDescent="0.25">
      <c r="P493" t="s">
        <v>17</v>
      </c>
      <c r="Q493">
        <v>0</v>
      </c>
      <c r="R493" t="s">
        <v>18</v>
      </c>
      <c r="S493" t="s">
        <v>19</v>
      </c>
      <c r="T493" t="s">
        <v>20</v>
      </c>
    </row>
    <row r="494" spans="16:20" x14ac:dyDescent="0.25">
      <c r="P494" t="s">
        <v>17</v>
      </c>
      <c r="Q494">
        <v>100</v>
      </c>
      <c r="R494" t="s">
        <v>18</v>
      </c>
      <c r="S494" t="s">
        <v>19</v>
      </c>
      <c r="T494" t="s">
        <v>20</v>
      </c>
    </row>
    <row r="495" spans="16:20" x14ac:dyDescent="0.25">
      <c r="P495" t="s">
        <v>17</v>
      </c>
      <c r="Q495">
        <v>200</v>
      </c>
      <c r="R495" t="s">
        <v>18</v>
      </c>
      <c r="S495" t="s">
        <v>19</v>
      </c>
      <c r="T495" t="s">
        <v>20</v>
      </c>
    </row>
    <row r="496" spans="16:20" x14ac:dyDescent="0.25">
      <c r="P496" t="s">
        <v>17</v>
      </c>
      <c r="Q496">
        <v>300</v>
      </c>
      <c r="R496" t="s">
        <v>18</v>
      </c>
      <c r="S496" t="s">
        <v>19</v>
      </c>
      <c r="T496" t="s">
        <v>20</v>
      </c>
    </row>
    <row r="497" spans="16:20" x14ac:dyDescent="0.25">
      <c r="P497" t="s">
        <v>17</v>
      </c>
      <c r="Q497">
        <v>400</v>
      </c>
      <c r="R497" t="s">
        <v>18</v>
      </c>
      <c r="S497" t="s">
        <v>19</v>
      </c>
      <c r="T497" t="s">
        <v>20</v>
      </c>
    </row>
    <row r="498" spans="16:20" x14ac:dyDescent="0.25">
      <c r="P498" t="s">
        <v>17</v>
      </c>
      <c r="Q498">
        <v>500</v>
      </c>
      <c r="R498" t="s">
        <v>18</v>
      </c>
      <c r="S498" t="s">
        <v>19</v>
      </c>
      <c r="T498" t="s">
        <v>20</v>
      </c>
    </row>
    <row r="499" spans="16:20" x14ac:dyDescent="0.25">
      <c r="P499" t="s">
        <v>17</v>
      </c>
      <c r="Q499">
        <v>600</v>
      </c>
      <c r="R499" t="s">
        <v>18</v>
      </c>
      <c r="S499" t="s">
        <v>19</v>
      </c>
      <c r="T499" t="s">
        <v>20</v>
      </c>
    </row>
    <row r="500" spans="16:20" x14ac:dyDescent="0.25">
      <c r="P500" t="s">
        <v>17</v>
      </c>
      <c r="Q500">
        <v>700</v>
      </c>
      <c r="R500" t="s">
        <v>18</v>
      </c>
      <c r="S500" t="s">
        <v>19</v>
      </c>
      <c r="T500" t="s">
        <v>20</v>
      </c>
    </row>
    <row r="501" spans="16:20" x14ac:dyDescent="0.25">
      <c r="P501" t="s">
        <v>17</v>
      </c>
      <c r="Q501">
        <v>800</v>
      </c>
      <c r="R501" t="s">
        <v>18</v>
      </c>
      <c r="S501" t="s">
        <v>19</v>
      </c>
      <c r="T501" t="s">
        <v>20</v>
      </c>
    </row>
    <row r="502" spans="16:20" x14ac:dyDescent="0.25">
      <c r="P502" t="s">
        <v>17</v>
      </c>
      <c r="Q502">
        <v>900</v>
      </c>
      <c r="R502" t="s">
        <v>18</v>
      </c>
      <c r="S502" t="s">
        <v>19</v>
      </c>
      <c r="T502" t="s">
        <v>141</v>
      </c>
    </row>
    <row r="503" spans="16:20" x14ac:dyDescent="0.25">
      <c r="P503" t="s">
        <v>17</v>
      </c>
      <c r="Q503">
        <v>1000</v>
      </c>
      <c r="R503" t="s">
        <v>18</v>
      </c>
      <c r="S503" t="s">
        <v>19</v>
      </c>
      <c r="T503" t="s">
        <v>65</v>
      </c>
    </row>
    <row r="504" spans="16:20" x14ac:dyDescent="0.25">
      <c r="P504" t="s">
        <v>17</v>
      </c>
      <c r="Q504">
        <v>1100</v>
      </c>
      <c r="R504" t="s">
        <v>18</v>
      </c>
      <c r="S504" t="s">
        <v>19</v>
      </c>
      <c r="T504" t="s">
        <v>125</v>
      </c>
    </row>
    <row r="505" spans="16:20" x14ac:dyDescent="0.25">
      <c r="P505" t="s">
        <v>17</v>
      </c>
      <c r="Q505">
        <v>1200</v>
      </c>
      <c r="R505" t="s">
        <v>18</v>
      </c>
      <c r="S505" t="s">
        <v>19</v>
      </c>
      <c r="T505" t="s">
        <v>126</v>
      </c>
    </row>
    <row r="506" spans="16:20" x14ac:dyDescent="0.25">
      <c r="P506" t="s">
        <v>17</v>
      </c>
      <c r="Q506">
        <v>1300</v>
      </c>
      <c r="R506" t="s">
        <v>18</v>
      </c>
      <c r="S506" t="s">
        <v>19</v>
      </c>
      <c r="T506" t="s">
        <v>128</v>
      </c>
    </row>
    <row r="507" spans="16:20" x14ac:dyDescent="0.25">
      <c r="P507" t="s">
        <v>17</v>
      </c>
      <c r="Q507">
        <v>1400</v>
      </c>
      <c r="R507" t="s">
        <v>18</v>
      </c>
      <c r="S507" t="s">
        <v>19</v>
      </c>
      <c r="T507" t="s">
        <v>75</v>
      </c>
    </row>
    <row r="508" spans="16:20" x14ac:dyDescent="0.25">
      <c r="P508" t="s">
        <v>17</v>
      </c>
      <c r="Q508">
        <v>1500</v>
      </c>
      <c r="R508" t="s">
        <v>18</v>
      </c>
      <c r="S508" t="s">
        <v>19</v>
      </c>
      <c r="T508" t="s">
        <v>85</v>
      </c>
    </row>
    <row r="509" spans="16:20" x14ac:dyDescent="0.25">
      <c r="P509" t="s">
        <v>17</v>
      </c>
      <c r="Q509">
        <v>1600</v>
      </c>
      <c r="R509" t="s">
        <v>18</v>
      </c>
      <c r="S509" t="s">
        <v>19</v>
      </c>
      <c r="T509" t="s">
        <v>119</v>
      </c>
    </row>
    <row r="510" spans="16:20" x14ac:dyDescent="0.25">
      <c r="P510" t="s">
        <v>17</v>
      </c>
      <c r="Q510">
        <v>1700</v>
      </c>
      <c r="R510" t="s">
        <v>18</v>
      </c>
      <c r="S510" t="s">
        <v>19</v>
      </c>
      <c r="T510" t="s">
        <v>116</v>
      </c>
    </row>
    <row r="511" spans="16:20" x14ac:dyDescent="0.25">
      <c r="P511" t="s">
        <v>17</v>
      </c>
      <c r="Q511">
        <v>1800</v>
      </c>
      <c r="R511" t="s">
        <v>18</v>
      </c>
      <c r="S511" t="s">
        <v>19</v>
      </c>
      <c r="T511" t="s">
        <v>113</v>
      </c>
    </row>
    <row r="512" spans="16:20" x14ac:dyDescent="0.25">
      <c r="P512" t="s">
        <v>17</v>
      </c>
      <c r="Q512">
        <v>1900</v>
      </c>
      <c r="R512" t="s">
        <v>18</v>
      </c>
      <c r="S512" t="s">
        <v>19</v>
      </c>
      <c r="T512" t="s">
        <v>23</v>
      </c>
    </row>
    <row r="513" spans="16:20" x14ac:dyDescent="0.25">
      <c r="P513" t="s">
        <v>17</v>
      </c>
      <c r="Q513">
        <v>2000</v>
      </c>
      <c r="R513" t="s">
        <v>18</v>
      </c>
      <c r="S513" t="s">
        <v>19</v>
      </c>
      <c r="T513" t="s">
        <v>128</v>
      </c>
    </row>
    <row r="514" spans="16:20" x14ac:dyDescent="0.25">
      <c r="P514" t="s">
        <v>17</v>
      </c>
      <c r="Q514">
        <v>2100</v>
      </c>
      <c r="R514" t="s">
        <v>18</v>
      </c>
      <c r="S514" t="s">
        <v>19</v>
      </c>
      <c r="T514" t="s">
        <v>70</v>
      </c>
    </row>
    <row r="515" spans="16:20" x14ac:dyDescent="0.25">
      <c r="P515" t="s">
        <v>17</v>
      </c>
      <c r="Q515">
        <v>2201</v>
      </c>
      <c r="R515" t="s">
        <v>18</v>
      </c>
      <c r="S515" t="s">
        <v>19</v>
      </c>
      <c r="T515" t="s">
        <v>96</v>
      </c>
    </row>
    <row r="516" spans="16:20" x14ac:dyDescent="0.25">
      <c r="P516" t="s">
        <v>17</v>
      </c>
      <c r="Q516">
        <v>2301</v>
      </c>
      <c r="R516" t="s">
        <v>18</v>
      </c>
      <c r="S516" t="s">
        <v>19</v>
      </c>
      <c r="T516" t="s">
        <v>85</v>
      </c>
    </row>
    <row r="517" spans="16:20" x14ac:dyDescent="0.25">
      <c r="P517" t="s">
        <v>17</v>
      </c>
      <c r="Q517">
        <v>2401</v>
      </c>
      <c r="R517" t="s">
        <v>18</v>
      </c>
      <c r="S517" t="s">
        <v>19</v>
      </c>
      <c r="T517" t="s">
        <v>133</v>
      </c>
    </row>
    <row r="518" spans="16:20" x14ac:dyDescent="0.25">
      <c r="P518" t="s">
        <v>17</v>
      </c>
      <c r="Q518">
        <v>2501</v>
      </c>
      <c r="R518" t="s">
        <v>18</v>
      </c>
      <c r="S518" t="s">
        <v>19</v>
      </c>
      <c r="T518" t="s">
        <v>61</v>
      </c>
    </row>
    <row r="519" spans="16:20" x14ac:dyDescent="0.25">
      <c r="P519" t="s">
        <v>17</v>
      </c>
      <c r="Q519">
        <v>2601</v>
      </c>
      <c r="R519" t="s">
        <v>18</v>
      </c>
      <c r="S519" t="s">
        <v>19</v>
      </c>
      <c r="T519" t="s">
        <v>125</v>
      </c>
    </row>
    <row r="520" spans="16:20" x14ac:dyDescent="0.25">
      <c r="P520" t="s">
        <v>17</v>
      </c>
      <c r="Q520">
        <v>2701</v>
      </c>
      <c r="R520" t="s">
        <v>18</v>
      </c>
      <c r="S520" t="s">
        <v>19</v>
      </c>
      <c r="T520" t="s">
        <v>129</v>
      </c>
    </row>
    <row r="521" spans="16:20" x14ac:dyDescent="0.25">
      <c r="P521" t="s">
        <v>17</v>
      </c>
      <c r="Q521">
        <v>2801</v>
      </c>
      <c r="R521" t="s">
        <v>18</v>
      </c>
      <c r="S521" t="s">
        <v>19</v>
      </c>
      <c r="T521" t="s">
        <v>70</v>
      </c>
    </row>
    <row r="522" spans="16:20" x14ac:dyDescent="0.25">
      <c r="P522" t="s">
        <v>17</v>
      </c>
      <c r="Q522">
        <v>2901</v>
      </c>
      <c r="R522" t="s">
        <v>18</v>
      </c>
      <c r="S522" t="s">
        <v>19</v>
      </c>
      <c r="T522" t="s">
        <v>56</v>
      </c>
    </row>
    <row r="523" spans="16:20" x14ac:dyDescent="0.25">
      <c r="P523" t="s">
        <v>17</v>
      </c>
      <c r="Q523">
        <v>3001</v>
      </c>
      <c r="R523" t="s">
        <v>18</v>
      </c>
      <c r="S523" t="s">
        <v>19</v>
      </c>
      <c r="T523" t="s">
        <v>24</v>
      </c>
    </row>
    <row r="524" spans="16:20" x14ac:dyDescent="0.25">
      <c r="P524" t="s">
        <v>17</v>
      </c>
      <c r="Q524">
        <v>3101</v>
      </c>
      <c r="R524" t="s">
        <v>18</v>
      </c>
      <c r="S524" t="s">
        <v>19</v>
      </c>
      <c r="T524" t="s">
        <v>98</v>
      </c>
    </row>
    <row r="525" spans="16:20" x14ac:dyDescent="0.25">
      <c r="P525" t="s">
        <v>17</v>
      </c>
      <c r="Q525">
        <v>3201</v>
      </c>
      <c r="R525" t="s">
        <v>18</v>
      </c>
      <c r="S525" t="s">
        <v>19</v>
      </c>
      <c r="T525" t="s">
        <v>61</v>
      </c>
    </row>
    <row r="526" spans="16:20" x14ac:dyDescent="0.25">
      <c r="P526" t="s">
        <v>17</v>
      </c>
      <c r="Q526">
        <v>3301</v>
      </c>
      <c r="R526" t="s">
        <v>18</v>
      </c>
      <c r="S526" t="s">
        <v>19</v>
      </c>
      <c r="T526" t="s">
        <v>112</v>
      </c>
    </row>
    <row r="527" spans="16:20" x14ac:dyDescent="0.25">
      <c r="P527" t="s">
        <v>17</v>
      </c>
      <c r="Q527">
        <v>3401</v>
      </c>
      <c r="R527" t="s">
        <v>18</v>
      </c>
      <c r="S527" t="s">
        <v>19</v>
      </c>
      <c r="T527" t="s">
        <v>134</v>
      </c>
    </row>
    <row r="528" spans="16:20" x14ac:dyDescent="0.25">
      <c r="P528" t="s">
        <v>17</v>
      </c>
      <c r="Q528">
        <v>3501</v>
      </c>
      <c r="R528" t="s">
        <v>18</v>
      </c>
      <c r="S528" t="s">
        <v>19</v>
      </c>
      <c r="T528" t="s">
        <v>45</v>
      </c>
    </row>
    <row r="529" spans="16:20" x14ac:dyDescent="0.25">
      <c r="P529" t="s">
        <v>17</v>
      </c>
      <c r="Q529">
        <v>3601</v>
      </c>
      <c r="R529" t="s">
        <v>18</v>
      </c>
      <c r="S529" t="s">
        <v>19</v>
      </c>
      <c r="T529" t="s">
        <v>29</v>
      </c>
    </row>
    <row r="530" spans="16:20" x14ac:dyDescent="0.25">
      <c r="P530" t="s">
        <v>17</v>
      </c>
      <c r="Q530">
        <v>3701</v>
      </c>
      <c r="R530" t="s">
        <v>18</v>
      </c>
      <c r="S530" t="s">
        <v>19</v>
      </c>
      <c r="T530" t="s">
        <v>104</v>
      </c>
    </row>
    <row r="531" spans="16:20" x14ac:dyDescent="0.25">
      <c r="P531" t="s">
        <v>17</v>
      </c>
      <c r="Q531">
        <v>3801</v>
      </c>
      <c r="R531" t="s">
        <v>18</v>
      </c>
      <c r="S531" t="s">
        <v>19</v>
      </c>
      <c r="T531" t="s">
        <v>89</v>
      </c>
    </row>
    <row r="532" spans="16:20" x14ac:dyDescent="0.25">
      <c r="P532" t="s">
        <v>17</v>
      </c>
      <c r="Q532">
        <v>3901</v>
      </c>
      <c r="R532" t="s">
        <v>18</v>
      </c>
      <c r="S532" t="s">
        <v>19</v>
      </c>
      <c r="T532" t="s">
        <v>91</v>
      </c>
    </row>
    <row r="533" spans="16:20" x14ac:dyDescent="0.25">
      <c r="P533" t="s">
        <v>17</v>
      </c>
      <c r="Q533">
        <v>4001</v>
      </c>
      <c r="R533" t="s">
        <v>18</v>
      </c>
      <c r="S533" t="s">
        <v>19</v>
      </c>
      <c r="T533" t="s">
        <v>22</v>
      </c>
    </row>
    <row r="534" spans="16:20" x14ac:dyDescent="0.25">
      <c r="P534" t="s">
        <v>17</v>
      </c>
      <c r="Q534">
        <v>4101</v>
      </c>
      <c r="R534" t="s">
        <v>18</v>
      </c>
      <c r="S534" t="s">
        <v>19</v>
      </c>
      <c r="T534" t="s">
        <v>117</v>
      </c>
    </row>
    <row r="535" spans="16:20" x14ac:dyDescent="0.25">
      <c r="P535" t="s">
        <v>17</v>
      </c>
      <c r="Q535">
        <v>4201</v>
      </c>
      <c r="R535" t="s">
        <v>18</v>
      </c>
      <c r="S535" t="s">
        <v>19</v>
      </c>
      <c r="T535" t="s">
        <v>75</v>
      </c>
    </row>
    <row r="536" spans="16:20" x14ac:dyDescent="0.25">
      <c r="P536" t="s">
        <v>17</v>
      </c>
      <c r="Q536">
        <v>4301</v>
      </c>
      <c r="R536" t="s">
        <v>18</v>
      </c>
      <c r="S536" t="s">
        <v>19</v>
      </c>
      <c r="T536" t="s">
        <v>97</v>
      </c>
    </row>
    <row r="537" spans="16:20" x14ac:dyDescent="0.25">
      <c r="P537" t="s">
        <v>17</v>
      </c>
      <c r="Q537">
        <v>4401</v>
      </c>
      <c r="R537" t="s">
        <v>18</v>
      </c>
      <c r="S537" t="s">
        <v>19</v>
      </c>
      <c r="T537" t="s">
        <v>29</v>
      </c>
    </row>
    <row r="538" spans="16:20" x14ac:dyDescent="0.25">
      <c r="P538" t="s">
        <v>17</v>
      </c>
      <c r="Q538">
        <v>4501</v>
      </c>
      <c r="R538" t="s">
        <v>18</v>
      </c>
      <c r="S538" t="s">
        <v>19</v>
      </c>
      <c r="T538" t="s">
        <v>42</v>
      </c>
    </row>
    <row r="539" spans="16:20" x14ac:dyDescent="0.25">
      <c r="P539" t="s">
        <v>17</v>
      </c>
      <c r="Q539">
        <v>4601</v>
      </c>
      <c r="R539" t="s">
        <v>18</v>
      </c>
      <c r="S539" t="s">
        <v>19</v>
      </c>
      <c r="T539" t="s">
        <v>122</v>
      </c>
    </row>
    <row r="540" spans="16:20" x14ac:dyDescent="0.25">
      <c r="P540" t="s">
        <v>17</v>
      </c>
      <c r="Q540">
        <v>4701</v>
      </c>
      <c r="R540" t="s">
        <v>18</v>
      </c>
      <c r="S540" t="s">
        <v>19</v>
      </c>
      <c r="T540" t="s">
        <v>64</v>
      </c>
    </row>
    <row r="541" spans="16:20" x14ac:dyDescent="0.25">
      <c r="P541" t="s">
        <v>17</v>
      </c>
      <c r="Q541">
        <v>4801</v>
      </c>
      <c r="R541" t="s">
        <v>18</v>
      </c>
      <c r="S541" t="s">
        <v>19</v>
      </c>
      <c r="T541" t="s">
        <v>73</v>
      </c>
    </row>
    <row r="542" spans="16:20" x14ac:dyDescent="0.25">
      <c r="P542" t="s">
        <v>17</v>
      </c>
      <c r="Q542">
        <v>4901</v>
      </c>
      <c r="R542" t="s">
        <v>18</v>
      </c>
      <c r="S542" t="s">
        <v>19</v>
      </c>
      <c r="T542" t="s">
        <v>93</v>
      </c>
    </row>
    <row r="543" spans="16:20" x14ac:dyDescent="0.25">
      <c r="P543" t="s">
        <v>17</v>
      </c>
      <c r="Q543">
        <v>5001</v>
      </c>
      <c r="R543" t="s">
        <v>18</v>
      </c>
      <c r="S543" t="s">
        <v>19</v>
      </c>
      <c r="T543" t="s">
        <v>28</v>
      </c>
    </row>
    <row r="544" spans="16:20" x14ac:dyDescent="0.25">
      <c r="P544" t="s">
        <v>17</v>
      </c>
      <c r="Q544">
        <v>5101</v>
      </c>
      <c r="R544" t="s">
        <v>18</v>
      </c>
      <c r="S544" t="s">
        <v>19</v>
      </c>
      <c r="T544" t="s">
        <v>35</v>
      </c>
    </row>
    <row r="545" spans="16:20" x14ac:dyDescent="0.25">
      <c r="P545" t="s">
        <v>17</v>
      </c>
      <c r="Q545">
        <v>5201</v>
      </c>
      <c r="R545" t="s">
        <v>18</v>
      </c>
      <c r="S545" t="s">
        <v>19</v>
      </c>
      <c r="T545" t="s">
        <v>43</v>
      </c>
    </row>
    <row r="546" spans="16:20" x14ac:dyDescent="0.25">
      <c r="P546" t="s">
        <v>17</v>
      </c>
      <c r="Q546">
        <v>5301</v>
      </c>
      <c r="R546" t="s">
        <v>18</v>
      </c>
      <c r="S546" t="s">
        <v>19</v>
      </c>
      <c r="T546" t="s">
        <v>106</v>
      </c>
    </row>
    <row r="547" spans="16:20" x14ac:dyDescent="0.25">
      <c r="P547" t="s">
        <v>17</v>
      </c>
      <c r="Q547">
        <v>5401</v>
      </c>
      <c r="R547" t="s">
        <v>18</v>
      </c>
      <c r="S547" t="s">
        <v>19</v>
      </c>
      <c r="T547" t="s">
        <v>71</v>
      </c>
    </row>
    <row r="548" spans="16:20" x14ac:dyDescent="0.25">
      <c r="P548" t="s">
        <v>17</v>
      </c>
      <c r="Q548">
        <v>5501</v>
      </c>
      <c r="R548" t="s">
        <v>18</v>
      </c>
      <c r="S548" t="s">
        <v>19</v>
      </c>
      <c r="T548" t="s">
        <v>76</v>
      </c>
    </row>
    <row r="549" spans="16:20" x14ac:dyDescent="0.25">
      <c r="P549" t="s">
        <v>17</v>
      </c>
      <c r="Q549">
        <v>5601</v>
      </c>
      <c r="R549" t="s">
        <v>18</v>
      </c>
      <c r="S549" t="s">
        <v>19</v>
      </c>
      <c r="T549" t="s">
        <v>105</v>
      </c>
    </row>
    <row r="550" spans="16:20" x14ac:dyDescent="0.25">
      <c r="P550" t="s">
        <v>17</v>
      </c>
      <c r="Q550">
        <v>5701</v>
      </c>
      <c r="R550" t="s">
        <v>18</v>
      </c>
      <c r="S550" t="s">
        <v>19</v>
      </c>
      <c r="T550" t="s">
        <v>88</v>
      </c>
    </row>
    <row r="551" spans="16:20" x14ac:dyDescent="0.25">
      <c r="P551" t="s">
        <v>17</v>
      </c>
      <c r="Q551">
        <v>5801</v>
      </c>
      <c r="R551" t="s">
        <v>18</v>
      </c>
      <c r="S551" t="s">
        <v>19</v>
      </c>
      <c r="T551" t="s">
        <v>93</v>
      </c>
    </row>
    <row r="552" spans="16:20" x14ac:dyDescent="0.25">
      <c r="P552" t="s">
        <v>17</v>
      </c>
      <c r="Q552">
        <v>5901</v>
      </c>
      <c r="R552" t="s">
        <v>18</v>
      </c>
      <c r="S552" t="s">
        <v>19</v>
      </c>
      <c r="T552" t="s">
        <v>60</v>
      </c>
    </row>
    <row r="553" spans="16:20" x14ac:dyDescent="0.25">
      <c r="P553" t="s">
        <v>17</v>
      </c>
      <c r="Q553">
        <v>6001</v>
      </c>
      <c r="R553" t="s">
        <v>18</v>
      </c>
      <c r="S553" t="s">
        <v>19</v>
      </c>
      <c r="T553" t="s">
        <v>101</v>
      </c>
    </row>
    <row r="554" spans="16:20" x14ac:dyDescent="0.25">
      <c r="P554" t="s">
        <v>17</v>
      </c>
      <c r="Q554">
        <v>6101</v>
      </c>
      <c r="R554" t="s">
        <v>18</v>
      </c>
      <c r="S554" t="s">
        <v>19</v>
      </c>
      <c r="T554" t="s">
        <v>61</v>
      </c>
    </row>
    <row r="555" spans="16:20" x14ac:dyDescent="0.25">
      <c r="P555" t="s">
        <v>17</v>
      </c>
      <c r="Q555">
        <v>6201</v>
      </c>
      <c r="R555" t="s">
        <v>18</v>
      </c>
      <c r="S555" t="s">
        <v>19</v>
      </c>
      <c r="T555" t="s">
        <v>46</v>
      </c>
    </row>
    <row r="556" spans="16:20" x14ac:dyDescent="0.25">
      <c r="P556" t="s">
        <v>17</v>
      </c>
      <c r="Q556">
        <v>6301</v>
      </c>
      <c r="R556" t="s">
        <v>18</v>
      </c>
      <c r="S556" t="s">
        <v>19</v>
      </c>
      <c r="T556" t="s">
        <v>72</v>
      </c>
    </row>
    <row r="557" spans="16:20" x14ac:dyDescent="0.25">
      <c r="P557" t="s">
        <v>17</v>
      </c>
      <c r="Q557">
        <v>6401</v>
      </c>
      <c r="R557" t="s">
        <v>18</v>
      </c>
      <c r="S557" t="s">
        <v>19</v>
      </c>
      <c r="T557" t="s">
        <v>105</v>
      </c>
    </row>
    <row r="558" spans="16:20" x14ac:dyDescent="0.25">
      <c r="P558" t="s">
        <v>17</v>
      </c>
      <c r="Q558">
        <v>6501</v>
      </c>
      <c r="R558" t="s">
        <v>18</v>
      </c>
      <c r="S558" t="s">
        <v>19</v>
      </c>
      <c r="T558" t="s">
        <v>38</v>
      </c>
    </row>
    <row r="559" spans="16:20" x14ac:dyDescent="0.25">
      <c r="P559" t="s">
        <v>17</v>
      </c>
      <c r="Q559">
        <v>6601</v>
      </c>
      <c r="R559" t="s">
        <v>18</v>
      </c>
      <c r="S559" t="s">
        <v>19</v>
      </c>
      <c r="T559" t="s">
        <v>57</v>
      </c>
    </row>
    <row r="560" spans="16:20" x14ac:dyDescent="0.25">
      <c r="P560" t="s">
        <v>17</v>
      </c>
      <c r="Q560">
        <v>6701</v>
      </c>
      <c r="R560" t="s">
        <v>18</v>
      </c>
      <c r="S560" t="s">
        <v>19</v>
      </c>
      <c r="T560" t="s">
        <v>92</v>
      </c>
    </row>
    <row r="561" spans="16:20" x14ac:dyDescent="0.25">
      <c r="P561" t="s">
        <v>17</v>
      </c>
      <c r="Q561">
        <v>6801</v>
      </c>
      <c r="R561" t="s">
        <v>18</v>
      </c>
      <c r="S561" t="s">
        <v>19</v>
      </c>
      <c r="T561" t="s">
        <v>76</v>
      </c>
    </row>
    <row r="562" spans="16:20" x14ac:dyDescent="0.25">
      <c r="P562" t="s">
        <v>17</v>
      </c>
      <c r="Q562">
        <v>6901</v>
      </c>
      <c r="R562" t="s">
        <v>18</v>
      </c>
      <c r="S562" t="s">
        <v>19</v>
      </c>
      <c r="T562" t="s">
        <v>42</v>
      </c>
    </row>
    <row r="563" spans="16:20" x14ac:dyDescent="0.25">
      <c r="P563" t="s">
        <v>17</v>
      </c>
      <c r="Q563">
        <v>7001</v>
      </c>
      <c r="R563" t="s">
        <v>18</v>
      </c>
      <c r="S563" t="s">
        <v>19</v>
      </c>
      <c r="T563" t="s">
        <v>37</v>
      </c>
    </row>
    <row r="564" spans="16:20" x14ac:dyDescent="0.25">
      <c r="P564" t="s">
        <v>17</v>
      </c>
      <c r="Q564">
        <v>7101</v>
      </c>
      <c r="R564" t="s">
        <v>18</v>
      </c>
      <c r="S564" t="s">
        <v>19</v>
      </c>
      <c r="T564" t="s">
        <v>42</v>
      </c>
    </row>
    <row r="565" spans="16:20" x14ac:dyDescent="0.25">
      <c r="P565" t="s">
        <v>17</v>
      </c>
      <c r="Q565">
        <v>7201</v>
      </c>
      <c r="R565" t="s">
        <v>18</v>
      </c>
      <c r="S565" t="s">
        <v>19</v>
      </c>
      <c r="T565" t="s">
        <v>62</v>
      </c>
    </row>
    <row r="566" spans="16:20" x14ac:dyDescent="0.25">
      <c r="P566" t="s">
        <v>17</v>
      </c>
      <c r="Q566">
        <v>7301</v>
      </c>
      <c r="R566" t="s">
        <v>18</v>
      </c>
      <c r="S566" t="s">
        <v>19</v>
      </c>
      <c r="T566" t="s">
        <v>130</v>
      </c>
    </row>
    <row r="567" spans="16:20" x14ac:dyDescent="0.25">
      <c r="P567" t="s">
        <v>17</v>
      </c>
      <c r="Q567">
        <v>7401</v>
      </c>
      <c r="R567" t="s">
        <v>18</v>
      </c>
      <c r="S567" t="s">
        <v>19</v>
      </c>
      <c r="T567" t="s">
        <v>70</v>
      </c>
    </row>
    <row r="568" spans="16:20" x14ac:dyDescent="0.25">
      <c r="P568" t="s">
        <v>17</v>
      </c>
      <c r="Q568">
        <v>7501</v>
      </c>
      <c r="R568" t="s">
        <v>18</v>
      </c>
      <c r="S568" t="s">
        <v>19</v>
      </c>
      <c r="T568" t="s">
        <v>41</v>
      </c>
    </row>
    <row r="569" spans="16:20" x14ac:dyDescent="0.25">
      <c r="P569" t="s">
        <v>17</v>
      </c>
      <c r="Q569">
        <v>7601</v>
      </c>
      <c r="R569" t="s">
        <v>18</v>
      </c>
      <c r="S569" t="s">
        <v>19</v>
      </c>
      <c r="T569" t="s">
        <v>34</v>
      </c>
    </row>
    <row r="570" spans="16:20" x14ac:dyDescent="0.25">
      <c r="P570" t="s">
        <v>17</v>
      </c>
      <c r="Q570">
        <v>7701</v>
      </c>
      <c r="R570" t="s">
        <v>18</v>
      </c>
      <c r="S570" t="s">
        <v>19</v>
      </c>
      <c r="T570" t="s">
        <v>34</v>
      </c>
    </row>
    <row r="571" spans="16:20" x14ac:dyDescent="0.25">
      <c r="P571" t="s">
        <v>17</v>
      </c>
      <c r="Q571">
        <v>7801</v>
      </c>
      <c r="R571" t="s">
        <v>18</v>
      </c>
      <c r="S571" t="s">
        <v>19</v>
      </c>
      <c r="T571" t="s">
        <v>41</v>
      </c>
    </row>
    <row r="572" spans="16:20" x14ac:dyDescent="0.25">
      <c r="P572" t="s">
        <v>17</v>
      </c>
      <c r="Q572">
        <v>7901</v>
      </c>
      <c r="R572" t="s">
        <v>18</v>
      </c>
      <c r="S572" t="s">
        <v>19</v>
      </c>
      <c r="T572" t="s">
        <v>27</v>
      </c>
    </row>
    <row r="573" spans="16:20" x14ac:dyDescent="0.25">
      <c r="P573" t="s">
        <v>17</v>
      </c>
      <c r="Q573">
        <v>8001</v>
      </c>
      <c r="R573" t="s">
        <v>18</v>
      </c>
      <c r="S573" t="s">
        <v>19</v>
      </c>
      <c r="T573" t="s">
        <v>60</v>
      </c>
    </row>
    <row r="574" spans="16:20" x14ac:dyDescent="0.25">
      <c r="P574" t="s">
        <v>17</v>
      </c>
      <c r="Q574">
        <v>8101</v>
      </c>
      <c r="R574" t="s">
        <v>18</v>
      </c>
      <c r="S574" t="s">
        <v>19</v>
      </c>
      <c r="T574" t="s">
        <v>45</v>
      </c>
    </row>
    <row r="575" spans="16:20" x14ac:dyDescent="0.25">
      <c r="P575" t="s">
        <v>17</v>
      </c>
      <c r="Q575">
        <v>8201</v>
      </c>
      <c r="R575" t="s">
        <v>18</v>
      </c>
      <c r="S575" t="s">
        <v>19</v>
      </c>
      <c r="T575" t="s">
        <v>74</v>
      </c>
    </row>
    <row r="576" spans="16:20" x14ac:dyDescent="0.25">
      <c r="P576" t="s">
        <v>17</v>
      </c>
      <c r="Q576">
        <v>8301</v>
      </c>
      <c r="R576" t="s">
        <v>18</v>
      </c>
      <c r="S576" t="s">
        <v>19</v>
      </c>
      <c r="T576" t="s">
        <v>39</v>
      </c>
    </row>
    <row r="577" spans="16:20" x14ac:dyDescent="0.25">
      <c r="P577" t="s">
        <v>17</v>
      </c>
      <c r="Q577">
        <v>8401</v>
      </c>
      <c r="R577" t="s">
        <v>18</v>
      </c>
      <c r="S577" t="s">
        <v>19</v>
      </c>
      <c r="T577" t="s">
        <v>46</v>
      </c>
    </row>
    <row r="578" spans="16:20" x14ac:dyDescent="0.25">
      <c r="P578" t="s">
        <v>17</v>
      </c>
      <c r="Q578">
        <v>8501</v>
      </c>
      <c r="R578" t="s">
        <v>18</v>
      </c>
      <c r="S578" t="s">
        <v>19</v>
      </c>
      <c r="T578" t="s">
        <v>43</v>
      </c>
    </row>
    <row r="579" spans="16:20" x14ac:dyDescent="0.25">
      <c r="P579" t="s">
        <v>17</v>
      </c>
      <c r="Q579">
        <v>8601</v>
      </c>
      <c r="R579" t="s">
        <v>18</v>
      </c>
      <c r="S579" t="s">
        <v>19</v>
      </c>
      <c r="T579" t="s">
        <v>27</v>
      </c>
    </row>
    <row r="580" spans="16:20" x14ac:dyDescent="0.25">
      <c r="P580" t="s">
        <v>17</v>
      </c>
      <c r="Q580">
        <v>8701</v>
      </c>
      <c r="R580" t="s">
        <v>18</v>
      </c>
      <c r="S580" t="s">
        <v>19</v>
      </c>
      <c r="T580" t="s">
        <v>62</v>
      </c>
    </row>
    <row r="581" spans="16:20" x14ac:dyDescent="0.25">
      <c r="P581" t="s">
        <v>17</v>
      </c>
      <c r="Q581">
        <v>8801</v>
      </c>
      <c r="R581" t="s">
        <v>18</v>
      </c>
      <c r="S581" t="s">
        <v>19</v>
      </c>
      <c r="T581" t="s">
        <v>41</v>
      </c>
    </row>
    <row r="582" spans="16:20" x14ac:dyDescent="0.25">
      <c r="P582" t="s">
        <v>17</v>
      </c>
      <c r="Q582">
        <v>8901</v>
      </c>
      <c r="R582" t="s">
        <v>18</v>
      </c>
      <c r="S582" t="s">
        <v>19</v>
      </c>
      <c r="T582" t="s">
        <v>74</v>
      </c>
    </row>
    <row r="583" spans="16:20" x14ac:dyDescent="0.25">
      <c r="P583" t="s">
        <v>17</v>
      </c>
      <c r="Q583">
        <v>9001</v>
      </c>
      <c r="R583" t="s">
        <v>18</v>
      </c>
      <c r="S583" t="s">
        <v>19</v>
      </c>
      <c r="T583" t="s">
        <v>46</v>
      </c>
    </row>
    <row r="584" spans="16:20" x14ac:dyDescent="0.25">
      <c r="P584" t="s">
        <v>17</v>
      </c>
      <c r="Q584">
        <v>9101</v>
      </c>
      <c r="R584" t="s">
        <v>18</v>
      </c>
      <c r="S584" t="s">
        <v>19</v>
      </c>
      <c r="T584" t="s">
        <v>47</v>
      </c>
    </row>
    <row r="585" spans="16:20" x14ac:dyDescent="0.25">
      <c r="P585" t="s">
        <v>17</v>
      </c>
      <c r="Q585">
        <v>9201</v>
      </c>
      <c r="R585" t="s">
        <v>18</v>
      </c>
      <c r="S585" t="s">
        <v>19</v>
      </c>
      <c r="T585" t="s">
        <v>45</v>
      </c>
    </row>
    <row r="586" spans="16:20" x14ac:dyDescent="0.25">
      <c r="P586" t="s">
        <v>17</v>
      </c>
      <c r="Q586">
        <v>9301</v>
      </c>
      <c r="R586" t="s">
        <v>18</v>
      </c>
      <c r="S586" t="s">
        <v>19</v>
      </c>
      <c r="T586" t="s">
        <v>45</v>
      </c>
    </row>
    <row r="587" spans="16:20" x14ac:dyDescent="0.25">
      <c r="P587" t="s">
        <v>17</v>
      </c>
      <c r="Q587">
        <v>9401</v>
      </c>
      <c r="R587" t="s">
        <v>18</v>
      </c>
      <c r="S587" t="s">
        <v>19</v>
      </c>
      <c r="T587" t="s">
        <v>47</v>
      </c>
    </row>
    <row r="588" spans="16:20" x14ac:dyDescent="0.25">
      <c r="P588" t="s">
        <v>17</v>
      </c>
      <c r="Q588">
        <v>9501</v>
      </c>
      <c r="R588" t="s">
        <v>18</v>
      </c>
      <c r="S588" t="s">
        <v>19</v>
      </c>
      <c r="T588" t="s">
        <v>38</v>
      </c>
    </row>
    <row r="589" spans="16:20" x14ac:dyDescent="0.25">
      <c r="P589" t="s">
        <v>17</v>
      </c>
      <c r="Q589">
        <v>9601</v>
      </c>
      <c r="R589" t="s">
        <v>18</v>
      </c>
      <c r="S589" t="s">
        <v>19</v>
      </c>
      <c r="T589" t="s">
        <v>38</v>
      </c>
    </row>
    <row r="590" spans="16:20" x14ac:dyDescent="0.25">
      <c r="P590" t="s">
        <v>17</v>
      </c>
      <c r="Q590">
        <v>9701</v>
      </c>
      <c r="R590" t="s">
        <v>18</v>
      </c>
      <c r="S590" t="s">
        <v>19</v>
      </c>
      <c r="T590" t="s">
        <v>47</v>
      </c>
    </row>
    <row r="591" spans="16:20" x14ac:dyDescent="0.25">
      <c r="P591" t="s">
        <v>17</v>
      </c>
      <c r="Q591">
        <v>9801</v>
      </c>
      <c r="R591" t="s">
        <v>18</v>
      </c>
      <c r="S591" t="s">
        <v>19</v>
      </c>
      <c r="T591" t="s">
        <v>48</v>
      </c>
    </row>
    <row r="592" spans="16:20" x14ac:dyDescent="0.25">
      <c r="P592" t="s">
        <v>17</v>
      </c>
      <c r="Q592">
        <v>9901</v>
      </c>
      <c r="R592" t="s">
        <v>18</v>
      </c>
      <c r="S592" t="s">
        <v>19</v>
      </c>
      <c r="T592" t="s">
        <v>48</v>
      </c>
    </row>
    <row r="593" spans="16:20" x14ac:dyDescent="0.25">
      <c r="P593" t="s">
        <v>17</v>
      </c>
      <c r="Q593">
        <v>10001</v>
      </c>
      <c r="R593" t="s">
        <v>18</v>
      </c>
      <c r="S593" t="s">
        <v>19</v>
      </c>
      <c r="T593" t="s">
        <v>47</v>
      </c>
    </row>
    <row r="594" spans="16:20" x14ac:dyDescent="0.25">
      <c r="P594" t="s">
        <v>17</v>
      </c>
      <c r="Q594">
        <v>10101</v>
      </c>
      <c r="R594" t="s">
        <v>18</v>
      </c>
      <c r="S594" t="s">
        <v>19</v>
      </c>
      <c r="T594" t="s">
        <v>41</v>
      </c>
    </row>
    <row r="595" spans="16:20" x14ac:dyDescent="0.25">
      <c r="P595" t="s">
        <v>17</v>
      </c>
      <c r="Q595">
        <v>10201</v>
      </c>
      <c r="R595" t="s">
        <v>18</v>
      </c>
      <c r="S595" t="s">
        <v>19</v>
      </c>
      <c r="T595" t="s">
        <v>41</v>
      </c>
    </row>
    <row r="596" spans="16:20" x14ac:dyDescent="0.25">
      <c r="P596" t="s">
        <v>17</v>
      </c>
      <c r="Q596">
        <v>10301</v>
      </c>
      <c r="R596" t="s">
        <v>18</v>
      </c>
      <c r="S596" t="s">
        <v>19</v>
      </c>
      <c r="T596" t="s">
        <v>47</v>
      </c>
    </row>
    <row r="597" spans="16:20" x14ac:dyDescent="0.25">
      <c r="P597" t="s">
        <v>17</v>
      </c>
      <c r="Q597">
        <v>10401</v>
      </c>
      <c r="R597" t="s">
        <v>18</v>
      </c>
      <c r="S597" t="s">
        <v>19</v>
      </c>
      <c r="T597" t="s">
        <v>47</v>
      </c>
    </row>
    <row r="598" spans="16:20" x14ac:dyDescent="0.25">
      <c r="P598" t="s">
        <v>17</v>
      </c>
      <c r="Q598">
        <v>10501</v>
      </c>
      <c r="R598" t="s">
        <v>18</v>
      </c>
      <c r="S598" t="s">
        <v>19</v>
      </c>
      <c r="T598" t="s">
        <v>47</v>
      </c>
    </row>
    <row r="599" spans="16:20" x14ac:dyDescent="0.25">
      <c r="P599" t="s">
        <v>17</v>
      </c>
      <c r="Q599">
        <v>10601</v>
      </c>
      <c r="R599" t="s">
        <v>18</v>
      </c>
      <c r="S599" t="s">
        <v>19</v>
      </c>
      <c r="T599" t="s">
        <v>47</v>
      </c>
    </row>
    <row r="600" spans="16:20" x14ac:dyDescent="0.25">
      <c r="P600" t="s">
        <v>17</v>
      </c>
      <c r="Q600">
        <v>10701</v>
      </c>
      <c r="R600" t="s">
        <v>18</v>
      </c>
      <c r="S600" t="s">
        <v>19</v>
      </c>
      <c r="T600" t="s">
        <v>47</v>
      </c>
    </row>
    <row r="601" spans="16:20" x14ac:dyDescent="0.25">
      <c r="P601" t="s">
        <v>17</v>
      </c>
      <c r="Q601">
        <v>10801</v>
      </c>
      <c r="R601" t="s">
        <v>18</v>
      </c>
      <c r="S601" t="s">
        <v>19</v>
      </c>
      <c r="T601" t="s">
        <v>47</v>
      </c>
    </row>
    <row r="602" spans="16:20" x14ac:dyDescent="0.25">
      <c r="P602" t="s">
        <v>17</v>
      </c>
      <c r="Q602">
        <v>10901</v>
      </c>
      <c r="R602" t="s">
        <v>18</v>
      </c>
      <c r="S602" t="s">
        <v>19</v>
      </c>
      <c r="T602" t="s">
        <v>47</v>
      </c>
    </row>
    <row r="603" spans="16:20" x14ac:dyDescent="0.25">
      <c r="P603" t="s">
        <v>17</v>
      </c>
      <c r="Q603">
        <v>11001</v>
      </c>
      <c r="R603" t="s">
        <v>18</v>
      </c>
      <c r="S603" t="s">
        <v>19</v>
      </c>
      <c r="T603" t="s">
        <v>47</v>
      </c>
    </row>
    <row r="604" spans="16:20" x14ac:dyDescent="0.25">
      <c r="P604" t="s">
        <v>17</v>
      </c>
      <c r="Q604">
        <v>11101</v>
      </c>
      <c r="R604" t="s">
        <v>18</v>
      </c>
      <c r="S604" t="s">
        <v>19</v>
      </c>
      <c r="T604" t="s">
        <v>47</v>
      </c>
    </row>
    <row r="605" spans="16:20" x14ac:dyDescent="0.25">
      <c r="P605" t="s">
        <v>17</v>
      </c>
      <c r="Q605">
        <v>11201</v>
      </c>
      <c r="R605" t="s">
        <v>18</v>
      </c>
      <c r="S605" t="s">
        <v>19</v>
      </c>
      <c r="T605" t="s">
        <v>47</v>
      </c>
    </row>
    <row r="606" spans="16:20" x14ac:dyDescent="0.25">
      <c r="P606" t="s">
        <v>17</v>
      </c>
      <c r="Q606">
        <v>11301</v>
      </c>
      <c r="R606" t="s">
        <v>18</v>
      </c>
      <c r="S606" t="s">
        <v>19</v>
      </c>
      <c r="T606" t="s">
        <v>47</v>
      </c>
    </row>
    <row r="607" spans="16:20" x14ac:dyDescent="0.25">
      <c r="P607" t="s">
        <v>17</v>
      </c>
      <c r="Q607">
        <v>11401</v>
      </c>
      <c r="R607" t="s">
        <v>18</v>
      </c>
      <c r="S607" t="s">
        <v>19</v>
      </c>
      <c r="T607" t="s">
        <v>47</v>
      </c>
    </row>
    <row r="608" spans="16:20" x14ac:dyDescent="0.25">
      <c r="P608" t="s">
        <v>17</v>
      </c>
      <c r="Q608">
        <v>11501</v>
      </c>
      <c r="R608" t="s">
        <v>18</v>
      </c>
      <c r="S608" t="s">
        <v>19</v>
      </c>
      <c r="T608" t="s">
        <v>47</v>
      </c>
    </row>
    <row r="609" spans="16:20" x14ac:dyDescent="0.25">
      <c r="P609" t="s">
        <v>17</v>
      </c>
      <c r="Q609">
        <v>0</v>
      </c>
      <c r="R609" t="s">
        <v>18</v>
      </c>
      <c r="S609" t="s">
        <v>19</v>
      </c>
      <c r="T609" t="s">
        <v>20</v>
      </c>
    </row>
    <row r="610" spans="16:20" x14ac:dyDescent="0.25">
      <c r="P610" t="s">
        <v>17</v>
      </c>
      <c r="Q610">
        <v>100</v>
      </c>
      <c r="R610" t="s">
        <v>18</v>
      </c>
      <c r="S610" t="s">
        <v>19</v>
      </c>
      <c r="T610" t="s">
        <v>20</v>
      </c>
    </row>
    <row r="611" spans="16:20" x14ac:dyDescent="0.25">
      <c r="P611" t="s">
        <v>17</v>
      </c>
      <c r="Q611">
        <v>200</v>
      </c>
      <c r="R611" t="s">
        <v>18</v>
      </c>
      <c r="S611" t="s">
        <v>19</v>
      </c>
      <c r="T611" t="s">
        <v>20</v>
      </c>
    </row>
    <row r="612" spans="16:20" x14ac:dyDescent="0.25">
      <c r="P612" t="s">
        <v>17</v>
      </c>
      <c r="Q612">
        <v>300</v>
      </c>
      <c r="R612" t="s">
        <v>18</v>
      </c>
      <c r="S612" t="s">
        <v>19</v>
      </c>
      <c r="T612" t="s">
        <v>20</v>
      </c>
    </row>
    <row r="613" spans="16:20" x14ac:dyDescent="0.25">
      <c r="P613" t="s">
        <v>17</v>
      </c>
      <c r="Q613">
        <v>400</v>
      </c>
      <c r="R613" t="s">
        <v>18</v>
      </c>
      <c r="S613" t="s">
        <v>19</v>
      </c>
      <c r="T613" t="s">
        <v>20</v>
      </c>
    </row>
    <row r="614" spans="16:20" x14ac:dyDescent="0.25">
      <c r="P614" t="s">
        <v>17</v>
      </c>
      <c r="Q614">
        <v>500</v>
      </c>
      <c r="R614" t="s">
        <v>18</v>
      </c>
      <c r="S614" t="s">
        <v>19</v>
      </c>
      <c r="T614" t="s">
        <v>82</v>
      </c>
    </row>
    <row r="615" spans="16:20" x14ac:dyDescent="0.25">
      <c r="P615" t="s">
        <v>17</v>
      </c>
      <c r="Q615">
        <v>600</v>
      </c>
      <c r="R615" t="s">
        <v>18</v>
      </c>
      <c r="S615" t="s">
        <v>19</v>
      </c>
      <c r="T615" t="s">
        <v>20</v>
      </c>
    </row>
    <row r="616" spans="16:20" x14ac:dyDescent="0.25">
      <c r="P616" t="s">
        <v>17</v>
      </c>
      <c r="Q616">
        <v>700</v>
      </c>
      <c r="R616" t="s">
        <v>18</v>
      </c>
      <c r="S616" t="s">
        <v>19</v>
      </c>
      <c r="T616" t="s">
        <v>80</v>
      </c>
    </row>
    <row r="617" spans="16:20" x14ac:dyDescent="0.25">
      <c r="P617" t="s">
        <v>17</v>
      </c>
      <c r="Q617">
        <v>800</v>
      </c>
      <c r="R617" t="s">
        <v>18</v>
      </c>
      <c r="S617" t="s">
        <v>19</v>
      </c>
      <c r="T617" t="s">
        <v>28</v>
      </c>
    </row>
    <row r="618" spans="16:20" x14ac:dyDescent="0.25">
      <c r="P618" t="s">
        <v>17</v>
      </c>
      <c r="Q618">
        <v>900</v>
      </c>
      <c r="R618" t="s">
        <v>18</v>
      </c>
      <c r="S618" t="s">
        <v>19</v>
      </c>
      <c r="T618" t="s">
        <v>102</v>
      </c>
    </row>
    <row r="619" spans="16:20" x14ac:dyDescent="0.25">
      <c r="P619" t="s">
        <v>17</v>
      </c>
      <c r="Q619">
        <v>1000</v>
      </c>
      <c r="R619" t="s">
        <v>18</v>
      </c>
      <c r="S619" t="s">
        <v>19</v>
      </c>
      <c r="T619" t="s">
        <v>126</v>
      </c>
    </row>
    <row r="620" spans="16:20" x14ac:dyDescent="0.25">
      <c r="P620" t="s">
        <v>17</v>
      </c>
      <c r="Q620">
        <v>1100</v>
      </c>
      <c r="R620" t="s">
        <v>18</v>
      </c>
      <c r="S620" t="s">
        <v>19</v>
      </c>
      <c r="T620" t="s">
        <v>23</v>
      </c>
    </row>
    <row r="621" spans="16:20" x14ac:dyDescent="0.25">
      <c r="P621" t="s">
        <v>17</v>
      </c>
      <c r="Q621">
        <v>1200</v>
      </c>
      <c r="R621" t="s">
        <v>18</v>
      </c>
      <c r="S621" t="s">
        <v>19</v>
      </c>
      <c r="T621" t="s">
        <v>76</v>
      </c>
    </row>
    <row r="622" spans="16:20" x14ac:dyDescent="0.25">
      <c r="P622" t="s">
        <v>17</v>
      </c>
      <c r="Q622">
        <v>1300</v>
      </c>
      <c r="R622" t="s">
        <v>18</v>
      </c>
      <c r="S622" t="s">
        <v>19</v>
      </c>
      <c r="T622" t="s">
        <v>63</v>
      </c>
    </row>
    <row r="623" spans="16:20" x14ac:dyDescent="0.25">
      <c r="P623" t="s">
        <v>17</v>
      </c>
      <c r="Q623">
        <v>1400</v>
      </c>
      <c r="R623" t="s">
        <v>18</v>
      </c>
      <c r="S623" t="s">
        <v>19</v>
      </c>
      <c r="T623" t="s">
        <v>79</v>
      </c>
    </row>
    <row r="624" spans="16:20" x14ac:dyDescent="0.25">
      <c r="P624" t="s">
        <v>17</v>
      </c>
      <c r="Q624">
        <v>1500</v>
      </c>
      <c r="R624" t="s">
        <v>18</v>
      </c>
      <c r="S624" t="s">
        <v>19</v>
      </c>
      <c r="T624" t="s">
        <v>25</v>
      </c>
    </row>
    <row r="625" spans="16:20" x14ac:dyDescent="0.25">
      <c r="P625" t="s">
        <v>17</v>
      </c>
      <c r="Q625">
        <v>1600</v>
      </c>
      <c r="R625" t="s">
        <v>18</v>
      </c>
      <c r="S625" t="s">
        <v>19</v>
      </c>
      <c r="T625" t="s">
        <v>92</v>
      </c>
    </row>
    <row r="626" spans="16:20" x14ac:dyDescent="0.25">
      <c r="P626" t="s">
        <v>17</v>
      </c>
      <c r="Q626">
        <v>1700</v>
      </c>
      <c r="R626" t="s">
        <v>18</v>
      </c>
      <c r="S626" t="s">
        <v>19</v>
      </c>
      <c r="T626" t="s">
        <v>139</v>
      </c>
    </row>
    <row r="627" spans="16:20" x14ac:dyDescent="0.25">
      <c r="P627" t="s">
        <v>17</v>
      </c>
      <c r="Q627">
        <v>1800</v>
      </c>
      <c r="R627" t="s">
        <v>18</v>
      </c>
      <c r="S627" t="s">
        <v>19</v>
      </c>
      <c r="T627" t="s">
        <v>139</v>
      </c>
    </row>
    <row r="628" spans="16:20" x14ac:dyDescent="0.25">
      <c r="P628" t="s">
        <v>17</v>
      </c>
      <c r="Q628">
        <v>1900</v>
      </c>
      <c r="R628" t="s">
        <v>18</v>
      </c>
      <c r="S628" t="s">
        <v>19</v>
      </c>
      <c r="T628" t="s">
        <v>26</v>
      </c>
    </row>
    <row r="629" spans="16:20" x14ac:dyDescent="0.25">
      <c r="P629" t="s">
        <v>17</v>
      </c>
      <c r="Q629">
        <v>2000</v>
      </c>
      <c r="R629" t="s">
        <v>18</v>
      </c>
      <c r="S629" t="s">
        <v>19</v>
      </c>
      <c r="T629" t="s">
        <v>49</v>
      </c>
    </row>
    <row r="630" spans="16:20" x14ac:dyDescent="0.25">
      <c r="P630" t="s">
        <v>17</v>
      </c>
      <c r="Q630">
        <v>2100</v>
      </c>
      <c r="R630" t="s">
        <v>18</v>
      </c>
      <c r="S630" t="s">
        <v>19</v>
      </c>
      <c r="T630" t="s">
        <v>85</v>
      </c>
    </row>
    <row r="631" spans="16:20" x14ac:dyDescent="0.25">
      <c r="P631" t="s">
        <v>17</v>
      </c>
      <c r="Q631">
        <v>2201</v>
      </c>
      <c r="R631" t="s">
        <v>18</v>
      </c>
      <c r="S631" t="s">
        <v>19</v>
      </c>
      <c r="T631" t="s">
        <v>96</v>
      </c>
    </row>
    <row r="632" spans="16:20" x14ac:dyDescent="0.25">
      <c r="P632" t="s">
        <v>17</v>
      </c>
      <c r="Q632">
        <v>2301</v>
      </c>
      <c r="R632" t="s">
        <v>18</v>
      </c>
      <c r="S632" t="s">
        <v>19</v>
      </c>
      <c r="T632" t="s">
        <v>27</v>
      </c>
    </row>
    <row r="633" spans="16:20" x14ac:dyDescent="0.25">
      <c r="P633" t="s">
        <v>17</v>
      </c>
      <c r="Q633">
        <v>2401</v>
      </c>
      <c r="R633" t="s">
        <v>18</v>
      </c>
      <c r="S633" t="s">
        <v>19</v>
      </c>
      <c r="T633" t="s">
        <v>129</v>
      </c>
    </row>
    <row r="634" spans="16:20" x14ac:dyDescent="0.25">
      <c r="P634" t="s">
        <v>17</v>
      </c>
      <c r="Q634">
        <v>2501</v>
      </c>
      <c r="R634" t="s">
        <v>18</v>
      </c>
      <c r="S634" t="s">
        <v>19</v>
      </c>
      <c r="T634" t="s">
        <v>125</v>
      </c>
    </row>
    <row r="635" spans="16:20" x14ac:dyDescent="0.25">
      <c r="P635" t="s">
        <v>17</v>
      </c>
      <c r="Q635">
        <v>2601</v>
      </c>
      <c r="R635" t="s">
        <v>18</v>
      </c>
      <c r="S635" t="s">
        <v>19</v>
      </c>
      <c r="T635" t="s">
        <v>91</v>
      </c>
    </row>
    <row r="636" spans="16:20" x14ac:dyDescent="0.25">
      <c r="P636" t="s">
        <v>17</v>
      </c>
      <c r="Q636">
        <v>2701</v>
      </c>
      <c r="R636" t="s">
        <v>18</v>
      </c>
      <c r="S636" t="s">
        <v>19</v>
      </c>
      <c r="T636" t="s">
        <v>98</v>
      </c>
    </row>
    <row r="637" spans="16:20" x14ac:dyDescent="0.25">
      <c r="P637" t="s">
        <v>17</v>
      </c>
      <c r="Q637">
        <v>2801</v>
      </c>
      <c r="R637" t="s">
        <v>18</v>
      </c>
      <c r="S637" t="s">
        <v>19</v>
      </c>
      <c r="T637" t="s">
        <v>24</v>
      </c>
    </row>
    <row r="638" spans="16:20" x14ac:dyDescent="0.25">
      <c r="P638" t="s">
        <v>17</v>
      </c>
      <c r="Q638">
        <v>2901</v>
      </c>
      <c r="R638" t="s">
        <v>18</v>
      </c>
      <c r="S638" t="s">
        <v>19</v>
      </c>
      <c r="T638" t="s">
        <v>56</v>
      </c>
    </row>
    <row r="639" spans="16:20" x14ac:dyDescent="0.25">
      <c r="P639" t="s">
        <v>17</v>
      </c>
      <c r="Q639">
        <v>3001</v>
      </c>
      <c r="R639" t="s">
        <v>18</v>
      </c>
      <c r="S639" t="s">
        <v>19</v>
      </c>
      <c r="T639" t="s">
        <v>30</v>
      </c>
    </row>
    <row r="640" spans="16:20" x14ac:dyDescent="0.25">
      <c r="P640" t="s">
        <v>17</v>
      </c>
      <c r="Q640">
        <v>3101</v>
      </c>
      <c r="R640" t="s">
        <v>18</v>
      </c>
      <c r="S640" t="s">
        <v>19</v>
      </c>
      <c r="T640" t="s">
        <v>142</v>
      </c>
    </row>
    <row r="641" spans="16:20" x14ac:dyDescent="0.25">
      <c r="P641" t="s">
        <v>17</v>
      </c>
      <c r="Q641">
        <v>3201</v>
      </c>
      <c r="R641" t="s">
        <v>18</v>
      </c>
      <c r="S641" t="s">
        <v>19</v>
      </c>
      <c r="T641" t="s">
        <v>142</v>
      </c>
    </row>
    <row r="642" spans="16:20" x14ac:dyDescent="0.25">
      <c r="P642" t="s">
        <v>17</v>
      </c>
      <c r="Q642">
        <v>3301</v>
      </c>
      <c r="R642" t="s">
        <v>18</v>
      </c>
      <c r="S642" t="s">
        <v>19</v>
      </c>
      <c r="T642" t="s">
        <v>40</v>
      </c>
    </row>
    <row r="643" spans="16:20" x14ac:dyDescent="0.25">
      <c r="P643" t="s">
        <v>17</v>
      </c>
      <c r="Q643">
        <v>3401</v>
      </c>
      <c r="R643" t="s">
        <v>18</v>
      </c>
      <c r="S643" t="s">
        <v>19</v>
      </c>
      <c r="T643" t="s">
        <v>28</v>
      </c>
    </row>
    <row r="644" spans="16:20" x14ac:dyDescent="0.25">
      <c r="P644" t="s">
        <v>17</v>
      </c>
      <c r="Q644">
        <v>3501</v>
      </c>
      <c r="R644" t="s">
        <v>18</v>
      </c>
      <c r="S644" t="s">
        <v>19</v>
      </c>
      <c r="T644" t="s">
        <v>86</v>
      </c>
    </row>
    <row r="645" spans="16:20" x14ac:dyDescent="0.25">
      <c r="P645" t="s">
        <v>17</v>
      </c>
      <c r="Q645">
        <v>3601</v>
      </c>
      <c r="R645" t="s">
        <v>18</v>
      </c>
      <c r="S645" t="s">
        <v>19</v>
      </c>
      <c r="T645" t="s">
        <v>55</v>
      </c>
    </row>
    <row r="646" spans="16:20" x14ac:dyDescent="0.25">
      <c r="P646" t="s">
        <v>17</v>
      </c>
      <c r="Q646">
        <v>3701</v>
      </c>
      <c r="R646" t="s">
        <v>18</v>
      </c>
      <c r="S646" t="s">
        <v>19</v>
      </c>
      <c r="T646" t="s">
        <v>57</v>
      </c>
    </row>
    <row r="647" spans="16:20" x14ac:dyDescent="0.25">
      <c r="P647" t="s">
        <v>17</v>
      </c>
      <c r="Q647">
        <v>3801</v>
      </c>
      <c r="R647" t="s">
        <v>18</v>
      </c>
      <c r="S647" t="s">
        <v>19</v>
      </c>
      <c r="T647" t="s">
        <v>103</v>
      </c>
    </row>
    <row r="648" spans="16:20" x14ac:dyDescent="0.25">
      <c r="P648" t="s">
        <v>17</v>
      </c>
      <c r="Q648">
        <v>3901</v>
      </c>
      <c r="R648" t="s">
        <v>18</v>
      </c>
      <c r="S648" t="s">
        <v>19</v>
      </c>
      <c r="T648" t="s">
        <v>64</v>
      </c>
    </row>
    <row r="649" spans="16:20" x14ac:dyDescent="0.25">
      <c r="P649" t="s">
        <v>17</v>
      </c>
      <c r="Q649">
        <v>4001</v>
      </c>
      <c r="R649" t="s">
        <v>18</v>
      </c>
      <c r="S649" t="s">
        <v>19</v>
      </c>
      <c r="T649" t="s">
        <v>48</v>
      </c>
    </row>
    <row r="650" spans="16:20" x14ac:dyDescent="0.25">
      <c r="P650" t="s">
        <v>17</v>
      </c>
      <c r="Q650">
        <v>4101</v>
      </c>
      <c r="R650" t="s">
        <v>18</v>
      </c>
      <c r="S650" t="s">
        <v>19</v>
      </c>
      <c r="T650" t="s">
        <v>28</v>
      </c>
    </row>
    <row r="651" spans="16:20" x14ac:dyDescent="0.25">
      <c r="P651" t="s">
        <v>17</v>
      </c>
      <c r="Q651">
        <v>4201</v>
      </c>
      <c r="R651" t="s">
        <v>18</v>
      </c>
      <c r="S651" t="s">
        <v>19</v>
      </c>
      <c r="T651" t="s">
        <v>78</v>
      </c>
    </row>
    <row r="652" spans="16:20" x14ac:dyDescent="0.25">
      <c r="P652" t="s">
        <v>17</v>
      </c>
      <c r="Q652">
        <v>4301</v>
      </c>
      <c r="R652" t="s">
        <v>18</v>
      </c>
      <c r="S652" t="s">
        <v>19</v>
      </c>
      <c r="T652" t="s">
        <v>77</v>
      </c>
    </row>
    <row r="653" spans="16:20" x14ac:dyDescent="0.25">
      <c r="P653" t="s">
        <v>17</v>
      </c>
      <c r="Q653">
        <v>4401</v>
      </c>
      <c r="R653" t="s">
        <v>18</v>
      </c>
      <c r="S653" t="s">
        <v>19</v>
      </c>
      <c r="T653" t="s">
        <v>91</v>
      </c>
    </row>
    <row r="654" spans="16:20" x14ac:dyDescent="0.25">
      <c r="P654" t="s">
        <v>17</v>
      </c>
      <c r="Q654">
        <v>4501</v>
      </c>
      <c r="R654" t="s">
        <v>18</v>
      </c>
      <c r="S654" t="s">
        <v>19</v>
      </c>
      <c r="T654" t="s">
        <v>64</v>
      </c>
    </row>
    <row r="655" spans="16:20" x14ac:dyDescent="0.25">
      <c r="P655" t="s">
        <v>17</v>
      </c>
      <c r="Q655">
        <v>4601</v>
      </c>
      <c r="R655" t="s">
        <v>18</v>
      </c>
      <c r="S655" t="s">
        <v>19</v>
      </c>
      <c r="T655" t="s">
        <v>101</v>
      </c>
    </row>
    <row r="656" spans="16:20" x14ac:dyDescent="0.25">
      <c r="P656" t="s">
        <v>17</v>
      </c>
      <c r="Q656">
        <v>4701</v>
      </c>
      <c r="R656" t="s">
        <v>18</v>
      </c>
      <c r="S656" t="s">
        <v>19</v>
      </c>
      <c r="T656" t="s">
        <v>39</v>
      </c>
    </row>
    <row r="657" spans="16:20" x14ac:dyDescent="0.25">
      <c r="P657" t="s">
        <v>17</v>
      </c>
      <c r="Q657">
        <v>4801</v>
      </c>
      <c r="R657" t="s">
        <v>18</v>
      </c>
      <c r="S657" t="s">
        <v>19</v>
      </c>
      <c r="T657" t="s">
        <v>33</v>
      </c>
    </row>
    <row r="658" spans="16:20" x14ac:dyDescent="0.25">
      <c r="P658" t="s">
        <v>17</v>
      </c>
      <c r="Q658">
        <v>4901</v>
      </c>
      <c r="R658" t="s">
        <v>18</v>
      </c>
      <c r="S658" t="s">
        <v>19</v>
      </c>
      <c r="T658" t="s">
        <v>58</v>
      </c>
    </row>
    <row r="659" spans="16:20" x14ac:dyDescent="0.25">
      <c r="P659" t="s">
        <v>17</v>
      </c>
      <c r="Q659">
        <v>5001</v>
      </c>
      <c r="R659" t="s">
        <v>18</v>
      </c>
      <c r="S659" t="s">
        <v>19</v>
      </c>
      <c r="T659" t="s">
        <v>46</v>
      </c>
    </row>
    <row r="660" spans="16:20" x14ac:dyDescent="0.25">
      <c r="P660" t="s">
        <v>17</v>
      </c>
      <c r="Q660">
        <v>5101</v>
      </c>
      <c r="R660" t="s">
        <v>18</v>
      </c>
      <c r="S660" t="s">
        <v>19</v>
      </c>
      <c r="T660" t="s">
        <v>101</v>
      </c>
    </row>
    <row r="661" spans="16:20" x14ac:dyDescent="0.25">
      <c r="P661" t="s">
        <v>17</v>
      </c>
      <c r="Q661">
        <v>5201</v>
      </c>
      <c r="R661" t="s">
        <v>18</v>
      </c>
      <c r="S661" t="s">
        <v>19</v>
      </c>
      <c r="T661" t="s">
        <v>53</v>
      </c>
    </row>
    <row r="662" spans="16:20" x14ac:dyDescent="0.25">
      <c r="P662" t="s">
        <v>17</v>
      </c>
      <c r="Q662">
        <v>5301</v>
      </c>
      <c r="R662" t="s">
        <v>18</v>
      </c>
      <c r="S662" t="s">
        <v>19</v>
      </c>
      <c r="T662" t="s">
        <v>70</v>
      </c>
    </row>
    <row r="663" spans="16:20" x14ac:dyDescent="0.25">
      <c r="P663" t="s">
        <v>17</v>
      </c>
      <c r="Q663">
        <v>5401</v>
      </c>
      <c r="R663" t="s">
        <v>18</v>
      </c>
      <c r="S663" t="s">
        <v>19</v>
      </c>
      <c r="T663" t="s">
        <v>77</v>
      </c>
    </row>
    <row r="664" spans="16:20" x14ac:dyDescent="0.25">
      <c r="P664" t="s">
        <v>17</v>
      </c>
      <c r="Q664">
        <v>5501</v>
      </c>
      <c r="R664" t="s">
        <v>18</v>
      </c>
      <c r="S664" t="s">
        <v>19</v>
      </c>
      <c r="T664" t="s">
        <v>88</v>
      </c>
    </row>
    <row r="665" spans="16:20" x14ac:dyDescent="0.25">
      <c r="P665" t="s">
        <v>17</v>
      </c>
      <c r="Q665">
        <v>5601</v>
      </c>
      <c r="R665" t="s">
        <v>18</v>
      </c>
      <c r="S665" t="s">
        <v>19</v>
      </c>
      <c r="T665" t="s">
        <v>37</v>
      </c>
    </row>
    <row r="666" spans="16:20" x14ac:dyDescent="0.25">
      <c r="P666" t="s">
        <v>17</v>
      </c>
      <c r="Q666">
        <v>5701</v>
      </c>
      <c r="R666" t="s">
        <v>18</v>
      </c>
      <c r="S666" t="s">
        <v>19</v>
      </c>
      <c r="T666" t="s">
        <v>76</v>
      </c>
    </row>
    <row r="667" spans="16:20" x14ac:dyDescent="0.25">
      <c r="P667" t="s">
        <v>17</v>
      </c>
      <c r="Q667">
        <v>5801</v>
      </c>
      <c r="R667" t="s">
        <v>18</v>
      </c>
      <c r="S667" t="s">
        <v>19</v>
      </c>
      <c r="T667" t="s">
        <v>101</v>
      </c>
    </row>
    <row r="668" spans="16:20" x14ac:dyDescent="0.25">
      <c r="P668" t="s">
        <v>17</v>
      </c>
      <c r="Q668">
        <v>5901</v>
      </c>
      <c r="R668" t="s">
        <v>18</v>
      </c>
      <c r="S668" t="s">
        <v>19</v>
      </c>
      <c r="T668" t="s">
        <v>91</v>
      </c>
    </row>
    <row r="669" spans="16:20" x14ac:dyDescent="0.25">
      <c r="P669" t="s">
        <v>17</v>
      </c>
      <c r="Q669">
        <v>6001</v>
      </c>
      <c r="R669" t="s">
        <v>18</v>
      </c>
      <c r="S669" t="s">
        <v>19</v>
      </c>
      <c r="T669" t="s">
        <v>47</v>
      </c>
    </row>
    <row r="670" spans="16:20" x14ac:dyDescent="0.25">
      <c r="P670" t="s">
        <v>17</v>
      </c>
      <c r="Q670">
        <v>6101</v>
      </c>
      <c r="R670" t="s">
        <v>18</v>
      </c>
      <c r="S670" t="s">
        <v>19</v>
      </c>
      <c r="T670" t="s">
        <v>105</v>
      </c>
    </row>
    <row r="671" spans="16:20" x14ac:dyDescent="0.25">
      <c r="P671" t="s">
        <v>17</v>
      </c>
      <c r="Q671">
        <v>6201</v>
      </c>
      <c r="R671" t="s">
        <v>18</v>
      </c>
      <c r="S671" t="s">
        <v>19</v>
      </c>
      <c r="T671" t="s">
        <v>65</v>
      </c>
    </row>
    <row r="672" spans="16:20" x14ac:dyDescent="0.25">
      <c r="P672" t="s">
        <v>17</v>
      </c>
      <c r="Q672">
        <v>6301</v>
      </c>
      <c r="R672" t="s">
        <v>18</v>
      </c>
      <c r="S672" t="s">
        <v>19</v>
      </c>
      <c r="T672" t="s">
        <v>75</v>
      </c>
    </row>
    <row r="673" spans="16:20" x14ac:dyDescent="0.25">
      <c r="P673" t="s">
        <v>17</v>
      </c>
      <c r="Q673">
        <v>6401</v>
      </c>
      <c r="R673" t="s">
        <v>18</v>
      </c>
      <c r="S673" t="s">
        <v>19</v>
      </c>
      <c r="T673" t="s">
        <v>130</v>
      </c>
    </row>
    <row r="674" spans="16:20" x14ac:dyDescent="0.25">
      <c r="P674" t="s">
        <v>17</v>
      </c>
      <c r="Q674">
        <v>6501</v>
      </c>
      <c r="R674" t="s">
        <v>18</v>
      </c>
      <c r="S674" t="s">
        <v>19</v>
      </c>
      <c r="T674" t="s">
        <v>73</v>
      </c>
    </row>
    <row r="675" spans="16:20" x14ac:dyDescent="0.25">
      <c r="P675" t="s">
        <v>17</v>
      </c>
      <c r="Q675">
        <v>6601</v>
      </c>
      <c r="R675" t="s">
        <v>18</v>
      </c>
      <c r="S675" t="s">
        <v>19</v>
      </c>
      <c r="T675" t="s">
        <v>60</v>
      </c>
    </row>
    <row r="676" spans="16:20" x14ac:dyDescent="0.25">
      <c r="P676" t="s">
        <v>17</v>
      </c>
      <c r="Q676">
        <v>6701</v>
      </c>
      <c r="R676" t="s">
        <v>18</v>
      </c>
      <c r="S676" t="s">
        <v>19</v>
      </c>
      <c r="T676" t="s">
        <v>44</v>
      </c>
    </row>
    <row r="677" spans="16:20" x14ac:dyDescent="0.25">
      <c r="P677" t="s">
        <v>17</v>
      </c>
      <c r="Q677">
        <v>6801</v>
      </c>
      <c r="R677" t="s">
        <v>18</v>
      </c>
      <c r="S677" t="s">
        <v>19</v>
      </c>
      <c r="T677" t="s">
        <v>37</v>
      </c>
    </row>
    <row r="678" spans="16:20" x14ac:dyDescent="0.25">
      <c r="P678" t="s">
        <v>17</v>
      </c>
      <c r="Q678">
        <v>6901</v>
      </c>
      <c r="R678" t="s">
        <v>18</v>
      </c>
      <c r="S678" t="s">
        <v>19</v>
      </c>
      <c r="T678" t="s">
        <v>99</v>
      </c>
    </row>
    <row r="679" spans="16:20" x14ac:dyDescent="0.25">
      <c r="P679" t="s">
        <v>17</v>
      </c>
      <c r="Q679">
        <v>7001</v>
      </c>
      <c r="R679" t="s">
        <v>18</v>
      </c>
      <c r="S679" t="s">
        <v>19</v>
      </c>
      <c r="T679" t="s">
        <v>43</v>
      </c>
    </row>
    <row r="680" spans="16:20" x14ac:dyDescent="0.25">
      <c r="P680" t="s">
        <v>17</v>
      </c>
      <c r="Q680">
        <v>7101</v>
      </c>
      <c r="R680" t="s">
        <v>18</v>
      </c>
      <c r="S680" t="s">
        <v>19</v>
      </c>
      <c r="T680" t="s">
        <v>57</v>
      </c>
    </row>
    <row r="681" spans="16:20" x14ac:dyDescent="0.25">
      <c r="P681" t="s">
        <v>17</v>
      </c>
      <c r="Q681">
        <v>7201</v>
      </c>
      <c r="R681" t="s">
        <v>18</v>
      </c>
      <c r="S681" t="s">
        <v>19</v>
      </c>
      <c r="T681" t="s">
        <v>130</v>
      </c>
    </row>
    <row r="682" spans="16:20" x14ac:dyDescent="0.25">
      <c r="P682" t="s">
        <v>17</v>
      </c>
      <c r="Q682">
        <v>7301</v>
      </c>
      <c r="R682" t="s">
        <v>18</v>
      </c>
      <c r="S682" t="s">
        <v>19</v>
      </c>
      <c r="T682" t="s">
        <v>48</v>
      </c>
    </row>
    <row r="683" spans="16:20" x14ac:dyDescent="0.25">
      <c r="P683" t="s">
        <v>17</v>
      </c>
      <c r="Q683">
        <v>7401</v>
      </c>
      <c r="R683" t="s">
        <v>18</v>
      </c>
      <c r="S683" t="s">
        <v>19</v>
      </c>
      <c r="T683" t="s">
        <v>42</v>
      </c>
    </row>
    <row r="684" spans="16:20" x14ac:dyDescent="0.25">
      <c r="P684" t="s">
        <v>17</v>
      </c>
      <c r="Q684">
        <v>7501</v>
      </c>
      <c r="R684" t="s">
        <v>18</v>
      </c>
      <c r="S684" t="s">
        <v>19</v>
      </c>
      <c r="T684" t="s">
        <v>93</v>
      </c>
    </row>
    <row r="685" spans="16:20" x14ac:dyDescent="0.25">
      <c r="P685" t="s">
        <v>17</v>
      </c>
      <c r="Q685">
        <v>7601</v>
      </c>
      <c r="R685" t="s">
        <v>18</v>
      </c>
      <c r="S685" t="s">
        <v>19</v>
      </c>
      <c r="T685" t="s">
        <v>46</v>
      </c>
    </row>
    <row r="686" spans="16:20" x14ac:dyDescent="0.25">
      <c r="P686" t="s">
        <v>17</v>
      </c>
      <c r="Q686">
        <v>7701</v>
      </c>
      <c r="R686" t="s">
        <v>18</v>
      </c>
      <c r="S686" t="s">
        <v>19</v>
      </c>
      <c r="T686" t="s">
        <v>27</v>
      </c>
    </row>
    <row r="687" spans="16:20" x14ac:dyDescent="0.25">
      <c r="P687" t="s">
        <v>17</v>
      </c>
      <c r="Q687">
        <v>7801</v>
      </c>
      <c r="R687" t="s">
        <v>18</v>
      </c>
      <c r="S687" t="s">
        <v>19</v>
      </c>
      <c r="T687" t="s">
        <v>40</v>
      </c>
    </row>
    <row r="688" spans="16:20" x14ac:dyDescent="0.25">
      <c r="P688" t="s">
        <v>17</v>
      </c>
      <c r="Q688">
        <v>7901</v>
      </c>
      <c r="R688" t="s">
        <v>18</v>
      </c>
      <c r="S688" t="s">
        <v>19</v>
      </c>
      <c r="T688" t="s">
        <v>76</v>
      </c>
    </row>
    <row r="689" spans="16:20" x14ac:dyDescent="0.25">
      <c r="P689" t="s">
        <v>17</v>
      </c>
      <c r="Q689">
        <v>8001</v>
      </c>
      <c r="R689" t="s">
        <v>18</v>
      </c>
      <c r="S689" t="s">
        <v>19</v>
      </c>
      <c r="T689" t="s">
        <v>46</v>
      </c>
    </row>
    <row r="690" spans="16:20" x14ac:dyDescent="0.25">
      <c r="P690" t="s">
        <v>17</v>
      </c>
      <c r="Q690">
        <v>8101</v>
      </c>
      <c r="R690" t="s">
        <v>18</v>
      </c>
      <c r="S690" t="s">
        <v>19</v>
      </c>
      <c r="T690" t="s">
        <v>42</v>
      </c>
    </row>
    <row r="691" spans="16:20" x14ac:dyDescent="0.25">
      <c r="P691" t="s">
        <v>17</v>
      </c>
      <c r="Q691">
        <v>8201</v>
      </c>
      <c r="R691" t="s">
        <v>18</v>
      </c>
      <c r="S691" t="s">
        <v>19</v>
      </c>
      <c r="T691" t="s">
        <v>75</v>
      </c>
    </row>
    <row r="692" spans="16:20" x14ac:dyDescent="0.25">
      <c r="P692" t="s">
        <v>17</v>
      </c>
      <c r="Q692">
        <v>8301</v>
      </c>
      <c r="R692" t="s">
        <v>18</v>
      </c>
      <c r="S692" t="s">
        <v>19</v>
      </c>
      <c r="T692" t="s">
        <v>48</v>
      </c>
    </row>
    <row r="693" spans="16:20" x14ac:dyDescent="0.25">
      <c r="P693" t="s">
        <v>17</v>
      </c>
      <c r="Q693">
        <v>8401</v>
      </c>
      <c r="R693" t="s">
        <v>18</v>
      </c>
      <c r="S693" t="s">
        <v>19</v>
      </c>
      <c r="T693" t="s">
        <v>27</v>
      </c>
    </row>
    <row r="694" spans="16:20" x14ac:dyDescent="0.25">
      <c r="P694" t="s">
        <v>17</v>
      </c>
      <c r="Q694">
        <v>8501</v>
      </c>
      <c r="R694" t="s">
        <v>18</v>
      </c>
      <c r="S694" t="s">
        <v>19</v>
      </c>
      <c r="T694" t="s">
        <v>76</v>
      </c>
    </row>
    <row r="695" spans="16:20" x14ac:dyDescent="0.25">
      <c r="P695" t="s">
        <v>17</v>
      </c>
      <c r="Q695">
        <v>8601</v>
      </c>
      <c r="R695" t="s">
        <v>18</v>
      </c>
      <c r="S695" t="s">
        <v>19</v>
      </c>
      <c r="T695" t="s">
        <v>47</v>
      </c>
    </row>
    <row r="696" spans="16:20" x14ac:dyDescent="0.25">
      <c r="P696" t="s">
        <v>17</v>
      </c>
      <c r="Q696">
        <v>8701</v>
      </c>
      <c r="R696" t="s">
        <v>18</v>
      </c>
      <c r="S696" t="s">
        <v>19</v>
      </c>
      <c r="T696" t="s">
        <v>75</v>
      </c>
    </row>
    <row r="697" spans="16:20" x14ac:dyDescent="0.25">
      <c r="P697" t="s">
        <v>17</v>
      </c>
      <c r="Q697">
        <v>8801</v>
      </c>
      <c r="R697" t="s">
        <v>18</v>
      </c>
      <c r="S697" t="s">
        <v>19</v>
      </c>
      <c r="T697" t="s">
        <v>75</v>
      </c>
    </row>
    <row r="698" spans="16:20" x14ac:dyDescent="0.25">
      <c r="P698" t="s">
        <v>17</v>
      </c>
      <c r="Q698">
        <v>8901</v>
      </c>
      <c r="R698" t="s">
        <v>18</v>
      </c>
      <c r="S698" t="s">
        <v>19</v>
      </c>
      <c r="T698" t="s">
        <v>41</v>
      </c>
    </row>
    <row r="699" spans="16:20" x14ac:dyDescent="0.25">
      <c r="P699" t="s">
        <v>17</v>
      </c>
      <c r="Q699">
        <v>9001</v>
      </c>
      <c r="R699" t="s">
        <v>18</v>
      </c>
      <c r="S699" t="s">
        <v>19</v>
      </c>
      <c r="T699" t="s">
        <v>45</v>
      </c>
    </row>
    <row r="700" spans="16:20" x14ac:dyDescent="0.25">
      <c r="P700" t="s">
        <v>17</v>
      </c>
      <c r="Q700">
        <v>9101</v>
      </c>
      <c r="R700" t="s">
        <v>18</v>
      </c>
      <c r="S700" t="s">
        <v>19</v>
      </c>
      <c r="T700" t="s">
        <v>62</v>
      </c>
    </row>
    <row r="701" spans="16:20" x14ac:dyDescent="0.25">
      <c r="P701" t="s">
        <v>17</v>
      </c>
      <c r="Q701">
        <v>9201</v>
      </c>
      <c r="R701" t="s">
        <v>18</v>
      </c>
      <c r="S701" t="s">
        <v>19</v>
      </c>
      <c r="T701" t="s">
        <v>48</v>
      </c>
    </row>
    <row r="702" spans="16:20" x14ac:dyDescent="0.25">
      <c r="P702" t="s">
        <v>17</v>
      </c>
      <c r="Q702">
        <v>9301</v>
      </c>
      <c r="R702" t="s">
        <v>18</v>
      </c>
      <c r="S702" t="s">
        <v>19</v>
      </c>
      <c r="T702" t="s">
        <v>38</v>
      </c>
    </row>
    <row r="703" spans="16:20" x14ac:dyDescent="0.25">
      <c r="P703" t="s">
        <v>17</v>
      </c>
      <c r="Q703">
        <v>9401</v>
      </c>
      <c r="R703" t="s">
        <v>18</v>
      </c>
      <c r="S703" t="s">
        <v>19</v>
      </c>
      <c r="T703" t="s">
        <v>46</v>
      </c>
    </row>
    <row r="704" spans="16:20" x14ac:dyDescent="0.25">
      <c r="P704" t="s">
        <v>17</v>
      </c>
      <c r="Q704">
        <v>9501</v>
      </c>
      <c r="R704" t="s">
        <v>18</v>
      </c>
      <c r="S704" t="s">
        <v>19</v>
      </c>
      <c r="T704" t="s">
        <v>41</v>
      </c>
    </row>
    <row r="705" spans="16:20" x14ac:dyDescent="0.25">
      <c r="P705" t="s">
        <v>17</v>
      </c>
      <c r="Q705">
        <v>9601</v>
      </c>
      <c r="R705" t="s">
        <v>18</v>
      </c>
      <c r="S705" t="s">
        <v>19</v>
      </c>
      <c r="T705" t="s">
        <v>48</v>
      </c>
    </row>
    <row r="706" spans="16:20" x14ac:dyDescent="0.25">
      <c r="P706" t="s">
        <v>17</v>
      </c>
      <c r="Q706">
        <v>9701</v>
      </c>
      <c r="R706" t="s">
        <v>18</v>
      </c>
      <c r="S706" t="s">
        <v>19</v>
      </c>
      <c r="T706" t="s">
        <v>43</v>
      </c>
    </row>
    <row r="707" spans="16:20" x14ac:dyDescent="0.25">
      <c r="P707" t="s">
        <v>17</v>
      </c>
      <c r="Q707">
        <v>9801</v>
      </c>
      <c r="R707" t="s">
        <v>18</v>
      </c>
      <c r="S707" t="s">
        <v>19</v>
      </c>
      <c r="T707" t="s">
        <v>48</v>
      </c>
    </row>
    <row r="708" spans="16:20" x14ac:dyDescent="0.25">
      <c r="P708" t="s">
        <v>17</v>
      </c>
      <c r="Q708">
        <v>9901</v>
      </c>
      <c r="R708" t="s">
        <v>18</v>
      </c>
      <c r="S708" t="s">
        <v>19</v>
      </c>
      <c r="T708" t="s">
        <v>47</v>
      </c>
    </row>
    <row r="709" spans="16:20" x14ac:dyDescent="0.25">
      <c r="P709" t="s">
        <v>17</v>
      </c>
      <c r="Q709">
        <v>10001</v>
      </c>
      <c r="R709" t="s">
        <v>18</v>
      </c>
      <c r="S709" t="s">
        <v>19</v>
      </c>
      <c r="T709" t="s">
        <v>41</v>
      </c>
    </row>
    <row r="710" spans="16:20" x14ac:dyDescent="0.25">
      <c r="P710" t="s">
        <v>17</v>
      </c>
      <c r="Q710">
        <v>10101</v>
      </c>
      <c r="R710" t="s">
        <v>18</v>
      </c>
      <c r="S710" t="s">
        <v>19</v>
      </c>
      <c r="T710" t="s">
        <v>41</v>
      </c>
    </row>
    <row r="711" spans="16:20" x14ac:dyDescent="0.25">
      <c r="P711" t="s">
        <v>17</v>
      </c>
      <c r="Q711">
        <v>10201</v>
      </c>
      <c r="R711" t="s">
        <v>18</v>
      </c>
      <c r="S711" t="s">
        <v>19</v>
      </c>
      <c r="T711" t="s">
        <v>47</v>
      </c>
    </row>
    <row r="712" spans="16:20" x14ac:dyDescent="0.25">
      <c r="P712" t="s">
        <v>17</v>
      </c>
      <c r="Q712">
        <v>10301</v>
      </c>
      <c r="R712" t="s">
        <v>18</v>
      </c>
      <c r="S712" t="s">
        <v>19</v>
      </c>
      <c r="T712" t="s">
        <v>48</v>
      </c>
    </row>
    <row r="713" spans="16:20" x14ac:dyDescent="0.25">
      <c r="P713" t="s">
        <v>17</v>
      </c>
      <c r="Q713">
        <v>10401</v>
      </c>
      <c r="R713" t="s">
        <v>18</v>
      </c>
      <c r="S713" t="s">
        <v>19</v>
      </c>
      <c r="T713" t="s">
        <v>47</v>
      </c>
    </row>
    <row r="714" spans="16:20" x14ac:dyDescent="0.25">
      <c r="P714" t="s">
        <v>17</v>
      </c>
      <c r="Q714">
        <v>10501</v>
      </c>
      <c r="R714" t="s">
        <v>18</v>
      </c>
      <c r="S714" t="s">
        <v>19</v>
      </c>
      <c r="T714" t="s">
        <v>47</v>
      </c>
    </row>
    <row r="715" spans="16:20" x14ac:dyDescent="0.25">
      <c r="P715" t="s">
        <v>17</v>
      </c>
      <c r="Q715">
        <v>10601</v>
      </c>
      <c r="R715" t="s">
        <v>18</v>
      </c>
      <c r="S715" t="s">
        <v>19</v>
      </c>
      <c r="T715" t="s">
        <v>47</v>
      </c>
    </row>
    <row r="716" spans="16:20" x14ac:dyDescent="0.25">
      <c r="P716" t="s">
        <v>17</v>
      </c>
      <c r="Q716">
        <v>10701</v>
      </c>
      <c r="R716" t="s">
        <v>18</v>
      </c>
      <c r="S716" t="s">
        <v>19</v>
      </c>
      <c r="T716" t="s">
        <v>47</v>
      </c>
    </row>
    <row r="717" spans="16:20" x14ac:dyDescent="0.25">
      <c r="P717" t="s">
        <v>17</v>
      </c>
      <c r="Q717">
        <v>10801</v>
      </c>
      <c r="R717" t="s">
        <v>18</v>
      </c>
      <c r="S717" t="s">
        <v>19</v>
      </c>
      <c r="T717" t="s">
        <v>47</v>
      </c>
    </row>
    <row r="718" spans="16:20" x14ac:dyDescent="0.25">
      <c r="P718" t="s">
        <v>17</v>
      </c>
      <c r="Q718">
        <v>10901</v>
      </c>
      <c r="R718" t="s">
        <v>18</v>
      </c>
      <c r="S718" t="s">
        <v>19</v>
      </c>
      <c r="T718" t="s">
        <v>47</v>
      </c>
    </row>
    <row r="719" spans="16:20" x14ac:dyDescent="0.25">
      <c r="P719" t="s">
        <v>17</v>
      </c>
      <c r="Q719">
        <v>11001</v>
      </c>
      <c r="R719" t="s">
        <v>18</v>
      </c>
      <c r="S719" t="s">
        <v>19</v>
      </c>
      <c r="T719" t="s">
        <v>47</v>
      </c>
    </row>
    <row r="720" spans="16:20" x14ac:dyDescent="0.25">
      <c r="P720" t="s">
        <v>17</v>
      </c>
      <c r="Q720">
        <v>11101</v>
      </c>
      <c r="R720" t="s">
        <v>18</v>
      </c>
      <c r="S720" t="s">
        <v>19</v>
      </c>
      <c r="T720" t="s">
        <v>47</v>
      </c>
    </row>
    <row r="721" spans="16:20" x14ac:dyDescent="0.25">
      <c r="P721" t="s">
        <v>17</v>
      </c>
      <c r="Q721">
        <v>11201</v>
      </c>
      <c r="R721" t="s">
        <v>18</v>
      </c>
      <c r="S721" t="s">
        <v>19</v>
      </c>
      <c r="T721" t="s">
        <v>47</v>
      </c>
    </row>
    <row r="722" spans="16:20" x14ac:dyDescent="0.25">
      <c r="P722" t="s">
        <v>17</v>
      </c>
      <c r="Q722">
        <v>11301</v>
      </c>
      <c r="R722" t="s">
        <v>18</v>
      </c>
      <c r="S722" t="s">
        <v>19</v>
      </c>
      <c r="T722" t="s">
        <v>47</v>
      </c>
    </row>
    <row r="723" spans="16:20" x14ac:dyDescent="0.25">
      <c r="P723" t="s">
        <v>17</v>
      </c>
      <c r="Q723">
        <v>11401</v>
      </c>
      <c r="R723" t="s">
        <v>18</v>
      </c>
      <c r="S723" t="s">
        <v>19</v>
      </c>
      <c r="T723" t="s">
        <v>47</v>
      </c>
    </row>
    <row r="724" spans="16:20" x14ac:dyDescent="0.25">
      <c r="P724" t="s">
        <v>17</v>
      </c>
      <c r="Q724">
        <v>11501</v>
      </c>
      <c r="R724" t="s">
        <v>18</v>
      </c>
      <c r="S724" t="s">
        <v>19</v>
      </c>
      <c r="T724" t="s">
        <v>47</v>
      </c>
    </row>
    <row r="725" spans="16:20" x14ac:dyDescent="0.25">
      <c r="P725" t="s">
        <v>17</v>
      </c>
      <c r="Q725">
        <v>11601</v>
      </c>
      <c r="R725" t="s">
        <v>18</v>
      </c>
      <c r="S725" t="s">
        <v>19</v>
      </c>
      <c r="T725" t="s">
        <v>47</v>
      </c>
    </row>
    <row r="726" spans="16:20" x14ac:dyDescent="0.25">
      <c r="P726" t="s">
        <v>17</v>
      </c>
      <c r="Q726">
        <v>11701</v>
      </c>
      <c r="R726" t="s">
        <v>18</v>
      </c>
      <c r="S726" t="s">
        <v>19</v>
      </c>
      <c r="T726" t="s">
        <v>47</v>
      </c>
    </row>
    <row r="727" spans="16:20" x14ac:dyDescent="0.25">
      <c r="P727" t="s">
        <v>17</v>
      </c>
      <c r="Q727">
        <v>11801</v>
      </c>
      <c r="R727" t="s">
        <v>18</v>
      </c>
      <c r="S727" t="s">
        <v>19</v>
      </c>
      <c r="T727" t="s">
        <v>47</v>
      </c>
    </row>
    <row r="728" spans="16:20" x14ac:dyDescent="0.25">
      <c r="P728" t="s">
        <v>17</v>
      </c>
      <c r="Q728">
        <v>11901</v>
      </c>
      <c r="R728" t="s">
        <v>18</v>
      </c>
      <c r="S728" t="s">
        <v>19</v>
      </c>
      <c r="T728" t="s">
        <v>47</v>
      </c>
    </row>
    <row r="729" spans="16:20" x14ac:dyDescent="0.25">
      <c r="P729" t="s">
        <v>17</v>
      </c>
      <c r="Q729">
        <v>12001</v>
      </c>
      <c r="R729" t="s">
        <v>18</v>
      </c>
      <c r="S729" t="s">
        <v>19</v>
      </c>
      <c r="T729" t="s">
        <v>47</v>
      </c>
    </row>
    <row r="730" spans="16:20" x14ac:dyDescent="0.25">
      <c r="P730" t="s">
        <v>17</v>
      </c>
      <c r="Q730">
        <v>12101</v>
      </c>
      <c r="R730" t="s">
        <v>18</v>
      </c>
      <c r="S730" t="s">
        <v>19</v>
      </c>
      <c r="T730" t="s">
        <v>47</v>
      </c>
    </row>
    <row r="731" spans="16:20" x14ac:dyDescent="0.25">
      <c r="P731" t="s">
        <v>17</v>
      </c>
      <c r="Q731">
        <v>12201</v>
      </c>
      <c r="R731" t="s">
        <v>18</v>
      </c>
      <c r="S731" t="s">
        <v>19</v>
      </c>
      <c r="T731" t="s">
        <v>47</v>
      </c>
    </row>
    <row r="732" spans="16:20" x14ac:dyDescent="0.25">
      <c r="P732" t="s">
        <v>17</v>
      </c>
      <c r="Q732">
        <v>12301</v>
      </c>
      <c r="R732" t="s">
        <v>18</v>
      </c>
      <c r="S732" t="s">
        <v>19</v>
      </c>
      <c r="T732" t="s">
        <v>47</v>
      </c>
    </row>
    <row r="733" spans="16:20" x14ac:dyDescent="0.25">
      <c r="P733" t="s">
        <v>17</v>
      </c>
      <c r="Q733">
        <v>12401</v>
      </c>
      <c r="R733" t="s">
        <v>18</v>
      </c>
      <c r="S733" t="s">
        <v>19</v>
      </c>
      <c r="T733" t="s">
        <v>47</v>
      </c>
    </row>
    <row r="734" spans="16:20" x14ac:dyDescent="0.25">
      <c r="P734" t="s">
        <v>17</v>
      </c>
      <c r="Q734">
        <v>12501</v>
      </c>
      <c r="R734" t="s">
        <v>18</v>
      </c>
      <c r="S734" t="s">
        <v>19</v>
      </c>
      <c r="T734" t="s">
        <v>47</v>
      </c>
    </row>
    <row r="735" spans="16:20" x14ac:dyDescent="0.25">
      <c r="P735" t="s">
        <v>17</v>
      </c>
      <c r="Q735">
        <v>12601</v>
      </c>
      <c r="R735" t="s">
        <v>18</v>
      </c>
      <c r="S735" t="s">
        <v>19</v>
      </c>
      <c r="T735" t="s">
        <v>47</v>
      </c>
    </row>
    <row r="736" spans="16:20" x14ac:dyDescent="0.25">
      <c r="P736" t="s">
        <v>17</v>
      </c>
      <c r="Q736">
        <v>12701</v>
      </c>
      <c r="R736" t="s">
        <v>18</v>
      </c>
      <c r="S736" t="s">
        <v>19</v>
      </c>
      <c r="T736" t="s">
        <v>47</v>
      </c>
    </row>
    <row r="737" spans="16:20" x14ac:dyDescent="0.25">
      <c r="P737" t="s">
        <v>17</v>
      </c>
      <c r="Q737">
        <v>12801</v>
      </c>
      <c r="R737" t="s">
        <v>18</v>
      </c>
      <c r="S737" t="s">
        <v>19</v>
      </c>
      <c r="T737" t="s">
        <v>47</v>
      </c>
    </row>
    <row r="738" spans="16:20" x14ac:dyDescent="0.25">
      <c r="P738" t="s">
        <v>17</v>
      </c>
      <c r="Q738">
        <v>12901</v>
      </c>
      <c r="R738" t="s">
        <v>18</v>
      </c>
      <c r="S738" t="s">
        <v>19</v>
      </c>
      <c r="T738" t="s">
        <v>47</v>
      </c>
    </row>
    <row r="739" spans="16:20" x14ac:dyDescent="0.25">
      <c r="P739" t="s">
        <v>17</v>
      </c>
      <c r="Q739">
        <v>13001</v>
      </c>
      <c r="R739" t="s">
        <v>18</v>
      </c>
      <c r="S739" t="s">
        <v>19</v>
      </c>
      <c r="T739" t="s">
        <v>47</v>
      </c>
    </row>
    <row r="740" spans="16:20" x14ac:dyDescent="0.25">
      <c r="P740" t="s">
        <v>17</v>
      </c>
      <c r="Q740">
        <v>13101</v>
      </c>
      <c r="R740" t="s">
        <v>18</v>
      </c>
      <c r="S740" t="s">
        <v>19</v>
      </c>
      <c r="T740" t="s">
        <v>47</v>
      </c>
    </row>
    <row r="741" spans="16:20" x14ac:dyDescent="0.25">
      <c r="P741" t="s">
        <v>17</v>
      </c>
      <c r="Q741">
        <v>13201</v>
      </c>
      <c r="R741" t="s">
        <v>18</v>
      </c>
      <c r="S741" t="s">
        <v>19</v>
      </c>
      <c r="T741" t="s">
        <v>47</v>
      </c>
    </row>
    <row r="742" spans="16:20" x14ac:dyDescent="0.25">
      <c r="P742" t="s">
        <v>17</v>
      </c>
      <c r="Q742">
        <v>13301</v>
      </c>
      <c r="R742" t="s">
        <v>18</v>
      </c>
      <c r="S742" t="s">
        <v>19</v>
      </c>
      <c r="T742" t="s">
        <v>47</v>
      </c>
    </row>
    <row r="743" spans="16:20" x14ac:dyDescent="0.25">
      <c r="P743" t="s">
        <v>17</v>
      </c>
      <c r="Q743">
        <v>13401</v>
      </c>
      <c r="R743" t="s">
        <v>18</v>
      </c>
      <c r="S743" t="s">
        <v>19</v>
      </c>
      <c r="T743" t="s">
        <v>47</v>
      </c>
    </row>
    <row r="744" spans="16:20" x14ac:dyDescent="0.25">
      <c r="P744" t="s">
        <v>17</v>
      </c>
      <c r="Q744">
        <v>13501</v>
      </c>
      <c r="R744" t="s">
        <v>18</v>
      </c>
      <c r="S744" t="s">
        <v>19</v>
      </c>
      <c r="T744" t="s">
        <v>47</v>
      </c>
    </row>
    <row r="745" spans="16:20" x14ac:dyDescent="0.25">
      <c r="P745" t="s">
        <v>17</v>
      </c>
      <c r="Q745">
        <v>13601</v>
      </c>
      <c r="R745" t="s">
        <v>18</v>
      </c>
      <c r="S745" t="s">
        <v>19</v>
      </c>
      <c r="T745" t="s">
        <v>47</v>
      </c>
    </row>
    <row r="746" spans="16:20" x14ac:dyDescent="0.25">
      <c r="P746" t="s">
        <v>17</v>
      </c>
      <c r="Q746">
        <v>13701</v>
      </c>
      <c r="R746" t="s">
        <v>18</v>
      </c>
      <c r="S746" t="s">
        <v>19</v>
      </c>
      <c r="T746" t="s">
        <v>47</v>
      </c>
    </row>
    <row r="747" spans="16:20" x14ac:dyDescent="0.25">
      <c r="P747" t="s">
        <v>17</v>
      </c>
      <c r="Q747">
        <v>13801</v>
      </c>
      <c r="R747" t="s">
        <v>18</v>
      </c>
      <c r="S747" t="s">
        <v>19</v>
      </c>
      <c r="T747" t="s">
        <v>47</v>
      </c>
    </row>
    <row r="748" spans="16:20" x14ac:dyDescent="0.25">
      <c r="P748" t="s">
        <v>17</v>
      </c>
      <c r="Q748">
        <v>13901</v>
      </c>
      <c r="R748" t="s">
        <v>18</v>
      </c>
      <c r="S748" t="s">
        <v>19</v>
      </c>
      <c r="T748" t="s">
        <v>47</v>
      </c>
    </row>
    <row r="749" spans="16:20" x14ac:dyDescent="0.25">
      <c r="P749" t="s">
        <v>17</v>
      </c>
      <c r="Q749">
        <v>14001</v>
      </c>
      <c r="R749" t="s">
        <v>18</v>
      </c>
      <c r="S749" t="s">
        <v>19</v>
      </c>
      <c r="T749" t="s">
        <v>47</v>
      </c>
    </row>
    <row r="750" spans="16:20" x14ac:dyDescent="0.25">
      <c r="P750" t="s">
        <v>17</v>
      </c>
      <c r="Q750">
        <v>14101</v>
      </c>
      <c r="R750" t="s">
        <v>18</v>
      </c>
      <c r="S750" t="s">
        <v>19</v>
      </c>
      <c r="T750" t="s">
        <v>47</v>
      </c>
    </row>
    <row r="751" spans="16:20" x14ac:dyDescent="0.25">
      <c r="P751" t="s">
        <v>17</v>
      </c>
      <c r="Q751">
        <v>14201</v>
      </c>
      <c r="R751" t="s">
        <v>18</v>
      </c>
      <c r="S751" t="s">
        <v>19</v>
      </c>
      <c r="T751" t="s">
        <v>47</v>
      </c>
    </row>
    <row r="752" spans="16:20" x14ac:dyDescent="0.25">
      <c r="P752" t="s">
        <v>17</v>
      </c>
      <c r="Q752">
        <v>14301</v>
      </c>
      <c r="R752" t="s">
        <v>18</v>
      </c>
      <c r="S752" t="s">
        <v>19</v>
      </c>
      <c r="T752" t="s">
        <v>47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F0F15-75F1-4C35-AF46-20EB307CBC93}">
  <dimension ref="A1:L114"/>
  <sheetViews>
    <sheetView topLeftCell="A105" workbookViewId="0">
      <selection activeCell="N16" sqref="N16"/>
    </sheetView>
  </sheetViews>
  <sheetFormatPr baseColWidth="10" defaultRowHeight="15" x14ac:dyDescent="0.25"/>
  <cols>
    <col min="12" max="12" width="13.28515625" bestFit="1" customWidth="1"/>
  </cols>
  <sheetData>
    <row r="1" spans="1:12" x14ac:dyDescent="0.25">
      <c r="A1" t="s">
        <v>108</v>
      </c>
      <c r="B1" t="s">
        <v>152</v>
      </c>
      <c r="C1" t="s">
        <v>143</v>
      </c>
      <c r="D1" t="s">
        <v>144</v>
      </c>
      <c r="E1" t="s">
        <v>145</v>
      </c>
      <c r="F1" t="s">
        <v>146</v>
      </c>
      <c r="G1" t="s">
        <v>147</v>
      </c>
      <c r="H1" t="s">
        <v>148</v>
      </c>
      <c r="I1" t="s">
        <v>149</v>
      </c>
      <c r="J1" t="s">
        <v>150</v>
      </c>
      <c r="K1" t="s">
        <v>151</v>
      </c>
      <c r="L1" t="s">
        <v>153</v>
      </c>
    </row>
    <row r="2" spans="1:12" x14ac:dyDescent="0.25">
      <c r="A2">
        <v>0</v>
      </c>
      <c r="B2">
        <f>A2/1000</f>
        <v>0</v>
      </c>
      <c r="C2">
        <v>90</v>
      </c>
      <c r="D2">
        <v>90</v>
      </c>
      <c r="E2">
        <v>89</v>
      </c>
      <c r="F2">
        <v>90</v>
      </c>
      <c r="G2">
        <v>90</v>
      </c>
      <c r="H2">
        <v>90</v>
      </c>
      <c r="I2">
        <v>89</v>
      </c>
      <c r="J2">
        <v>89</v>
      </c>
      <c r="K2">
        <v>91</v>
      </c>
      <c r="L2" s="4">
        <f>AVERAGE(C2:K2)</f>
        <v>89.777777777777771</v>
      </c>
    </row>
    <row r="3" spans="1:12" x14ac:dyDescent="0.25">
      <c r="A3">
        <v>100</v>
      </c>
      <c r="B3">
        <f t="shared" ref="B3:B66" si="0">A3/1000</f>
        <v>0.1</v>
      </c>
      <c r="C3">
        <v>90</v>
      </c>
      <c r="D3">
        <v>90</v>
      </c>
      <c r="E3">
        <v>89</v>
      </c>
      <c r="F3">
        <v>90</v>
      </c>
      <c r="G3">
        <v>89</v>
      </c>
      <c r="H3">
        <v>90</v>
      </c>
      <c r="I3">
        <v>89</v>
      </c>
      <c r="J3">
        <v>89</v>
      </c>
      <c r="K3">
        <v>91</v>
      </c>
      <c r="L3" s="4">
        <f t="shared" ref="L3:L66" si="1">AVERAGE(C3:K3)</f>
        <v>89.666666666666671</v>
      </c>
    </row>
    <row r="4" spans="1:12" x14ac:dyDescent="0.25">
      <c r="A4">
        <v>200</v>
      </c>
      <c r="B4">
        <f t="shared" si="0"/>
        <v>0.2</v>
      </c>
      <c r="C4">
        <v>90</v>
      </c>
      <c r="D4">
        <v>90</v>
      </c>
      <c r="E4">
        <v>89</v>
      </c>
      <c r="F4">
        <v>90</v>
      </c>
      <c r="G4">
        <v>90</v>
      </c>
      <c r="H4">
        <v>90</v>
      </c>
      <c r="I4">
        <v>89</v>
      </c>
      <c r="J4">
        <v>90</v>
      </c>
      <c r="K4">
        <v>91</v>
      </c>
      <c r="L4" s="4">
        <f t="shared" si="1"/>
        <v>89.888888888888886</v>
      </c>
    </row>
    <row r="5" spans="1:12" x14ac:dyDescent="0.25">
      <c r="A5">
        <v>300</v>
      </c>
      <c r="B5">
        <f t="shared" si="0"/>
        <v>0.3</v>
      </c>
      <c r="C5">
        <v>90</v>
      </c>
      <c r="D5">
        <v>90</v>
      </c>
      <c r="E5">
        <v>89</v>
      </c>
      <c r="F5">
        <v>90</v>
      </c>
      <c r="G5">
        <v>90</v>
      </c>
      <c r="H5">
        <v>90</v>
      </c>
      <c r="I5">
        <v>89</v>
      </c>
      <c r="J5">
        <v>90</v>
      </c>
      <c r="K5">
        <v>91</v>
      </c>
      <c r="L5" s="4">
        <f t="shared" si="1"/>
        <v>89.888888888888886</v>
      </c>
    </row>
    <row r="6" spans="1:12" x14ac:dyDescent="0.25">
      <c r="A6">
        <v>400</v>
      </c>
      <c r="B6">
        <f t="shared" si="0"/>
        <v>0.4</v>
      </c>
      <c r="C6">
        <v>91</v>
      </c>
      <c r="D6">
        <v>90</v>
      </c>
      <c r="E6">
        <v>89</v>
      </c>
      <c r="F6">
        <v>83</v>
      </c>
      <c r="G6">
        <v>90</v>
      </c>
      <c r="H6">
        <v>90</v>
      </c>
      <c r="I6">
        <v>89</v>
      </c>
      <c r="J6">
        <v>90</v>
      </c>
      <c r="K6">
        <v>91</v>
      </c>
      <c r="L6" s="4">
        <f t="shared" si="1"/>
        <v>89.222222222222229</v>
      </c>
    </row>
    <row r="7" spans="1:12" x14ac:dyDescent="0.25">
      <c r="A7">
        <v>500</v>
      </c>
      <c r="B7">
        <f t="shared" si="0"/>
        <v>0.5</v>
      </c>
      <c r="C7">
        <v>90</v>
      </c>
      <c r="D7">
        <v>91</v>
      </c>
      <c r="E7">
        <v>89</v>
      </c>
      <c r="F7">
        <v>38</v>
      </c>
      <c r="G7">
        <v>90</v>
      </c>
      <c r="H7">
        <v>90</v>
      </c>
      <c r="I7">
        <v>90</v>
      </c>
      <c r="J7">
        <v>90</v>
      </c>
      <c r="K7">
        <v>92</v>
      </c>
      <c r="L7" s="4">
        <f t="shared" si="1"/>
        <v>84.444444444444443</v>
      </c>
    </row>
    <row r="8" spans="1:12" x14ac:dyDescent="0.25">
      <c r="A8">
        <v>600</v>
      </c>
      <c r="B8">
        <f t="shared" si="0"/>
        <v>0.6</v>
      </c>
      <c r="C8">
        <v>90</v>
      </c>
      <c r="D8">
        <v>90</v>
      </c>
      <c r="E8">
        <v>69</v>
      </c>
      <c r="F8">
        <v>-32</v>
      </c>
      <c r="G8">
        <v>90</v>
      </c>
      <c r="H8">
        <v>90</v>
      </c>
      <c r="I8">
        <v>90</v>
      </c>
      <c r="J8">
        <v>90</v>
      </c>
      <c r="K8">
        <v>92</v>
      </c>
      <c r="L8" s="4">
        <f t="shared" si="1"/>
        <v>74.333333333333329</v>
      </c>
    </row>
    <row r="9" spans="1:12" x14ac:dyDescent="0.25">
      <c r="A9">
        <v>700</v>
      </c>
      <c r="B9">
        <f t="shared" si="0"/>
        <v>0.7</v>
      </c>
      <c r="C9">
        <v>90</v>
      </c>
      <c r="D9">
        <v>79</v>
      </c>
      <c r="E9">
        <v>9</v>
      </c>
      <c r="F9">
        <v>-75</v>
      </c>
      <c r="G9">
        <v>89</v>
      </c>
      <c r="H9">
        <v>90</v>
      </c>
      <c r="I9">
        <v>91</v>
      </c>
      <c r="J9">
        <v>87</v>
      </c>
      <c r="K9">
        <v>61</v>
      </c>
      <c r="L9" s="4">
        <f t="shared" si="1"/>
        <v>57.888888888888886</v>
      </c>
    </row>
    <row r="10" spans="1:12" x14ac:dyDescent="0.25">
      <c r="A10">
        <v>800</v>
      </c>
      <c r="B10">
        <f t="shared" si="0"/>
        <v>0.8</v>
      </c>
      <c r="C10">
        <v>90</v>
      </c>
      <c r="D10">
        <v>27</v>
      </c>
      <c r="E10">
        <v>-56</v>
      </c>
      <c r="F10">
        <v>-66</v>
      </c>
      <c r="G10">
        <v>70</v>
      </c>
      <c r="H10">
        <v>90</v>
      </c>
      <c r="I10">
        <v>90</v>
      </c>
      <c r="J10">
        <v>46</v>
      </c>
      <c r="K10">
        <v>-7</v>
      </c>
      <c r="L10" s="4">
        <f t="shared" si="1"/>
        <v>31.555555555555557</v>
      </c>
    </row>
    <row r="11" spans="1:12" x14ac:dyDescent="0.25">
      <c r="A11">
        <v>900</v>
      </c>
      <c r="B11">
        <f t="shared" si="0"/>
        <v>0.9</v>
      </c>
      <c r="C11">
        <v>92</v>
      </c>
      <c r="D11">
        <v>-44</v>
      </c>
      <c r="E11">
        <v>-78</v>
      </c>
      <c r="F11">
        <v>-12</v>
      </c>
      <c r="G11">
        <v>11</v>
      </c>
      <c r="H11">
        <v>74</v>
      </c>
      <c r="I11">
        <v>90</v>
      </c>
      <c r="J11">
        <v>-24</v>
      </c>
      <c r="K11">
        <v>-68</v>
      </c>
      <c r="L11" s="4">
        <f t="shared" si="1"/>
        <v>4.5555555555555554</v>
      </c>
    </row>
    <row r="12" spans="1:12" x14ac:dyDescent="0.25">
      <c r="A12">
        <v>1000</v>
      </c>
      <c r="B12">
        <f t="shared" si="0"/>
        <v>1</v>
      </c>
      <c r="C12">
        <v>76</v>
      </c>
      <c r="D12">
        <v>-80</v>
      </c>
      <c r="E12">
        <v>-49</v>
      </c>
      <c r="F12">
        <v>46</v>
      </c>
      <c r="G12">
        <v>-56</v>
      </c>
      <c r="H12">
        <v>17</v>
      </c>
      <c r="I12">
        <v>84</v>
      </c>
      <c r="J12">
        <v>-74</v>
      </c>
      <c r="K12">
        <v>-80</v>
      </c>
      <c r="L12" s="4">
        <f t="shared" si="1"/>
        <v>-12.888888888888889</v>
      </c>
    </row>
    <row r="13" spans="1:12" x14ac:dyDescent="0.25">
      <c r="A13">
        <v>1100</v>
      </c>
      <c r="B13">
        <f t="shared" si="0"/>
        <v>1.1000000000000001</v>
      </c>
      <c r="C13">
        <v>19</v>
      </c>
      <c r="D13">
        <v>-63</v>
      </c>
      <c r="E13">
        <v>13</v>
      </c>
      <c r="F13">
        <v>70</v>
      </c>
      <c r="G13">
        <v>-79</v>
      </c>
      <c r="H13">
        <v>-51</v>
      </c>
      <c r="I13">
        <v>40</v>
      </c>
      <c r="J13">
        <v>-73</v>
      </c>
      <c r="K13">
        <v>-40</v>
      </c>
      <c r="L13" s="4">
        <f t="shared" si="1"/>
        <v>-18.222222222222221</v>
      </c>
    </row>
    <row r="14" spans="1:12" x14ac:dyDescent="0.25">
      <c r="A14">
        <v>1200</v>
      </c>
      <c r="B14">
        <f t="shared" si="0"/>
        <v>1.2</v>
      </c>
      <c r="C14">
        <v>-51</v>
      </c>
      <c r="D14">
        <v>-5</v>
      </c>
      <c r="E14">
        <v>61</v>
      </c>
      <c r="F14">
        <v>48</v>
      </c>
      <c r="G14">
        <v>-51</v>
      </c>
      <c r="H14">
        <v>-80</v>
      </c>
      <c r="I14">
        <v>-30</v>
      </c>
      <c r="J14">
        <v>-23</v>
      </c>
      <c r="K14">
        <v>25</v>
      </c>
      <c r="L14" s="4">
        <f t="shared" si="1"/>
        <v>-11.777777777777779</v>
      </c>
    </row>
    <row r="15" spans="1:12" x14ac:dyDescent="0.25">
      <c r="A15">
        <v>1300</v>
      </c>
      <c r="B15">
        <f t="shared" si="0"/>
        <v>1.3</v>
      </c>
      <c r="C15">
        <v>-80</v>
      </c>
      <c r="D15">
        <v>53</v>
      </c>
      <c r="E15">
        <v>65</v>
      </c>
      <c r="F15">
        <v>-7</v>
      </c>
      <c r="G15">
        <v>12</v>
      </c>
      <c r="H15">
        <v>-56</v>
      </c>
      <c r="I15">
        <v>-75</v>
      </c>
      <c r="J15">
        <v>39</v>
      </c>
      <c r="K15">
        <v>68</v>
      </c>
      <c r="L15" s="4">
        <f t="shared" si="1"/>
        <v>2.1111111111111112</v>
      </c>
    </row>
    <row r="16" spans="1:12" x14ac:dyDescent="0.25">
      <c r="A16">
        <v>1400</v>
      </c>
      <c r="B16">
        <f t="shared" si="0"/>
        <v>1.4</v>
      </c>
      <c r="C16">
        <v>-57</v>
      </c>
      <c r="D16">
        <v>71</v>
      </c>
      <c r="E16">
        <v>27</v>
      </c>
      <c r="F16">
        <v>-55</v>
      </c>
      <c r="G16">
        <v>61</v>
      </c>
      <c r="H16">
        <v>5</v>
      </c>
      <c r="I16">
        <v>-69</v>
      </c>
      <c r="J16">
        <v>70</v>
      </c>
      <c r="K16">
        <v>65</v>
      </c>
      <c r="L16" s="4">
        <f t="shared" si="1"/>
        <v>13.111111111111111</v>
      </c>
    </row>
    <row r="17" spans="1:12" x14ac:dyDescent="0.25">
      <c r="A17">
        <v>1500</v>
      </c>
      <c r="B17">
        <f t="shared" si="0"/>
        <v>1.5</v>
      </c>
      <c r="C17">
        <v>5</v>
      </c>
      <c r="D17">
        <v>43</v>
      </c>
      <c r="E17">
        <v>-31</v>
      </c>
      <c r="F17">
        <v>-60</v>
      </c>
      <c r="G17">
        <v>68</v>
      </c>
      <c r="H17">
        <v>58</v>
      </c>
      <c r="I17">
        <v>-17</v>
      </c>
      <c r="J17">
        <v>55</v>
      </c>
      <c r="K17">
        <v>20</v>
      </c>
      <c r="L17" s="4">
        <f t="shared" si="1"/>
        <v>15.666666666666666</v>
      </c>
    </row>
    <row r="18" spans="1:12" x14ac:dyDescent="0.25">
      <c r="A18">
        <v>1600</v>
      </c>
      <c r="B18">
        <f t="shared" si="0"/>
        <v>1.6</v>
      </c>
      <c r="C18">
        <v>58</v>
      </c>
      <c r="D18">
        <v>-15</v>
      </c>
      <c r="E18">
        <v>-63</v>
      </c>
      <c r="F18">
        <v>-22</v>
      </c>
      <c r="G18">
        <v>31</v>
      </c>
      <c r="H18">
        <v>69</v>
      </c>
      <c r="I18">
        <v>44</v>
      </c>
      <c r="J18">
        <v>2</v>
      </c>
      <c r="K18">
        <v>-40</v>
      </c>
      <c r="L18" s="4">
        <f t="shared" si="1"/>
        <v>7.1111111111111107</v>
      </c>
    </row>
    <row r="19" spans="1:12" x14ac:dyDescent="0.25">
      <c r="A19">
        <v>1700</v>
      </c>
      <c r="B19">
        <f t="shared" si="0"/>
        <v>1.7</v>
      </c>
      <c r="C19">
        <v>70</v>
      </c>
      <c r="D19">
        <v>-60</v>
      </c>
      <c r="E19">
        <v>-49</v>
      </c>
      <c r="F19">
        <v>30</v>
      </c>
      <c r="G19">
        <v>-28</v>
      </c>
      <c r="H19">
        <v>36</v>
      </c>
      <c r="I19">
        <v>70</v>
      </c>
      <c r="J19">
        <v>-51</v>
      </c>
      <c r="K19">
        <v>-67</v>
      </c>
      <c r="L19" s="4">
        <f t="shared" si="1"/>
        <v>-5.4444444444444446</v>
      </c>
    </row>
    <row r="20" spans="1:12" x14ac:dyDescent="0.25">
      <c r="A20">
        <v>1800</v>
      </c>
      <c r="B20">
        <f t="shared" si="0"/>
        <v>1.8</v>
      </c>
      <c r="C20">
        <v>37</v>
      </c>
      <c r="D20">
        <v>-60</v>
      </c>
      <c r="E20">
        <v>1</v>
      </c>
      <c r="F20">
        <v>57</v>
      </c>
      <c r="G20">
        <v>-64</v>
      </c>
      <c r="H20">
        <v>-24</v>
      </c>
      <c r="I20">
        <v>50</v>
      </c>
      <c r="J20">
        <v>-65</v>
      </c>
      <c r="K20">
        <v>-47</v>
      </c>
      <c r="L20" s="4">
        <f t="shared" si="1"/>
        <v>-12.777777777777779</v>
      </c>
    </row>
    <row r="21" spans="1:12" x14ac:dyDescent="0.25">
      <c r="A21">
        <v>1900</v>
      </c>
      <c r="B21">
        <f t="shared" si="0"/>
        <v>1.9</v>
      </c>
      <c r="C21">
        <v>-22</v>
      </c>
      <c r="D21">
        <v>-18</v>
      </c>
      <c r="E21">
        <v>46</v>
      </c>
      <c r="F21">
        <v>44</v>
      </c>
      <c r="G21">
        <v>-53</v>
      </c>
      <c r="H21">
        <v>-63</v>
      </c>
      <c r="I21">
        <v>-4</v>
      </c>
      <c r="J21">
        <v>-32</v>
      </c>
      <c r="K21">
        <v>7</v>
      </c>
      <c r="L21" s="4">
        <f t="shared" si="1"/>
        <v>-10.555555555555555</v>
      </c>
    </row>
    <row r="22" spans="1:12" x14ac:dyDescent="0.25">
      <c r="A22">
        <v>2000</v>
      </c>
      <c r="B22">
        <f t="shared" si="0"/>
        <v>2</v>
      </c>
      <c r="C22">
        <v>-63</v>
      </c>
      <c r="D22">
        <v>34</v>
      </c>
      <c r="E22">
        <v>55</v>
      </c>
      <c r="F22">
        <v>0</v>
      </c>
      <c r="G22">
        <v>-4</v>
      </c>
      <c r="H22">
        <v>-56</v>
      </c>
      <c r="I22">
        <v>-54</v>
      </c>
      <c r="J22">
        <v>22</v>
      </c>
      <c r="K22">
        <v>51</v>
      </c>
      <c r="L22" s="4">
        <f t="shared" si="1"/>
        <v>-1.6666666666666667</v>
      </c>
    </row>
    <row r="23" spans="1:12" x14ac:dyDescent="0.25">
      <c r="A23">
        <v>2100</v>
      </c>
      <c r="B23">
        <f t="shared" si="0"/>
        <v>2.1</v>
      </c>
      <c r="C23">
        <v>-56</v>
      </c>
      <c r="D23">
        <v>58</v>
      </c>
      <c r="E23">
        <v>26</v>
      </c>
      <c r="F23">
        <v>-43</v>
      </c>
      <c r="G23">
        <v>44</v>
      </c>
      <c r="H23">
        <v>-9</v>
      </c>
      <c r="I23">
        <v>-62</v>
      </c>
      <c r="J23">
        <v>56</v>
      </c>
      <c r="K23">
        <v>57</v>
      </c>
      <c r="L23" s="4">
        <f t="shared" si="1"/>
        <v>7.8888888888888893</v>
      </c>
    </row>
    <row r="24" spans="1:12" x14ac:dyDescent="0.25">
      <c r="A24">
        <v>2201</v>
      </c>
      <c r="B24">
        <f t="shared" si="0"/>
        <v>2.2010000000000001</v>
      </c>
      <c r="C24">
        <v>-10</v>
      </c>
      <c r="D24">
        <v>41</v>
      </c>
      <c r="E24">
        <v>-23</v>
      </c>
      <c r="F24">
        <v>-51</v>
      </c>
      <c r="G24">
        <v>58</v>
      </c>
      <c r="H24">
        <v>41</v>
      </c>
      <c r="I24">
        <v>-26</v>
      </c>
      <c r="J24">
        <v>49</v>
      </c>
      <c r="K24">
        <v>23</v>
      </c>
      <c r="L24" s="4">
        <f t="shared" si="1"/>
        <v>11.333333333333334</v>
      </c>
    </row>
    <row r="25" spans="1:12" x14ac:dyDescent="0.25">
      <c r="A25">
        <v>2301</v>
      </c>
      <c r="B25">
        <f t="shared" si="0"/>
        <v>2.3010000000000002</v>
      </c>
      <c r="C25">
        <v>41</v>
      </c>
      <c r="D25">
        <v>-6</v>
      </c>
      <c r="E25">
        <v>-52</v>
      </c>
      <c r="F25">
        <v>-19</v>
      </c>
      <c r="G25">
        <v>31</v>
      </c>
      <c r="H25">
        <v>58</v>
      </c>
      <c r="I25">
        <v>27</v>
      </c>
      <c r="J25">
        <v>8</v>
      </c>
      <c r="K25">
        <v>-28</v>
      </c>
      <c r="L25" s="4">
        <f t="shared" si="1"/>
        <v>6.666666666666667</v>
      </c>
    </row>
    <row r="26" spans="1:12" x14ac:dyDescent="0.25">
      <c r="A26">
        <v>2401</v>
      </c>
      <c r="B26">
        <f t="shared" si="0"/>
        <v>2.4009999999999998</v>
      </c>
      <c r="C26">
        <v>58</v>
      </c>
      <c r="D26">
        <v>-48</v>
      </c>
      <c r="E26">
        <v>-40</v>
      </c>
      <c r="F26">
        <v>25</v>
      </c>
      <c r="G26">
        <v>-19</v>
      </c>
      <c r="H26">
        <v>35</v>
      </c>
      <c r="I26">
        <v>57</v>
      </c>
      <c r="J26">
        <v>-39</v>
      </c>
      <c r="K26">
        <v>-55</v>
      </c>
      <c r="L26" s="4">
        <f t="shared" si="1"/>
        <v>-2.8888888888888888</v>
      </c>
    </row>
    <row r="27" spans="1:12" x14ac:dyDescent="0.25">
      <c r="A27">
        <v>2501</v>
      </c>
      <c r="B27">
        <f t="shared" si="0"/>
        <v>2.5009999999999999</v>
      </c>
      <c r="C27">
        <v>36</v>
      </c>
      <c r="D27">
        <v>-51</v>
      </c>
      <c r="E27">
        <v>1</v>
      </c>
      <c r="F27">
        <v>47</v>
      </c>
      <c r="G27">
        <v>-52</v>
      </c>
      <c r="H27">
        <v>-14</v>
      </c>
      <c r="I27">
        <v>45</v>
      </c>
      <c r="J27">
        <v>-54</v>
      </c>
      <c r="K27">
        <v>-40</v>
      </c>
      <c r="L27" s="4">
        <f t="shared" si="1"/>
        <v>-9.1111111111111107</v>
      </c>
    </row>
    <row r="28" spans="1:12" x14ac:dyDescent="0.25">
      <c r="A28">
        <v>2601</v>
      </c>
      <c r="B28">
        <f t="shared" si="0"/>
        <v>2.601</v>
      </c>
      <c r="C28">
        <v>-13</v>
      </c>
      <c r="D28">
        <v>-17</v>
      </c>
      <c r="E28">
        <v>39</v>
      </c>
      <c r="F28">
        <v>35</v>
      </c>
      <c r="G28">
        <v>-45</v>
      </c>
      <c r="H28">
        <v>-51</v>
      </c>
      <c r="I28">
        <v>1</v>
      </c>
      <c r="J28">
        <v>-28</v>
      </c>
      <c r="K28">
        <v>4</v>
      </c>
      <c r="L28" s="4">
        <f t="shared" si="1"/>
        <v>-8.3333333333333339</v>
      </c>
    </row>
    <row r="29" spans="1:12" x14ac:dyDescent="0.25">
      <c r="A29">
        <v>2701</v>
      </c>
      <c r="B29">
        <f t="shared" si="0"/>
        <v>2.7010000000000001</v>
      </c>
      <c r="C29">
        <v>-51</v>
      </c>
      <c r="D29">
        <v>28</v>
      </c>
      <c r="E29">
        <v>45</v>
      </c>
      <c r="F29">
        <v>-4</v>
      </c>
      <c r="G29">
        <v>-4</v>
      </c>
      <c r="H29">
        <v>-48</v>
      </c>
      <c r="I29">
        <v>-43</v>
      </c>
      <c r="J29">
        <v>18</v>
      </c>
      <c r="K29">
        <v>42</v>
      </c>
      <c r="L29" s="4">
        <f t="shared" si="1"/>
        <v>-1.8888888888888888</v>
      </c>
    </row>
    <row r="30" spans="1:12" x14ac:dyDescent="0.25">
      <c r="A30">
        <v>2801</v>
      </c>
      <c r="B30">
        <f t="shared" si="0"/>
        <v>2.8010000000000002</v>
      </c>
      <c r="C30">
        <v>-48</v>
      </c>
      <c r="D30">
        <v>49</v>
      </c>
      <c r="E30">
        <v>18</v>
      </c>
      <c r="F30">
        <v>-38</v>
      </c>
      <c r="G30">
        <v>36</v>
      </c>
      <c r="H30">
        <v>-9</v>
      </c>
      <c r="I30">
        <v>-52</v>
      </c>
      <c r="J30">
        <v>46</v>
      </c>
      <c r="K30">
        <v>47</v>
      </c>
      <c r="L30" s="4">
        <f t="shared" si="1"/>
        <v>5.4444444444444446</v>
      </c>
    </row>
    <row r="31" spans="1:12" x14ac:dyDescent="0.25">
      <c r="A31">
        <v>2901</v>
      </c>
      <c r="B31">
        <f t="shared" si="0"/>
        <v>2.9009999999999998</v>
      </c>
      <c r="C31">
        <v>-9</v>
      </c>
      <c r="D31">
        <v>33</v>
      </c>
      <c r="E31">
        <v>-23</v>
      </c>
      <c r="F31">
        <v>-40</v>
      </c>
      <c r="G31">
        <v>48</v>
      </c>
      <c r="H31">
        <v>33</v>
      </c>
      <c r="I31">
        <v>-22</v>
      </c>
      <c r="J31">
        <v>40</v>
      </c>
      <c r="K31">
        <v>18</v>
      </c>
      <c r="L31" s="4">
        <f t="shared" si="1"/>
        <v>8.6666666666666661</v>
      </c>
    </row>
    <row r="32" spans="1:12" x14ac:dyDescent="0.25">
      <c r="A32">
        <v>3001</v>
      </c>
      <c r="B32">
        <f t="shared" si="0"/>
        <v>3.0009999999999999</v>
      </c>
      <c r="C32">
        <v>34</v>
      </c>
      <c r="D32">
        <v>-7</v>
      </c>
      <c r="E32">
        <v>-44</v>
      </c>
      <c r="F32">
        <v>-11</v>
      </c>
      <c r="G32">
        <v>24</v>
      </c>
      <c r="H32">
        <v>49</v>
      </c>
      <c r="I32">
        <v>23</v>
      </c>
      <c r="J32">
        <v>4</v>
      </c>
      <c r="K32">
        <v>-25</v>
      </c>
      <c r="L32" s="4">
        <f t="shared" si="1"/>
        <v>5.2222222222222223</v>
      </c>
    </row>
    <row r="33" spans="1:12" x14ac:dyDescent="0.25">
      <c r="A33">
        <v>3101</v>
      </c>
      <c r="B33">
        <f t="shared" si="0"/>
        <v>3.101</v>
      </c>
      <c r="C33">
        <v>49</v>
      </c>
      <c r="D33">
        <v>-41</v>
      </c>
      <c r="E33">
        <v>-30</v>
      </c>
      <c r="F33">
        <v>25</v>
      </c>
      <c r="G33">
        <v>-18</v>
      </c>
      <c r="H33">
        <v>28</v>
      </c>
      <c r="I33">
        <v>47</v>
      </c>
      <c r="J33">
        <v>-35</v>
      </c>
      <c r="K33">
        <v>-46</v>
      </c>
      <c r="L33" s="4">
        <f t="shared" si="1"/>
        <v>-2.3333333333333335</v>
      </c>
    </row>
    <row r="34" spans="1:12" x14ac:dyDescent="0.25">
      <c r="A34">
        <v>3201</v>
      </c>
      <c r="B34">
        <f t="shared" si="0"/>
        <v>3.2010000000000001</v>
      </c>
      <c r="C34">
        <v>28</v>
      </c>
      <c r="D34">
        <v>-41</v>
      </c>
      <c r="E34">
        <v>7</v>
      </c>
      <c r="F34">
        <v>40</v>
      </c>
      <c r="G34">
        <v>-44</v>
      </c>
      <c r="H34">
        <v>-14</v>
      </c>
      <c r="I34">
        <v>36</v>
      </c>
      <c r="J34">
        <v>-44</v>
      </c>
      <c r="K34">
        <v>-31</v>
      </c>
      <c r="L34" s="4">
        <f t="shared" si="1"/>
        <v>-7</v>
      </c>
    </row>
    <row r="35" spans="1:12" x14ac:dyDescent="0.25">
      <c r="A35">
        <v>3301</v>
      </c>
      <c r="B35">
        <f t="shared" si="0"/>
        <v>3.3010000000000002</v>
      </c>
      <c r="C35">
        <v>-14</v>
      </c>
      <c r="D35">
        <v>-10</v>
      </c>
      <c r="E35">
        <v>35</v>
      </c>
      <c r="F35">
        <v>24</v>
      </c>
      <c r="G35">
        <v>-35</v>
      </c>
      <c r="H35">
        <v>-43</v>
      </c>
      <c r="I35">
        <v>-2</v>
      </c>
      <c r="J35">
        <v>-19</v>
      </c>
      <c r="K35">
        <v>8</v>
      </c>
      <c r="L35" s="4">
        <f t="shared" si="1"/>
        <v>-6.2222222222222223</v>
      </c>
    </row>
    <row r="36" spans="1:12" x14ac:dyDescent="0.25">
      <c r="A36">
        <v>3401</v>
      </c>
      <c r="B36">
        <f t="shared" si="0"/>
        <v>3.4009999999999998</v>
      </c>
      <c r="C36">
        <v>-43</v>
      </c>
      <c r="D36">
        <v>27</v>
      </c>
      <c r="E36">
        <v>35</v>
      </c>
      <c r="F36">
        <v>-9</v>
      </c>
      <c r="G36">
        <v>1</v>
      </c>
      <c r="H36">
        <v>-38</v>
      </c>
      <c r="I36">
        <v>-37</v>
      </c>
      <c r="J36">
        <v>19</v>
      </c>
      <c r="K36">
        <v>37</v>
      </c>
      <c r="L36" s="4">
        <f t="shared" si="1"/>
        <v>-0.88888888888888884</v>
      </c>
    </row>
    <row r="37" spans="1:12" x14ac:dyDescent="0.25">
      <c r="A37">
        <v>3501</v>
      </c>
      <c r="B37">
        <f t="shared" si="0"/>
        <v>3.5009999999999999</v>
      </c>
      <c r="C37">
        <v>-37</v>
      </c>
      <c r="D37">
        <v>40</v>
      </c>
      <c r="E37">
        <v>8</v>
      </c>
      <c r="F37">
        <v>-34</v>
      </c>
      <c r="G37">
        <v>33</v>
      </c>
      <c r="H37">
        <v>-3</v>
      </c>
      <c r="I37">
        <v>-42</v>
      </c>
      <c r="J37">
        <v>39</v>
      </c>
      <c r="K37">
        <v>37</v>
      </c>
      <c r="L37" s="4">
        <f t="shared" si="1"/>
        <v>4.5555555555555554</v>
      </c>
    </row>
    <row r="38" spans="1:12" x14ac:dyDescent="0.25">
      <c r="A38">
        <v>3601</v>
      </c>
      <c r="B38">
        <f t="shared" si="0"/>
        <v>3.601</v>
      </c>
      <c r="C38">
        <v>-2</v>
      </c>
      <c r="D38">
        <v>23</v>
      </c>
      <c r="E38">
        <v>-25</v>
      </c>
      <c r="F38">
        <v>-30</v>
      </c>
      <c r="G38">
        <v>38</v>
      </c>
      <c r="H38">
        <v>31</v>
      </c>
      <c r="I38">
        <v>-14</v>
      </c>
      <c r="J38">
        <v>29</v>
      </c>
      <c r="K38">
        <v>9</v>
      </c>
      <c r="L38" s="4">
        <f t="shared" si="1"/>
        <v>6.5555555555555554</v>
      </c>
    </row>
    <row r="39" spans="1:12" x14ac:dyDescent="0.25">
      <c r="A39">
        <v>3701</v>
      </c>
      <c r="B39">
        <f t="shared" si="0"/>
        <v>3.7010000000000001</v>
      </c>
      <c r="C39">
        <v>31</v>
      </c>
      <c r="D39">
        <v>-12</v>
      </c>
      <c r="E39">
        <v>-36</v>
      </c>
      <c r="F39">
        <v>-2</v>
      </c>
      <c r="G39">
        <v>15</v>
      </c>
      <c r="H39">
        <v>39</v>
      </c>
      <c r="I39">
        <v>23</v>
      </c>
      <c r="J39">
        <v>-3</v>
      </c>
      <c r="K39">
        <v>-26</v>
      </c>
      <c r="L39" s="4">
        <f t="shared" si="1"/>
        <v>3.2222222222222223</v>
      </c>
    </row>
    <row r="40" spans="1:12" x14ac:dyDescent="0.25">
      <c r="A40">
        <v>3801</v>
      </c>
      <c r="B40">
        <f t="shared" si="0"/>
        <v>3.8010000000000002</v>
      </c>
      <c r="C40">
        <v>39</v>
      </c>
      <c r="D40">
        <v>-36</v>
      </c>
      <c r="E40">
        <v>-18</v>
      </c>
      <c r="F40">
        <v>25</v>
      </c>
      <c r="G40">
        <v>-20</v>
      </c>
      <c r="H40">
        <v>18</v>
      </c>
      <c r="I40">
        <v>40</v>
      </c>
      <c r="J40">
        <v>-32</v>
      </c>
      <c r="K40">
        <v>-38</v>
      </c>
      <c r="L40" s="4">
        <f t="shared" si="1"/>
        <v>-2.4444444444444446</v>
      </c>
    </row>
    <row r="41" spans="1:12" x14ac:dyDescent="0.25">
      <c r="A41">
        <v>3901</v>
      </c>
      <c r="B41">
        <f t="shared" si="0"/>
        <v>3.9009999999999998</v>
      </c>
      <c r="C41">
        <v>17</v>
      </c>
      <c r="D41">
        <v>-31</v>
      </c>
      <c r="E41">
        <v>13</v>
      </c>
      <c r="F41">
        <v>32</v>
      </c>
      <c r="G41">
        <v>-37</v>
      </c>
      <c r="H41">
        <v>-17</v>
      </c>
      <c r="I41">
        <v>25</v>
      </c>
      <c r="J41">
        <v>-34</v>
      </c>
      <c r="K41">
        <v>-20</v>
      </c>
      <c r="L41" s="4">
        <f t="shared" si="1"/>
        <v>-5.7777777777777777</v>
      </c>
    </row>
    <row r="42" spans="1:12" x14ac:dyDescent="0.25">
      <c r="A42">
        <v>4001</v>
      </c>
      <c r="B42">
        <f t="shared" si="0"/>
        <v>4.0010000000000003</v>
      </c>
      <c r="C42">
        <v>-18</v>
      </c>
      <c r="D42">
        <v>-1</v>
      </c>
      <c r="E42">
        <v>31</v>
      </c>
      <c r="F42">
        <v>14</v>
      </c>
      <c r="G42">
        <v>-24</v>
      </c>
      <c r="H42">
        <v>-37</v>
      </c>
      <c r="I42">
        <v>-8</v>
      </c>
      <c r="J42">
        <v>-9</v>
      </c>
      <c r="K42">
        <v>13</v>
      </c>
      <c r="L42" s="4">
        <f t="shared" si="1"/>
        <v>-4.333333333333333</v>
      </c>
    </row>
    <row r="43" spans="1:12" x14ac:dyDescent="0.25">
      <c r="A43">
        <v>4101</v>
      </c>
      <c r="B43">
        <f t="shared" si="0"/>
        <v>4.101</v>
      </c>
      <c r="C43">
        <v>-37</v>
      </c>
      <c r="D43">
        <v>27</v>
      </c>
      <c r="E43">
        <v>25</v>
      </c>
      <c r="F43">
        <v>-15</v>
      </c>
      <c r="G43">
        <v>8</v>
      </c>
      <c r="H43">
        <v>-26</v>
      </c>
      <c r="I43">
        <v>-34</v>
      </c>
      <c r="J43">
        <v>22</v>
      </c>
      <c r="K43">
        <v>33</v>
      </c>
      <c r="L43" s="4">
        <f t="shared" si="1"/>
        <v>0.33333333333333331</v>
      </c>
    </row>
    <row r="44" spans="1:12" x14ac:dyDescent="0.25">
      <c r="A44">
        <v>4201</v>
      </c>
      <c r="B44">
        <f t="shared" si="0"/>
        <v>4.2009999999999996</v>
      </c>
      <c r="C44">
        <v>-26</v>
      </c>
      <c r="D44">
        <v>32</v>
      </c>
      <c r="E44">
        <v>-1</v>
      </c>
      <c r="F44">
        <v>-30</v>
      </c>
      <c r="G44">
        <v>31</v>
      </c>
      <c r="H44">
        <v>5</v>
      </c>
      <c r="I44">
        <v>-31</v>
      </c>
      <c r="J44">
        <v>33</v>
      </c>
      <c r="K44">
        <v>26</v>
      </c>
      <c r="L44" s="4">
        <f t="shared" si="1"/>
        <v>4.333333333333333</v>
      </c>
    </row>
    <row r="45" spans="1:12" x14ac:dyDescent="0.25">
      <c r="A45">
        <v>4301</v>
      </c>
      <c r="B45">
        <f t="shared" si="0"/>
        <v>4.3010000000000002</v>
      </c>
      <c r="C45">
        <v>5</v>
      </c>
      <c r="D45">
        <v>13</v>
      </c>
      <c r="E45">
        <v>-25</v>
      </c>
      <c r="F45">
        <v>-19</v>
      </c>
      <c r="G45">
        <v>29</v>
      </c>
      <c r="H45">
        <v>30</v>
      </c>
      <c r="I45">
        <v>-4</v>
      </c>
      <c r="J45">
        <v>18</v>
      </c>
      <c r="K45">
        <v>0</v>
      </c>
      <c r="L45" s="4">
        <f t="shared" si="1"/>
        <v>5.2222222222222223</v>
      </c>
    </row>
    <row r="46" spans="1:12" x14ac:dyDescent="0.25">
      <c r="A46">
        <v>4401</v>
      </c>
      <c r="B46">
        <f t="shared" si="0"/>
        <v>4.4009999999999998</v>
      </c>
      <c r="C46">
        <v>30</v>
      </c>
      <c r="D46">
        <v>-17</v>
      </c>
      <c r="E46">
        <v>-27</v>
      </c>
      <c r="F46">
        <v>6</v>
      </c>
      <c r="G46">
        <v>5</v>
      </c>
      <c r="H46">
        <v>31</v>
      </c>
      <c r="I46">
        <v>25</v>
      </c>
      <c r="J46">
        <v>-11</v>
      </c>
      <c r="K46">
        <v>-26</v>
      </c>
      <c r="L46" s="4">
        <f t="shared" si="1"/>
        <v>1.7777777777777777</v>
      </c>
    </row>
    <row r="47" spans="1:12" x14ac:dyDescent="0.25">
      <c r="A47">
        <v>4501</v>
      </c>
      <c r="B47">
        <f t="shared" si="0"/>
        <v>4.5010000000000003</v>
      </c>
      <c r="C47">
        <v>30</v>
      </c>
      <c r="D47">
        <v>-31</v>
      </c>
      <c r="E47">
        <v>-7</v>
      </c>
      <c r="F47">
        <v>25</v>
      </c>
      <c r="G47">
        <v>-23</v>
      </c>
      <c r="H47">
        <v>8</v>
      </c>
      <c r="I47">
        <v>32</v>
      </c>
      <c r="J47">
        <v>-30</v>
      </c>
      <c r="K47">
        <v>-29</v>
      </c>
      <c r="L47" s="4">
        <f t="shared" si="1"/>
        <v>-2.7777777777777777</v>
      </c>
    </row>
    <row r="48" spans="1:12" x14ac:dyDescent="0.25">
      <c r="A48">
        <v>4601</v>
      </c>
      <c r="B48">
        <f t="shared" si="0"/>
        <v>4.601</v>
      </c>
      <c r="C48">
        <v>7</v>
      </c>
      <c r="D48">
        <v>-20</v>
      </c>
      <c r="E48">
        <v>17</v>
      </c>
      <c r="F48">
        <v>23</v>
      </c>
      <c r="G48">
        <v>-30</v>
      </c>
      <c r="H48">
        <v>-21</v>
      </c>
      <c r="I48">
        <v>14</v>
      </c>
      <c r="J48">
        <v>-24</v>
      </c>
      <c r="K48">
        <v>-9</v>
      </c>
      <c r="L48" s="4">
        <f t="shared" si="1"/>
        <v>-4.7777777777777777</v>
      </c>
    </row>
    <row r="49" spans="1:12" x14ac:dyDescent="0.25">
      <c r="A49">
        <v>4701</v>
      </c>
      <c r="B49">
        <f t="shared" si="0"/>
        <v>4.7009999999999996</v>
      </c>
      <c r="C49">
        <v>-21</v>
      </c>
      <c r="D49">
        <v>7</v>
      </c>
      <c r="E49">
        <v>26</v>
      </c>
      <c r="F49">
        <v>3</v>
      </c>
      <c r="G49">
        <v>-13</v>
      </c>
      <c r="H49">
        <v>-31</v>
      </c>
      <c r="I49">
        <v>-14</v>
      </c>
      <c r="J49">
        <v>1</v>
      </c>
      <c r="K49">
        <v>18</v>
      </c>
      <c r="L49" s="4">
        <f t="shared" si="1"/>
        <v>-2.6666666666666665</v>
      </c>
    </row>
    <row r="50" spans="1:12" x14ac:dyDescent="0.25">
      <c r="A50">
        <v>4801</v>
      </c>
      <c r="B50">
        <f t="shared" si="0"/>
        <v>4.8010000000000002</v>
      </c>
      <c r="C50">
        <v>-31</v>
      </c>
      <c r="D50">
        <v>26</v>
      </c>
      <c r="E50">
        <v>14</v>
      </c>
      <c r="F50">
        <v>-18</v>
      </c>
      <c r="G50">
        <v>14</v>
      </c>
      <c r="H50">
        <v>-16</v>
      </c>
      <c r="I50">
        <v>-30</v>
      </c>
      <c r="J50">
        <v>23</v>
      </c>
      <c r="K50">
        <v>28</v>
      </c>
      <c r="L50" s="4">
        <f t="shared" si="1"/>
        <v>1.1111111111111112</v>
      </c>
    </row>
    <row r="51" spans="1:12" x14ac:dyDescent="0.25">
      <c r="A51">
        <v>4901</v>
      </c>
      <c r="B51">
        <f t="shared" si="0"/>
        <v>4.9009999999999998</v>
      </c>
      <c r="C51">
        <v>-14</v>
      </c>
      <c r="D51">
        <v>24</v>
      </c>
      <c r="E51">
        <v>-9</v>
      </c>
      <c r="F51">
        <v>-24</v>
      </c>
      <c r="G51">
        <v>27</v>
      </c>
      <c r="H51">
        <v>11</v>
      </c>
      <c r="I51">
        <v>-20</v>
      </c>
      <c r="J51">
        <v>25</v>
      </c>
      <c r="K51">
        <v>16</v>
      </c>
      <c r="L51" s="4">
        <f t="shared" si="1"/>
        <v>4</v>
      </c>
    </row>
    <row r="52" spans="1:12" x14ac:dyDescent="0.25">
      <c r="A52">
        <v>5001</v>
      </c>
      <c r="B52">
        <f t="shared" si="0"/>
        <v>5.0010000000000003</v>
      </c>
      <c r="C52">
        <v>12</v>
      </c>
      <c r="D52">
        <v>3</v>
      </c>
      <c r="E52">
        <v>-24</v>
      </c>
      <c r="F52">
        <v>-9</v>
      </c>
      <c r="G52">
        <v>19</v>
      </c>
      <c r="H52">
        <v>27</v>
      </c>
      <c r="I52">
        <v>5</v>
      </c>
      <c r="J52">
        <v>7</v>
      </c>
      <c r="K52">
        <v>-8</v>
      </c>
      <c r="L52" s="4">
        <f t="shared" si="1"/>
        <v>3.5555555555555554</v>
      </c>
    </row>
    <row r="53" spans="1:12" x14ac:dyDescent="0.25">
      <c r="A53">
        <v>5101</v>
      </c>
      <c r="B53">
        <f t="shared" si="0"/>
        <v>5.101</v>
      </c>
      <c r="C53">
        <v>27</v>
      </c>
      <c r="D53">
        <v>-20</v>
      </c>
      <c r="E53">
        <v>-18</v>
      </c>
      <c r="F53">
        <v>12</v>
      </c>
      <c r="G53">
        <v>-4</v>
      </c>
      <c r="H53">
        <v>20</v>
      </c>
      <c r="I53">
        <v>25</v>
      </c>
      <c r="J53">
        <v>-16</v>
      </c>
      <c r="K53">
        <v>-25</v>
      </c>
      <c r="L53" s="4">
        <f t="shared" si="1"/>
        <v>0.1111111111111111</v>
      </c>
    </row>
    <row r="54" spans="1:12" x14ac:dyDescent="0.25">
      <c r="A54">
        <v>5201</v>
      </c>
      <c r="B54">
        <f t="shared" si="0"/>
        <v>5.2009999999999996</v>
      </c>
      <c r="C54">
        <v>20</v>
      </c>
      <c r="D54">
        <v>-25</v>
      </c>
      <c r="E54">
        <v>2</v>
      </c>
      <c r="F54">
        <v>22</v>
      </c>
      <c r="G54">
        <v>-23</v>
      </c>
      <c r="H54">
        <v>-2</v>
      </c>
      <c r="I54">
        <v>24</v>
      </c>
      <c r="J54">
        <v>-25</v>
      </c>
      <c r="K54">
        <v>-20</v>
      </c>
      <c r="L54" s="4">
        <f t="shared" si="1"/>
        <v>-3</v>
      </c>
    </row>
    <row r="55" spans="1:12" x14ac:dyDescent="0.25">
      <c r="A55">
        <v>5301</v>
      </c>
      <c r="B55">
        <f t="shared" si="0"/>
        <v>5.3010000000000002</v>
      </c>
      <c r="C55">
        <v>-3</v>
      </c>
      <c r="D55">
        <v>-9</v>
      </c>
      <c r="E55">
        <v>19</v>
      </c>
      <c r="F55">
        <v>14</v>
      </c>
      <c r="G55">
        <v>-22</v>
      </c>
      <c r="H55">
        <v>-22</v>
      </c>
      <c r="I55">
        <v>4</v>
      </c>
      <c r="J55">
        <v>-13</v>
      </c>
      <c r="K55">
        <v>1</v>
      </c>
      <c r="L55" s="4">
        <f t="shared" si="1"/>
        <v>-3.4444444444444446</v>
      </c>
    </row>
    <row r="56" spans="1:12" x14ac:dyDescent="0.25">
      <c r="A56">
        <v>5401</v>
      </c>
      <c r="B56">
        <f t="shared" si="0"/>
        <v>5.4009999999999998</v>
      </c>
      <c r="C56">
        <v>-22</v>
      </c>
      <c r="D56">
        <v>13</v>
      </c>
      <c r="E56">
        <v>19</v>
      </c>
      <c r="F56">
        <v>-5</v>
      </c>
      <c r="G56">
        <v>-3</v>
      </c>
      <c r="H56">
        <v>-23</v>
      </c>
      <c r="I56">
        <v>-18</v>
      </c>
      <c r="J56">
        <v>8</v>
      </c>
      <c r="K56">
        <v>19</v>
      </c>
      <c r="L56" s="4">
        <f t="shared" si="1"/>
        <v>-1.3333333333333333</v>
      </c>
    </row>
    <row r="57" spans="1:12" x14ac:dyDescent="0.25">
      <c r="A57">
        <v>5501</v>
      </c>
      <c r="B57">
        <f t="shared" si="0"/>
        <v>5.5010000000000003</v>
      </c>
      <c r="C57">
        <v>-22</v>
      </c>
      <c r="D57">
        <v>22</v>
      </c>
      <c r="E57">
        <v>4</v>
      </c>
      <c r="F57">
        <v>-18</v>
      </c>
      <c r="G57">
        <v>17</v>
      </c>
      <c r="H57">
        <v>-5</v>
      </c>
      <c r="I57">
        <v>-24</v>
      </c>
      <c r="J57">
        <v>21</v>
      </c>
      <c r="K57">
        <v>21</v>
      </c>
      <c r="L57" s="4">
        <f t="shared" si="1"/>
        <v>1.7777777777777777</v>
      </c>
    </row>
    <row r="58" spans="1:12" x14ac:dyDescent="0.25">
      <c r="A58">
        <v>5601</v>
      </c>
      <c r="B58">
        <f t="shared" si="0"/>
        <v>5.601</v>
      </c>
      <c r="C58">
        <v>-4</v>
      </c>
      <c r="D58">
        <v>14</v>
      </c>
      <c r="E58">
        <v>-14</v>
      </c>
      <c r="F58">
        <v>-16</v>
      </c>
      <c r="G58">
        <v>22</v>
      </c>
      <c r="H58">
        <v>15</v>
      </c>
      <c r="I58">
        <v>-10</v>
      </c>
      <c r="J58">
        <v>17</v>
      </c>
      <c r="K58">
        <v>6</v>
      </c>
      <c r="L58" s="4">
        <f t="shared" si="1"/>
        <v>3.3333333333333335</v>
      </c>
    </row>
    <row r="59" spans="1:12" x14ac:dyDescent="0.25">
      <c r="A59">
        <v>5701</v>
      </c>
      <c r="B59">
        <f t="shared" si="0"/>
        <v>5.7009999999999996</v>
      </c>
      <c r="C59">
        <v>16</v>
      </c>
      <c r="D59">
        <v>-5</v>
      </c>
      <c r="E59">
        <v>-19</v>
      </c>
      <c r="F59">
        <v>0</v>
      </c>
      <c r="G59">
        <v>9</v>
      </c>
      <c r="H59">
        <v>22</v>
      </c>
      <c r="I59">
        <v>11</v>
      </c>
      <c r="J59">
        <v>-1</v>
      </c>
      <c r="K59">
        <v>-13</v>
      </c>
      <c r="L59" s="4">
        <f t="shared" si="1"/>
        <v>2.2222222222222223</v>
      </c>
    </row>
    <row r="60" spans="1:12" x14ac:dyDescent="0.25">
      <c r="A60">
        <v>5801</v>
      </c>
      <c r="B60">
        <f t="shared" si="0"/>
        <v>5.8010000000000002</v>
      </c>
      <c r="C60">
        <v>22</v>
      </c>
      <c r="D60">
        <v>-20</v>
      </c>
      <c r="E60">
        <v>-8</v>
      </c>
      <c r="F60">
        <v>14</v>
      </c>
      <c r="G60">
        <v>-11</v>
      </c>
      <c r="H60">
        <v>11</v>
      </c>
      <c r="I60">
        <v>22</v>
      </c>
      <c r="J60">
        <v>-18</v>
      </c>
      <c r="K60">
        <v>-21</v>
      </c>
      <c r="L60" s="4">
        <f t="shared" si="1"/>
        <v>-1</v>
      </c>
    </row>
    <row r="61" spans="1:12" x14ac:dyDescent="0.25">
      <c r="A61">
        <v>5901</v>
      </c>
      <c r="B61">
        <f t="shared" si="0"/>
        <v>5.9009999999999998</v>
      </c>
      <c r="C61">
        <v>10</v>
      </c>
      <c r="D61">
        <v>-17</v>
      </c>
      <c r="E61">
        <v>8</v>
      </c>
      <c r="F61">
        <v>17</v>
      </c>
      <c r="G61">
        <v>-20</v>
      </c>
      <c r="H61">
        <v>-8</v>
      </c>
      <c r="I61">
        <v>14</v>
      </c>
      <c r="J61">
        <v>-18</v>
      </c>
      <c r="K61">
        <v>-10</v>
      </c>
      <c r="L61" s="4">
        <f t="shared" si="1"/>
        <v>-2.6666666666666665</v>
      </c>
    </row>
    <row r="62" spans="1:12" x14ac:dyDescent="0.25">
      <c r="A62">
        <v>6001</v>
      </c>
      <c r="B62">
        <f t="shared" si="0"/>
        <v>6.0010000000000003</v>
      </c>
      <c r="C62">
        <v>-10</v>
      </c>
      <c r="D62">
        <v>0</v>
      </c>
      <c r="E62">
        <v>17</v>
      </c>
      <c r="F62">
        <v>5</v>
      </c>
      <c r="G62">
        <v>-13</v>
      </c>
      <c r="H62">
        <v>-20</v>
      </c>
      <c r="I62">
        <v>-5</v>
      </c>
      <c r="J62">
        <v>-4</v>
      </c>
      <c r="K62">
        <v>8</v>
      </c>
      <c r="L62" s="4">
        <f t="shared" si="1"/>
        <v>-2.4444444444444446</v>
      </c>
    </row>
    <row r="63" spans="1:12" x14ac:dyDescent="0.25">
      <c r="A63">
        <v>6101</v>
      </c>
      <c r="B63">
        <f t="shared" si="0"/>
        <v>6.101</v>
      </c>
      <c r="C63">
        <v>-20</v>
      </c>
      <c r="D63">
        <v>15</v>
      </c>
      <c r="E63">
        <v>11</v>
      </c>
      <c r="F63">
        <v>-10</v>
      </c>
      <c r="G63">
        <v>5</v>
      </c>
      <c r="H63">
        <v>-14</v>
      </c>
      <c r="I63">
        <v>-19</v>
      </c>
      <c r="J63">
        <v>13</v>
      </c>
      <c r="K63">
        <v>18</v>
      </c>
      <c r="L63" s="4">
        <f t="shared" si="1"/>
        <v>-0.1111111111111111</v>
      </c>
    </row>
    <row r="64" spans="1:12" x14ac:dyDescent="0.25">
      <c r="A64">
        <v>6201</v>
      </c>
      <c r="B64">
        <f t="shared" si="0"/>
        <v>6.2009999999999996</v>
      </c>
      <c r="C64">
        <v>-13</v>
      </c>
      <c r="D64">
        <v>17</v>
      </c>
      <c r="E64">
        <v>-4</v>
      </c>
      <c r="F64">
        <v>-15</v>
      </c>
      <c r="G64">
        <v>17</v>
      </c>
      <c r="H64">
        <v>3</v>
      </c>
      <c r="I64">
        <v>-16</v>
      </c>
      <c r="J64">
        <v>17</v>
      </c>
      <c r="K64">
        <v>13</v>
      </c>
      <c r="L64" s="4">
        <f t="shared" si="1"/>
        <v>2.1111111111111112</v>
      </c>
    </row>
    <row r="65" spans="1:12" x14ac:dyDescent="0.25">
      <c r="A65">
        <v>6301</v>
      </c>
      <c r="B65">
        <f t="shared" si="0"/>
        <v>6.3010000000000002</v>
      </c>
      <c r="C65">
        <v>4</v>
      </c>
      <c r="D65">
        <v>5</v>
      </c>
      <c r="E65">
        <v>-14</v>
      </c>
      <c r="F65">
        <v>-7</v>
      </c>
      <c r="G65">
        <v>15</v>
      </c>
      <c r="H65">
        <v>16</v>
      </c>
      <c r="I65">
        <v>-1</v>
      </c>
      <c r="J65">
        <v>8</v>
      </c>
      <c r="K65">
        <v>-2</v>
      </c>
      <c r="L65" s="4">
        <f t="shared" si="1"/>
        <v>2.6666666666666665</v>
      </c>
    </row>
    <row r="66" spans="1:12" x14ac:dyDescent="0.25">
      <c r="A66">
        <v>6401</v>
      </c>
      <c r="B66">
        <f t="shared" si="0"/>
        <v>6.4009999999999998</v>
      </c>
      <c r="C66">
        <v>17</v>
      </c>
      <c r="D66">
        <v>-11</v>
      </c>
      <c r="E66">
        <v>-13</v>
      </c>
      <c r="F66">
        <v>6</v>
      </c>
      <c r="G66">
        <v>0</v>
      </c>
      <c r="H66">
        <v>15</v>
      </c>
      <c r="I66">
        <v>14</v>
      </c>
      <c r="J66">
        <v>-8</v>
      </c>
      <c r="K66">
        <v>-15</v>
      </c>
      <c r="L66" s="4">
        <f t="shared" si="1"/>
        <v>0.55555555555555558</v>
      </c>
    </row>
    <row r="67" spans="1:12" x14ac:dyDescent="0.25">
      <c r="A67">
        <v>6501</v>
      </c>
      <c r="B67">
        <f t="shared" ref="B67:B114" si="2">A67/1000</f>
        <v>6.5010000000000003</v>
      </c>
      <c r="C67">
        <v>15</v>
      </c>
      <c r="D67">
        <v>-16</v>
      </c>
      <c r="E67">
        <v>0</v>
      </c>
      <c r="F67">
        <v>14</v>
      </c>
      <c r="G67">
        <v>-13</v>
      </c>
      <c r="H67">
        <v>2</v>
      </c>
      <c r="I67">
        <v>17</v>
      </c>
      <c r="J67">
        <v>-16</v>
      </c>
      <c r="K67">
        <v>-14</v>
      </c>
      <c r="L67" s="4">
        <f t="shared" ref="L67:L114" si="3">AVERAGE(C67:K67)</f>
        <v>-1.2222222222222223</v>
      </c>
    </row>
    <row r="68" spans="1:12" x14ac:dyDescent="0.25">
      <c r="A68">
        <v>6601</v>
      </c>
      <c r="B68">
        <f t="shared" si="2"/>
        <v>6.601</v>
      </c>
      <c r="C68">
        <v>1</v>
      </c>
      <c r="D68">
        <v>-8</v>
      </c>
      <c r="E68">
        <v>11</v>
      </c>
      <c r="F68">
        <v>10</v>
      </c>
      <c r="G68">
        <v>-15</v>
      </c>
      <c r="H68">
        <v>-12</v>
      </c>
      <c r="I68">
        <v>5</v>
      </c>
      <c r="J68">
        <v>-10</v>
      </c>
      <c r="K68">
        <v>-2</v>
      </c>
      <c r="L68" s="4">
        <f t="shared" si="3"/>
        <v>-2.2222222222222223</v>
      </c>
    </row>
    <row r="69" spans="1:12" x14ac:dyDescent="0.25">
      <c r="A69">
        <v>6701</v>
      </c>
      <c r="B69">
        <f t="shared" si="2"/>
        <v>6.7009999999999996</v>
      </c>
      <c r="C69">
        <v>-13</v>
      </c>
      <c r="D69">
        <v>6</v>
      </c>
      <c r="E69">
        <v>12</v>
      </c>
      <c r="F69">
        <v>-2</v>
      </c>
      <c r="G69">
        <v>-4</v>
      </c>
      <c r="H69">
        <v>-15</v>
      </c>
      <c r="I69">
        <v>-10</v>
      </c>
      <c r="J69">
        <v>3</v>
      </c>
      <c r="K69">
        <v>11</v>
      </c>
      <c r="L69" s="4">
        <f t="shared" si="3"/>
        <v>-1.3333333333333333</v>
      </c>
    </row>
    <row r="70" spans="1:12" x14ac:dyDescent="0.25">
      <c r="A70">
        <v>6801</v>
      </c>
      <c r="B70">
        <f t="shared" si="2"/>
        <v>6.8010000000000002</v>
      </c>
      <c r="C70">
        <v>-15</v>
      </c>
      <c r="D70">
        <v>14</v>
      </c>
      <c r="E70">
        <v>3</v>
      </c>
      <c r="F70">
        <v>-11</v>
      </c>
      <c r="G70">
        <v>9</v>
      </c>
      <c r="H70">
        <v>-5</v>
      </c>
      <c r="I70">
        <v>-16</v>
      </c>
      <c r="J70">
        <v>13</v>
      </c>
      <c r="K70">
        <v>14</v>
      </c>
      <c r="L70" s="4">
        <f t="shared" si="3"/>
        <v>0.66666666666666663</v>
      </c>
    </row>
    <row r="71" spans="1:12" x14ac:dyDescent="0.25">
      <c r="A71">
        <v>6901</v>
      </c>
      <c r="B71">
        <f t="shared" si="2"/>
        <v>6.9009999999999998</v>
      </c>
      <c r="C71">
        <v>-4</v>
      </c>
      <c r="D71">
        <v>10</v>
      </c>
      <c r="E71">
        <v>-8</v>
      </c>
      <c r="F71">
        <v>-10</v>
      </c>
      <c r="G71">
        <v>14</v>
      </c>
      <c r="H71">
        <v>8</v>
      </c>
      <c r="I71">
        <v>-8</v>
      </c>
      <c r="J71">
        <v>11</v>
      </c>
      <c r="K71">
        <v>5</v>
      </c>
      <c r="L71" s="4">
        <f t="shared" si="3"/>
        <v>2</v>
      </c>
    </row>
    <row r="72" spans="1:12" x14ac:dyDescent="0.25">
      <c r="A72">
        <v>7001</v>
      </c>
      <c r="B72">
        <f t="shared" si="2"/>
        <v>7.0010000000000003</v>
      </c>
      <c r="C72">
        <v>9</v>
      </c>
      <c r="D72">
        <v>-2</v>
      </c>
      <c r="E72">
        <v>-12</v>
      </c>
      <c r="F72">
        <v>-1</v>
      </c>
      <c r="G72">
        <v>7</v>
      </c>
      <c r="H72">
        <v>14</v>
      </c>
      <c r="I72">
        <v>6</v>
      </c>
      <c r="J72">
        <v>0</v>
      </c>
      <c r="K72">
        <v>-7</v>
      </c>
      <c r="L72" s="4">
        <f t="shared" si="3"/>
        <v>1.5555555555555556</v>
      </c>
    </row>
    <row r="73" spans="1:12" x14ac:dyDescent="0.25">
      <c r="A73">
        <v>7101</v>
      </c>
      <c r="B73">
        <f t="shared" si="2"/>
        <v>7.101</v>
      </c>
      <c r="C73">
        <v>14</v>
      </c>
      <c r="D73">
        <v>-12</v>
      </c>
      <c r="E73">
        <v>-5</v>
      </c>
      <c r="F73">
        <v>8</v>
      </c>
      <c r="G73">
        <v>-5</v>
      </c>
      <c r="H73">
        <v>8</v>
      </c>
      <c r="I73">
        <v>13</v>
      </c>
      <c r="J73">
        <v>-10</v>
      </c>
      <c r="K73">
        <v>-13</v>
      </c>
      <c r="L73" s="4">
        <f t="shared" si="3"/>
        <v>-0.22222222222222221</v>
      </c>
    </row>
    <row r="74" spans="1:12" x14ac:dyDescent="0.25">
      <c r="A74">
        <v>7201</v>
      </c>
      <c r="B74">
        <f t="shared" si="2"/>
        <v>7.2009999999999996</v>
      </c>
      <c r="C74">
        <v>7</v>
      </c>
      <c r="D74">
        <v>-11</v>
      </c>
      <c r="E74">
        <v>5</v>
      </c>
      <c r="F74">
        <v>10</v>
      </c>
      <c r="G74">
        <v>-12</v>
      </c>
      <c r="H74">
        <v>-4</v>
      </c>
      <c r="I74">
        <v>10</v>
      </c>
      <c r="J74">
        <v>-11</v>
      </c>
      <c r="K74">
        <v>-7</v>
      </c>
      <c r="L74" s="4">
        <f t="shared" si="3"/>
        <v>-1.4444444444444444</v>
      </c>
    </row>
    <row r="75" spans="1:12" x14ac:dyDescent="0.25">
      <c r="A75">
        <v>7301</v>
      </c>
      <c r="B75">
        <f t="shared" si="2"/>
        <v>7.3010000000000002</v>
      </c>
      <c r="C75">
        <v>-5</v>
      </c>
      <c r="D75">
        <v>-1</v>
      </c>
      <c r="E75">
        <v>10</v>
      </c>
      <c r="F75">
        <v>3</v>
      </c>
      <c r="G75">
        <v>-8</v>
      </c>
      <c r="H75">
        <v>-11</v>
      </c>
      <c r="I75">
        <v>-2</v>
      </c>
      <c r="J75">
        <v>-3</v>
      </c>
      <c r="K75">
        <v>4</v>
      </c>
      <c r="L75" s="4">
        <f t="shared" si="3"/>
        <v>-1.4444444444444444</v>
      </c>
    </row>
    <row r="76" spans="1:12" x14ac:dyDescent="0.25">
      <c r="A76">
        <v>7401</v>
      </c>
      <c r="B76">
        <f t="shared" si="2"/>
        <v>7.4009999999999998</v>
      </c>
      <c r="C76">
        <v>-12</v>
      </c>
      <c r="D76">
        <v>8</v>
      </c>
      <c r="E76">
        <v>6</v>
      </c>
      <c r="F76">
        <v>-5</v>
      </c>
      <c r="G76">
        <v>2</v>
      </c>
      <c r="H76">
        <v>-9</v>
      </c>
      <c r="I76">
        <v>-11</v>
      </c>
      <c r="J76">
        <v>7</v>
      </c>
      <c r="K76">
        <v>11</v>
      </c>
      <c r="L76" s="4">
        <f t="shared" si="3"/>
        <v>-0.33333333333333331</v>
      </c>
    </row>
    <row r="77" spans="1:12" x14ac:dyDescent="0.25">
      <c r="A77">
        <v>7501</v>
      </c>
      <c r="B77">
        <f t="shared" si="2"/>
        <v>7.5010000000000003</v>
      </c>
      <c r="C77">
        <v>-8</v>
      </c>
      <c r="D77">
        <v>11</v>
      </c>
      <c r="E77">
        <v>-2</v>
      </c>
      <c r="F77">
        <v>-8</v>
      </c>
      <c r="G77">
        <v>10</v>
      </c>
      <c r="H77">
        <v>1</v>
      </c>
      <c r="I77">
        <v>-10</v>
      </c>
      <c r="J77">
        <v>11</v>
      </c>
      <c r="K77">
        <v>8</v>
      </c>
      <c r="L77" s="4">
        <f t="shared" si="3"/>
        <v>1.4444444444444444</v>
      </c>
    </row>
    <row r="78" spans="1:12" x14ac:dyDescent="0.25">
      <c r="A78">
        <v>7601</v>
      </c>
      <c r="B78">
        <f t="shared" si="2"/>
        <v>7.601</v>
      </c>
      <c r="C78">
        <v>2</v>
      </c>
      <c r="D78">
        <v>3</v>
      </c>
      <c r="E78">
        <v>-8</v>
      </c>
      <c r="F78">
        <v>-4</v>
      </c>
      <c r="G78">
        <v>9</v>
      </c>
      <c r="H78">
        <v>9</v>
      </c>
      <c r="I78">
        <v>-1</v>
      </c>
      <c r="J78">
        <v>5</v>
      </c>
      <c r="K78">
        <v>-1</v>
      </c>
      <c r="L78" s="4">
        <f t="shared" si="3"/>
        <v>1.5555555555555556</v>
      </c>
    </row>
    <row r="79" spans="1:12" x14ac:dyDescent="0.25">
      <c r="A79">
        <v>7701</v>
      </c>
      <c r="B79">
        <f t="shared" si="2"/>
        <v>7.7009999999999996</v>
      </c>
      <c r="C79">
        <v>10</v>
      </c>
      <c r="D79">
        <v>-6</v>
      </c>
      <c r="E79">
        <v>-7</v>
      </c>
      <c r="F79">
        <v>3</v>
      </c>
      <c r="G79">
        <v>1</v>
      </c>
      <c r="H79">
        <v>9</v>
      </c>
      <c r="I79">
        <v>8</v>
      </c>
      <c r="J79">
        <v>-5</v>
      </c>
      <c r="K79">
        <v>-9</v>
      </c>
      <c r="L79" s="4">
        <f t="shared" si="3"/>
        <v>0.44444444444444442</v>
      </c>
    </row>
    <row r="80" spans="1:12" x14ac:dyDescent="0.25">
      <c r="A80">
        <v>7801</v>
      </c>
      <c r="B80">
        <f t="shared" si="2"/>
        <v>7.8010000000000002</v>
      </c>
      <c r="C80">
        <v>9</v>
      </c>
      <c r="D80">
        <v>-10</v>
      </c>
      <c r="E80">
        <v>0</v>
      </c>
      <c r="F80">
        <v>7</v>
      </c>
      <c r="G80">
        <v>-7</v>
      </c>
      <c r="H80">
        <v>1</v>
      </c>
      <c r="I80">
        <v>10</v>
      </c>
      <c r="J80">
        <v>-9</v>
      </c>
      <c r="K80">
        <v>-8</v>
      </c>
      <c r="L80" s="4">
        <f t="shared" si="3"/>
        <v>-0.77777777777777779</v>
      </c>
    </row>
    <row r="81" spans="1:12" x14ac:dyDescent="0.25">
      <c r="A81">
        <v>7901</v>
      </c>
      <c r="B81">
        <f t="shared" si="2"/>
        <v>7.9009999999999998</v>
      </c>
      <c r="C81">
        <v>0</v>
      </c>
      <c r="D81">
        <v>-5</v>
      </c>
      <c r="E81">
        <v>6</v>
      </c>
      <c r="F81">
        <v>5</v>
      </c>
      <c r="G81">
        <v>-8</v>
      </c>
      <c r="H81">
        <v>-6</v>
      </c>
      <c r="I81">
        <v>3</v>
      </c>
      <c r="J81">
        <v>-6</v>
      </c>
      <c r="K81">
        <v>-1</v>
      </c>
      <c r="L81" s="4">
        <f t="shared" si="3"/>
        <v>-1.3333333333333333</v>
      </c>
    </row>
    <row r="82" spans="1:12" x14ac:dyDescent="0.25">
      <c r="A82">
        <v>8001</v>
      </c>
      <c r="B82">
        <f t="shared" si="2"/>
        <v>8.0009999999999994</v>
      </c>
      <c r="C82">
        <v>-8</v>
      </c>
      <c r="D82">
        <v>3</v>
      </c>
      <c r="E82">
        <v>6</v>
      </c>
      <c r="F82">
        <v>-1</v>
      </c>
      <c r="G82">
        <v>-2</v>
      </c>
      <c r="H82">
        <v>-8</v>
      </c>
      <c r="I82">
        <v>-6</v>
      </c>
      <c r="J82">
        <v>2</v>
      </c>
      <c r="K82">
        <v>6</v>
      </c>
      <c r="L82" s="4">
        <f t="shared" si="3"/>
        <v>-0.88888888888888884</v>
      </c>
    </row>
    <row r="83" spans="1:12" x14ac:dyDescent="0.25">
      <c r="A83">
        <v>8101</v>
      </c>
      <c r="B83">
        <f t="shared" si="2"/>
        <v>8.1010000000000009</v>
      </c>
      <c r="C83">
        <v>-8</v>
      </c>
      <c r="D83">
        <v>8</v>
      </c>
      <c r="E83">
        <v>1</v>
      </c>
      <c r="F83">
        <v>-6</v>
      </c>
      <c r="G83">
        <v>5</v>
      </c>
      <c r="H83">
        <v>-3</v>
      </c>
      <c r="I83">
        <v>-9</v>
      </c>
      <c r="J83">
        <v>7</v>
      </c>
      <c r="K83">
        <v>8</v>
      </c>
      <c r="L83" s="4">
        <f t="shared" si="3"/>
        <v>0.33333333333333331</v>
      </c>
    </row>
    <row r="84" spans="1:12" x14ac:dyDescent="0.25">
      <c r="A84">
        <v>8201</v>
      </c>
      <c r="B84">
        <f t="shared" si="2"/>
        <v>8.2010000000000005</v>
      </c>
      <c r="C84">
        <v>-2</v>
      </c>
      <c r="D84">
        <v>5</v>
      </c>
      <c r="E84">
        <v>-5</v>
      </c>
      <c r="F84">
        <v>-5</v>
      </c>
      <c r="G84">
        <v>8</v>
      </c>
      <c r="H84">
        <v>4</v>
      </c>
      <c r="I84">
        <v>-4</v>
      </c>
      <c r="J84">
        <v>6</v>
      </c>
      <c r="K84">
        <v>2</v>
      </c>
      <c r="L84" s="4">
        <f t="shared" si="3"/>
        <v>1</v>
      </c>
    </row>
    <row r="85" spans="1:12" x14ac:dyDescent="0.25">
      <c r="A85">
        <v>8301</v>
      </c>
      <c r="B85">
        <f t="shared" si="2"/>
        <v>8.3010000000000002</v>
      </c>
      <c r="C85">
        <v>6</v>
      </c>
      <c r="D85">
        <v>-1</v>
      </c>
      <c r="E85">
        <v>-6</v>
      </c>
      <c r="F85">
        <v>0</v>
      </c>
      <c r="G85">
        <v>3</v>
      </c>
      <c r="H85">
        <v>7</v>
      </c>
      <c r="I85">
        <v>3</v>
      </c>
      <c r="J85">
        <v>0</v>
      </c>
      <c r="K85">
        <v>-4</v>
      </c>
      <c r="L85" s="4">
        <f t="shared" si="3"/>
        <v>0.88888888888888884</v>
      </c>
    </row>
    <row r="86" spans="1:12" x14ac:dyDescent="0.25">
      <c r="A86">
        <v>8401</v>
      </c>
      <c r="B86">
        <f t="shared" si="2"/>
        <v>8.4009999999999998</v>
      </c>
      <c r="C86">
        <v>8</v>
      </c>
      <c r="D86">
        <v>-6</v>
      </c>
      <c r="E86">
        <v>-2</v>
      </c>
      <c r="F86">
        <v>5</v>
      </c>
      <c r="G86">
        <v>-3</v>
      </c>
      <c r="H86">
        <v>3</v>
      </c>
      <c r="I86">
        <v>7</v>
      </c>
      <c r="J86">
        <v>-6</v>
      </c>
      <c r="K86">
        <v>-7</v>
      </c>
      <c r="L86" s="4">
        <f t="shared" si="3"/>
        <v>-0.1111111111111111</v>
      </c>
    </row>
    <row r="87" spans="1:12" x14ac:dyDescent="0.25">
      <c r="A87">
        <v>8501</v>
      </c>
      <c r="B87">
        <f t="shared" si="2"/>
        <v>8.5009999999999994</v>
      </c>
      <c r="C87">
        <v>3</v>
      </c>
      <c r="D87">
        <v>-5</v>
      </c>
      <c r="E87">
        <v>3</v>
      </c>
      <c r="F87">
        <v>5</v>
      </c>
      <c r="G87">
        <v>-6</v>
      </c>
      <c r="H87">
        <v>-2</v>
      </c>
      <c r="I87">
        <v>5</v>
      </c>
      <c r="J87">
        <v>-6</v>
      </c>
      <c r="K87">
        <v>-3</v>
      </c>
      <c r="L87" s="4">
        <f t="shared" si="3"/>
        <v>-0.66666666666666663</v>
      </c>
    </row>
    <row r="88" spans="1:12" x14ac:dyDescent="0.25">
      <c r="A88">
        <v>8601</v>
      </c>
      <c r="B88">
        <f t="shared" si="2"/>
        <v>8.6010000000000009</v>
      </c>
      <c r="C88">
        <v>-4</v>
      </c>
      <c r="D88">
        <v>0</v>
      </c>
      <c r="E88">
        <v>5</v>
      </c>
      <c r="F88">
        <v>1</v>
      </c>
      <c r="G88">
        <v>-4</v>
      </c>
      <c r="H88">
        <v>-6</v>
      </c>
      <c r="I88">
        <v>-1</v>
      </c>
      <c r="J88">
        <v>-1</v>
      </c>
      <c r="K88">
        <v>2</v>
      </c>
      <c r="L88" s="4">
        <f t="shared" si="3"/>
        <v>-0.88888888888888884</v>
      </c>
    </row>
    <row r="89" spans="1:12" x14ac:dyDescent="0.25">
      <c r="A89">
        <v>8701</v>
      </c>
      <c r="B89">
        <f t="shared" si="2"/>
        <v>8.7010000000000005</v>
      </c>
      <c r="C89">
        <v>-7</v>
      </c>
      <c r="D89">
        <v>5</v>
      </c>
      <c r="E89">
        <v>2</v>
      </c>
      <c r="F89">
        <v>-3</v>
      </c>
      <c r="G89">
        <v>2</v>
      </c>
      <c r="H89">
        <v>-4</v>
      </c>
      <c r="I89">
        <v>-6</v>
      </c>
      <c r="J89">
        <v>4</v>
      </c>
      <c r="K89">
        <v>5</v>
      </c>
      <c r="L89" s="4">
        <f t="shared" si="3"/>
        <v>-0.22222222222222221</v>
      </c>
    </row>
    <row r="90" spans="1:12" x14ac:dyDescent="0.25">
      <c r="A90">
        <v>8801</v>
      </c>
      <c r="B90">
        <f t="shared" si="2"/>
        <v>8.8010000000000002</v>
      </c>
      <c r="C90">
        <v>-4</v>
      </c>
      <c r="D90">
        <v>5</v>
      </c>
      <c r="E90">
        <v>-2</v>
      </c>
      <c r="F90">
        <v>-3</v>
      </c>
      <c r="G90">
        <v>5</v>
      </c>
      <c r="H90">
        <v>1</v>
      </c>
      <c r="I90">
        <v>-5</v>
      </c>
      <c r="J90">
        <v>5</v>
      </c>
      <c r="K90">
        <v>3</v>
      </c>
      <c r="L90" s="4">
        <f t="shared" si="3"/>
        <v>0.55555555555555558</v>
      </c>
    </row>
    <row r="91" spans="1:12" x14ac:dyDescent="0.25">
      <c r="A91">
        <v>8901</v>
      </c>
      <c r="B91">
        <f t="shared" si="2"/>
        <v>8.9009999999999998</v>
      </c>
      <c r="C91">
        <v>2</v>
      </c>
      <c r="D91">
        <v>1</v>
      </c>
      <c r="E91">
        <v>-4</v>
      </c>
      <c r="F91">
        <v>-1</v>
      </c>
      <c r="G91">
        <v>4</v>
      </c>
      <c r="H91">
        <v>4</v>
      </c>
      <c r="I91">
        <v>0</v>
      </c>
      <c r="J91">
        <v>1</v>
      </c>
      <c r="K91">
        <v>-1</v>
      </c>
      <c r="L91" s="4">
        <f t="shared" si="3"/>
        <v>0.66666666666666663</v>
      </c>
    </row>
    <row r="92" spans="1:12" x14ac:dyDescent="0.25">
      <c r="A92">
        <v>9001</v>
      </c>
      <c r="B92">
        <f t="shared" si="2"/>
        <v>9.0009999999999994</v>
      </c>
      <c r="C92">
        <v>5</v>
      </c>
      <c r="D92">
        <v>-3</v>
      </c>
      <c r="E92">
        <v>-2</v>
      </c>
      <c r="F92">
        <v>2</v>
      </c>
      <c r="G92">
        <v>0</v>
      </c>
      <c r="H92">
        <v>3</v>
      </c>
      <c r="I92">
        <v>5</v>
      </c>
      <c r="J92">
        <v>-3</v>
      </c>
      <c r="K92">
        <v>-4</v>
      </c>
      <c r="L92" s="4">
        <f t="shared" si="3"/>
        <v>0.33333333333333331</v>
      </c>
    </row>
    <row r="93" spans="1:12" x14ac:dyDescent="0.25">
      <c r="A93">
        <v>9101</v>
      </c>
      <c r="B93">
        <f t="shared" si="2"/>
        <v>9.1010000000000009</v>
      </c>
      <c r="C93">
        <v>4</v>
      </c>
      <c r="D93">
        <v>-4</v>
      </c>
      <c r="E93">
        <v>1</v>
      </c>
      <c r="F93">
        <v>3</v>
      </c>
      <c r="G93">
        <v>-4</v>
      </c>
      <c r="H93">
        <v>0</v>
      </c>
      <c r="I93">
        <v>5</v>
      </c>
      <c r="J93">
        <v>-4</v>
      </c>
      <c r="K93">
        <v>-3</v>
      </c>
      <c r="L93" s="4">
        <f t="shared" si="3"/>
        <v>-0.22222222222222221</v>
      </c>
    </row>
    <row r="94" spans="1:12" x14ac:dyDescent="0.25">
      <c r="A94">
        <v>9201</v>
      </c>
      <c r="B94">
        <f t="shared" si="2"/>
        <v>9.2010000000000005</v>
      </c>
      <c r="C94">
        <v>-1</v>
      </c>
      <c r="D94">
        <v>-1</v>
      </c>
      <c r="E94">
        <v>3</v>
      </c>
      <c r="F94">
        <v>1</v>
      </c>
      <c r="G94">
        <v>-4</v>
      </c>
      <c r="H94">
        <v>-3</v>
      </c>
      <c r="I94">
        <v>1</v>
      </c>
      <c r="J94">
        <v>-2</v>
      </c>
      <c r="K94">
        <v>0</v>
      </c>
      <c r="L94" s="4">
        <f t="shared" si="3"/>
        <v>-0.66666666666666663</v>
      </c>
    </row>
    <row r="95" spans="1:12" x14ac:dyDescent="0.25">
      <c r="A95">
        <v>9301</v>
      </c>
      <c r="B95">
        <f t="shared" si="2"/>
        <v>9.3010000000000002</v>
      </c>
      <c r="C95">
        <v>-4</v>
      </c>
      <c r="D95">
        <v>2</v>
      </c>
      <c r="E95">
        <v>2</v>
      </c>
      <c r="F95">
        <v>-1</v>
      </c>
      <c r="G95">
        <v>0</v>
      </c>
      <c r="H95">
        <v>-3</v>
      </c>
      <c r="I95">
        <v>-3</v>
      </c>
      <c r="J95">
        <v>2</v>
      </c>
      <c r="K95">
        <v>3</v>
      </c>
      <c r="L95" s="4">
        <f t="shared" si="3"/>
        <v>-0.22222222222222221</v>
      </c>
    </row>
    <row r="96" spans="1:12" x14ac:dyDescent="0.25">
      <c r="A96">
        <v>9401</v>
      </c>
      <c r="B96">
        <f t="shared" si="2"/>
        <v>9.4009999999999998</v>
      </c>
      <c r="C96">
        <v>-4</v>
      </c>
      <c r="D96">
        <v>3</v>
      </c>
      <c r="E96">
        <v>-1</v>
      </c>
      <c r="F96">
        <v>-2</v>
      </c>
      <c r="G96">
        <v>3</v>
      </c>
      <c r="H96">
        <v>0</v>
      </c>
      <c r="I96">
        <v>-4</v>
      </c>
      <c r="J96">
        <v>3</v>
      </c>
      <c r="K96">
        <v>3</v>
      </c>
      <c r="L96" s="4">
        <f t="shared" si="3"/>
        <v>0.1111111111111111</v>
      </c>
    </row>
    <row r="97" spans="1:12" x14ac:dyDescent="0.25">
      <c r="A97">
        <v>9501</v>
      </c>
      <c r="B97">
        <f t="shared" si="2"/>
        <v>9.5009999999999994</v>
      </c>
      <c r="C97">
        <v>0</v>
      </c>
      <c r="D97">
        <v>1</v>
      </c>
      <c r="E97">
        <v>-2</v>
      </c>
      <c r="F97">
        <v>-1</v>
      </c>
      <c r="G97">
        <v>3</v>
      </c>
      <c r="H97">
        <v>2</v>
      </c>
      <c r="I97">
        <v>-1</v>
      </c>
      <c r="J97">
        <v>2</v>
      </c>
      <c r="K97">
        <v>0</v>
      </c>
      <c r="L97" s="4">
        <f t="shared" si="3"/>
        <v>0.44444444444444442</v>
      </c>
    </row>
    <row r="98" spans="1:12" x14ac:dyDescent="0.25">
      <c r="A98">
        <v>9601</v>
      </c>
      <c r="B98">
        <f t="shared" si="2"/>
        <v>9.6010000000000009</v>
      </c>
      <c r="C98">
        <v>3</v>
      </c>
      <c r="D98">
        <v>-1</v>
      </c>
      <c r="E98">
        <v>-2</v>
      </c>
      <c r="F98">
        <v>1</v>
      </c>
      <c r="G98">
        <v>1</v>
      </c>
      <c r="H98">
        <v>2</v>
      </c>
      <c r="I98">
        <v>2</v>
      </c>
      <c r="J98">
        <v>-1</v>
      </c>
      <c r="K98">
        <v>-2</v>
      </c>
      <c r="L98" s="4">
        <f t="shared" si="3"/>
        <v>0.33333333333333331</v>
      </c>
    </row>
    <row r="99" spans="1:12" x14ac:dyDescent="0.25">
      <c r="A99">
        <v>9701</v>
      </c>
      <c r="B99">
        <f t="shared" si="2"/>
        <v>9.7010000000000005</v>
      </c>
      <c r="C99">
        <v>3</v>
      </c>
      <c r="D99">
        <v>-2</v>
      </c>
      <c r="E99">
        <v>0</v>
      </c>
      <c r="F99">
        <v>1</v>
      </c>
      <c r="G99">
        <v>-2</v>
      </c>
      <c r="H99">
        <v>0</v>
      </c>
      <c r="I99">
        <v>3</v>
      </c>
      <c r="J99">
        <v>-2</v>
      </c>
      <c r="K99">
        <v>-2</v>
      </c>
      <c r="L99" s="4">
        <f t="shared" si="3"/>
        <v>-0.1111111111111111</v>
      </c>
    </row>
    <row r="100" spans="1:12" x14ac:dyDescent="0.25">
      <c r="A100">
        <v>9801</v>
      </c>
      <c r="B100">
        <f t="shared" si="2"/>
        <v>9.8010000000000002</v>
      </c>
      <c r="C100">
        <v>0</v>
      </c>
      <c r="D100">
        <v>-1</v>
      </c>
      <c r="E100">
        <v>1</v>
      </c>
      <c r="F100">
        <v>1</v>
      </c>
      <c r="G100">
        <v>-2</v>
      </c>
      <c r="H100">
        <v>-1</v>
      </c>
      <c r="I100">
        <v>1</v>
      </c>
      <c r="J100">
        <v>-1</v>
      </c>
      <c r="K100">
        <v>0</v>
      </c>
      <c r="L100" s="4">
        <f t="shared" si="3"/>
        <v>-0.22222222222222221</v>
      </c>
    </row>
    <row r="101" spans="1:12" x14ac:dyDescent="0.25">
      <c r="A101">
        <v>9901</v>
      </c>
      <c r="B101">
        <f t="shared" si="2"/>
        <v>9.9009999999999998</v>
      </c>
      <c r="C101">
        <v>-2</v>
      </c>
      <c r="D101">
        <v>0</v>
      </c>
      <c r="E101">
        <v>1</v>
      </c>
      <c r="F101">
        <v>0</v>
      </c>
      <c r="G101">
        <v>-1</v>
      </c>
      <c r="H101">
        <v>-1</v>
      </c>
      <c r="I101">
        <v>-1</v>
      </c>
      <c r="J101">
        <v>1</v>
      </c>
      <c r="K101">
        <v>1</v>
      </c>
      <c r="L101" s="4">
        <f t="shared" si="3"/>
        <v>-0.22222222222222221</v>
      </c>
    </row>
    <row r="102" spans="1:12" x14ac:dyDescent="0.25">
      <c r="A102">
        <v>10001</v>
      </c>
      <c r="B102">
        <f t="shared" si="2"/>
        <v>10.000999999999999</v>
      </c>
      <c r="C102">
        <v>-2</v>
      </c>
      <c r="D102">
        <v>1</v>
      </c>
      <c r="E102">
        <v>0</v>
      </c>
      <c r="F102">
        <v>-1</v>
      </c>
      <c r="G102">
        <v>1</v>
      </c>
      <c r="H102">
        <v>0</v>
      </c>
      <c r="I102">
        <v>-2</v>
      </c>
      <c r="J102">
        <v>1</v>
      </c>
      <c r="K102">
        <v>1</v>
      </c>
      <c r="L102" s="4">
        <f t="shared" si="3"/>
        <v>-0.1111111111111111</v>
      </c>
    </row>
    <row r="103" spans="1:12" x14ac:dyDescent="0.25">
      <c r="A103">
        <v>10101</v>
      </c>
      <c r="B103">
        <f t="shared" si="2"/>
        <v>10.101000000000001</v>
      </c>
      <c r="C103">
        <v>-1</v>
      </c>
      <c r="D103">
        <v>1</v>
      </c>
      <c r="E103">
        <v>-1</v>
      </c>
      <c r="F103">
        <v>0</v>
      </c>
      <c r="G103">
        <v>1</v>
      </c>
      <c r="H103">
        <v>1</v>
      </c>
      <c r="I103">
        <v>-1</v>
      </c>
      <c r="J103">
        <v>1</v>
      </c>
      <c r="K103">
        <v>0</v>
      </c>
      <c r="L103" s="4">
        <f t="shared" si="3"/>
        <v>0.1111111111111111</v>
      </c>
    </row>
    <row r="104" spans="1:12" x14ac:dyDescent="0.25">
      <c r="A104">
        <v>10201</v>
      </c>
      <c r="B104">
        <f t="shared" si="2"/>
        <v>10.201000000000001</v>
      </c>
      <c r="C104">
        <v>1</v>
      </c>
      <c r="D104">
        <v>0</v>
      </c>
      <c r="E104">
        <v>-1</v>
      </c>
      <c r="F104">
        <v>0</v>
      </c>
      <c r="G104">
        <v>1</v>
      </c>
      <c r="H104">
        <v>1</v>
      </c>
      <c r="I104">
        <v>1</v>
      </c>
      <c r="J104">
        <v>0</v>
      </c>
      <c r="K104">
        <v>-1</v>
      </c>
      <c r="L104" s="4">
        <f t="shared" si="3"/>
        <v>0.22222222222222221</v>
      </c>
    </row>
    <row r="105" spans="1:12" x14ac:dyDescent="0.25">
      <c r="A105">
        <v>10301</v>
      </c>
      <c r="B105">
        <f t="shared" si="2"/>
        <v>10.301</v>
      </c>
      <c r="C105">
        <v>2</v>
      </c>
      <c r="D105">
        <v>-1</v>
      </c>
      <c r="E105">
        <v>0</v>
      </c>
      <c r="F105">
        <v>0</v>
      </c>
      <c r="G105">
        <v>-1</v>
      </c>
      <c r="H105">
        <v>0</v>
      </c>
      <c r="I105">
        <v>1</v>
      </c>
      <c r="J105">
        <v>-1</v>
      </c>
      <c r="K105">
        <v>-1</v>
      </c>
      <c r="L105" s="4">
        <f t="shared" si="3"/>
        <v>-0.1111111111111111</v>
      </c>
    </row>
    <row r="106" spans="1:12" x14ac:dyDescent="0.25">
      <c r="A106">
        <v>10401</v>
      </c>
      <c r="B106">
        <f t="shared" si="2"/>
        <v>10.401</v>
      </c>
      <c r="C106">
        <v>0</v>
      </c>
      <c r="D106">
        <v>0</v>
      </c>
      <c r="E106">
        <v>0</v>
      </c>
      <c r="F106">
        <v>0</v>
      </c>
      <c r="G106">
        <v>-1</v>
      </c>
      <c r="H106">
        <v>0</v>
      </c>
      <c r="I106">
        <v>1</v>
      </c>
      <c r="J106">
        <v>0</v>
      </c>
      <c r="K106">
        <v>0</v>
      </c>
      <c r="L106" s="4">
        <f t="shared" si="3"/>
        <v>0</v>
      </c>
    </row>
    <row r="107" spans="1:12" x14ac:dyDescent="0.25">
      <c r="A107">
        <v>10501</v>
      </c>
      <c r="B107">
        <f t="shared" si="2"/>
        <v>10.500999999999999</v>
      </c>
      <c r="C107">
        <v>-1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1</v>
      </c>
      <c r="L107" s="4">
        <f t="shared" si="3"/>
        <v>0</v>
      </c>
    </row>
    <row r="108" spans="1:12" x14ac:dyDescent="0.25">
      <c r="A108">
        <v>10601</v>
      </c>
      <c r="B108">
        <f t="shared" si="2"/>
        <v>10.601000000000001</v>
      </c>
      <c r="C108">
        <v>-1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-1</v>
      </c>
      <c r="J108">
        <v>0</v>
      </c>
      <c r="K108">
        <v>0</v>
      </c>
      <c r="L108" s="4">
        <f t="shared" si="3"/>
        <v>-0.22222222222222221</v>
      </c>
    </row>
    <row r="109" spans="1:12" x14ac:dyDescent="0.25">
      <c r="A109">
        <v>10701</v>
      </c>
      <c r="B109">
        <f t="shared" si="2"/>
        <v>10.701000000000001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 s="4">
        <f t="shared" si="3"/>
        <v>0</v>
      </c>
    </row>
    <row r="110" spans="1:12" x14ac:dyDescent="0.25">
      <c r="A110">
        <v>10801</v>
      </c>
      <c r="B110">
        <f t="shared" si="2"/>
        <v>10.801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 s="4">
        <f t="shared" si="3"/>
        <v>0</v>
      </c>
    </row>
    <row r="111" spans="1:12" x14ac:dyDescent="0.25">
      <c r="A111">
        <v>10901</v>
      </c>
      <c r="B111">
        <f t="shared" si="2"/>
        <v>10.901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 s="4">
        <f t="shared" si="3"/>
        <v>0</v>
      </c>
    </row>
    <row r="112" spans="1:12" x14ac:dyDescent="0.25">
      <c r="A112">
        <v>11001</v>
      </c>
      <c r="B112">
        <f t="shared" si="2"/>
        <v>11.000999999999999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 s="4">
        <f t="shared" si="3"/>
        <v>0</v>
      </c>
    </row>
    <row r="113" spans="1:12" x14ac:dyDescent="0.25">
      <c r="A113">
        <v>11101</v>
      </c>
      <c r="B113">
        <f t="shared" si="2"/>
        <v>11.101000000000001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 s="4">
        <f t="shared" si="3"/>
        <v>0</v>
      </c>
    </row>
    <row r="114" spans="1:12" x14ac:dyDescent="0.25">
      <c r="A114">
        <v>11201</v>
      </c>
      <c r="B114">
        <f t="shared" si="2"/>
        <v>11.201000000000001</v>
      </c>
      <c r="C114">
        <v>0</v>
      </c>
      <c r="D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 s="4">
        <f t="shared" si="3"/>
        <v>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CD905-4057-4A5E-B67E-BDD167E11C1F}">
  <dimension ref="A1:C128"/>
  <sheetViews>
    <sheetView workbookViewId="0">
      <selection activeCell="B1" sqref="B1"/>
    </sheetView>
  </sheetViews>
  <sheetFormatPr baseColWidth="10" defaultRowHeight="15" x14ac:dyDescent="0.25"/>
  <sheetData>
    <row r="1" spans="1:3" x14ac:dyDescent="0.25">
      <c r="A1" t="s">
        <v>17</v>
      </c>
      <c r="B1" t="s">
        <v>301</v>
      </c>
    </row>
    <row r="2" spans="1:3" x14ac:dyDescent="0.25">
      <c r="A2">
        <v>0</v>
      </c>
      <c r="B2">
        <f t="shared" ref="B2:B33" si="0">-C2</f>
        <v>94</v>
      </c>
      <c r="C2">
        <v>-94</v>
      </c>
    </row>
    <row r="3" spans="1:3" x14ac:dyDescent="0.25">
      <c r="A3">
        <v>100</v>
      </c>
      <c r="B3">
        <f t="shared" si="0"/>
        <v>94</v>
      </c>
      <c r="C3">
        <v>-94</v>
      </c>
    </row>
    <row r="4" spans="1:3" x14ac:dyDescent="0.25">
      <c r="A4">
        <v>200</v>
      </c>
      <c r="B4">
        <f t="shared" si="0"/>
        <v>94</v>
      </c>
      <c r="C4">
        <v>-94</v>
      </c>
    </row>
    <row r="5" spans="1:3" x14ac:dyDescent="0.25">
      <c r="A5">
        <v>300</v>
      </c>
      <c r="B5">
        <f t="shared" si="0"/>
        <v>94</v>
      </c>
      <c r="C5">
        <v>-94</v>
      </c>
    </row>
    <row r="6" spans="1:3" x14ac:dyDescent="0.25">
      <c r="A6">
        <v>400</v>
      </c>
      <c r="B6">
        <f t="shared" si="0"/>
        <v>93</v>
      </c>
      <c r="C6">
        <v>-93</v>
      </c>
    </row>
    <row r="7" spans="1:3" x14ac:dyDescent="0.25">
      <c r="A7">
        <v>500</v>
      </c>
      <c r="B7">
        <f t="shared" si="0"/>
        <v>93</v>
      </c>
      <c r="C7">
        <v>-93</v>
      </c>
    </row>
    <row r="8" spans="1:3" x14ac:dyDescent="0.25">
      <c r="A8">
        <v>600</v>
      </c>
      <c r="B8">
        <f t="shared" si="0"/>
        <v>93</v>
      </c>
      <c r="C8">
        <v>-93</v>
      </c>
    </row>
    <row r="9" spans="1:3" x14ac:dyDescent="0.25">
      <c r="A9">
        <v>700</v>
      </c>
      <c r="B9">
        <f t="shared" si="0"/>
        <v>94</v>
      </c>
      <c r="C9">
        <v>-94</v>
      </c>
    </row>
    <row r="10" spans="1:3" x14ac:dyDescent="0.25">
      <c r="A10">
        <v>800</v>
      </c>
      <c r="B10">
        <f t="shared" si="0"/>
        <v>94</v>
      </c>
      <c r="C10">
        <v>-94</v>
      </c>
    </row>
    <row r="11" spans="1:3" x14ac:dyDescent="0.25">
      <c r="A11">
        <v>900</v>
      </c>
      <c r="B11">
        <f t="shared" si="0"/>
        <v>94</v>
      </c>
      <c r="C11">
        <v>-94</v>
      </c>
    </row>
    <row r="12" spans="1:3" x14ac:dyDescent="0.25">
      <c r="A12">
        <v>1000</v>
      </c>
      <c r="B12">
        <f t="shared" si="0"/>
        <v>94</v>
      </c>
      <c r="C12">
        <v>-94</v>
      </c>
    </row>
    <row r="13" spans="1:3" x14ac:dyDescent="0.25">
      <c r="A13">
        <v>1100</v>
      </c>
      <c r="B13">
        <f t="shared" si="0"/>
        <v>94</v>
      </c>
      <c r="C13">
        <v>-94</v>
      </c>
    </row>
    <row r="14" spans="1:3" x14ac:dyDescent="0.25">
      <c r="A14">
        <v>1200</v>
      </c>
      <c r="B14">
        <f t="shared" si="0"/>
        <v>93</v>
      </c>
      <c r="C14">
        <v>-93</v>
      </c>
    </row>
    <row r="15" spans="1:3" x14ac:dyDescent="0.25">
      <c r="A15">
        <v>1300</v>
      </c>
      <c r="B15">
        <f t="shared" si="0"/>
        <v>90</v>
      </c>
      <c r="C15">
        <v>-90</v>
      </c>
    </row>
    <row r="16" spans="1:3" x14ac:dyDescent="0.25">
      <c r="A16">
        <v>1400</v>
      </c>
      <c r="B16">
        <f t="shared" si="0"/>
        <v>53</v>
      </c>
      <c r="C16">
        <v>-53</v>
      </c>
    </row>
    <row r="17" spans="1:3" x14ac:dyDescent="0.25">
      <c r="A17">
        <v>1500</v>
      </c>
      <c r="B17">
        <f t="shared" si="0"/>
        <v>-16</v>
      </c>
      <c r="C17">
        <v>16</v>
      </c>
    </row>
    <row r="18" spans="1:3" x14ac:dyDescent="0.25">
      <c r="A18">
        <v>1600</v>
      </c>
      <c r="B18">
        <f t="shared" si="0"/>
        <v>-65</v>
      </c>
      <c r="C18">
        <v>65</v>
      </c>
    </row>
    <row r="19" spans="1:3" x14ac:dyDescent="0.25">
      <c r="A19">
        <v>1700</v>
      </c>
      <c r="B19">
        <f t="shared" si="0"/>
        <v>-70</v>
      </c>
      <c r="C19">
        <v>70</v>
      </c>
    </row>
    <row r="20" spans="1:3" x14ac:dyDescent="0.25">
      <c r="A20">
        <v>1800</v>
      </c>
      <c r="B20">
        <f t="shared" si="0"/>
        <v>-30</v>
      </c>
      <c r="C20">
        <v>30</v>
      </c>
    </row>
    <row r="21" spans="1:3" x14ac:dyDescent="0.25">
      <c r="A21">
        <v>1900</v>
      </c>
      <c r="B21">
        <f t="shared" si="0"/>
        <v>33</v>
      </c>
      <c r="C21">
        <v>-33</v>
      </c>
    </row>
    <row r="22" spans="1:3" x14ac:dyDescent="0.25">
      <c r="A22">
        <v>2000</v>
      </c>
      <c r="B22">
        <f t="shared" si="0"/>
        <v>71</v>
      </c>
      <c r="C22">
        <v>-71</v>
      </c>
    </row>
    <row r="23" spans="1:3" x14ac:dyDescent="0.25">
      <c r="A23">
        <v>2100</v>
      </c>
      <c r="B23">
        <f t="shared" si="0"/>
        <v>61</v>
      </c>
      <c r="C23">
        <v>-61</v>
      </c>
    </row>
    <row r="24" spans="1:3" x14ac:dyDescent="0.25">
      <c r="A24">
        <v>2201</v>
      </c>
      <c r="B24">
        <f t="shared" si="0"/>
        <v>10</v>
      </c>
      <c r="C24">
        <v>-10</v>
      </c>
    </row>
    <row r="25" spans="1:3" x14ac:dyDescent="0.25">
      <c r="A25">
        <v>2301</v>
      </c>
      <c r="B25">
        <f t="shared" si="0"/>
        <v>-43</v>
      </c>
      <c r="C25">
        <v>43</v>
      </c>
    </row>
    <row r="26" spans="1:3" x14ac:dyDescent="0.25">
      <c r="A26">
        <v>2401</v>
      </c>
      <c r="B26">
        <f t="shared" si="0"/>
        <v>-61</v>
      </c>
      <c r="C26">
        <v>61</v>
      </c>
    </row>
    <row r="27" spans="1:3" x14ac:dyDescent="0.25">
      <c r="A27">
        <v>2501</v>
      </c>
      <c r="B27">
        <f t="shared" si="0"/>
        <v>-38</v>
      </c>
      <c r="C27">
        <v>38</v>
      </c>
    </row>
    <row r="28" spans="1:3" x14ac:dyDescent="0.25">
      <c r="A28">
        <v>2601</v>
      </c>
      <c r="B28">
        <f t="shared" si="0"/>
        <v>14</v>
      </c>
      <c r="C28">
        <v>-14</v>
      </c>
    </row>
    <row r="29" spans="1:3" x14ac:dyDescent="0.25">
      <c r="A29">
        <v>2701</v>
      </c>
      <c r="B29">
        <f t="shared" si="0"/>
        <v>55</v>
      </c>
      <c r="C29">
        <v>-55</v>
      </c>
    </row>
    <row r="30" spans="1:3" x14ac:dyDescent="0.25">
      <c r="A30">
        <v>2801</v>
      </c>
      <c r="B30">
        <f t="shared" si="0"/>
        <v>56</v>
      </c>
      <c r="C30">
        <v>-56</v>
      </c>
    </row>
    <row r="31" spans="1:3" x14ac:dyDescent="0.25">
      <c r="A31">
        <v>2901</v>
      </c>
      <c r="B31">
        <f t="shared" si="0"/>
        <v>16</v>
      </c>
      <c r="C31">
        <v>-16</v>
      </c>
    </row>
    <row r="32" spans="1:3" x14ac:dyDescent="0.25">
      <c r="A32">
        <v>3001</v>
      </c>
      <c r="B32">
        <f t="shared" si="0"/>
        <v>-31</v>
      </c>
      <c r="C32">
        <v>31</v>
      </c>
    </row>
    <row r="33" spans="1:3" x14ac:dyDescent="0.25">
      <c r="A33">
        <v>3101</v>
      </c>
      <c r="B33">
        <f t="shared" si="0"/>
        <v>-52</v>
      </c>
      <c r="C33">
        <v>52</v>
      </c>
    </row>
    <row r="34" spans="1:3" x14ac:dyDescent="0.25">
      <c r="A34">
        <v>3201</v>
      </c>
      <c r="B34">
        <f t="shared" ref="B34:B65" si="1">-C34</f>
        <v>-35</v>
      </c>
      <c r="C34">
        <v>35</v>
      </c>
    </row>
    <row r="35" spans="1:3" x14ac:dyDescent="0.25">
      <c r="A35">
        <v>3301</v>
      </c>
      <c r="B35">
        <f t="shared" si="1"/>
        <v>8</v>
      </c>
      <c r="C35">
        <v>-8</v>
      </c>
    </row>
    <row r="36" spans="1:3" x14ac:dyDescent="0.25">
      <c r="A36">
        <v>3401</v>
      </c>
      <c r="B36">
        <f t="shared" si="1"/>
        <v>45</v>
      </c>
      <c r="C36">
        <v>-45</v>
      </c>
    </row>
    <row r="37" spans="1:3" x14ac:dyDescent="0.25">
      <c r="A37">
        <v>3501</v>
      </c>
      <c r="B37">
        <f t="shared" si="1"/>
        <v>47</v>
      </c>
      <c r="C37">
        <v>-47</v>
      </c>
    </row>
    <row r="38" spans="1:3" x14ac:dyDescent="0.25">
      <c r="A38">
        <v>3601</v>
      </c>
      <c r="B38">
        <f t="shared" si="1"/>
        <v>14</v>
      </c>
      <c r="C38">
        <v>-14</v>
      </c>
    </row>
    <row r="39" spans="1:3" x14ac:dyDescent="0.25">
      <c r="A39">
        <v>3701</v>
      </c>
      <c r="B39">
        <f t="shared" si="1"/>
        <v>-26</v>
      </c>
      <c r="C39">
        <v>26</v>
      </c>
    </row>
    <row r="40" spans="1:3" x14ac:dyDescent="0.25">
      <c r="A40">
        <v>3801</v>
      </c>
      <c r="B40">
        <f t="shared" si="1"/>
        <v>-44</v>
      </c>
      <c r="C40">
        <v>44</v>
      </c>
    </row>
    <row r="41" spans="1:3" x14ac:dyDescent="0.25">
      <c r="A41">
        <v>3901</v>
      </c>
      <c r="B41">
        <f t="shared" si="1"/>
        <v>-28</v>
      </c>
      <c r="C41">
        <v>28</v>
      </c>
    </row>
    <row r="42" spans="1:3" x14ac:dyDescent="0.25">
      <c r="A42">
        <v>4001</v>
      </c>
      <c r="B42">
        <f t="shared" si="1"/>
        <v>8</v>
      </c>
      <c r="C42">
        <v>-8</v>
      </c>
    </row>
    <row r="43" spans="1:3" x14ac:dyDescent="0.25">
      <c r="A43">
        <v>4101</v>
      </c>
      <c r="B43">
        <f t="shared" si="1"/>
        <v>39</v>
      </c>
      <c r="C43">
        <v>-39</v>
      </c>
    </row>
    <row r="44" spans="1:3" x14ac:dyDescent="0.25">
      <c r="A44">
        <v>4201</v>
      </c>
      <c r="B44">
        <f t="shared" si="1"/>
        <v>38</v>
      </c>
      <c r="C44">
        <v>-38</v>
      </c>
    </row>
    <row r="45" spans="1:3" x14ac:dyDescent="0.25">
      <c r="A45">
        <v>4301</v>
      </c>
      <c r="B45">
        <f t="shared" si="1"/>
        <v>8</v>
      </c>
      <c r="C45">
        <v>-8</v>
      </c>
    </row>
    <row r="46" spans="1:3" x14ac:dyDescent="0.25">
      <c r="A46">
        <v>4401</v>
      </c>
      <c r="B46">
        <f t="shared" si="1"/>
        <v>-25</v>
      </c>
      <c r="C46">
        <v>25</v>
      </c>
    </row>
    <row r="47" spans="1:3" x14ac:dyDescent="0.25">
      <c r="A47">
        <v>4501</v>
      </c>
      <c r="B47">
        <f t="shared" si="1"/>
        <v>-37</v>
      </c>
      <c r="C47">
        <v>37</v>
      </c>
    </row>
    <row r="48" spans="1:3" x14ac:dyDescent="0.25">
      <c r="A48">
        <v>4601</v>
      </c>
      <c r="B48">
        <f t="shared" si="1"/>
        <v>-20</v>
      </c>
      <c r="C48">
        <v>20</v>
      </c>
    </row>
    <row r="49" spans="1:3" x14ac:dyDescent="0.25">
      <c r="A49">
        <v>4701</v>
      </c>
      <c r="B49">
        <f t="shared" si="1"/>
        <v>12</v>
      </c>
      <c r="C49">
        <v>-12</v>
      </c>
    </row>
    <row r="50" spans="1:3" x14ac:dyDescent="0.25">
      <c r="A50">
        <v>4801</v>
      </c>
      <c r="B50">
        <f t="shared" si="1"/>
        <v>34</v>
      </c>
      <c r="C50">
        <v>-34</v>
      </c>
    </row>
    <row r="51" spans="1:3" x14ac:dyDescent="0.25">
      <c r="A51">
        <v>4901</v>
      </c>
      <c r="B51">
        <f t="shared" si="1"/>
        <v>29</v>
      </c>
      <c r="C51">
        <v>-29</v>
      </c>
    </row>
    <row r="52" spans="1:3" x14ac:dyDescent="0.25">
      <c r="A52">
        <v>5001</v>
      </c>
      <c r="B52">
        <f t="shared" si="1"/>
        <v>1</v>
      </c>
      <c r="C52">
        <v>-1</v>
      </c>
    </row>
    <row r="53" spans="1:3" x14ac:dyDescent="0.25">
      <c r="A53">
        <v>5101</v>
      </c>
      <c r="B53">
        <f t="shared" si="1"/>
        <v>-25</v>
      </c>
      <c r="C53">
        <v>25</v>
      </c>
    </row>
    <row r="54" spans="1:3" x14ac:dyDescent="0.25">
      <c r="A54">
        <v>5201</v>
      </c>
      <c r="B54">
        <f t="shared" si="1"/>
        <v>-30</v>
      </c>
      <c r="C54">
        <v>30</v>
      </c>
    </row>
    <row r="55" spans="1:3" x14ac:dyDescent="0.25">
      <c r="A55">
        <v>5301</v>
      </c>
      <c r="B55">
        <f t="shared" si="1"/>
        <v>-11</v>
      </c>
      <c r="C55">
        <v>11</v>
      </c>
    </row>
    <row r="56" spans="1:3" x14ac:dyDescent="0.25">
      <c r="A56">
        <v>5401</v>
      </c>
      <c r="B56">
        <f t="shared" si="1"/>
        <v>16</v>
      </c>
      <c r="C56">
        <v>-16</v>
      </c>
    </row>
    <row r="57" spans="1:3" x14ac:dyDescent="0.25">
      <c r="A57">
        <v>5501</v>
      </c>
      <c r="B57">
        <f t="shared" si="1"/>
        <v>30</v>
      </c>
      <c r="C57">
        <v>-30</v>
      </c>
    </row>
    <row r="58" spans="1:3" x14ac:dyDescent="0.25">
      <c r="A58">
        <v>5601</v>
      </c>
      <c r="B58">
        <f t="shared" si="1"/>
        <v>19</v>
      </c>
      <c r="C58">
        <v>-19</v>
      </c>
    </row>
    <row r="59" spans="1:3" x14ac:dyDescent="0.25">
      <c r="A59">
        <v>5701</v>
      </c>
      <c r="B59">
        <f t="shared" si="1"/>
        <v>-6</v>
      </c>
      <c r="C59">
        <v>6</v>
      </c>
    </row>
    <row r="60" spans="1:3" x14ac:dyDescent="0.25">
      <c r="A60">
        <v>5801</v>
      </c>
      <c r="B60">
        <f t="shared" si="1"/>
        <v>-24</v>
      </c>
      <c r="C60">
        <v>24</v>
      </c>
    </row>
    <row r="61" spans="1:3" x14ac:dyDescent="0.25">
      <c r="A61">
        <v>5901</v>
      </c>
      <c r="B61">
        <f t="shared" si="1"/>
        <v>-22</v>
      </c>
      <c r="C61">
        <v>22</v>
      </c>
    </row>
    <row r="62" spans="1:3" x14ac:dyDescent="0.25">
      <c r="A62">
        <v>6001</v>
      </c>
      <c r="B62">
        <f t="shared" si="1"/>
        <v>-3</v>
      </c>
      <c r="C62">
        <v>3</v>
      </c>
    </row>
    <row r="63" spans="1:3" x14ac:dyDescent="0.25">
      <c r="A63">
        <v>6101</v>
      </c>
      <c r="B63">
        <f t="shared" si="1"/>
        <v>18</v>
      </c>
      <c r="C63">
        <v>-18</v>
      </c>
    </row>
    <row r="64" spans="1:3" x14ac:dyDescent="0.25">
      <c r="A64">
        <v>6201</v>
      </c>
      <c r="B64">
        <f t="shared" si="1"/>
        <v>24</v>
      </c>
      <c r="C64">
        <v>-24</v>
      </c>
    </row>
    <row r="65" spans="1:3" x14ac:dyDescent="0.25">
      <c r="A65">
        <v>6301</v>
      </c>
      <c r="B65">
        <f t="shared" si="1"/>
        <v>10</v>
      </c>
      <c r="C65">
        <v>-10</v>
      </c>
    </row>
    <row r="66" spans="1:3" x14ac:dyDescent="0.25">
      <c r="A66">
        <v>6401</v>
      </c>
      <c r="B66">
        <f t="shared" ref="B66:B97" si="2">-C66</f>
        <v>-11</v>
      </c>
      <c r="C66">
        <v>11</v>
      </c>
    </row>
    <row r="67" spans="1:3" x14ac:dyDescent="0.25">
      <c r="A67">
        <v>6501</v>
      </c>
      <c r="B67">
        <f t="shared" si="2"/>
        <v>-21</v>
      </c>
      <c r="C67">
        <v>21</v>
      </c>
    </row>
    <row r="68" spans="1:3" x14ac:dyDescent="0.25">
      <c r="A68">
        <v>6601</v>
      </c>
      <c r="B68">
        <f t="shared" si="2"/>
        <v>-15</v>
      </c>
      <c r="C68">
        <v>15</v>
      </c>
    </row>
    <row r="69" spans="1:3" x14ac:dyDescent="0.25">
      <c r="A69">
        <v>6701</v>
      </c>
      <c r="B69">
        <f t="shared" si="2"/>
        <v>4</v>
      </c>
      <c r="C69">
        <v>-4</v>
      </c>
    </row>
    <row r="70" spans="1:3" x14ac:dyDescent="0.25">
      <c r="A70">
        <v>6801</v>
      </c>
      <c r="B70">
        <f t="shared" si="2"/>
        <v>19</v>
      </c>
      <c r="C70">
        <v>-19</v>
      </c>
    </row>
    <row r="71" spans="1:3" x14ac:dyDescent="0.25">
      <c r="A71">
        <v>6901</v>
      </c>
      <c r="B71">
        <f t="shared" si="2"/>
        <v>17</v>
      </c>
      <c r="C71">
        <v>-17</v>
      </c>
    </row>
    <row r="72" spans="1:3" x14ac:dyDescent="0.25">
      <c r="A72">
        <v>7001</v>
      </c>
      <c r="B72">
        <f t="shared" si="2"/>
        <v>2</v>
      </c>
      <c r="C72">
        <v>-2</v>
      </c>
    </row>
    <row r="73" spans="1:3" x14ac:dyDescent="0.25">
      <c r="A73">
        <v>7101</v>
      </c>
      <c r="B73">
        <f t="shared" si="2"/>
        <v>-13</v>
      </c>
      <c r="C73">
        <v>13</v>
      </c>
    </row>
    <row r="74" spans="1:3" x14ac:dyDescent="0.25">
      <c r="A74">
        <v>7201</v>
      </c>
      <c r="B74">
        <f t="shared" si="2"/>
        <v>-17</v>
      </c>
      <c r="C74">
        <v>17</v>
      </c>
    </row>
    <row r="75" spans="1:3" x14ac:dyDescent="0.25">
      <c r="A75">
        <v>7301</v>
      </c>
      <c r="B75">
        <f t="shared" si="2"/>
        <v>-7</v>
      </c>
      <c r="C75">
        <v>7</v>
      </c>
    </row>
    <row r="76" spans="1:3" x14ac:dyDescent="0.25">
      <c r="A76">
        <v>7401</v>
      </c>
      <c r="B76">
        <f t="shared" si="2"/>
        <v>9</v>
      </c>
      <c r="C76">
        <v>-9</v>
      </c>
    </row>
    <row r="77" spans="1:3" x14ac:dyDescent="0.25">
      <c r="A77">
        <v>7501</v>
      </c>
      <c r="B77">
        <f t="shared" si="2"/>
        <v>16</v>
      </c>
      <c r="C77">
        <v>-16</v>
      </c>
    </row>
    <row r="78" spans="1:3" x14ac:dyDescent="0.25">
      <c r="A78">
        <v>7601</v>
      </c>
      <c r="B78">
        <f t="shared" si="2"/>
        <v>10</v>
      </c>
      <c r="C78">
        <v>-10</v>
      </c>
    </row>
    <row r="79" spans="1:3" x14ac:dyDescent="0.25">
      <c r="A79">
        <v>7701</v>
      </c>
      <c r="B79">
        <f t="shared" si="2"/>
        <v>-4</v>
      </c>
      <c r="C79">
        <v>4</v>
      </c>
    </row>
    <row r="80" spans="1:3" x14ac:dyDescent="0.25">
      <c r="A80">
        <v>7801</v>
      </c>
      <c r="B80">
        <f t="shared" si="2"/>
        <v>-13</v>
      </c>
      <c r="C80">
        <v>13</v>
      </c>
    </row>
    <row r="81" spans="1:3" x14ac:dyDescent="0.25">
      <c r="A81">
        <v>7901</v>
      </c>
      <c r="B81">
        <f t="shared" si="2"/>
        <v>-12</v>
      </c>
      <c r="C81">
        <v>12</v>
      </c>
    </row>
    <row r="82" spans="1:3" x14ac:dyDescent="0.25">
      <c r="A82">
        <v>8001</v>
      </c>
      <c r="B82">
        <f t="shared" si="2"/>
        <v>0</v>
      </c>
      <c r="C82">
        <v>0</v>
      </c>
    </row>
    <row r="83" spans="1:3" x14ac:dyDescent="0.25">
      <c r="A83">
        <v>8101</v>
      </c>
      <c r="B83">
        <f t="shared" si="2"/>
        <v>10</v>
      </c>
      <c r="C83">
        <v>-10</v>
      </c>
    </row>
    <row r="84" spans="1:3" x14ac:dyDescent="0.25">
      <c r="A84">
        <v>8201</v>
      </c>
      <c r="B84">
        <f t="shared" si="2"/>
        <v>12</v>
      </c>
      <c r="C84">
        <v>-12</v>
      </c>
    </row>
    <row r="85" spans="1:3" x14ac:dyDescent="0.25">
      <c r="A85">
        <v>8301</v>
      </c>
      <c r="B85">
        <f t="shared" si="2"/>
        <v>4</v>
      </c>
      <c r="C85">
        <v>-4</v>
      </c>
    </row>
    <row r="86" spans="1:3" x14ac:dyDescent="0.25">
      <c r="A86">
        <v>8401</v>
      </c>
      <c r="B86">
        <f t="shared" si="2"/>
        <v>-7</v>
      </c>
      <c r="C86">
        <v>7</v>
      </c>
    </row>
    <row r="87" spans="1:3" x14ac:dyDescent="0.25">
      <c r="A87">
        <v>8501</v>
      </c>
      <c r="B87">
        <f t="shared" si="2"/>
        <v>-11</v>
      </c>
      <c r="C87">
        <v>11</v>
      </c>
    </row>
    <row r="88" spans="1:3" x14ac:dyDescent="0.25">
      <c r="A88">
        <v>8601</v>
      </c>
      <c r="B88">
        <f t="shared" si="2"/>
        <v>-6</v>
      </c>
      <c r="C88">
        <v>6</v>
      </c>
    </row>
    <row r="89" spans="1:3" x14ac:dyDescent="0.25">
      <c r="A89">
        <v>8701</v>
      </c>
      <c r="B89">
        <f t="shared" si="2"/>
        <v>3</v>
      </c>
      <c r="C89">
        <v>-3</v>
      </c>
    </row>
    <row r="90" spans="1:3" x14ac:dyDescent="0.25">
      <c r="A90">
        <v>8801</v>
      </c>
      <c r="B90">
        <f t="shared" si="2"/>
        <v>10</v>
      </c>
      <c r="C90">
        <v>-10</v>
      </c>
    </row>
    <row r="91" spans="1:3" x14ac:dyDescent="0.25">
      <c r="A91">
        <v>8901</v>
      </c>
      <c r="B91">
        <f t="shared" si="2"/>
        <v>7</v>
      </c>
      <c r="C91">
        <v>-7</v>
      </c>
    </row>
    <row r="92" spans="1:3" x14ac:dyDescent="0.25">
      <c r="A92">
        <v>9001</v>
      </c>
      <c r="B92">
        <f t="shared" si="2"/>
        <v>-1</v>
      </c>
      <c r="C92">
        <v>1</v>
      </c>
    </row>
    <row r="93" spans="1:3" x14ac:dyDescent="0.25">
      <c r="A93">
        <v>9101</v>
      </c>
      <c r="B93">
        <f t="shared" si="2"/>
        <v>-7</v>
      </c>
      <c r="C93">
        <v>7</v>
      </c>
    </row>
    <row r="94" spans="1:3" x14ac:dyDescent="0.25">
      <c r="A94">
        <v>9201</v>
      </c>
      <c r="B94">
        <f t="shared" si="2"/>
        <v>-7</v>
      </c>
      <c r="C94">
        <v>7</v>
      </c>
    </row>
    <row r="95" spans="1:3" x14ac:dyDescent="0.25">
      <c r="A95">
        <v>9301</v>
      </c>
      <c r="B95">
        <f t="shared" si="2"/>
        <v>-1</v>
      </c>
      <c r="C95">
        <v>1</v>
      </c>
    </row>
    <row r="96" spans="1:3" x14ac:dyDescent="0.25">
      <c r="A96">
        <v>9401</v>
      </c>
      <c r="B96">
        <f t="shared" si="2"/>
        <v>5</v>
      </c>
      <c r="C96">
        <v>-5</v>
      </c>
    </row>
    <row r="97" spans="1:3" x14ac:dyDescent="0.25">
      <c r="A97">
        <v>9501</v>
      </c>
      <c r="B97">
        <f t="shared" si="2"/>
        <v>7</v>
      </c>
      <c r="C97">
        <v>-7</v>
      </c>
    </row>
    <row r="98" spans="1:3" x14ac:dyDescent="0.25">
      <c r="A98">
        <v>9601</v>
      </c>
      <c r="B98">
        <f t="shared" ref="B98:B128" si="3">-C98</f>
        <v>3</v>
      </c>
      <c r="C98">
        <v>-3</v>
      </c>
    </row>
    <row r="99" spans="1:3" x14ac:dyDescent="0.25">
      <c r="A99">
        <v>9701</v>
      </c>
      <c r="B99">
        <f t="shared" si="3"/>
        <v>-3</v>
      </c>
      <c r="C99">
        <v>3</v>
      </c>
    </row>
    <row r="100" spans="1:3" x14ac:dyDescent="0.25">
      <c r="A100">
        <v>9801</v>
      </c>
      <c r="B100">
        <f t="shared" si="3"/>
        <v>-6</v>
      </c>
      <c r="C100">
        <v>6</v>
      </c>
    </row>
    <row r="101" spans="1:3" x14ac:dyDescent="0.25">
      <c r="A101">
        <v>9901</v>
      </c>
      <c r="B101">
        <f t="shared" si="3"/>
        <v>-4</v>
      </c>
      <c r="C101">
        <v>4</v>
      </c>
    </row>
    <row r="102" spans="1:3" x14ac:dyDescent="0.25">
      <c r="A102">
        <v>10001</v>
      </c>
      <c r="B102">
        <f t="shared" si="3"/>
        <v>1</v>
      </c>
      <c r="C102">
        <v>-1</v>
      </c>
    </row>
    <row r="103" spans="1:3" x14ac:dyDescent="0.25">
      <c r="A103">
        <v>10101</v>
      </c>
      <c r="B103">
        <f t="shared" si="3"/>
        <v>5</v>
      </c>
      <c r="C103">
        <v>-5</v>
      </c>
    </row>
    <row r="104" spans="1:3" x14ac:dyDescent="0.25">
      <c r="A104">
        <v>10201</v>
      </c>
      <c r="B104">
        <f t="shared" si="3"/>
        <v>4</v>
      </c>
      <c r="C104">
        <v>-4</v>
      </c>
    </row>
    <row r="105" spans="1:3" x14ac:dyDescent="0.25">
      <c r="A105">
        <v>10301</v>
      </c>
      <c r="B105">
        <f t="shared" si="3"/>
        <v>0</v>
      </c>
      <c r="C105">
        <v>0</v>
      </c>
    </row>
    <row r="106" spans="1:3" x14ac:dyDescent="0.25">
      <c r="A106">
        <v>10401</v>
      </c>
      <c r="B106">
        <f t="shared" si="3"/>
        <v>-4</v>
      </c>
      <c r="C106">
        <v>4</v>
      </c>
    </row>
    <row r="107" spans="1:3" x14ac:dyDescent="0.25">
      <c r="A107">
        <v>10501</v>
      </c>
      <c r="B107">
        <f t="shared" si="3"/>
        <v>-4</v>
      </c>
      <c r="C107">
        <v>4</v>
      </c>
    </row>
    <row r="108" spans="1:3" x14ac:dyDescent="0.25">
      <c r="A108">
        <v>10601</v>
      </c>
      <c r="B108">
        <f t="shared" si="3"/>
        <v>0</v>
      </c>
      <c r="C108">
        <v>0</v>
      </c>
    </row>
    <row r="109" spans="1:3" x14ac:dyDescent="0.25">
      <c r="A109">
        <v>10701</v>
      </c>
      <c r="B109">
        <f t="shared" si="3"/>
        <v>2</v>
      </c>
      <c r="C109">
        <v>-2</v>
      </c>
    </row>
    <row r="110" spans="1:3" x14ac:dyDescent="0.25">
      <c r="A110">
        <v>10801</v>
      </c>
      <c r="B110">
        <f t="shared" si="3"/>
        <v>3</v>
      </c>
      <c r="C110">
        <v>-3</v>
      </c>
    </row>
    <row r="111" spans="1:3" x14ac:dyDescent="0.25">
      <c r="A111">
        <v>10901</v>
      </c>
      <c r="B111">
        <f t="shared" si="3"/>
        <v>1</v>
      </c>
      <c r="C111">
        <v>-1</v>
      </c>
    </row>
    <row r="112" spans="1:3" x14ac:dyDescent="0.25">
      <c r="A112">
        <v>11001</v>
      </c>
      <c r="B112">
        <f t="shared" si="3"/>
        <v>-1</v>
      </c>
      <c r="C112">
        <v>1</v>
      </c>
    </row>
    <row r="113" spans="1:3" x14ac:dyDescent="0.25">
      <c r="A113">
        <v>11101</v>
      </c>
      <c r="B113">
        <f t="shared" si="3"/>
        <v>-2</v>
      </c>
      <c r="C113">
        <v>2</v>
      </c>
    </row>
    <row r="114" spans="1:3" x14ac:dyDescent="0.25">
      <c r="A114">
        <v>11201</v>
      </c>
      <c r="B114">
        <f t="shared" si="3"/>
        <v>-1</v>
      </c>
      <c r="C114">
        <v>1</v>
      </c>
    </row>
    <row r="115" spans="1:3" x14ac:dyDescent="0.25">
      <c r="A115">
        <v>11301</v>
      </c>
      <c r="B115">
        <f t="shared" si="3"/>
        <v>1</v>
      </c>
      <c r="C115">
        <v>-1</v>
      </c>
    </row>
    <row r="116" spans="1:3" x14ac:dyDescent="0.25">
      <c r="A116">
        <v>11401</v>
      </c>
      <c r="B116">
        <f t="shared" si="3"/>
        <v>1</v>
      </c>
      <c r="C116">
        <v>-1</v>
      </c>
    </row>
    <row r="117" spans="1:3" x14ac:dyDescent="0.25">
      <c r="A117">
        <v>11501</v>
      </c>
      <c r="B117">
        <f t="shared" si="3"/>
        <v>1</v>
      </c>
      <c r="C117">
        <v>-1</v>
      </c>
    </row>
    <row r="118" spans="1:3" x14ac:dyDescent="0.25">
      <c r="A118">
        <v>11601</v>
      </c>
      <c r="B118">
        <f t="shared" si="3"/>
        <v>0</v>
      </c>
      <c r="C118">
        <v>0</v>
      </c>
    </row>
    <row r="119" spans="1:3" x14ac:dyDescent="0.25">
      <c r="A119">
        <v>11701</v>
      </c>
      <c r="B119">
        <f t="shared" si="3"/>
        <v>-1</v>
      </c>
      <c r="C119">
        <v>1</v>
      </c>
    </row>
    <row r="120" spans="1:3" x14ac:dyDescent="0.25">
      <c r="A120">
        <v>11801</v>
      </c>
      <c r="B120">
        <f t="shared" si="3"/>
        <v>0</v>
      </c>
      <c r="C120">
        <v>0</v>
      </c>
    </row>
    <row r="121" spans="1:3" x14ac:dyDescent="0.25">
      <c r="A121">
        <v>11901</v>
      </c>
      <c r="B121">
        <f t="shared" si="3"/>
        <v>0</v>
      </c>
      <c r="C121">
        <v>0</v>
      </c>
    </row>
    <row r="122" spans="1:3" x14ac:dyDescent="0.25">
      <c r="A122">
        <v>12001</v>
      </c>
      <c r="B122">
        <f t="shared" si="3"/>
        <v>0</v>
      </c>
      <c r="C122">
        <v>0</v>
      </c>
    </row>
    <row r="123" spans="1:3" x14ac:dyDescent="0.25">
      <c r="A123">
        <v>12101</v>
      </c>
      <c r="B123">
        <f t="shared" si="3"/>
        <v>0</v>
      </c>
      <c r="C123">
        <v>0</v>
      </c>
    </row>
    <row r="124" spans="1:3" x14ac:dyDescent="0.25">
      <c r="A124">
        <v>12201</v>
      </c>
      <c r="B124">
        <f t="shared" si="3"/>
        <v>0</v>
      </c>
      <c r="C124">
        <v>0</v>
      </c>
    </row>
    <row r="125" spans="1:3" x14ac:dyDescent="0.25">
      <c r="A125">
        <v>12301</v>
      </c>
      <c r="B125">
        <f t="shared" si="3"/>
        <v>0</v>
      </c>
      <c r="C125">
        <v>0</v>
      </c>
    </row>
    <row r="126" spans="1:3" x14ac:dyDescent="0.25">
      <c r="A126">
        <v>12401</v>
      </c>
      <c r="B126">
        <f t="shared" si="3"/>
        <v>0</v>
      </c>
      <c r="C126">
        <v>0</v>
      </c>
    </row>
    <row r="127" spans="1:3" x14ac:dyDescent="0.25">
      <c r="A127">
        <v>12501</v>
      </c>
      <c r="B127">
        <f t="shared" si="3"/>
        <v>0</v>
      </c>
      <c r="C127">
        <v>0</v>
      </c>
    </row>
    <row r="128" spans="1:3" x14ac:dyDescent="0.25">
      <c r="A128">
        <v>12601</v>
      </c>
      <c r="B128">
        <f t="shared" si="3"/>
        <v>0</v>
      </c>
      <c r="C12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Sheet1</vt:lpstr>
      <vt:lpstr>Hoja1</vt:lpstr>
      <vt:lpstr>Hoja2</vt:lpstr>
      <vt:lpstr>Hoja3</vt:lpstr>
      <vt:lpstr>Hoja4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Miguel Alfaro Castillo</dc:creator>
  <cp:lastModifiedBy>Christian Vargas</cp:lastModifiedBy>
  <dcterms:created xsi:type="dcterms:W3CDTF">2015-06-05T18:17:20Z</dcterms:created>
  <dcterms:modified xsi:type="dcterms:W3CDTF">2024-08-16T03:34:34Z</dcterms:modified>
</cp:coreProperties>
</file>