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Supervisor\Downloads\"/>
    </mc:Choice>
  </mc:AlternateContent>
  <xr:revisionPtr revIDLastSave="0" documentId="13_ncr:1_{79584910-DC05-43D4-BCA1-5D36476B2008}" xr6:coauthVersionLast="47" xr6:coauthVersionMax="47" xr10:uidLastSave="{00000000-0000-0000-0000-000000000000}"/>
  <bookViews>
    <workbookView xWindow="-120" yWindow="-120" windowWidth="29040" windowHeight="15840" tabRatio="879" activeTab="1" xr2:uid="{00000000-000D-0000-FFFF-FFFF00000000}"/>
  </bookViews>
  <sheets>
    <sheet name="CAT FOCO SEM1 SEP" sheetId="14" r:id="rId1"/>
    <sheet name="INVENTARIO" sheetId="3" r:id="rId2"/>
    <sheet name="TABL COMPR" sheetId="4" r:id="rId3"/>
    <sheet name="COMPRA 03,07" sheetId="5" r:id="rId4"/>
    <sheet name="LISTA" sheetId="8" r:id="rId5"/>
  </sheets>
  <definedNames>
    <definedName name="_xlnm._FilterDatabase" localSheetId="0" hidden="1">'CAT FOCO SEM1 SEP'!$A$8:$BA$92</definedName>
    <definedName name="_xlnm._FilterDatabase" localSheetId="3" hidden="1">'COMPRA 03,07'!$A$1:$AV$244</definedName>
    <definedName name="_xlnm._FilterDatabase" localSheetId="4" hidden="1">LISTA!$A$1:$S$644</definedName>
    <definedName name="_xlnm._FilterDatabase" localSheetId="2" hidden="1">'TABL COMPR'!$A$3:$F$233</definedName>
    <definedName name="SegmentaciónDeDatos_CANT_UND2">#REF!</definedName>
    <definedName name="SegmentaciónDeDatos_Categoría">#REF!</definedName>
    <definedName name="SegmentaciónDeDatos_COMPRA">#REF!</definedName>
    <definedName name="SegmentaciónDeDatos_NEGOCIO">#REF!</definedName>
    <definedName name="SlicerCache_Table_1_Col_1">#N/A</definedName>
    <definedName name="SlicerCache_Table_1_Col_16">#N/A</definedName>
    <definedName name="SlicerCache_Table_1_Col_2">#N/A</definedName>
    <definedName name="SlicerCache_Table_1_Col_7">#N/A</definedName>
    <definedName name="Z_1285A55B_734B_4A90_9180_EA0AACFAB3DE_.wvu.FilterData" localSheetId="1" hidden="1">INVENTARIO!$A$10:$P$383</definedName>
    <definedName name="Z_62285C06_88BD_4BC3_9848_414F8CDFBA87_.wvu.FilterData" localSheetId="1" hidden="1">INVENTARIO!$A$10:$P$383</definedName>
    <definedName name="Z_FFA1CB4C_A37C_49EE_BE1A_CC7AFC2E3619_.wvu.FilterData" localSheetId="1" hidden="1">INVENTARIO!$A$10:$O$380</definedName>
  </definedNames>
  <calcPr calcId="191029"/>
  <customWorkbookViews>
    <customWorkbookView name="Filtro 1" guid="{FFA1CB4C-A37C-49EE-BE1A-CC7AFC2E3619}" maximized="1" windowWidth="0" windowHeight="0" activeSheetId="0"/>
    <customWorkbookView name="Table_1 filter view" guid="{1285A55B-734B-4A90-9180-EA0AACFAB3DE}" maximized="1" windowWidth="0" windowHeight="0" activeSheetId="0"/>
    <customWorkbookView name="Filtro 2" guid="{62285C06-88BD-4BC3-9848-414F8CDFBA87}" maximized="1" windowWidth="0" windowHeight="0" activeSheetId="0"/>
  </customWorkbookViews>
  <pivotCaches>
    <pivotCache cacheId="30" r:id="rId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4:slicerCache r:id="rId10"/>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0" roundtripDataChecksum="jIl5o+8njXNV71c7CeQDVbSjHPbeg1uZUHUULWZZ4A4="/>
    </ext>
  </extLst>
</workbook>
</file>

<file path=xl/calcChain.xml><?xml version="1.0" encoding="utf-8"?>
<calcChain xmlns="http://schemas.openxmlformats.org/spreadsheetml/2006/main">
  <c r="H383" i="3" l="1"/>
  <c r="G383" i="3"/>
  <c r="A383" i="3"/>
  <c r="B383" i="3"/>
  <c r="C383" i="3"/>
  <c r="D5" i="14" l="1"/>
  <c r="T383" i="3"/>
  <c r="S383" i="3"/>
  <c r="M383" i="3" s="1"/>
  <c r="R383" i="3"/>
  <c r="K383" i="3" s="1"/>
  <c r="Q383" i="3"/>
  <c r="P383" i="3" l="1"/>
  <c r="Q162" i="3" l="1"/>
  <c r="G162" i="3" s="1"/>
  <c r="H162" i="3" s="1"/>
  <c r="R162" i="3"/>
  <c r="K162" i="3" s="1"/>
  <c r="S162" i="3"/>
  <c r="M162" i="3" s="1"/>
  <c r="T162" i="3"/>
  <c r="P162" i="3" l="1"/>
  <c r="E232" i="4"/>
  <c r="F232" i="4" s="1"/>
  <c r="E231" i="4"/>
  <c r="F231" i="4" s="1"/>
  <c r="E230" i="4"/>
  <c r="F230" i="4" s="1"/>
  <c r="E229" i="4"/>
  <c r="F229" i="4" s="1"/>
  <c r="E228" i="4"/>
  <c r="F228" i="4" s="1"/>
  <c r="E227" i="4"/>
  <c r="F227" i="4" s="1"/>
  <c r="E226" i="4"/>
  <c r="F226" i="4" s="1"/>
  <c r="E225" i="4"/>
  <c r="F225" i="4" s="1"/>
  <c r="E224" i="4"/>
  <c r="F224" i="4" s="1"/>
  <c r="E223" i="4"/>
  <c r="F223" i="4" s="1"/>
  <c r="E222" i="4"/>
  <c r="F222" i="4" s="1"/>
  <c r="E221" i="4"/>
  <c r="F221" i="4" s="1"/>
  <c r="E220" i="4"/>
  <c r="F220" i="4" s="1"/>
  <c r="E219" i="4"/>
  <c r="F219" i="4" s="1"/>
  <c r="E218" i="4"/>
  <c r="F218" i="4" s="1"/>
  <c r="E217" i="4"/>
  <c r="F217" i="4" s="1"/>
  <c r="E216" i="4"/>
  <c r="F216" i="4" s="1"/>
  <c r="E215" i="4"/>
  <c r="F215" i="4" s="1"/>
  <c r="E214" i="4"/>
  <c r="F214" i="4" s="1"/>
  <c r="E213" i="4"/>
  <c r="F213" i="4" s="1"/>
  <c r="E212" i="4"/>
  <c r="F212" i="4" s="1"/>
  <c r="E211" i="4"/>
  <c r="F211" i="4" s="1"/>
  <c r="E210" i="4"/>
  <c r="F210" i="4" s="1"/>
  <c r="E209" i="4"/>
  <c r="F209" i="4" s="1"/>
  <c r="E208" i="4"/>
  <c r="F208" i="4" s="1"/>
  <c r="E207" i="4"/>
  <c r="F207" i="4" s="1"/>
  <c r="E206" i="4"/>
  <c r="F206" i="4" s="1"/>
  <c r="E205" i="4"/>
  <c r="F205" i="4" s="1"/>
  <c r="E204" i="4"/>
  <c r="F204" i="4" s="1"/>
  <c r="E203" i="4"/>
  <c r="F203" i="4" s="1"/>
  <c r="E202" i="4"/>
  <c r="F202" i="4" s="1"/>
  <c r="E201" i="4"/>
  <c r="F201" i="4" s="1"/>
  <c r="E200" i="4"/>
  <c r="F200" i="4" s="1"/>
  <c r="E199" i="4"/>
  <c r="F199" i="4" s="1"/>
  <c r="E198" i="4"/>
  <c r="F198" i="4" s="1"/>
  <c r="E197" i="4"/>
  <c r="F197" i="4" s="1"/>
  <c r="E196" i="4"/>
  <c r="F196" i="4" s="1"/>
  <c r="E195" i="4"/>
  <c r="F195" i="4" s="1"/>
  <c r="E194" i="4"/>
  <c r="F194" i="4" s="1"/>
  <c r="E193" i="4"/>
  <c r="F193" i="4" s="1"/>
  <c r="E192" i="4"/>
  <c r="F192" i="4" s="1"/>
  <c r="E191" i="4"/>
  <c r="F191" i="4" s="1"/>
  <c r="E190" i="4"/>
  <c r="F190" i="4" s="1"/>
  <c r="E189" i="4"/>
  <c r="F189" i="4" s="1"/>
  <c r="E188" i="4"/>
  <c r="F188" i="4" s="1"/>
  <c r="E187" i="4"/>
  <c r="F187" i="4" s="1"/>
  <c r="E186" i="4"/>
  <c r="F186" i="4" s="1"/>
  <c r="E185" i="4"/>
  <c r="F185" i="4" s="1"/>
  <c r="E184" i="4"/>
  <c r="F184" i="4" s="1"/>
  <c r="E183" i="4"/>
  <c r="F183" i="4" s="1"/>
  <c r="E182" i="4"/>
  <c r="F182" i="4" s="1"/>
  <c r="E181" i="4"/>
  <c r="F181" i="4" s="1"/>
  <c r="E180" i="4"/>
  <c r="F180" i="4" s="1"/>
  <c r="E179" i="4"/>
  <c r="F179" i="4" s="1"/>
  <c r="E178" i="4"/>
  <c r="F178" i="4" s="1"/>
  <c r="E177" i="4"/>
  <c r="F177" i="4" s="1"/>
  <c r="E176" i="4"/>
  <c r="F176" i="4" s="1"/>
  <c r="E175" i="4"/>
  <c r="F175" i="4" s="1"/>
  <c r="E174" i="4"/>
  <c r="F174" i="4" s="1"/>
  <c r="E173" i="4"/>
  <c r="F173" i="4" s="1"/>
  <c r="E172" i="4"/>
  <c r="F172" i="4" s="1"/>
  <c r="E171" i="4"/>
  <c r="F171" i="4" s="1"/>
  <c r="E170" i="4"/>
  <c r="F170" i="4" s="1"/>
  <c r="E169" i="4"/>
  <c r="F169" i="4" s="1"/>
  <c r="E168" i="4"/>
  <c r="F168" i="4" s="1"/>
  <c r="E167" i="4"/>
  <c r="F167" i="4" s="1"/>
  <c r="E166" i="4"/>
  <c r="F166" i="4" s="1"/>
  <c r="E165" i="4"/>
  <c r="F165" i="4" s="1"/>
  <c r="E164" i="4"/>
  <c r="F164" i="4" s="1"/>
  <c r="E163" i="4"/>
  <c r="F163" i="4" s="1"/>
  <c r="E162" i="4"/>
  <c r="F162" i="4" s="1"/>
  <c r="E161" i="4"/>
  <c r="F161" i="4" s="1"/>
  <c r="E160" i="4"/>
  <c r="F160" i="4" s="1"/>
  <c r="E159" i="4"/>
  <c r="F159" i="4" s="1"/>
  <c r="E158" i="4"/>
  <c r="F158" i="4" s="1"/>
  <c r="E157" i="4"/>
  <c r="F157" i="4" s="1"/>
  <c r="E156" i="4"/>
  <c r="F156" i="4" s="1"/>
  <c r="E155" i="4"/>
  <c r="F155" i="4" s="1"/>
  <c r="E154" i="4"/>
  <c r="F154" i="4" s="1"/>
  <c r="E153" i="4"/>
  <c r="F153" i="4" s="1"/>
  <c r="E152" i="4"/>
  <c r="F152" i="4" s="1"/>
  <c r="E151" i="4"/>
  <c r="F151" i="4" s="1"/>
  <c r="E150" i="4"/>
  <c r="F150" i="4" s="1"/>
  <c r="E149" i="4"/>
  <c r="F149" i="4" s="1"/>
  <c r="E148" i="4"/>
  <c r="F148" i="4" s="1"/>
  <c r="E147" i="4"/>
  <c r="F147" i="4" s="1"/>
  <c r="E146" i="4"/>
  <c r="F146" i="4" s="1"/>
  <c r="E145" i="4"/>
  <c r="F145" i="4" s="1"/>
  <c r="E144" i="4"/>
  <c r="F144" i="4" s="1"/>
  <c r="E143" i="4"/>
  <c r="F143" i="4" s="1"/>
  <c r="E142" i="4"/>
  <c r="F142" i="4" s="1"/>
  <c r="E141" i="4"/>
  <c r="F141" i="4" s="1"/>
  <c r="E140" i="4"/>
  <c r="F140" i="4" s="1"/>
  <c r="E139" i="4"/>
  <c r="F139" i="4" s="1"/>
  <c r="E138" i="4"/>
  <c r="F138" i="4" s="1"/>
  <c r="E137" i="4"/>
  <c r="F137" i="4" s="1"/>
  <c r="E136" i="4"/>
  <c r="F136" i="4" s="1"/>
  <c r="E135" i="4"/>
  <c r="F135" i="4" s="1"/>
  <c r="E134" i="4"/>
  <c r="F134" i="4" s="1"/>
  <c r="E133" i="4"/>
  <c r="F133" i="4" s="1"/>
  <c r="E132" i="4"/>
  <c r="F132" i="4" s="1"/>
  <c r="E131" i="4"/>
  <c r="F131" i="4" s="1"/>
  <c r="E130" i="4"/>
  <c r="F130" i="4" s="1"/>
  <c r="E129" i="4"/>
  <c r="F129" i="4" s="1"/>
  <c r="E128" i="4"/>
  <c r="F128" i="4" s="1"/>
  <c r="E127" i="4"/>
  <c r="F127" i="4" s="1"/>
  <c r="E126" i="4"/>
  <c r="F126" i="4" s="1"/>
  <c r="E125" i="4"/>
  <c r="F125" i="4" s="1"/>
  <c r="E124" i="4"/>
  <c r="F124" i="4" s="1"/>
  <c r="E123" i="4"/>
  <c r="F123" i="4" s="1"/>
  <c r="E122" i="4"/>
  <c r="F122" i="4" s="1"/>
  <c r="E121" i="4"/>
  <c r="F121" i="4" s="1"/>
  <c r="E120" i="4"/>
  <c r="F120" i="4" s="1"/>
  <c r="E119" i="4"/>
  <c r="F119" i="4" s="1"/>
  <c r="E118" i="4"/>
  <c r="F118" i="4" s="1"/>
  <c r="E117" i="4"/>
  <c r="F117" i="4" s="1"/>
  <c r="E116" i="4"/>
  <c r="F116" i="4" s="1"/>
  <c r="E115" i="4"/>
  <c r="F115" i="4" s="1"/>
  <c r="E114" i="4"/>
  <c r="F114" i="4" s="1"/>
  <c r="E113" i="4"/>
  <c r="F113" i="4" s="1"/>
  <c r="E112" i="4"/>
  <c r="F112" i="4" s="1"/>
  <c r="E111" i="4"/>
  <c r="F111" i="4" s="1"/>
  <c r="E110" i="4"/>
  <c r="F110" i="4" s="1"/>
  <c r="E109" i="4"/>
  <c r="F109" i="4" s="1"/>
  <c r="E108" i="4"/>
  <c r="F108" i="4" s="1"/>
  <c r="E107" i="4"/>
  <c r="F107" i="4" s="1"/>
  <c r="E106" i="4"/>
  <c r="F106" i="4" s="1"/>
  <c r="E105" i="4"/>
  <c r="F105" i="4" s="1"/>
  <c r="E104" i="4"/>
  <c r="F104" i="4" s="1"/>
  <c r="E103" i="4"/>
  <c r="F103" i="4" s="1"/>
  <c r="E102" i="4"/>
  <c r="F102" i="4" s="1"/>
  <c r="E101" i="4"/>
  <c r="F101" i="4" s="1"/>
  <c r="E100" i="4"/>
  <c r="F100" i="4" s="1"/>
  <c r="E99" i="4"/>
  <c r="F99" i="4" s="1"/>
  <c r="E98" i="4"/>
  <c r="F98" i="4" s="1"/>
  <c r="E97" i="4"/>
  <c r="F97" i="4" s="1"/>
  <c r="E96" i="4"/>
  <c r="F96" i="4" s="1"/>
  <c r="E95" i="4"/>
  <c r="F95" i="4" s="1"/>
  <c r="E94" i="4"/>
  <c r="F94" i="4" s="1"/>
  <c r="E93" i="4"/>
  <c r="F93" i="4" s="1"/>
  <c r="E92" i="4"/>
  <c r="F92" i="4" s="1"/>
  <c r="E91" i="4"/>
  <c r="F91" i="4" s="1"/>
  <c r="E90" i="4"/>
  <c r="F90" i="4" s="1"/>
  <c r="E89" i="4"/>
  <c r="F89" i="4" s="1"/>
  <c r="E88" i="4"/>
  <c r="F88" i="4" s="1"/>
  <c r="E87" i="4"/>
  <c r="F87" i="4" s="1"/>
  <c r="E86" i="4"/>
  <c r="F86" i="4" s="1"/>
  <c r="E85" i="4"/>
  <c r="F85" i="4" s="1"/>
  <c r="E84" i="4"/>
  <c r="F84" i="4" s="1"/>
  <c r="E83" i="4"/>
  <c r="F83" i="4" s="1"/>
  <c r="E82" i="4"/>
  <c r="F82" i="4" s="1"/>
  <c r="E81" i="4"/>
  <c r="F81" i="4" s="1"/>
  <c r="E80" i="4"/>
  <c r="F80" i="4" s="1"/>
  <c r="E79" i="4"/>
  <c r="F79" i="4" s="1"/>
  <c r="E78" i="4"/>
  <c r="F78" i="4" s="1"/>
  <c r="E77" i="4"/>
  <c r="F77" i="4" s="1"/>
  <c r="E76" i="4"/>
  <c r="F76" i="4" s="1"/>
  <c r="E75" i="4"/>
  <c r="F75" i="4" s="1"/>
  <c r="E74" i="4"/>
  <c r="F74" i="4" s="1"/>
  <c r="E73" i="4"/>
  <c r="F73" i="4" s="1"/>
  <c r="E72" i="4"/>
  <c r="F72" i="4" s="1"/>
  <c r="E71" i="4"/>
  <c r="F71" i="4" s="1"/>
  <c r="E70" i="4"/>
  <c r="F70" i="4" s="1"/>
  <c r="E69" i="4"/>
  <c r="F69" i="4" s="1"/>
  <c r="E68" i="4"/>
  <c r="F68" i="4" s="1"/>
  <c r="E67" i="4"/>
  <c r="F67" i="4" s="1"/>
  <c r="E66" i="4"/>
  <c r="F66" i="4" s="1"/>
  <c r="E65" i="4"/>
  <c r="F65" i="4" s="1"/>
  <c r="E64" i="4"/>
  <c r="F64" i="4" s="1"/>
  <c r="E63" i="4"/>
  <c r="F63" i="4" s="1"/>
  <c r="E62" i="4"/>
  <c r="F62" i="4" s="1"/>
  <c r="E61" i="4"/>
  <c r="F61" i="4" s="1"/>
  <c r="E60" i="4"/>
  <c r="F60" i="4" s="1"/>
  <c r="E59" i="4"/>
  <c r="F59" i="4" s="1"/>
  <c r="E58" i="4"/>
  <c r="F58" i="4" s="1"/>
  <c r="E57" i="4"/>
  <c r="F57" i="4" s="1"/>
  <c r="E56" i="4"/>
  <c r="F56" i="4" s="1"/>
  <c r="E55" i="4"/>
  <c r="F55" i="4" s="1"/>
  <c r="E54" i="4"/>
  <c r="F54" i="4" s="1"/>
  <c r="E53" i="4"/>
  <c r="F53" i="4" s="1"/>
  <c r="E52" i="4"/>
  <c r="F52" i="4" s="1"/>
  <c r="E51" i="4"/>
  <c r="F51" i="4" s="1"/>
  <c r="E50" i="4"/>
  <c r="F50" i="4" s="1"/>
  <c r="E49" i="4"/>
  <c r="F49" i="4" s="1"/>
  <c r="E48" i="4"/>
  <c r="F48" i="4" s="1"/>
  <c r="E47" i="4"/>
  <c r="F47" i="4" s="1"/>
  <c r="E46" i="4"/>
  <c r="F46" i="4" s="1"/>
  <c r="E45" i="4"/>
  <c r="F45" i="4" s="1"/>
  <c r="E44" i="4"/>
  <c r="F44" i="4" s="1"/>
  <c r="E43" i="4"/>
  <c r="F43" i="4" s="1"/>
  <c r="E42" i="4"/>
  <c r="F42" i="4" s="1"/>
  <c r="E41" i="4"/>
  <c r="F41" i="4" s="1"/>
  <c r="E40" i="4"/>
  <c r="F40" i="4" s="1"/>
  <c r="E39" i="4"/>
  <c r="F39" i="4" s="1"/>
  <c r="E38" i="4"/>
  <c r="F38" i="4" s="1"/>
  <c r="E37" i="4"/>
  <c r="F37" i="4" s="1"/>
  <c r="E36" i="4"/>
  <c r="F36" i="4" s="1"/>
  <c r="E35" i="4"/>
  <c r="F35" i="4" s="1"/>
  <c r="E34" i="4"/>
  <c r="F34" i="4" s="1"/>
  <c r="E33" i="4"/>
  <c r="F33" i="4" s="1"/>
  <c r="E32" i="4"/>
  <c r="F32" i="4" s="1"/>
  <c r="E31" i="4"/>
  <c r="F31" i="4" s="1"/>
  <c r="E30" i="4"/>
  <c r="F30" i="4" s="1"/>
  <c r="E29" i="4"/>
  <c r="F29" i="4" s="1"/>
  <c r="E28" i="4"/>
  <c r="F28" i="4" s="1"/>
  <c r="E27" i="4"/>
  <c r="F27" i="4" s="1"/>
  <c r="E26" i="4"/>
  <c r="F26" i="4" s="1"/>
  <c r="E25" i="4"/>
  <c r="F25" i="4" s="1"/>
  <c r="E24" i="4"/>
  <c r="F24" i="4" s="1"/>
  <c r="E23" i="4"/>
  <c r="F23" i="4" s="1"/>
  <c r="E22" i="4"/>
  <c r="F22" i="4" s="1"/>
  <c r="E21" i="4"/>
  <c r="F21" i="4" s="1"/>
  <c r="E20" i="4"/>
  <c r="F20" i="4" s="1"/>
  <c r="E19" i="4"/>
  <c r="F19" i="4" s="1"/>
  <c r="E18" i="4"/>
  <c r="F18" i="4" s="1"/>
  <c r="E17" i="4"/>
  <c r="F17" i="4" s="1"/>
  <c r="E16" i="4"/>
  <c r="F16" i="4" s="1"/>
  <c r="E15" i="4"/>
  <c r="F15" i="4" s="1"/>
  <c r="E14" i="4"/>
  <c r="F14" i="4" s="1"/>
  <c r="E13" i="4"/>
  <c r="F13" i="4" s="1"/>
  <c r="E12" i="4"/>
  <c r="F12" i="4" s="1"/>
  <c r="E11" i="4"/>
  <c r="F11" i="4" s="1"/>
  <c r="E10" i="4"/>
  <c r="F10" i="4" s="1"/>
  <c r="E9" i="4"/>
  <c r="F9" i="4" s="1"/>
  <c r="E8" i="4"/>
  <c r="F8" i="4" s="1"/>
  <c r="E7" i="4"/>
  <c r="F7" i="4" s="1"/>
  <c r="E6" i="4"/>
  <c r="F6" i="4" s="1"/>
  <c r="E5" i="4"/>
  <c r="F5" i="4" s="1"/>
  <c r="E4" i="4"/>
  <c r="F4" i="4" s="1"/>
  <c r="T382" i="3"/>
  <c r="S382" i="3"/>
  <c r="M382" i="3" s="1"/>
  <c r="R382" i="3"/>
  <c r="K382" i="3" s="1"/>
  <c r="Q382" i="3"/>
  <c r="G382" i="3" s="1"/>
  <c r="H382" i="3" s="1"/>
  <c r="C382" i="3"/>
  <c r="B382" i="3"/>
  <c r="A382" i="3"/>
  <c r="T381" i="3"/>
  <c r="S381" i="3"/>
  <c r="M381" i="3" s="1"/>
  <c r="R381" i="3"/>
  <c r="K381" i="3" s="1"/>
  <c r="Q381" i="3"/>
  <c r="G381" i="3" s="1"/>
  <c r="H381" i="3" s="1"/>
  <c r="C381" i="3"/>
  <c r="B381" i="3"/>
  <c r="A381" i="3"/>
  <c r="T380" i="3"/>
  <c r="S380" i="3"/>
  <c r="M380" i="3" s="1"/>
  <c r="R380" i="3"/>
  <c r="K380" i="3" s="1"/>
  <c r="Q380" i="3"/>
  <c r="G380" i="3" s="1"/>
  <c r="H380" i="3" s="1"/>
  <c r="C380" i="3"/>
  <c r="B380" i="3"/>
  <c r="A380" i="3"/>
  <c r="T379" i="3"/>
  <c r="S379" i="3"/>
  <c r="M379" i="3" s="1"/>
  <c r="R379" i="3"/>
  <c r="K379" i="3" s="1"/>
  <c r="Q379" i="3"/>
  <c r="G379" i="3" s="1"/>
  <c r="H379" i="3" s="1"/>
  <c r="C379" i="3"/>
  <c r="B379" i="3"/>
  <c r="A379" i="3"/>
  <c r="T378" i="3"/>
  <c r="S378" i="3"/>
  <c r="M378" i="3" s="1"/>
  <c r="R378" i="3"/>
  <c r="K378" i="3" s="1"/>
  <c r="Q378" i="3"/>
  <c r="G378" i="3" s="1"/>
  <c r="H378" i="3" s="1"/>
  <c r="C378" i="3"/>
  <c r="B378" i="3"/>
  <c r="A378" i="3"/>
  <c r="T377" i="3"/>
  <c r="S377" i="3"/>
  <c r="M377" i="3" s="1"/>
  <c r="R377" i="3"/>
  <c r="K377" i="3" s="1"/>
  <c r="Q377" i="3"/>
  <c r="G377" i="3" s="1"/>
  <c r="H377" i="3" s="1"/>
  <c r="C377" i="3"/>
  <c r="B377" i="3"/>
  <c r="A377" i="3"/>
  <c r="T376" i="3"/>
  <c r="S376" i="3"/>
  <c r="M376" i="3" s="1"/>
  <c r="R376" i="3"/>
  <c r="K376" i="3" s="1"/>
  <c r="Q376" i="3"/>
  <c r="G376" i="3" s="1"/>
  <c r="H376" i="3" s="1"/>
  <c r="C376" i="3"/>
  <c r="B376" i="3"/>
  <c r="A376" i="3"/>
  <c r="T375" i="3"/>
  <c r="S375" i="3"/>
  <c r="M375" i="3" s="1"/>
  <c r="R375" i="3"/>
  <c r="K375" i="3" s="1"/>
  <c r="Q375" i="3"/>
  <c r="G375" i="3" s="1"/>
  <c r="H375" i="3" s="1"/>
  <c r="C375" i="3"/>
  <c r="B375" i="3"/>
  <c r="A375" i="3"/>
  <c r="T374" i="3"/>
  <c r="S374" i="3"/>
  <c r="M374" i="3" s="1"/>
  <c r="R374" i="3"/>
  <c r="K374" i="3" s="1"/>
  <c r="Q374" i="3"/>
  <c r="G374" i="3" s="1"/>
  <c r="H374" i="3" s="1"/>
  <c r="C374" i="3"/>
  <c r="B374" i="3"/>
  <c r="A374" i="3"/>
  <c r="T373" i="3"/>
  <c r="S373" i="3"/>
  <c r="M373" i="3" s="1"/>
  <c r="R373" i="3"/>
  <c r="K373" i="3" s="1"/>
  <c r="Q373" i="3"/>
  <c r="G373" i="3" s="1"/>
  <c r="H373" i="3" s="1"/>
  <c r="C373" i="3"/>
  <c r="B373" i="3"/>
  <c r="A373" i="3"/>
  <c r="T372" i="3"/>
  <c r="S372" i="3"/>
  <c r="M372" i="3" s="1"/>
  <c r="R372" i="3"/>
  <c r="K372" i="3" s="1"/>
  <c r="Q372" i="3"/>
  <c r="G372" i="3" s="1"/>
  <c r="H372" i="3" s="1"/>
  <c r="C372" i="3"/>
  <c r="B372" i="3"/>
  <c r="A372" i="3"/>
  <c r="T371" i="3"/>
  <c r="S371" i="3"/>
  <c r="M371" i="3" s="1"/>
  <c r="R371" i="3"/>
  <c r="K371" i="3" s="1"/>
  <c r="Q371" i="3"/>
  <c r="G371" i="3" s="1"/>
  <c r="H371" i="3" s="1"/>
  <c r="C371" i="3"/>
  <c r="B371" i="3"/>
  <c r="A371" i="3"/>
  <c r="T370" i="3"/>
  <c r="S370" i="3"/>
  <c r="M370" i="3" s="1"/>
  <c r="R370" i="3"/>
  <c r="K370" i="3" s="1"/>
  <c r="Q370" i="3"/>
  <c r="G370" i="3" s="1"/>
  <c r="H370" i="3" s="1"/>
  <c r="C370" i="3"/>
  <c r="B370" i="3"/>
  <c r="A370" i="3"/>
  <c r="T369" i="3"/>
  <c r="S369" i="3"/>
  <c r="M369" i="3" s="1"/>
  <c r="R369" i="3"/>
  <c r="K369" i="3" s="1"/>
  <c r="Q369" i="3"/>
  <c r="G369" i="3" s="1"/>
  <c r="H369" i="3" s="1"/>
  <c r="C369" i="3"/>
  <c r="B369" i="3"/>
  <c r="A369" i="3"/>
  <c r="T368" i="3"/>
  <c r="S368" i="3"/>
  <c r="M368" i="3" s="1"/>
  <c r="R368" i="3"/>
  <c r="K368" i="3" s="1"/>
  <c r="Q368" i="3"/>
  <c r="G368" i="3" s="1"/>
  <c r="H368" i="3" s="1"/>
  <c r="C368" i="3"/>
  <c r="B368" i="3"/>
  <c r="A368" i="3"/>
  <c r="T367" i="3"/>
  <c r="S367" i="3"/>
  <c r="M367" i="3" s="1"/>
  <c r="R367" i="3"/>
  <c r="K367" i="3" s="1"/>
  <c r="Q367" i="3"/>
  <c r="G367" i="3" s="1"/>
  <c r="H367" i="3" s="1"/>
  <c r="C367" i="3"/>
  <c r="B367" i="3"/>
  <c r="A367" i="3"/>
  <c r="T366" i="3"/>
  <c r="S366" i="3"/>
  <c r="M366" i="3" s="1"/>
  <c r="R366" i="3"/>
  <c r="K366" i="3" s="1"/>
  <c r="Q366" i="3"/>
  <c r="G366" i="3" s="1"/>
  <c r="H366" i="3" s="1"/>
  <c r="C366" i="3"/>
  <c r="B366" i="3"/>
  <c r="A366" i="3"/>
  <c r="T365" i="3"/>
  <c r="S365" i="3"/>
  <c r="M365" i="3" s="1"/>
  <c r="R365" i="3"/>
  <c r="K365" i="3" s="1"/>
  <c r="Q365" i="3"/>
  <c r="G365" i="3" s="1"/>
  <c r="H365" i="3" s="1"/>
  <c r="C365" i="3"/>
  <c r="B365" i="3"/>
  <c r="A365" i="3"/>
  <c r="T364" i="3"/>
  <c r="S364" i="3"/>
  <c r="M364" i="3" s="1"/>
  <c r="R364" i="3"/>
  <c r="K364" i="3" s="1"/>
  <c r="Q364" i="3"/>
  <c r="G364" i="3" s="1"/>
  <c r="H364" i="3" s="1"/>
  <c r="C364" i="3"/>
  <c r="B364" i="3"/>
  <c r="A364" i="3"/>
  <c r="T363" i="3"/>
  <c r="S363" i="3"/>
  <c r="M363" i="3" s="1"/>
  <c r="R363" i="3"/>
  <c r="K363" i="3" s="1"/>
  <c r="Q363" i="3"/>
  <c r="G363" i="3" s="1"/>
  <c r="H363" i="3" s="1"/>
  <c r="C363" i="3"/>
  <c r="B363" i="3"/>
  <c r="A363" i="3"/>
  <c r="T362" i="3"/>
  <c r="S362" i="3"/>
  <c r="M362" i="3" s="1"/>
  <c r="R362" i="3"/>
  <c r="K362" i="3" s="1"/>
  <c r="Q362" i="3"/>
  <c r="G362" i="3" s="1"/>
  <c r="H362" i="3" s="1"/>
  <c r="C362" i="3"/>
  <c r="B362" i="3"/>
  <c r="A362" i="3"/>
  <c r="T361" i="3"/>
  <c r="S361" i="3"/>
  <c r="M361" i="3" s="1"/>
  <c r="R361" i="3"/>
  <c r="K361" i="3" s="1"/>
  <c r="Q361" i="3"/>
  <c r="G361" i="3" s="1"/>
  <c r="H361" i="3" s="1"/>
  <c r="C361" i="3"/>
  <c r="B361" i="3"/>
  <c r="A361" i="3"/>
  <c r="T360" i="3"/>
  <c r="S360" i="3"/>
  <c r="M360" i="3" s="1"/>
  <c r="R360" i="3"/>
  <c r="K360" i="3" s="1"/>
  <c r="Q360" i="3"/>
  <c r="G360" i="3" s="1"/>
  <c r="H360" i="3" s="1"/>
  <c r="C360" i="3"/>
  <c r="B360" i="3"/>
  <c r="A360" i="3"/>
  <c r="T359" i="3"/>
  <c r="S359" i="3"/>
  <c r="M359" i="3" s="1"/>
  <c r="R359" i="3"/>
  <c r="K359" i="3" s="1"/>
  <c r="Q359" i="3"/>
  <c r="G359" i="3" s="1"/>
  <c r="H359" i="3" s="1"/>
  <c r="C359" i="3"/>
  <c r="B359" i="3"/>
  <c r="A359" i="3"/>
  <c r="T358" i="3"/>
  <c r="S358" i="3"/>
  <c r="M358" i="3" s="1"/>
  <c r="R358" i="3"/>
  <c r="K358" i="3" s="1"/>
  <c r="Q358" i="3"/>
  <c r="G358" i="3" s="1"/>
  <c r="H358" i="3" s="1"/>
  <c r="C358" i="3"/>
  <c r="B358" i="3"/>
  <c r="A358" i="3"/>
  <c r="T357" i="3"/>
  <c r="S357" i="3"/>
  <c r="M357" i="3" s="1"/>
  <c r="R357" i="3"/>
  <c r="K357" i="3" s="1"/>
  <c r="Q357" i="3"/>
  <c r="G357" i="3" s="1"/>
  <c r="H357" i="3" s="1"/>
  <c r="C357" i="3"/>
  <c r="B357" i="3"/>
  <c r="A357" i="3"/>
  <c r="T356" i="3"/>
  <c r="S356" i="3"/>
  <c r="M356" i="3" s="1"/>
  <c r="R356" i="3"/>
  <c r="K356" i="3" s="1"/>
  <c r="Q356" i="3"/>
  <c r="G356" i="3" s="1"/>
  <c r="H356" i="3" s="1"/>
  <c r="C356" i="3"/>
  <c r="B356" i="3"/>
  <c r="A356" i="3"/>
  <c r="T355" i="3"/>
  <c r="S355" i="3"/>
  <c r="M355" i="3" s="1"/>
  <c r="R355" i="3"/>
  <c r="K355" i="3" s="1"/>
  <c r="Q355" i="3"/>
  <c r="G355" i="3" s="1"/>
  <c r="H355" i="3" s="1"/>
  <c r="C355" i="3"/>
  <c r="B355" i="3"/>
  <c r="A355" i="3"/>
  <c r="T354" i="3"/>
  <c r="S354" i="3"/>
  <c r="M354" i="3" s="1"/>
  <c r="R354" i="3"/>
  <c r="K354" i="3" s="1"/>
  <c r="Q354" i="3"/>
  <c r="G354" i="3" s="1"/>
  <c r="H354" i="3" s="1"/>
  <c r="C354" i="3"/>
  <c r="B354" i="3"/>
  <c r="A354" i="3"/>
  <c r="T353" i="3"/>
  <c r="S353" i="3"/>
  <c r="M353" i="3" s="1"/>
  <c r="R353" i="3"/>
  <c r="K353" i="3" s="1"/>
  <c r="Q353" i="3"/>
  <c r="G353" i="3" s="1"/>
  <c r="H353" i="3" s="1"/>
  <c r="C353" i="3"/>
  <c r="B353" i="3"/>
  <c r="A353" i="3"/>
  <c r="T352" i="3"/>
  <c r="S352" i="3"/>
  <c r="M352" i="3" s="1"/>
  <c r="R352" i="3"/>
  <c r="K352" i="3" s="1"/>
  <c r="Q352" i="3"/>
  <c r="G352" i="3" s="1"/>
  <c r="H352" i="3" s="1"/>
  <c r="C352" i="3"/>
  <c r="B352" i="3"/>
  <c r="A352" i="3"/>
  <c r="T351" i="3"/>
  <c r="S351" i="3"/>
  <c r="M351" i="3" s="1"/>
  <c r="R351" i="3"/>
  <c r="K351" i="3" s="1"/>
  <c r="Q351" i="3"/>
  <c r="G351" i="3" s="1"/>
  <c r="H351" i="3" s="1"/>
  <c r="C351" i="3"/>
  <c r="B351" i="3"/>
  <c r="A351" i="3"/>
  <c r="T350" i="3"/>
  <c r="S350" i="3"/>
  <c r="M350" i="3" s="1"/>
  <c r="R350" i="3"/>
  <c r="K350" i="3" s="1"/>
  <c r="Q350" i="3"/>
  <c r="G350" i="3" s="1"/>
  <c r="H350" i="3" s="1"/>
  <c r="C350" i="3"/>
  <c r="B350" i="3"/>
  <c r="A350" i="3"/>
  <c r="T349" i="3"/>
  <c r="S349" i="3"/>
  <c r="M349" i="3" s="1"/>
  <c r="R349" i="3"/>
  <c r="K349" i="3" s="1"/>
  <c r="Q349" i="3"/>
  <c r="G349" i="3" s="1"/>
  <c r="H349" i="3" s="1"/>
  <c r="C349" i="3"/>
  <c r="B349" i="3"/>
  <c r="A349" i="3"/>
  <c r="T348" i="3"/>
  <c r="S348" i="3"/>
  <c r="M348" i="3" s="1"/>
  <c r="R348" i="3"/>
  <c r="K348" i="3" s="1"/>
  <c r="Q348" i="3"/>
  <c r="G348" i="3" s="1"/>
  <c r="H348" i="3" s="1"/>
  <c r="C348" i="3"/>
  <c r="B348" i="3"/>
  <c r="A348" i="3"/>
  <c r="T347" i="3"/>
  <c r="S347" i="3"/>
  <c r="M347" i="3" s="1"/>
  <c r="R347" i="3"/>
  <c r="K347" i="3" s="1"/>
  <c r="Q347" i="3"/>
  <c r="G347" i="3" s="1"/>
  <c r="H347" i="3" s="1"/>
  <c r="C347" i="3"/>
  <c r="B347" i="3"/>
  <c r="A347" i="3"/>
  <c r="T346" i="3"/>
  <c r="S346" i="3"/>
  <c r="M346" i="3" s="1"/>
  <c r="R346" i="3"/>
  <c r="K346" i="3" s="1"/>
  <c r="Q346" i="3"/>
  <c r="G346" i="3" s="1"/>
  <c r="H346" i="3" s="1"/>
  <c r="C346" i="3"/>
  <c r="B346" i="3"/>
  <c r="A346" i="3"/>
  <c r="T345" i="3"/>
  <c r="S345" i="3"/>
  <c r="M345" i="3" s="1"/>
  <c r="R345" i="3"/>
  <c r="K345" i="3" s="1"/>
  <c r="Q345" i="3"/>
  <c r="G345" i="3" s="1"/>
  <c r="H345" i="3" s="1"/>
  <c r="C345" i="3"/>
  <c r="B345" i="3"/>
  <c r="A345" i="3"/>
  <c r="T344" i="3"/>
  <c r="S344" i="3"/>
  <c r="M344" i="3" s="1"/>
  <c r="R344" i="3"/>
  <c r="K344" i="3" s="1"/>
  <c r="Q344" i="3"/>
  <c r="G344" i="3" s="1"/>
  <c r="H344" i="3" s="1"/>
  <c r="C344" i="3"/>
  <c r="B344" i="3"/>
  <c r="A344" i="3"/>
  <c r="T343" i="3"/>
  <c r="S343" i="3"/>
  <c r="M343" i="3" s="1"/>
  <c r="R343" i="3"/>
  <c r="K343" i="3" s="1"/>
  <c r="Q343" i="3"/>
  <c r="G343" i="3" s="1"/>
  <c r="H343" i="3" s="1"/>
  <c r="C343" i="3"/>
  <c r="B343" i="3"/>
  <c r="A343" i="3"/>
  <c r="T342" i="3"/>
  <c r="S342" i="3"/>
  <c r="M342" i="3" s="1"/>
  <c r="R342" i="3"/>
  <c r="K342" i="3" s="1"/>
  <c r="Q342" i="3"/>
  <c r="G342" i="3" s="1"/>
  <c r="H342" i="3" s="1"/>
  <c r="C342" i="3"/>
  <c r="B342" i="3"/>
  <c r="A342" i="3"/>
  <c r="T341" i="3"/>
  <c r="S341" i="3"/>
  <c r="M341" i="3" s="1"/>
  <c r="R341" i="3"/>
  <c r="K341" i="3" s="1"/>
  <c r="Q341" i="3"/>
  <c r="G341" i="3" s="1"/>
  <c r="H341" i="3" s="1"/>
  <c r="C341" i="3"/>
  <c r="B341" i="3"/>
  <c r="A341" i="3"/>
  <c r="T340" i="3"/>
  <c r="S340" i="3"/>
  <c r="M340" i="3" s="1"/>
  <c r="R340" i="3"/>
  <c r="K340" i="3" s="1"/>
  <c r="Q340" i="3"/>
  <c r="G340" i="3" s="1"/>
  <c r="H340" i="3" s="1"/>
  <c r="C340" i="3"/>
  <c r="B340" i="3"/>
  <c r="A340" i="3"/>
  <c r="T339" i="3"/>
  <c r="S339" i="3"/>
  <c r="M339" i="3" s="1"/>
  <c r="R339" i="3"/>
  <c r="K339" i="3" s="1"/>
  <c r="Q339" i="3"/>
  <c r="G339" i="3" s="1"/>
  <c r="H339" i="3" s="1"/>
  <c r="C339" i="3"/>
  <c r="B339" i="3"/>
  <c r="A339" i="3"/>
  <c r="T338" i="3"/>
  <c r="S338" i="3"/>
  <c r="M338" i="3" s="1"/>
  <c r="R338" i="3"/>
  <c r="K338" i="3" s="1"/>
  <c r="Q338" i="3"/>
  <c r="G338" i="3" s="1"/>
  <c r="H338" i="3" s="1"/>
  <c r="C338" i="3"/>
  <c r="B338" i="3"/>
  <c r="A338" i="3"/>
  <c r="T337" i="3"/>
  <c r="S337" i="3"/>
  <c r="M337" i="3" s="1"/>
  <c r="R337" i="3"/>
  <c r="K337" i="3" s="1"/>
  <c r="Q337" i="3"/>
  <c r="G337" i="3" s="1"/>
  <c r="H337" i="3" s="1"/>
  <c r="C337" i="3"/>
  <c r="B337" i="3"/>
  <c r="A337" i="3"/>
  <c r="T336" i="3"/>
  <c r="S336" i="3"/>
  <c r="M336" i="3" s="1"/>
  <c r="R336" i="3"/>
  <c r="K336" i="3" s="1"/>
  <c r="Q336" i="3"/>
  <c r="G336" i="3" s="1"/>
  <c r="H336" i="3" s="1"/>
  <c r="C336" i="3"/>
  <c r="B336" i="3"/>
  <c r="A336" i="3"/>
  <c r="T335" i="3"/>
  <c r="S335" i="3"/>
  <c r="M335" i="3" s="1"/>
  <c r="R335" i="3"/>
  <c r="K335" i="3" s="1"/>
  <c r="Q335" i="3"/>
  <c r="G335" i="3" s="1"/>
  <c r="H335" i="3" s="1"/>
  <c r="C335" i="3"/>
  <c r="B335" i="3"/>
  <c r="A335" i="3"/>
  <c r="T334" i="3"/>
  <c r="S334" i="3"/>
  <c r="M334" i="3" s="1"/>
  <c r="R334" i="3"/>
  <c r="K334" i="3" s="1"/>
  <c r="Q334" i="3"/>
  <c r="G334" i="3" s="1"/>
  <c r="H334" i="3" s="1"/>
  <c r="C334" i="3"/>
  <c r="B334" i="3"/>
  <c r="A334" i="3"/>
  <c r="T333" i="3"/>
  <c r="S333" i="3"/>
  <c r="M333" i="3" s="1"/>
  <c r="R333" i="3"/>
  <c r="K333" i="3" s="1"/>
  <c r="Q333" i="3"/>
  <c r="G333" i="3" s="1"/>
  <c r="H333" i="3" s="1"/>
  <c r="C333" i="3"/>
  <c r="B333" i="3"/>
  <c r="A333" i="3"/>
  <c r="T332" i="3"/>
  <c r="S332" i="3"/>
  <c r="M332" i="3" s="1"/>
  <c r="R332" i="3"/>
  <c r="K332" i="3" s="1"/>
  <c r="Q332" i="3"/>
  <c r="G332" i="3" s="1"/>
  <c r="H332" i="3" s="1"/>
  <c r="C332" i="3"/>
  <c r="B332" i="3"/>
  <c r="A332" i="3"/>
  <c r="T331" i="3"/>
  <c r="S331" i="3"/>
  <c r="M331" i="3" s="1"/>
  <c r="R331" i="3"/>
  <c r="K331" i="3" s="1"/>
  <c r="Q331" i="3"/>
  <c r="G331" i="3" s="1"/>
  <c r="H331" i="3" s="1"/>
  <c r="C331" i="3"/>
  <c r="B331" i="3"/>
  <c r="A331" i="3"/>
  <c r="T330" i="3"/>
  <c r="S330" i="3"/>
  <c r="M330" i="3" s="1"/>
  <c r="R330" i="3"/>
  <c r="K330" i="3" s="1"/>
  <c r="Q330" i="3"/>
  <c r="G330" i="3" s="1"/>
  <c r="H330" i="3" s="1"/>
  <c r="C330" i="3"/>
  <c r="B330" i="3"/>
  <c r="A330" i="3"/>
  <c r="T329" i="3"/>
  <c r="S329" i="3"/>
  <c r="M329" i="3" s="1"/>
  <c r="R329" i="3"/>
  <c r="K329" i="3" s="1"/>
  <c r="Q329" i="3"/>
  <c r="G329" i="3" s="1"/>
  <c r="H329" i="3" s="1"/>
  <c r="C329" i="3"/>
  <c r="B329" i="3"/>
  <c r="A329" i="3"/>
  <c r="T328" i="3"/>
  <c r="S328" i="3"/>
  <c r="M328" i="3" s="1"/>
  <c r="R328" i="3"/>
  <c r="K328" i="3" s="1"/>
  <c r="Q328" i="3"/>
  <c r="G328" i="3" s="1"/>
  <c r="H328" i="3" s="1"/>
  <c r="C328" i="3"/>
  <c r="B328" i="3"/>
  <c r="A328" i="3"/>
  <c r="T327" i="3"/>
  <c r="S327" i="3"/>
  <c r="M327" i="3" s="1"/>
  <c r="R327" i="3"/>
  <c r="K327" i="3" s="1"/>
  <c r="Q327" i="3"/>
  <c r="G327" i="3" s="1"/>
  <c r="H327" i="3" s="1"/>
  <c r="C327" i="3"/>
  <c r="B327" i="3"/>
  <c r="A327" i="3"/>
  <c r="T326" i="3"/>
  <c r="S326" i="3"/>
  <c r="M326" i="3" s="1"/>
  <c r="R326" i="3"/>
  <c r="K326" i="3" s="1"/>
  <c r="Q326" i="3"/>
  <c r="G326" i="3" s="1"/>
  <c r="H326" i="3" s="1"/>
  <c r="C326" i="3"/>
  <c r="B326" i="3"/>
  <c r="A326" i="3"/>
  <c r="T325" i="3"/>
  <c r="S325" i="3"/>
  <c r="M325" i="3" s="1"/>
  <c r="R325" i="3"/>
  <c r="K325" i="3" s="1"/>
  <c r="Q325" i="3"/>
  <c r="G325" i="3" s="1"/>
  <c r="H325" i="3" s="1"/>
  <c r="C325" i="3"/>
  <c r="B325" i="3"/>
  <c r="A325" i="3"/>
  <c r="T324" i="3"/>
  <c r="S324" i="3"/>
  <c r="M324" i="3" s="1"/>
  <c r="R324" i="3"/>
  <c r="K324" i="3" s="1"/>
  <c r="Q324" i="3"/>
  <c r="G324" i="3" s="1"/>
  <c r="H324" i="3" s="1"/>
  <c r="C324" i="3"/>
  <c r="B324" i="3"/>
  <c r="A324" i="3"/>
  <c r="T323" i="3"/>
  <c r="S323" i="3"/>
  <c r="M323" i="3" s="1"/>
  <c r="R323" i="3"/>
  <c r="K323" i="3" s="1"/>
  <c r="Q323" i="3"/>
  <c r="G323" i="3" s="1"/>
  <c r="H323" i="3" s="1"/>
  <c r="C323" i="3"/>
  <c r="B323" i="3"/>
  <c r="A323" i="3"/>
  <c r="T322" i="3"/>
  <c r="S322" i="3"/>
  <c r="M322" i="3" s="1"/>
  <c r="R322" i="3"/>
  <c r="K322" i="3" s="1"/>
  <c r="Q322" i="3"/>
  <c r="G322" i="3" s="1"/>
  <c r="H322" i="3" s="1"/>
  <c r="C322" i="3"/>
  <c r="B322" i="3"/>
  <c r="A322" i="3"/>
  <c r="T321" i="3"/>
  <c r="S321" i="3"/>
  <c r="M321" i="3" s="1"/>
  <c r="R321" i="3"/>
  <c r="K321" i="3" s="1"/>
  <c r="Q321" i="3"/>
  <c r="G321" i="3" s="1"/>
  <c r="H321" i="3" s="1"/>
  <c r="C321" i="3"/>
  <c r="B321" i="3"/>
  <c r="A321" i="3"/>
  <c r="T320" i="3"/>
  <c r="S320" i="3"/>
  <c r="M320" i="3" s="1"/>
  <c r="R320" i="3"/>
  <c r="K320" i="3" s="1"/>
  <c r="Q320" i="3"/>
  <c r="G320" i="3" s="1"/>
  <c r="H320" i="3" s="1"/>
  <c r="C320" i="3"/>
  <c r="B320" i="3"/>
  <c r="A320" i="3"/>
  <c r="T319" i="3"/>
  <c r="S319" i="3"/>
  <c r="M319" i="3" s="1"/>
  <c r="R319" i="3"/>
  <c r="K319" i="3" s="1"/>
  <c r="Q319" i="3"/>
  <c r="G319" i="3" s="1"/>
  <c r="H319" i="3" s="1"/>
  <c r="C319" i="3"/>
  <c r="B319" i="3"/>
  <c r="A319" i="3"/>
  <c r="T318" i="3"/>
  <c r="S318" i="3"/>
  <c r="M318" i="3" s="1"/>
  <c r="R318" i="3"/>
  <c r="K318" i="3" s="1"/>
  <c r="Q318" i="3"/>
  <c r="G318" i="3" s="1"/>
  <c r="H318" i="3" s="1"/>
  <c r="C318" i="3"/>
  <c r="B318" i="3"/>
  <c r="A318" i="3"/>
  <c r="T317" i="3"/>
  <c r="S317" i="3"/>
  <c r="M317" i="3" s="1"/>
  <c r="R317" i="3"/>
  <c r="K317" i="3" s="1"/>
  <c r="Q317" i="3"/>
  <c r="G317" i="3" s="1"/>
  <c r="H317" i="3" s="1"/>
  <c r="C317" i="3"/>
  <c r="B317" i="3"/>
  <c r="A317" i="3"/>
  <c r="T316" i="3"/>
  <c r="S316" i="3"/>
  <c r="M316" i="3" s="1"/>
  <c r="R316" i="3"/>
  <c r="K316" i="3" s="1"/>
  <c r="Q316" i="3"/>
  <c r="G316" i="3" s="1"/>
  <c r="H316" i="3" s="1"/>
  <c r="C316" i="3"/>
  <c r="B316" i="3"/>
  <c r="A316" i="3"/>
  <c r="T315" i="3"/>
  <c r="S315" i="3"/>
  <c r="M315" i="3" s="1"/>
  <c r="R315" i="3"/>
  <c r="K315" i="3" s="1"/>
  <c r="Q315" i="3"/>
  <c r="G315" i="3" s="1"/>
  <c r="H315" i="3" s="1"/>
  <c r="C315" i="3"/>
  <c r="B315" i="3"/>
  <c r="A315" i="3"/>
  <c r="T314" i="3"/>
  <c r="S314" i="3"/>
  <c r="M314" i="3" s="1"/>
  <c r="R314" i="3"/>
  <c r="K314" i="3" s="1"/>
  <c r="Q314" i="3"/>
  <c r="G314" i="3" s="1"/>
  <c r="H314" i="3" s="1"/>
  <c r="C314" i="3"/>
  <c r="B314" i="3"/>
  <c r="A314" i="3"/>
  <c r="T313" i="3"/>
  <c r="S313" i="3"/>
  <c r="M313" i="3" s="1"/>
  <c r="R313" i="3"/>
  <c r="K313" i="3" s="1"/>
  <c r="Q313" i="3"/>
  <c r="G313" i="3" s="1"/>
  <c r="H313" i="3" s="1"/>
  <c r="C313" i="3"/>
  <c r="B313" i="3"/>
  <c r="A313" i="3"/>
  <c r="T312" i="3"/>
  <c r="S312" i="3"/>
  <c r="M312" i="3" s="1"/>
  <c r="R312" i="3"/>
  <c r="K312" i="3" s="1"/>
  <c r="Q312" i="3"/>
  <c r="G312" i="3" s="1"/>
  <c r="H312" i="3" s="1"/>
  <c r="C312" i="3"/>
  <c r="B312" i="3"/>
  <c r="A312" i="3"/>
  <c r="T311" i="3"/>
  <c r="S311" i="3"/>
  <c r="M311" i="3" s="1"/>
  <c r="R311" i="3"/>
  <c r="K311" i="3" s="1"/>
  <c r="Q311" i="3"/>
  <c r="G311" i="3" s="1"/>
  <c r="H311" i="3" s="1"/>
  <c r="C311" i="3"/>
  <c r="B311" i="3"/>
  <c r="A311" i="3"/>
  <c r="T310" i="3"/>
  <c r="S310" i="3"/>
  <c r="M310" i="3" s="1"/>
  <c r="R310" i="3"/>
  <c r="K310" i="3" s="1"/>
  <c r="Q310" i="3"/>
  <c r="G310" i="3" s="1"/>
  <c r="H310" i="3" s="1"/>
  <c r="C310" i="3"/>
  <c r="B310" i="3"/>
  <c r="A310" i="3"/>
  <c r="T309" i="3"/>
  <c r="S309" i="3"/>
  <c r="M309" i="3" s="1"/>
  <c r="R309" i="3"/>
  <c r="K309" i="3" s="1"/>
  <c r="Q309" i="3"/>
  <c r="G309" i="3" s="1"/>
  <c r="H309" i="3" s="1"/>
  <c r="C309" i="3"/>
  <c r="B309" i="3"/>
  <c r="A309" i="3"/>
  <c r="T308" i="3"/>
  <c r="S308" i="3"/>
  <c r="M308" i="3" s="1"/>
  <c r="R308" i="3"/>
  <c r="K308" i="3" s="1"/>
  <c r="Q308" i="3"/>
  <c r="G308" i="3" s="1"/>
  <c r="H308" i="3" s="1"/>
  <c r="C308" i="3"/>
  <c r="B308" i="3"/>
  <c r="A308" i="3"/>
  <c r="T307" i="3"/>
  <c r="S307" i="3"/>
  <c r="M307" i="3" s="1"/>
  <c r="R307" i="3"/>
  <c r="K307" i="3" s="1"/>
  <c r="Q307" i="3"/>
  <c r="G307" i="3" s="1"/>
  <c r="H307" i="3" s="1"/>
  <c r="C307" i="3"/>
  <c r="B307" i="3"/>
  <c r="A307" i="3"/>
  <c r="T306" i="3"/>
  <c r="S306" i="3"/>
  <c r="M306" i="3" s="1"/>
  <c r="R306" i="3"/>
  <c r="K306" i="3" s="1"/>
  <c r="Q306" i="3"/>
  <c r="G306" i="3" s="1"/>
  <c r="H306" i="3" s="1"/>
  <c r="C306" i="3"/>
  <c r="B306" i="3"/>
  <c r="A306" i="3"/>
  <c r="T305" i="3"/>
  <c r="S305" i="3"/>
  <c r="M305" i="3" s="1"/>
  <c r="R305" i="3"/>
  <c r="K305" i="3" s="1"/>
  <c r="Q305" i="3"/>
  <c r="G305" i="3" s="1"/>
  <c r="H305" i="3" s="1"/>
  <c r="C305" i="3"/>
  <c r="B305" i="3"/>
  <c r="A305" i="3"/>
  <c r="T304" i="3"/>
  <c r="S304" i="3"/>
  <c r="M304" i="3" s="1"/>
  <c r="R304" i="3"/>
  <c r="K304" i="3" s="1"/>
  <c r="Q304" i="3"/>
  <c r="G304" i="3" s="1"/>
  <c r="H304" i="3" s="1"/>
  <c r="C304" i="3"/>
  <c r="B304" i="3"/>
  <c r="A304" i="3"/>
  <c r="T303" i="3"/>
  <c r="S303" i="3"/>
  <c r="M303" i="3" s="1"/>
  <c r="R303" i="3"/>
  <c r="K303" i="3" s="1"/>
  <c r="Q303" i="3"/>
  <c r="G303" i="3" s="1"/>
  <c r="H303" i="3" s="1"/>
  <c r="C303" i="3"/>
  <c r="B303" i="3"/>
  <c r="A303" i="3"/>
  <c r="T302" i="3"/>
  <c r="S302" i="3"/>
  <c r="M302" i="3" s="1"/>
  <c r="R302" i="3"/>
  <c r="K302" i="3" s="1"/>
  <c r="Q302" i="3"/>
  <c r="G302" i="3" s="1"/>
  <c r="H302" i="3" s="1"/>
  <c r="C302" i="3"/>
  <c r="B302" i="3"/>
  <c r="A302" i="3"/>
  <c r="T301" i="3"/>
  <c r="S301" i="3"/>
  <c r="M301" i="3" s="1"/>
  <c r="R301" i="3"/>
  <c r="K301" i="3" s="1"/>
  <c r="Q301" i="3"/>
  <c r="G301" i="3" s="1"/>
  <c r="H301" i="3" s="1"/>
  <c r="C301" i="3"/>
  <c r="B301" i="3"/>
  <c r="A301" i="3"/>
  <c r="T300" i="3"/>
  <c r="S300" i="3"/>
  <c r="M300" i="3" s="1"/>
  <c r="R300" i="3"/>
  <c r="K300" i="3" s="1"/>
  <c r="Q300" i="3"/>
  <c r="G300" i="3" s="1"/>
  <c r="H300" i="3" s="1"/>
  <c r="C300" i="3"/>
  <c r="B300" i="3"/>
  <c r="A300" i="3"/>
  <c r="T299" i="3"/>
  <c r="S299" i="3"/>
  <c r="M299" i="3" s="1"/>
  <c r="R299" i="3"/>
  <c r="K299" i="3" s="1"/>
  <c r="Q299" i="3"/>
  <c r="G299" i="3" s="1"/>
  <c r="H299" i="3" s="1"/>
  <c r="C299" i="3"/>
  <c r="B299" i="3"/>
  <c r="A299" i="3"/>
  <c r="T298" i="3"/>
  <c r="S298" i="3"/>
  <c r="M298" i="3" s="1"/>
  <c r="R298" i="3"/>
  <c r="K298" i="3" s="1"/>
  <c r="Q298" i="3"/>
  <c r="G298" i="3" s="1"/>
  <c r="H298" i="3" s="1"/>
  <c r="C298" i="3"/>
  <c r="B298" i="3"/>
  <c r="A298" i="3"/>
  <c r="T297" i="3"/>
  <c r="S297" i="3"/>
  <c r="M297" i="3" s="1"/>
  <c r="R297" i="3"/>
  <c r="K297" i="3" s="1"/>
  <c r="Q297" i="3"/>
  <c r="G297" i="3" s="1"/>
  <c r="H297" i="3" s="1"/>
  <c r="C297" i="3"/>
  <c r="B297" i="3"/>
  <c r="A297" i="3"/>
  <c r="T296" i="3"/>
  <c r="S296" i="3"/>
  <c r="M296" i="3" s="1"/>
  <c r="R296" i="3"/>
  <c r="K296" i="3" s="1"/>
  <c r="Q296" i="3"/>
  <c r="G296" i="3" s="1"/>
  <c r="H296" i="3" s="1"/>
  <c r="C296" i="3"/>
  <c r="B296" i="3"/>
  <c r="A296" i="3"/>
  <c r="T295" i="3"/>
  <c r="S295" i="3"/>
  <c r="M295" i="3" s="1"/>
  <c r="R295" i="3"/>
  <c r="K295" i="3" s="1"/>
  <c r="Q295" i="3"/>
  <c r="G295" i="3" s="1"/>
  <c r="H295" i="3" s="1"/>
  <c r="C295" i="3"/>
  <c r="B295" i="3"/>
  <c r="A295" i="3"/>
  <c r="T294" i="3"/>
  <c r="S294" i="3"/>
  <c r="M294" i="3" s="1"/>
  <c r="R294" i="3"/>
  <c r="K294" i="3" s="1"/>
  <c r="Q294" i="3"/>
  <c r="G294" i="3" s="1"/>
  <c r="H294" i="3" s="1"/>
  <c r="C294" i="3"/>
  <c r="B294" i="3"/>
  <c r="A294" i="3"/>
  <c r="T293" i="3"/>
  <c r="S293" i="3"/>
  <c r="M293" i="3" s="1"/>
  <c r="R293" i="3"/>
  <c r="K293" i="3" s="1"/>
  <c r="Q293" i="3"/>
  <c r="G293" i="3" s="1"/>
  <c r="H293" i="3" s="1"/>
  <c r="C293" i="3"/>
  <c r="B293" i="3"/>
  <c r="A293" i="3"/>
  <c r="T292" i="3"/>
  <c r="S292" i="3"/>
  <c r="M292" i="3" s="1"/>
  <c r="R292" i="3"/>
  <c r="K292" i="3" s="1"/>
  <c r="Q292" i="3"/>
  <c r="G292" i="3" s="1"/>
  <c r="H292" i="3" s="1"/>
  <c r="C292" i="3"/>
  <c r="B292" i="3"/>
  <c r="A292" i="3"/>
  <c r="T291" i="3"/>
  <c r="S291" i="3"/>
  <c r="M291" i="3" s="1"/>
  <c r="R291" i="3"/>
  <c r="K291" i="3" s="1"/>
  <c r="Q291" i="3"/>
  <c r="G291" i="3" s="1"/>
  <c r="H291" i="3" s="1"/>
  <c r="C291" i="3"/>
  <c r="B291" i="3"/>
  <c r="A291" i="3"/>
  <c r="T290" i="3"/>
  <c r="S290" i="3"/>
  <c r="M290" i="3" s="1"/>
  <c r="R290" i="3"/>
  <c r="K290" i="3" s="1"/>
  <c r="Q290" i="3"/>
  <c r="G290" i="3" s="1"/>
  <c r="H290" i="3" s="1"/>
  <c r="C290" i="3"/>
  <c r="B290" i="3"/>
  <c r="A290" i="3"/>
  <c r="T289" i="3"/>
  <c r="S289" i="3"/>
  <c r="M289" i="3" s="1"/>
  <c r="R289" i="3"/>
  <c r="K289" i="3" s="1"/>
  <c r="Q289" i="3"/>
  <c r="G289" i="3" s="1"/>
  <c r="H289" i="3" s="1"/>
  <c r="C289" i="3"/>
  <c r="B289" i="3"/>
  <c r="A289" i="3"/>
  <c r="T288" i="3"/>
  <c r="S288" i="3"/>
  <c r="M288" i="3" s="1"/>
  <c r="R288" i="3"/>
  <c r="K288" i="3" s="1"/>
  <c r="Q288" i="3"/>
  <c r="G288" i="3" s="1"/>
  <c r="H288" i="3" s="1"/>
  <c r="C288" i="3"/>
  <c r="B288" i="3"/>
  <c r="A288" i="3"/>
  <c r="T287" i="3"/>
  <c r="S287" i="3"/>
  <c r="M287" i="3" s="1"/>
  <c r="R287" i="3"/>
  <c r="K287" i="3" s="1"/>
  <c r="Q287" i="3"/>
  <c r="G287" i="3" s="1"/>
  <c r="H287" i="3" s="1"/>
  <c r="C287" i="3"/>
  <c r="B287" i="3"/>
  <c r="A287" i="3"/>
  <c r="T286" i="3"/>
  <c r="S286" i="3"/>
  <c r="M286" i="3" s="1"/>
  <c r="R286" i="3"/>
  <c r="K286" i="3" s="1"/>
  <c r="Q286" i="3"/>
  <c r="G286" i="3" s="1"/>
  <c r="H286" i="3" s="1"/>
  <c r="C286" i="3"/>
  <c r="B286" i="3"/>
  <c r="A286" i="3"/>
  <c r="T285" i="3"/>
  <c r="S285" i="3"/>
  <c r="M285" i="3" s="1"/>
  <c r="R285" i="3"/>
  <c r="K285" i="3" s="1"/>
  <c r="Q285" i="3"/>
  <c r="G285" i="3" s="1"/>
  <c r="H285" i="3" s="1"/>
  <c r="C285" i="3"/>
  <c r="B285" i="3"/>
  <c r="A285" i="3"/>
  <c r="T284" i="3"/>
  <c r="S284" i="3"/>
  <c r="M284" i="3" s="1"/>
  <c r="R284" i="3"/>
  <c r="K284" i="3" s="1"/>
  <c r="Q284" i="3"/>
  <c r="G284" i="3" s="1"/>
  <c r="H284" i="3" s="1"/>
  <c r="C284" i="3"/>
  <c r="B284" i="3"/>
  <c r="A284" i="3"/>
  <c r="T283" i="3"/>
  <c r="S283" i="3"/>
  <c r="M283" i="3" s="1"/>
  <c r="R283" i="3"/>
  <c r="K283" i="3" s="1"/>
  <c r="Q283" i="3"/>
  <c r="G283" i="3" s="1"/>
  <c r="H283" i="3" s="1"/>
  <c r="C283" i="3"/>
  <c r="B283" i="3"/>
  <c r="A283" i="3"/>
  <c r="T282" i="3"/>
  <c r="S282" i="3"/>
  <c r="M282" i="3" s="1"/>
  <c r="R282" i="3"/>
  <c r="K282" i="3" s="1"/>
  <c r="Q282" i="3"/>
  <c r="G282" i="3" s="1"/>
  <c r="H282" i="3" s="1"/>
  <c r="C282" i="3"/>
  <c r="B282" i="3"/>
  <c r="A282" i="3"/>
  <c r="T281" i="3"/>
  <c r="S281" i="3"/>
  <c r="M281" i="3" s="1"/>
  <c r="R281" i="3"/>
  <c r="K281" i="3" s="1"/>
  <c r="Q281" i="3"/>
  <c r="G281" i="3" s="1"/>
  <c r="H281" i="3" s="1"/>
  <c r="C281" i="3"/>
  <c r="B281" i="3"/>
  <c r="A281" i="3"/>
  <c r="T280" i="3"/>
  <c r="S280" i="3"/>
  <c r="M280" i="3" s="1"/>
  <c r="R280" i="3"/>
  <c r="K280" i="3" s="1"/>
  <c r="Q280" i="3"/>
  <c r="G280" i="3" s="1"/>
  <c r="H280" i="3" s="1"/>
  <c r="C280" i="3"/>
  <c r="B280" i="3"/>
  <c r="A280" i="3"/>
  <c r="T279" i="3"/>
  <c r="S279" i="3"/>
  <c r="M279" i="3" s="1"/>
  <c r="R279" i="3"/>
  <c r="K279" i="3" s="1"/>
  <c r="Q279" i="3"/>
  <c r="G279" i="3" s="1"/>
  <c r="H279" i="3" s="1"/>
  <c r="C279" i="3"/>
  <c r="B279" i="3"/>
  <c r="A279" i="3"/>
  <c r="T278" i="3"/>
  <c r="S278" i="3"/>
  <c r="M278" i="3" s="1"/>
  <c r="R278" i="3"/>
  <c r="K278" i="3" s="1"/>
  <c r="Q278" i="3"/>
  <c r="G278" i="3" s="1"/>
  <c r="H278" i="3" s="1"/>
  <c r="C278" i="3"/>
  <c r="B278" i="3"/>
  <c r="A278" i="3"/>
  <c r="T277" i="3"/>
  <c r="S277" i="3"/>
  <c r="M277" i="3" s="1"/>
  <c r="R277" i="3"/>
  <c r="K277" i="3" s="1"/>
  <c r="Q277" i="3"/>
  <c r="G277" i="3" s="1"/>
  <c r="H277" i="3" s="1"/>
  <c r="C277" i="3"/>
  <c r="B277" i="3"/>
  <c r="A277" i="3"/>
  <c r="T276" i="3"/>
  <c r="S276" i="3"/>
  <c r="M276" i="3" s="1"/>
  <c r="R276" i="3"/>
  <c r="K276" i="3" s="1"/>
  <c r="Q276" i="3"/>
  <c r="G276" i="3" s="1"/>
  <c r="H276" i="3" s="1"/>
  <c r="C276" i="3"/>
  <c r="B276" i="3"/>
  <c r="A276" i="3"/>
  <c r="T275" i="3"/>
  <c r="S275" i="3"/>
  <c r="M275" i="3" s="1"/>
  <c r="R275" i="3"/>
  <c r="K275" i="3" s="1"/>
  <c r="Q275" i="3"/>
  <c r="G275" i="3" s="1"/>
  <c r="H275" i="3" s="1"/>
  <c r="C275" i="3"/>
  <c r="B275" i="3"/>
  <c r="A275" i="3"/>
  <c r="T274" i="3"/>
  <c r="S274" i="3"/>
  <c r="M274" i="3" s="1"/>
  <c r="R274" i="3"/>
  <c r="K274" i="3" s="1"/>
  <c r="Q274" i="3"/>
  <c r="G274" i="3" s="1"/>
  <c r="H274" i="3" s="1"/>
  <c r="C274" i="3"/>
  <c r="B274" i="3"/>
  <c r="A274" i="3"/>
  <c r="T273" i="3"/>
  <c r="S273" i="3"/>
  <c r="M273" i="3" s="1"/>
  <c r="R273" i="3"/>
  <c r="K273" i="3" s="1"/>
  <c r="Q273" i="3"/>
  <c r="G273" i="3" s="1"/>
  <c r="H273" i="3" s="1"/>
  <c r="C273" i="3"/>
  <c r="B273" i="3"/>
  <c r="A273" i="3"/>
  <c r="T272" i="3"/>
  <c r="S272" i="3"/>
  <c r="M272" i="3" s="1"/>
  <c r="R272" i="3"/>
  <c r="K272" i="3" s="1"/>
  <c r="Q272" i="3"/>
  <c r="G272" i="3" s="1"/>
  <c r="H272" i="3" s="1"/>
  <c r="C272" i="3"/>
  <c r="B272" i="3"/>
  <c r="A272" i="3"/>
  <c r="T271" i="3"/>
  <c r="S271" i="3"/>
  <c r="M271" i="3" s="1"/>
  <c r="R271" i="3"/>
  <c r="K271" i="3" s="1"/>
  <c r="Q271" i="3"/>
  <c r="G271" i="3" s="1"/>
  <c r="H271" i="3" s="1"/>
  <c r="C271" i="3"/>
  <c r="B271" i="3"/>
  <c r="A271" i="3"/>
  <c r="T270" i="3"/>
  <c r="S270" i="3"/>
  <c r="M270" i="3" s="1"/>
  <c r="R270" i="3"/>
  <c r="K270" i="3" s="1"/>
  <c r="Q270" i="3"/>
  <c r="G270" i="3" s="1"/>
  <c r="H270" i="3" s="1"/>
  <c r="C270" i="3"/>
  <c r="B270" i="3"/>
  <c r="A270" i="3"/>
  <c r="T269" i="3"/>
  <c r="S269" i="3"/>
  <c r="M269" i="3" s="1"/>
  <c r="R269" i="3"/>
  <c r="K269" i="3" s="1"/>
  <c r="Q269" i="3"/>
  <c r="G269" i="3" s="1"/>
  <c r="H269" i="3" s="1"/>
  <c r="C269" i="3"/>
  <c r="B269" i="3"/>
  <c r="A269" i="3"/>
  <c r="T268" i="3"/>
  <c r="S268" i="3"/>
  <c r="M268" i="3" s="1"/>
  <c r="R268" i="3"/>
  <c r="K268" i="3" s="1"/>
  <c r="Q268" i="3"/>
  <c r="G268" i="3" s="1"/>
  <c r="H268" i="3" s="1"/>
  <c r="C268" i="3"/>
  <c r="B268" i="3"/>
  <c r="A268" i="3"/>
  <c r="T267" i="3"/>
  <c r="S267" i="3"/>
  <c r="M267" i="3" s="1"/>
  <c r="R267" i="3"/>
  <c r="K267" i="3" s="1"/>
  <c r="Q267" i="3"/>
  <c r="G267" i="3" s="1"/>
  <c r="H267" i="3" s="1"/>
  <c r="C267" i="3"/>
  <c r="B267" i="3"/>
  <c r="A267" i="3"/>
  <c r="T266" i="3"/>
  <c r="S266" i="3"/>
  <c r="M266" i="3" s="1"/>
  <c r="R266" i="3"/>
  <c r="K266" i="3" s="1"/>
  <c r="Q266" i="3"/>
  <c r="G266" i="3" s="1"/>
  <c r="H266" i="3" s="1"/>
  <c r="C266" i="3"/>
  <c r="B266" i="3"/>
  <c r="A266" i="3"/>
  <c r="T265" i="3"/>
  <c r="S265" i="3"/>
  <c r="M265" i="3" s="1"/>
  <c r="R265" i="3"/>
  <c r="K265" i="3" s="1"/>
  <c r="Q265" i="3"/>
  <c r="G265" i="3" s="1"/>
  <c r="H265" i="3" s="1"/>
  <c r="C265" i="3"/>
  <c r="B265" i="3"/>
  <c r="A265" i="3"/>
  <c r="T264" i="3"/>
  <c r="S264" i="3"/>
  <c r="M264" i="3" s="1"/>
  <c r="R264" i="3"/>
  <c r="K264" i="3" s="1"/>
  <c r="Q264" i="3"/>
  <c r="G264" i="3" s="1"/>
  <c r="H264" i="3" s="1"/>
  <c r="C264" i="3"/>
  <c r="B264" i="3"/>
  <c r="A264" i="3"/>
  <c r="T263" i="3"/>
  <c r="S263" i="3"/>
  <c r="M263" i="3" s="1"/>
  <c r="R263" i="3"/>
  <c r="K263" i="3" s="1"/>
  <c r="Q263" i="3"/>
  <c r="G263" i="3" s="1"/>
  <c r="H263" i="3" s="1"/>
  <c r="C263" i="3"/>
  <c r="B263" i="3"/>
  <c r="A263" i="3"/>
  <c r="T262" i="3"/>
  <c r="S262" i="3"/>
  <c r="M262" i="3" s="1"/>
  <c r="R262" i="3"/>
  <c r="K262" i="3" s="1"/>
  <c r="Q262" i="3"/>
  <c r="G262" i="3" s="1"/>
  <c r="H262" i="3" s="1"/>
  <c r="C262" i="3"/>
  <c r="B262" i="3"/>
  <c r="A262" i="3"/>
  <c r="T261" i="3"/>
  <c r="S261" i="3"/>
  <c r="M261" i="3" s="1"/>
  <c r="R261" i="3"/>
  <c r="K261" i="3" s="1"/>
  <c r="Q261" i="3"/>
  <c r="G261" i="3" s="1"/>
  <c r="H261" i="3" s="1"/>
  <c r="C261" i="3"/>
  <c r="B261" i="3"/>
  <c r="A261" i="3"/>
  <c r="T260" i="3"/>
  <c r="S260" i="3"/>
  <c r="M260" i="3" s="1"/>
  <c r="R260" i="3"/>
  <c r="K260" i="3" s="1"/>
  <c r="Q260" i="3"/>
  <c r="G260" i="3" s="1"/>
  <c r="H260" i="3" s="1"/>
  <c r="C260" i="3"/>
  <c r="B260" i="3"/>
  <c r="A260" i="3"/>
  <c r="T259" i="3"/>
  <c r="S259" i="3"/>
  <c r="M259" i="3" s="1"/>
  <c r="R259" i="3"/>
  <c r="K259" i="3" s="1"/>
  <c r="Q259" i="3"/>
  <c r="G259" i="3" s="1"/>
  <c r="H259" i="3" s="1"/>
  <c r="C259" i="3"/>
  <c r="B259" i="3"/>
  <c r="A259" i="3"/>
  <c r="T258" i="3"/>
  <c r="S258" i="3"/>
  <c r="M258" i="3" s="1"/>
  <c r="R258" i="3"/>
  <c r="K258" i="3" s="1"/>
  <c r="Q258" i="3"/>
  <c r="G258" i="3" s="1"/>
  <c r="H258" i="3" s="1"/>
  <c r="C258" i="3"/>
  <c r="B258" i="3"/>
  <c r="A258" i="3"/>
  <c r="T257" i="3"/>
  <c r="S257" i="3"/>
  <c r="M257" i="3" s="1"/>
  <c r="R257" i="3"/>
  <c r="K257" i="3" s="1"/>
  <c r="Q257" i="3"/>
  <c r="G257" i="3" s="1"/>
  <c r="H257" i="3" s="1"/>
  <c r="C257" i="3"/>
  <c r="B257" i="3"/>
  <c r="A257" i="3"/>
  <c r="T256" i="3"/>
  <c r="S256" i="3"/>
  <c r="M256" i="3" s="1"/>
  <c r="R256" i="3"/>
  <c r="K256" i="3" s="1"/>
  <c r="Q256" i="3"/>
  <c r="G256" i="3" s="1"/>
  <c r="H256" i="3" s="1"/>
  <c r="C256" i="3"/>
  <c r="B256" i="3"/>
  <c r="A256" i="3"/>
  <c r="T255" i="3"/>
  <c r="S255" i="3"/>
  <c r="M255" i="3" s="1"/>
  <c r="R255" i="3"/>
  <c r="K255" i="3" s="1"/>
  <c r="Q255" i="3"/>
  <c r="G255" i="3" s="1"/>
  <c r="H255" i="3" s="1"/>
  <c r="C255" i="3"/>
  <c r="B255" i="3"/>
  <c r="A255" i="3"/>
  <c r="T254" i="3"/>
  <c r="S254" i="3"/>
  <c r="M254" i="3" s="1"/>
  <c r="R254" i="3"/>
  <c r="K254" i="3" s="1"/>
  <c r="Q254" i="3"/>
  <c r="G254" i="3" s="1"/>
  <c r="H254" i="3" s="1"/>
  <c r="C254" i="3"/>
  <c r="B254" i="3"/>
  <c r="A254" i="3"/>
  <c r="T253" i="3"/>
  <c r="S253" i="3"/>
  <c r="M253" i="3" s="1"/>
  <c r="R253" i="3"/>
  <c r="K253" i="3" s="1"/>
  <c r="Q253" i="3"/>
  <c r="G253" i="3" s="1"/>
  <c r="H253" i="3" s="1"/>
  <c r="C253" i="3"/>
  <c r="B253" i="3"/>
  <c r="A253" i="3"/>
  <c r="T252" i="3"/>
  <c r="S252" i="3"/>
  <c r="M252" i="3" s="1"/>
  <c r="R252" i="3"/>
  <c r="K252" i="3" s="1"/>
  <c r="Q252" i="3"/>
  <c r="G252" i="3" s="1"/>
  <c r="H252" i="3" s="1"/>
  <c r="C252" i="3"/>
  <c r="B252" i="3"/>
  <c r="A252" i="3"/>
  <c r="T251" i="3"/>
  <c r="S251" i="3"/>
  <c r="M251" i="3" s="1"/>
  <c r="R251" i="3"/>
  <c r="K251" i="3" s="1"/>
  <c r="Q251" i="3"/>
  <c r="G251" i="3" s="1"/>
  <c r="H251" i="3" s="1"/>
  <c r="C251" i="3"/>
  <c r="B251" i="3"/>
  <c r="A251" i="3"/>
  <c r="T250" i="3"/>
  <c r="S250" i="3"/>
  <c r="M250" i="3" s="1"/>
  <c r="R250" i="3"/>
  <c r="K250" i="3" s="1"/>
  <c r="Q250" i="3"/>
  <c r="G250" i="3" s="1"/>
  <c r="H250" i="3" s="1"/>
  <c r="C250" i="3"/>
  <c r="B250" i="3"/>
  <c r="A250" i="3"/>
  <c r="T249" i="3"/>
  <c r="S249" i="3"/>
  <c r="M249" i="3" s="1"/>
  <c r="R249" i="3"/>
  <c r="K249" i="3" s="1"/>
  <c r="Q249" i="3"/>
  <c r="G249" i="3" s="1"/>
  <c r="H249" i="3" s="1"/>
  <c r="C249" i="3"/>
  <c r="B249" i="3"/>
  <c r="A249" i="3"/>
  <c r="T248" i="3"/>
  <c r="S248" i="3"/>
  <c r="M248" i="3" s="1"/>
  <c r="R248" i="3"/>
  <c r="K248" i="3" s="1"/>
  <c r="Q248" i="3"/>
  <c r="G248" i="3" s="1"/>
  <c r="H248" i="3" s="1"/>
  <c r="C248" i="3"/>
  <c r="B248" i="3"/>
  <c r="A248" i="3"/>
  <c r="T247" i="3"/>
  <c r="S247" i="3"/>
  <c r="M247" i="3" s="1"/>
  <c r="R247" i="3"/>
  <c r="K247" i="3" s="1"/>
  <c r="Q247" i="3"/>
  <c r="G247" i="3" s="1"/>
  <c r="H247" i="3" s="1"/>
  <c r="C247" i="3"/>
  <c r="B247" i="3"/>
  <c r="A247" i="3"/>
  <c r="T246" i="3"/>
  <c r="S246" i="3"/>
  <c r="M246" i="3" s="1"/>
  <c r="R246" i="3"/>
  <c r="K246" i="3" s="1"/>
  <c r="Q246" i="3"/>
  <c r="G246" i="3" s="1"/>
  <c r="H246" i="3" s="1"/>
  <c r="C246" i="3"/>
  <c r="B246" i="3"/>
  <c r="A246" i="3"/>
  <c r="T245" i="3"/>
  <c r="S245" i="3"/>
  <c r="M245" i="3" s="1"/>
  <c r="R245" i="3"/>
  <c r="K245" i="3" s="1"/>
  <c r="Q245" i="3"/>
  <c r="G245" i="3" s="1"/>
  <c r="H245" i="3" s="1"/>
  <c r="C245" i="3"/>
  <c r="B245" i="3"/>
  <c r="A245" i="3"/>
  <c r="T244" i="3"/>
  <c r="S244" i="3"/>
  <c r="M244" i="3" s="1"/>
  <c r="R244" i="3"/>
  <c r="K244" i="3" s="1"/>
  <c r="Q244" i="3"/>
  <c r="G244" i="3" s="1"/>
  <c r="H244" i="3" s="1"/>
  <c r="C244" i="3"/>
  <c r="B244" i="3"/>
  <c r="A244" i="3"/>
  <c r="T243" i="3"/>
  <c r="S243" i="3"/>
  <c r="M243" i="3" s="1"/>
  <c r="R243" i="3"/>
  <c r="K243" i="3" s="1"/>
  <c r="Q243" i="3"/>
  <c r="G243" i="3" s="1"/>
  <c r="H243" i="3" s="1"/>
  <c r="C243" i="3"/>
  <c r="B243" i="3"/>
  <c r="A243" i="3"/>
  <c r="T242" i="3"/>
  <c r="S242" i="3"/>
  <c r="M242" i="3" s="1"/>
  <c r="R242" i="3"/>
  <c r="K242" i="3" s="1"/>
  <c r="Q242" i="3"/>
  <c r="G242" i="3" s="1"/>
  <c r="H242" i="3" s="1"/>
  <c r="C242" i="3"/>
  <c r="B242" i="3"/>
  <c r="A242" i="3"/>
  <c r="T241" i="3"/>
  <c r="S241" i="3"/>
  <c r="M241" i="3" s="1"/>
  <c r="R241" i="3"/>
  <c r="K241" i="3" s="1"/>
  <c r="Q241" i="3"/>
  <c r="G241" i="3" s="1"/>
  <c r="H241" i="3" s="1"/>
  <c r="C241" i="3"/>
  <c r="B241" i="3"/>
  <c r="A241" i="3"/>
  <c r="T240" i="3"/>
  <c r="S240" i="3"/>
  <c r="M240" i="3" s="1"/>
  <c r="R240" i="3"/>
  <c r="K240" i="3" s="1"/>
  <c r="Q240" i="3"/>
  <c r="G240" i="3" s="1"/>
  <c r="H240" i="3" s="1"/>
  <c r="C240" i="3"/>
  <c r="B240" i="3"/>
  <c r="A240" i="3"/>
  <c r="T239" i="3"/>
  <c r="S239" i="3"/>
  <c r="M239" i="3" s="1"/>
  <c r="R239" i="3"/>
  <c r="K239" i="3" s="1"/>
  <c r="Q239" i="3"/>
  <c r="G239" i="3" s="1"/>
  <c r="H239" i="3" s="1"/>
  <c r="C239" i="3"/>
  <c r="B239" i="3"/>
  <c r="A239" i="3"/>
  <c r="T238" i="3"/>
  <c r="S238" i="3"/>
  <c r="M238" i="3" s="1"/>
  <c r="R238" i="3"/>
  <c r="K238" i="3" s="1"/>
  <c r="Q238" i="3"/>
  <c r="G238" i="3" s="1"/>
  <c r="H238" i="3" s="1"/>
  <c r="C238" i="3"/>
  <c r="B238" i="3"/>
  <c r="A238" i="3"/>
  <c r="T237" i="3"/>
  <c r="S237" i="3"/>
  <c r="M237" i="3" s="1"/>
  <c r="R237" i="3"/>
  <c r="K237" i="3" s="1"/>
  <c r="Q237" i="3"/>
  <c r="G237" i="3" s="1"/>
  <c r="H237" i="3" s="1"/>
  <c r="C237" i="3"/>
  <c r="B237" i="3"/>
  <c r="A237" i="3"/>
  <c r="T236" i="3"/>
  <c r="S236" i="3"/>
  <c r="M236" i="3" s="1"/>
  <c r="R236" i="3"/>
  <c r="K236" i="3" s="1"/>
  <c r="Q236" i="3"/>
  <c r="G236" i="3" s="1"/>
  <c r="H236" i="3" s="1"/>
  <c r="C236" i="3"/>
  <c r="B236" i="3"/>
  <c r="A236" i="3"/>
  <c r="T235" i="3"/>
  <c r="S235" i="3"/>
  <c r="M235" i="3" s="1"/>
  <c r="R235" i="3"/>
  <c r="K235" i="3" s="1"/>
  <c r="Q235" i="3"/>
  <c r="G235" i="3" s="1"/>
  <c r="H235" i="3" s="1"/>
  <c r="C235" i="3"/>
  <c r="B235" i="3"/>
  <c r="A235" i="3"/>
  <c r="T234" i="3"/>
  <c r="S234" i="3"/>
  <c r="M234" i="3" s="1"/>
  <c r="R234" i="3"/>
  <c r="K234" i="3" s="1"/>
  <c r="Q234" i="3"/>
  <c r="G234" i="3" s="1"/>
  <c r="H234" i="3" s="1"/>
  <c r="C234" i="3"/>
  <c r="B234" i="3"/>
  <c r="A234" i="3"/>
  <c r="T233" i="3"/>
  <c r="S233" i="3"/>
  <c r="M233" i="3" s="1"/>
  <c r="R233" i="3"/>
  <c r="K233" i="3" s="1"/>
  <c r="Q233" i="3"/>
  <c r="G233" i="3" s="1"/>
  <c r="H233" i="3" s="1"/>
  <c r="C233" i="3"/>
  <c r="B233" i="3"/>
  <c r="A233" i="3"/>
  <c r="T232" i="3"/>
  <c r="S232" i="3"/>
  <c r="M232" i="3" s="1"/>
  <c r="R232" i="3"/>
  <c r="K232" i="3" s="1"/>
  <c r="Q232" i="3"/>
  <c r="G232" i="3" s="1"/>
  <c r="H232" i="3" s="1"/>
  <c r="C232" i="3"/>
  <c r="B232" i="3"/>
  <c r="A232" i="3"/>
  <c r="T231" i="3"/>
  <c r="S231" i="3"/>
  <c r="M231" i="3" s="1"/>
  <c r="R231" i="3"/>
  <c r="K231" i="3" s="1"/>
  <c r="Q231" i="3"/>
  <c r="G231" i="3" s="1"/>
  <c r="H231" i="3" s="1"/>
  <c r="C231" i="3"/>
  <c r="B231" i="3"/>
  <c r="A231" i="3"/>
  <c r="T230" i="3"/>
  <c r="S230" i="3"/>
  <c r="M230" i="3" s="1"/>
  <c r="R230" i="3"/>
  <c r="K230" i="3" s="1"/>
  <c r="Q230" i="3"/>
  <c r="G230" i="3" s="1"/>
  <c r="H230" i="3" s="1"/>
  <c r="C230" i="3"/>
  <c r="B230" i="3"/>
  <c r="A230" i="3"/>
  <c r="T229" i="3"/>
  <c r="S229" i="3"/>
  <c r="M229" i="3" s="1"/>
  <c r="R229" i="3"/>
  <c r="K229" i="3" s="1"/>
  <c r="Q229" i="3"/>
  <c r="G229" i="3" s="1"/>
  <c r="H229" i="3" s="1"/>
  <c r="C229" i="3"/>
  <c r="B229" i="3"/>
  <c r="A229" i="3"/>
  <c r="T228" i="3"/>
  <c r="S228" i="3"/>
  <c r="M228" i="3" s="1"/>
  <c r="R228" i="3"/>
  <c r="K228" i="3" s="1"/>
  <c r="Q228" i="3"/>
  <c r="G228" i="3" s="1"/>
  <c r="H228" i="3" s="1"/>
  <c r="C228" i="3"/>
  <c r="B228" i="3"/>
  <c r="A228" i="3"/>
  <c r="T227" i="3"/>
  <c r="S227" i="3"/>
  <c r="M227" i="3" s="1"/>
  <c r="R227" i="3"/>
  <c r="K227" i="3" s="1"/>
  <c r="Q227" i="3"/>
  <c r="G227" i="3" s="1"/>
  <c r="H227" i="3" s="1"/>
  <c r="C227" i="3"/>
  <c r="B227" i="3"/>
  <c r="A227" i="3"/>
  <c r="T226" i="3"/>
  <c r="S226" i="3"/>
  <c r="M226" i="3" s="1"/>
  <c r="R226" i="3"/>
  <c r="K226" i="3" s="1"/>
  <c r="Q226" i="3"/>
  <c r="G226" i="3" s="1"/>
  <c r="H226" i="3" s="1"/>
  <c r="C226" i="3"/>
  <c r="B226" i="3"/>
  <c r="A226" i="3"/>
  <c r="T225" i="3"/>
  <c r="S225" i="3"/>
  <c r="M225" i="3" s="1"/>
  <c r="R225" i="3"/>
  <c r="K225" i="3" s="1"/>
  <c r="Q225" i="3"/>
  <c r="G225" i="3" s="1"/>
  <c r="H225" i="3" s="1"/>
  <c r="C225" i="3"/>
  <c r="B225" i="3"/>
  <c r="A225" i="3"/>
  <c r="T224" i="3"/>
  <c r="S224" i="3"/>
  <c r="M224" i="3" s="1"/>
  <c r="R224" i="3"/>
  <c r="K224" i="3" s="1"/>
  <c r="Q224" i="3"/>
  <c r="G224" i="3" s="1"/>
  <c r="H224" i="3" s="1"/>
  <c r="C224" i="3"/>
  <c r="B224" i="3"/>
  <c r="A224" i="3"/>
  <c r="T223" i="3"/>
  <c r="S223" i="3"/>
  <c r="M223" i="3" s="1"/>
  <c r="R223" i="3"/>
  <c r="K223" i="3" s="1"/>
  <c r="Q223" i="3"/>
  <c r="G223" i="3" s="1"/>
  <c r="H223" i="3" s="1"/>
  <c r="C223" i="3"/>
  <c r="B223" i="3"/>
  <c r="A223" i="3"/>
  <c r="T222" i="3"/>
  <c r="S222" i="3"/>
  <c r="M222" i="3" s="1"/>
  <c r="R222" i="3"/>
  <c r="K222" i="3" s="1"/>
  <c r="Q222" i="3"/>
  <c r="G222" i="3" s="1"/>
  <c r="H222" i="3" s="1"/>
  <c r="C222" i="3"/>
  <c r="B222" i="3"/>
  <c r="A222" i="3"/>
  <c r="T221" i="3"/>
  <c r="S221" i="3"/>
  <c r="M221" i="3" s="1"/>
  <c r="R221" i="3"/>
  <c r="K221" i="3" s="1"/>
  <c r="Q221" i="3"/>
  <c r="G221" i="3" s="1"/>
  <c r="H221" i="3" s="1"/>
  <c r="C221" i="3"/>
  <c r="B221" i="3"/>
  <c r="A221" i="3"/>
  <c r="T220" i="3"/>
  <c r="S220" i="3"/>
  <c r="M220" i="3" s="1"/>
  <c r="R220" i="3"/>
  <c r="K220" i="3" s="1"/>
  <c r="Q220" i="3"/>
  <c r="G220" i="3" s="1"/>
  <c r="H220" i="3" s="1"/>
  <c r="C220" i="3"/>
  <c r="B220" i="3"/>
  <c r="A220" i="3"/>
  <c r="T219" i="3"/>
  <c r="S219" i="3"/>
  <c r="M219" i="3" s="1"/>
  <c r="R219" i="3"/>
  <c r="K219" i="3" s="1"/>
  <c r="Q219" i="3"/>
  <c r="G219" i="3" s="1"/>
  <c r="H219" i="3" s="1"/>
  <c r="C219" i="3"/>
  <c r="B219" i="3"/>
  <c r="A219" i="3"/>
  <c r="T218" i="3"/>
  <c r="S218" i="3"/>
  <c r="M218" i="3" s="1"/>
  <c r="R218" i="3"/>
  <c r="K218" i="3" s="1"/>
  <c r="Q218" i="3"/>
  <c r="G218" i="3" s="1"/>
  <c r="H218" i="3" s="1"/>
  <c r="C218" i="3"/>
  <c r="B218" i="3"/>
  <c r="A218" i="3"/>
  <c r="T217" i="3"/>
  <c r="S217" i="3"/>
  <c r="M217" i="3" s="1"/>
  <c r="R217" i="3"/>
  <c r="K217" i="3" s="1"/>
  <c r="Q217" i="3"/>
  <c r="G217" i="3" s="1"/>
  <c r="H217" i="3" s="1"/>
  <c r="C217" i="3"/>
  <c r="B217" i="3"/>
  <c r="A217" i="3"/>
  <c r="T216" i="3"/>
  <c r="S216" i="3"/>
  <c r="M216" i="3" s="1"/>
  <c r="R216" i="3"/>
  <c r="K216" i="3" s="1"/>
  <c r="Q216" i="3"/>
  <c r="G216" i="3" s="1"/>
  <c r="H216" i="3" s="1"/>
  <c r="C216" i="3"/>
  <c r="B216" i="3"/>
  <c r="A216" i="3"/>
  <c r="T215" i="3"/>
  <c r="S215" i="3"/>
  <c r="M215" i="3" s="1"/>
  <c r="R215" i="3"/>
  <c r="K215" i="3" s="1"/>
  <c r="Q215" i="3"/>
  <c r="G215" i="3" s="1"/>
  <c r="H215" i="3" s="1"/>
  <c r="C215" i="3"/>
  <c r="B215" i="3"/>
  <c r="A215" i="3"/>
  <c r="T214" i="3"/>
  <c r="S214" i="3"/>
  <c r="M214" i="3" s="1"/>
  <c r="R214" i="3"/>
  <c r="K214" i="3" s="1"/>
  <c r="Q214" i="3"/>
  <c r="G214" i="3" s="1"/>
  <c r="H214" i="3" s="1"/>
  <c r="C214" i="3"/>
  <c r="B214" i="3"/>
  <c r="A214" i="3"/>
  <c r="T213" i="3"/>
  <c r="S213" i="3"/>
  <c r="M213" i="3" s="1"/>
  <c r="R213" i="3"/>
  <c r="K213" i="3" s="1"/>
  <c r="Q213" i="3"/>
  <c r="G213" i="3" s="1"/>
  <c r="H213" i="3" s="1"/>
  <c r="C213" i="3"/>
  <c r="B213" i="3"/>
  <c r="A213" i="3"/>
  <c r="T212" i="3"/>
  <c r="S212" i="3"/>
  <c r="M212" i="3" s="1"/>
  <c r="R212" i="3"/>
  <c r="K212" i="3" s="1"/>
  <c r="Q212" i="3"/>
  <c r="G212" i="3" s="1"/>
  <c r="H212" i="3" s="1"/>
  <c r="C212" i="3"/>
  <c r="B212" i="3"/>
  <c r="A212" i="3"/>
  <c r="T211" i="3"/>
  <c r="S211" i="3"/>
  <c r="M211" i="3" s="1"/>
  <c r="R211" i="3"/>
  <c r="K211" i="3" s="1"/>
  <c r="Q211" i="3"/>
  <c r="G211" i="3" s="1"/>
  <c r="H211" i="3" s="1"/>
  <c r="C211" i="3"/>
  <c r="B211" i="3"/>
  <c r="A211" i="3"/>
  <c r="T210" i="3"/>
  <c r="S210" i="3"/>
  <c r="M210" i="3" s="1"/>
  <c r="R210" i="3"/>
  <c r="K210" i="3" s="1"/>
  <c r="Q210" i="3"/>
  <c r="G210" i="3" s="1"/>
  <c r="H210" i="3" s="1"/>
  <c r="C210" i="3"/>
  <c r="B210" i="3"/>
  <c r="A210" i="3"/>
  <c r="T209" i="3"/>
  <c r="S209" i="3"/>
  <c r="M209" i="3" s="1"/>
  <c r="R209" i="3"/>
  <c r="K209" i="3" s="1"/>
  <c r="Q209" i="3"/>
  <c r="G209" i="3" s="1"/>
  <c r="H209" i="3" s="1"/>
  <c r="C209" i="3"/>
  <c r="B209" i="3"/>
  <c r="A209" i="3"/>
  <c r="T208" i="3"/>
  <c r="S208" i="3"/>
  <c r="M208" i="3" s="1"/>
  <c r="R208" i="3"/>
  <c r="K208" i="3" s="1"/>
  <c r="Q208" i="3"/>
  <c r="G208" i="3" s="1"/>
  <c r="H208" i="3" s="1"/>
  <c r="C208" i="3"/>
  <c r="B208" i="3"/>
  <c r="A208" i="3"/>
  <c r="T207" i="3"/>
  <c r="S207" i="3"/>
  <c r="M207" i="3" s="1"/>
  <c r="R207" i="3"/>
  <c r="K207" i="3" s="1"/>
  <c r="Q207" i="3"/>
  <c r="G207" i="3" s="1"/>
  <c r="H207" i="3" s="1"/>
  <c r="C207" i="3"/>
  <c r="B207" i="3"/>
  <c r="A207" i="3"/>
  <c r="T206" i="3"/>
  <c r="S206" i="3"/>
  <c r="M206" i="3" s="1"/>
  <c r="R206" i="3"/>
  <c r="K206" i="3" s="1"/>
  <c r="Q206" i="3"/>
  <c r="G206" i="3" s="1"/>
  <c r="H206" i="3" s="1"/>
  <c r="C206" i="3"/>
  <c r="B206" i="3"/>
  <c r="A206" i="3"/>
  <c r="T205" i="3"/>
  <c r="S205" i="3"/>
  <c r="M205" i="3" s="1"/>
  <c r="R205" i="3"/>
  <c r="K205" i="3" s="1"/>
  <c r="Q205" i="3"/>
  <c r="G205" i="3" s="1"/>
  <c r="H205" i="3" s="1"/>
  <c r="C205" i="3"/>
  <c r="B205" i="3"/>
  <c r="A205" i="3"/>
  <c r="T204" i="3"/>
  <c r="S204" i="3"/>
  <c r="M204" i="3" s="1"/>
  <c r="R204" i="3"/>
  <c r="K204" i="3" s="1"/>
  <c r="Q204" i="3"/>
  <c r="G204" i="3" s="1"/>
  <c r="H204" i="3" s="1"/>
  <c r="C204" i="3"/>
  <c r="B204" i="3"/>
  <c r="A204" i="3"/>
  <c r="T203" i="3"/>
  <c r="S203" i="3"/>
  <c r="M203" i="3" s="1"/>
  <c r="R203" i="3"/>
  <c r="K203" i="3" s="1"/>
  <c r="Q203" i="3"/>
  <c r="G203" i="3" s="1"/>
  <c r="H203" i="3" s="1"/>
  <c r="C203" i="3"/>
  <c r="B203" i="3"/>
  <c r="A203" i="3"/>
  <c r="T202" i="3"/>
  <c r="S202" i="3"/>
  <c r="M202" i="3" s="1"/>
  <c r="R202" i="3"/>
  <c r="K202" i="3" s="1"/>
  <c r="Q202" i="3"/>
  <c r="G202" i="3" s="1"/>
  <c r="H202" i="3" s="1"/>
  <c r="C202" i="3"/>
  <c r="B202" i="3"/>
  <c r="A202" i="3"/>
  <c r="T201" i="3"/>
  <c r="S201" i="3"/>
  <c r="M201" i="3" s="1"/>
  <c r="R201" i="3"/>
  <c r="K201" i="3" s="1"/>
  <c r="Q201" i="3"/>
  <c r="G201" i="3" s="1"/>
  <c r="H201" i="3" s="1"/>
  <c r="C201" i="3"/>
  <c r="B201" i="3"/>
  <c r="A201" i="3"/>
  <c r="T200" i="3"/>
  <c r="S200" i="3"/>
  <c r="M200" i="3" s="1"/>
  <c r="R200" i="3"/>
  <c r="K200" i="3" s="1"/>
  <c r="Q200" i="3"/>
  <c r="G200" i="3" s="1"/>
  <c r="H200" i="3" s="1"/>
  <c r="C200" i="3"/>
  <c r="B200" i="3"/>
  <c r="A200" i="3"/>
  <c r="T199" i="3"/>
  <c r="S199" i="3"/>
  <c r="M199" i="3" s="1"/>
  <c r="R199" i="3"/>
  <c r="K199" i="3" s="1"/>
  <c r="Q199" i="3"/>
  <c r="G199" i="3" s="1"/>
  <c r="H199" i="3" s="1"/>
  <c r="C199" i="3"/>
  <c r="B199" i="3"/>
  <c r="A199" i="3"/>
  <c r="T198" i="3"/>
  <c r="S198" i="3"/>
  <c r="M198" i="3" s="1"/>
  <c r="R198" i="3"/>
  <c r="K198" i="3" s="1"/>
  <c r="Q198" i="3"/>
  <c r="G198" i="3" s="1"/>
  <c r="H198" i="3" s="1"/>
  <c r="C198" i="3"/>
  <c r="B198" i="3"/>
  <c r="A198" i="3"/>
  <c r="T197" i="3"/>
  <c r="S197" i="3"/>
  <c r="M197" i="3" s="1"/>
  <c r="R197" i="3"/>
  <c r="K197" i="3" s="1"/>
  <c r="Q197" i="3"/>
  <c r="G197" i="3" s="1"/>
  <c r="H197" i="3" s="1"/>
  <c r="C197" i="3"/>
  <c r="B197" i="3"/>
  <c r="A197" i="3"/>
  <c r="T196" i="3"/>
  <c r="S196" i="3"/>
  <c r="M196" i="3" s="1"/>
  <c r="R196" i="3"/>
  <c r="K196" i="3" s="1"/>
  <c r="Q196" i="3"/>
  <c r="G196" i="3" s="1"/>
  <c r="H196" i="3" s="1"/>
  <c r="C196" i="3"/>
  <c r="B196" i="3"/>
  <c r="A196" i="3"/>
  <c r="T195" i="3"/>
  <c r="S195" i="3"/>
  <c r="M195" i="3" s="1"/>
  <c r="R195" i="3"/>
  <c r="K195" i="3" s="1"/>
  <c r="Q195" i="3"/>
  <c r="G195" i="3" s="1"/>
  <c r="H195" i="3" s="1"/>
  <c r="C195" i="3"/>
  <c r="B195" i="3"/>
  <c r="A195" i="3"/>
  <c r="T194" i="3"/>
  <c r="S194" i="3"/>
  <c r="M194" i="3" s="1"/>
  <c r="R194" i="3"/>
  <c r="K194" i="3" s="1"/>
  <c r="Q194" i="3"/>
  <c r="G194" i="3" s="1"/>
  <c r="H194" i="3" s="1"/>
  <c r="C194" i="3"/>
  <c r="B194" i="3"/>
  <c r="A194" i="3"/>
  <c r="T193" i="3"/>
  <c r="S193" i="3"/>
  <c r="M193" i="3" s="1"/>
  <c r="R193" i="3"/>
  <c r="K193" i="3" s="1"/>
  <c r="Q193" i="3"/>
  <c r="G193" i="3" s="1"/>
  <c r="H193" i="3" s="1"/>
  <c r="C193" i="3"/>
  <c r="B193" i="3"/>
  <c r="A193" i="3"/>
  <c r="T192" i="3"/>
  <c r="S192" i="3"/>
  <c r="M192" i="3" s="1"/>
  <c r="R192" i="3"/>
  <c r="K192" i="3" s="1"/>
  <c r="Q192" i="3"/>
  <c r="G192" i="3" s="1"/>
  <c r="H192" i="3" s="1"/>
  <c r="T191" i="3"/>
  <c r="S191" i="3"/>
  <c r="M191" i="3" s="1"/>
  <c r="R191" i="3"/>
  <c r="K191" i="3" s="1"/>
  <c r="Q191" i="3"/>
  <c r="G191" i="3" s="1"/>
  <c r="H191" i="3" s="1"/>
  <c r="C191" i="3"/>
  <c r="B191" i="3"/>
  <c r="A191" i="3"/>
  <c r="T190" i="3"/>
  <c r="S190" i="3"/>
  <c r="M190" i="3" s="1"/>
  <c r="R190" i="3"/>
  <c r="K190" i="3" s="1"/>
  <c r="Q190" i="3"/>
  <c r="G190" i="3" s="1"/>
  <c r="H190" i="3" s="1"/>
  <c r="C190" i="3"/>
  <c r="B190" i="3"/>
  <c r="A190" i="3"/>
  <c r="T189" i="3"/>
  <c r="S189" i="3"/>
  <c r="M189" i="3" s="1"/>
  <c r="R189" i="3"/>
  <c r="K189" i="3" s="1"/>
  <c r="Q189" i="3"/>
  <c r="G189" i="3" s="1"/>
  <c r="H189" i="3" s="1"/>
  <c r="C189" i="3"/>
  <c r="B189" i="3"/>
  <c r="A189" i="3"/>
  <c r="T188" i="3"/>
  <c r="S188" i="3"/>
  <c r="M188" i="3" s="1"/>
  <c r="R188" i="3"/>
  <c r="K188" i="3" s="1"/>
  <c r="Q188" i="3"/>
  <c r="G188" i="3" s="1"/>
  <c r="H188" i="3" s="1"/>
  <c r="C188" i="3"/>
  <c r="B188" i="3"/>
  <c r="A188" i="3"/>
  <c r="T187" i="3"/>
  <c r="S187" i="3"/>
  <c r="M187" i="3" s="1"/>
  <c r="R187" i="3"/>
  <c r="K187" i="3" s="1"/>
  <c r="Q187" i="3"/>
  <c r="G187" i="3" s="1"/>
  <c r="H187" i="3" s="1"/>
  <c r="C187" i="3"/>
  <c r="B187" i="3"/>
  <c r="A187" i="3"/>
  <c r="T186" i="3"/>
  <c r="S186" i="3"/>
  <c r="M186" i="3" s="1"/>
  <c r="R186" i="3"/>
  <c r="K186" i="3" s="1"/>
  <c r="Q186" i="3"/>
  <c r="G186" i="3" s="1"/>
  <c r="H186" i="3" s="1"/>
  <c r="C186" i="3"/>
  <c r="B186" i="3"/>
  <c r="A186" i="3"/>
  <c r="T185" i="3"/>
  <c r="S185" i="3"/>
  <c r="M185" i="3" s="1"/>
  <c r="R185" i="3"/>
  <c r="K185" i="3" s="1"/>
  <c r="Q185" i="3"/>
  <c r="C185" i="3"/>
  <c r="B185" i="3"/>
  <c r="A185" i="3"/>
  <c r="T184" i="3"/>
  <c r="S184" i="3"/>
  <c r="M184" i="3" s="1"/>
  <c r="R184" i="3"/>
  <c r="K184" i="3" s="1"/>
  <c r="Q184" i="3"/>
  <c r="G184" i="3" s="1"/>
  <c r="H184" i="3" s="1"/>
  <c r="C184" i="3"/>
  <c r="B184" i="3"/>
  <c r="A184" i="3"/>
  <c r="T183" i="3"/>
  <c r="S183" i="3"/>
  <c r="M183" i="3" s="1"/>
  <c r="R183" i="3"/>
  <c r="K183" i="3" s="1"/>
  <c r="Q183" i="3"/>
  <c r="C183" i="3"/>
  <c r="B183" i="3"/>
  <c r="A183" i="3"/>
  <c r="T182" i="3"/>
  <c r="S182" i="3"/>
  <c r="M182" i="3" s="1"/>
  <c r="R182" i="3"/>
  <c r="K182" i="3" s="1"/>
  <c r="Q182" i="3"/>
  <c r="G182" i="3" s="1"/>
  <c r="H182" i="3" s="1"/>
  <c r="C182" i="3"/>
  <c r="B182" i="3"/>
  <c r="A182" i="3"/>
  <c r="T181" i="3"/>
  <c r="S181" i="3"/>
  <c r="M181" i="3" s="1"/>
  <c r="R181" i="3"/>
  <c r="K181" i="3" s="1"/>
  <c r="Q181" i="3"/>
  <c r="G181" i="3" s="1"/>
  <c r="H181" i="3" s="1"/>
  <c r="C181" i="3"/>
  <c r="B181" i="3"/>
  <c r="A181" i="3"/>
  <c r="T180" i="3"/>
  <c r="S180" i="3"/>
  <c r="M180" i="3" s="1"/>
  <c r="R180" i="3"/>
  <c r="K180" i="3" s="1"/>
  <c r="Q180" i="3"/>
  <c r="G180" i="3" s="1"/>
  <c r="H180" i="3" s="1"/>
  <c r="C180" i="3"/>
  <c r="B180" i="3"/>
  <c r="A180" i="3"/>
  <c r="T179" i="3"/>
  <c r="S179" i="3"/>
  <c r="M179" i="3" s="1"/>
  <c r="R179" i="3"/>
  <c r="K179" i="3" s="1"/>
  <c r="Q179" i="3"/>
  <c r="G179" i="3" s="1"/>
  <c r="H179" i="3" s="1"/>
  <c r="C179" i="3"/>
  <c r="B179" i="3"/>
  <c r="A179" i="3"/>
  <c r="T178" i="3"/>
  <c r="S178" i="3"/>
  <c r="M178" i="3" s="1"/>
  <c r="R178" i="3"/>
  <c r="K178" i="3" s="1"/>
  <c r="Q178" i="3"/>
  <c r="G178" i="3" s="1"/>
  <c r="H178" i="3" s="1"/>
  <c r="C178" i="3"/>
  <c r="B178" i="3"/>
  <c r="A178" i="3"/>
  <c r="T177" i="3"/>
  <c r="S177" i="3"/>
  <c r="M177" i="3" s="1"/>
  <c r="R177" i="3"/>
  <c r="K177" i="3" s="1"/>
  <c r="Q177" i="3"/>
  <c r="G177" i="3" s="1"/>
  <c r="H177" i="3" s="1"/>
  <c r="C177" i="3"/>
  <c r="B177" i="3"/>
  <c r="A177" i="3"/>
  <c r="T176" i="3"/>
  <c r="S176" i="3"/>
  <c r="M176" i="3" s="1"/>
  <c r="R176" i="3"/>
  <c r="K176" i="3" s="1"/>
  <c r="Q176" i="3"/>
  <c r="G176" i="3" s="1"/>
  <c r="H176" i="3" s="1"/>
  <c r="C176" i="3"/>
  <c r="B176" i="3"/>
  <c r="A176" i="3"/>
  <c r="T175" i="3"/>
  <c r="S175" i="3"/>
  <c r="M175" i="3" s="1"/>
  <c r="R175" i="3"/>
  <c r="K175" i="3" s="1"/>
  <c r="Q175" i="3"/>
  <c r="G175" i="3" s="1"/>
  <c r="H175" i="3" s="1"/>
  <c r="C175" i="3"/>
  <c r="B175" i="3"/>
  <c r="A175" i="3"/>
  <c r="T174" i="3"/>
  <c r="S174" i="3"/>
  <c r="M174" i="3" s="1"/>
  <c r="R174" i="3"/>
  <c r="K174" i="3" s="1"/>
  <c r="Q174" i="3"/>
  <c r="G174" i="3" s="1"/>
  <c r="H174" i="3" s="1"/>
  <c r="C174" i="3"/>
  <c r="B174" i="3"/>
  <c r="A174" i="3"/>
  <c r="T173" i="3"/>
  <c r="S173" i="3"/>
  <c r="M173" i="3" s="1"/>
  <c r="R173" i="3"/>
  <c r="K173" i="3" s="1"/>
  <c r="Q173" i="3"/>
  <c r="G173" i="3" s="1"/>
  <c r="H173" i="3" s="1"/>
  <c r="C173" i="3"/>
  <c r="B173" i="3"/>
  <c r="A173" i="3"/>
  <c r="T172" i="3"/>
  <c r="S172" i="3"/>
  <c r="M172" i="3" s="1"/>
  <c r="R172" i="3"/>
  <c r="K172" i="3" s="1"/>
  <c r="Q172" i="3"/>
  <c r="G172" i="3" s="1"/>
  <c r="H172" i="3" s="1"/>
  <c r="C172" i="3"/>
  <c r="B172" i="3"/>
  <c r="A172" i="3"/>
  <c r="T171" i="3"/>
  <c r="S171" i="3"/>
  <c r="M171" i="3" s="1"/>
  <c r="R171" i="3"/>
  <c r="K171" i="3" s="1"/>
  <c r="Q171" i="3"/>
  <c r="G171" i="3" s="1"/>
  <c r="H171" i="3" s="1"/>
  <c r="C171" i="3"/>
  <c r="B171" i="3"/>
  <c r="A171" i="3"/>
  <c r="T170" i="3"/>
  <c r="S170" i="3"/>
  <c r="M170" i="3" s="1"/>
  <c r="R170" i="3"/>
  <c r="K170" i="3" s="1"/>
  <c r="Q170" i="3"/>
  <c r="G170" i="3" s="1"/>
  <c r="H170" i="3" s="1"/>
  <c r="C170" i="3"/>
  <c r="B170" i="3"/>
  <c r="A170" i="3"/>
  <c r="T169" i="3"/>
  <c r="S169" i="3"/>
  <c r="M169" i="3" s="1"/>
  <c r="R169" i="3"/>
  <c r="K169" i="3" s="1"/>
  <c r="Q169" i="3"/>
  <c r="G169" i="3" s="1"/>
  <c r="H169" i="3" s="1"/>
  <c r="C169" i="3"/>
  <c r="B169" i="3"/>
  <c r="A169" i="3"/>
  <c r="T168" i="3"/>
  <c r="S168" i="3"/>
  <c r="M168" i="3" s="1"/>
  <c r="R168" i="3"/>
  <c r="K168" i="3" s="1"/>
  <c r="Q168" i="3"/>
  <c r="G168" i="3" s="1"/>
  <c r="H168" i="3" s="1"/>
  <c r="C168" i="3"/>
  <c r="B168" i="3"/>
  <c r="A168" i="3"/>
  <c r="T167" i="3"/>
  <c r="S167" i="3"/>
  <c r="M167" i="3" s="1"/>
  <c r="R167" i="3"/>
  <c r="K167" i="3" s="1"/>
  <c r="Q167" i="3"/>
  <c r="G167" i="3" s="1"/>
  <c r="H167" i="3" s="1"/>
  <c r="C167" i="3"/>
  <c r="B167" i="3"/>
  <c r="A167" i="3"/>
  <c r="T166" i="3"/>
  <c r="S166" i="3"/>
  <c r="M166" i="3" s="1"/>
  <c r="R166" i="3"/>
  <c r="K166" i="3" s="1"/>
  <c r="Q166" i="3"/>
  <c r="G166" i="3" s="1"/>
  <c r="H166" i="3" s="1"/>
  <c r="C166" i="3"/>
  <c r="B166" i="3"/>
  <c r="A166" i="3"/>
  <c r="T165" i="3"/>
  <c r="S165" i="3"/>
  <c r="M165" i="3" s="1"/>
  <c r="R165" i="3"/>
  <c r="K165" i="3" s="1"/>
  <c r="Q165" i="3"/>
  <c r="G165" i="3" s="1"/>
  <c r="H165" i="3" s="1"/>
  <c r="C165" i="3"/>
  <c r="B165" i="3"/>
  <c r="A165" i="3"/>
  <c r="T164" i="3"/>
  <c r="S164" i="3"/>
  <c r="M164" i="3" s="1"/>
  <c r="R164" i="3"/>
  <c r="K164" i="3" s="1"/>
  <c r="Q164" i="3"/>
  <c r="G164" i="3" s="1"/>
  <c r="H164" i="3" s="1"/>
  <c r="C164" i="3"/>
  <c r="B164" i="3"/>
  <c r="A164" i="3"/>
  <c r="T163" i="3"/>
  <c r="S163" i="3"/>
  <c r="M163" i="3" s="1"/>
  <c r="R163" i="3"/>
  <c r="K163" i="3" s="1"/>
  <c r="Q163" i="3"/>
  <c r="G163" i="3" s="1"/>
  <c r="H163" i="3" s="1"/>
  <c r="C163" i="3"/>
  <c r="B163" i="3"/>
  <c r="A163" i="3"/>
  <c r="T161" i="3"/>
  <c r="S161" i="3"/>
  <c r="M161" i="3" s="1"/>
  <c r="R161" i="3"/>
  <c r="K161" i="3" s="1"/>
  <c r="Q161" i="3"/>
  <c r="G161" i="3" s="1"/>
  <c r="H161" i="3" s="1"/>
  <c r="C161" i="3"/>
  <c r="B161" i="3"/>
  <c r="A161" i="3"/>
  <c r="T160" i="3"/>
  <c r="S160" i="3"/>
  <c r="M160" i="3" s="1"/>
  <c r="R160" i="3"/>
  <c r="K160" i="3" s="1"/>
  <c r="Q160" i="3"/>
  <c r="G160" i="3" s="1"/>
  <c r="H160" i="3" s="1"/>
  <c r="C160" i="3"/>
  <c r="B160" i="3"/>
  <c r="A160" i="3"/>
  <c r="T159" i="3"/>
  <c r="S159" i="3"/>
  <c r="M159" i="3" s="1"/>
  <c r="R159" i="3"/>
  <c r="K159" i="3" s="1"/>
  <c r="Q159" i="3"/>
  <c r="G159" i="3" s="1"/>
  <c r="H159" i="3" s="1"/>
  <c r="C159" i="3"/>
  <c r="B159" i="3"/>
  <c r="A159" i="3"/>
  <c r="T158" i="3"/>
  <c r="S158" i="3"/>
  <c r="M158" i="3" s="1"/>
  <c r="R158" i="3"/>
  <c r="K158" i="3" s="1"/>
  <c r="Q158" i="3"/>
  <c r="G158" i="3" s="1"/>
  <c r="H158" i="3" s="1"/>
  <c r="C158" i="3"/>
  <c r="B158" i="3"/>
  <c r="A158" i="3"/>
  <c r="T157" i="3"/>
  <c r="S157" i="3"/>
  <c r="M157" i="3" s="1"/>
  <c r="R157" i="3"/>
  <c r="K157" i="3" s="1"/>
  <c r="Q157" i="3"/>
  <c r="G157" i="3" s="1"/>
  <c r="H157" i="3" s="1"/>
  <c r="C157" i="3"/>
  <c r="B157" i="3"/>
  <c r="A157" i="3"/>
  <c r="T156" i="3"/>
  <c r="S156" i="3"/>
  <c r="M156" i="3" s="1"/>
  <c r="R156" i="3"/>
  <c r="K156" i="3" s="1"/>
  <c r="Q156" i="3"/>
  <c r="G156" i="3" s="1"/>
  <c r="H156" i="3" s="1"/>
  <c r="C156" i="3"/>
  <c r="B156" i="3"/>
  <c r="A156" i="3"/>
  <c r="T155" i="3"/>
  <c r="S155" i="3"/>
  <c r="M155" i="3" s="1"/>
  <c r="R155" i="3"/>
  <c r="K155" i="3" s="1"/>
  <c r="Q155" i="3"/>
  <c r="G155" i="3" s="1"/>
  <c r="H155" i="3" s="1"/>
  <c r="C155" i="3"/>
  <c r="B155" i="3"/>
  <c r="A155" i="3"/>
  <c r="T154" i="3"/>
  <c r="S154" i="3"/>
  <c r="M154" i="3" s="1"/>
  <c r="R154" i="3"/>
  <c r="K154" i="3" s="1"/>
  <c r="Q154" i="3"/>
  <c r="G154" i="3" s="1"/>
  <c r="H154" i="3" s="1"/>
  <c r="C154" i="3"/>
  <c r="B154" i="3"/>
  <c r="A154" i="3"/>
  <c r="T153" i="3"/>
  <c r="S153" i="3"/>
  <c r="M153" i="3" s="1"/>
  <c r="R153" i="3"/>
  <c r="K153" i="3" s="1"/>
  <c r="Q153" i="3"/>
  <c r="G153" i="3" s="1"/>
  <c r="H153" i="3" s="1"/>
  <c r="C153" i="3"/>
  <c r="B153" i="3"/>
  <c r="A153" i="3"/>
  <c r="T152" i="3"/>
  <c r="S152" i="3"/>
  <c r="M152" i="3" s="1"/>
  <c r="R152" i="3"/>
  <c r="K152" i="3" s="1"/>
  <c r="Q152" i="3"/>
  <c r="G152" i="3" s="1"/>
  <c r="H152" i="3" s="1"/>
  <c r="C152" i="3"/>
  <c r="B152" i="3"/>
  <c r="A152" i="3"/>
  <c r="T151" i="3"/>
  <c r="S151" i="3"/>
  <c r="M151" i="3" s="1"/>
  <c r="R151" i="3"/>
  <c r="K151" i="3" s="1"/>
  <c r="Q151" i="3"/>
  <c r="G151" i="3" s="1"/>
  <c r="H151" i="3" s="1"/>
  <c r="C151" i="3"/>
  <c r="B151" i="3"/>
  <c r="A151" i="3"/>
  <c r="T150" i="3"/>
  <c r="S150" i="3"/>
  <c r="M150" i="3" s="1"/>
  <c r="R150" i="3"/>
  <c r="K150" i="3" s="1"/>
  <c r="Q150" i="3"/>
  <c r="G150" i="3" s="1"/>
  <c r="H150" i="3" s="1"/>
  <c r="C150" i="3"/>
  <c r="B150" i="3"/>
  <c r="A150" i="3"/>
  <c r="T149" i="3"/>
  <c r="S149" i="3"/>
  <c r="M149" i="3" s="1"/>
  <c r="R149" i="3"/>
  <c r="K149" i="3" s="1"/>
  <c r="Q149" i="3"/>
  <c r="G149" i="3" s="1"/>
  <c r="H149" i="3" s="1"/>
  <c r="C149" i="3"/>
  <c r="B149" i="3"/>
  <c r="A149" i="3"/>
  <c r="T148" i="3"/>
  <c r="S148" i="3"/>
  <c r="M148" i="3" s="1"/>
  <c r="R148" i="3"/>
  <c r="K148" i="3" s="1"/>
  <c r="Q148" i="3"/>
  <c r="G148" i="3" s="1"/>
  <c r="H148" i="3" s="1"/>
  <c r="C148" i="3"/>
  <c r="B148" i="3"/>
  <c r="A148" i="3"/>
  <c r="T147" i="3"/>
  <c r="S147" i="3"/>
  <c r="M147" i="3" s="1"/>
  <c r="R147" i="3"/>
  <c r="K147" i="3" s="1"/>
  <c r="Q147" i="3"/>
  <c r="G147" i="3" s="1"/>
  <c r="H147" i="3" s="1"/>
  <c r="C147" i="3"/>
  <c r="B147" i="3"/>
  <c r="A147" i="3"/>
  <c r="T146" i="3"/>
  <c r="S146" i="3"/>
  <c r="M146" i="3" s="1"/>
  <c r="R146" i="3"/>
  <c r="K146" i="3" s="1"/>
  <c r="Q146" i="3"/>
  <c r="G146" i="3" s="1"/>
  <c r="H146" i="3" s="1"/>
  <c r="C146" i="3"/>
  <c r="B146" i="3"/>
  <c r="A146" i="3"/>
  <c r="T145" i="3"/>
  <c r="S145" i="3"/>
  <c r="M145" i="3" s="1"/>
  <c r="R145" i="3"/>
  <c r="K145" i="3" s="1"/>
  <c r="Q145" i="3"/>
  <c r="G145" i="3" s="1"/>
  <c r="H145" i="3" s="1"/>
  <c r="C145" i="3"/>
  <c r="B145" i="3"/>
  <c r="A145" i="3"/>
  <c r="T144" i="3"/>
  <c r="S144" i="3"/>
  <c r="M144" i="3" s="1"/>
  <c r="R144" i="3"/>
  <c r="K144" i="3" s="1"/>
  <c r="Q144" i="3"/>
  <c r="G144" i="3" s="1"/>
  <c r="H144" i="3" s="1"/>
  <c r="C144" i="3"/>
  <c r="B144" i="3"/>
  <c r="A144" i="3"/>
  <c r="T143" i="3"/>
  <c r="S143" i="3"/>
  <c r="M143" i="3" s="1"/>
  <c r="R143" i="3"/>
  <c r="K143" i="3" s="1"/>
  <c r="Q143" i="3"/>
  <c r="G143" i="3" s="1"/>
  <c r="H143" i="3" s="1"/>
  <c r="C143" i="3"/>
  <c r="B143" i="3"/>
  <c r="A143" i="3"/>
  <c r="T142" i="3"/>
  <c r="S142" i="3"/>
  <c r="M142" i="3" s="1"/>
  <c r="R142" i="3"/>
  <c r="K142" i="3" s="1"/>
  <c r="Q142" i="3"/>
  <c r="G142" i="3" s="1"/>
  <c r="H142" i="3" s="1"/>
  <c r="C142" i="3"/>
  <c r="B142" i="3"/>
  <c r="A142" i="3"/>
  <c r="T141" i="3"/>
  <c r="S141" i="3"/>
  <c r="M141" i="3" s="1"/>
  <c r="R141" i="3"/>
  <c r="K141" i="3" s="1"/>
  <c r="Q141" i="3"/>
  <c r="G141" i="3" s="1"/>
  <c r="H141" i="3" s="1"/>
  <c r="C141" i="3"/>
  <c r="B141" i="3"/>
  <c r="A141" i="3"/>
  <c r="T140" i="3"/>
  <c r="S140" i="3"/>
  <c r="M140" i="3" s="1"/>
  <c r="R140" i="3"/>
  <c r="K140" i="3" s="1"/>
  <c r="Q140" i="3"/>
  <c r="G140" i="3" s="1"/>
  <c r="H140" i="3" s="1"/>
  <c r="C140" i="3"/>
  <c r="B140" i="3"/>
  <c r="A140" i="3"/>
  <c r="T139" i="3"/>
  <c r="S139" i="3"/>
  <c r="M139" i="3" s="1"/>
  <c r="R139" i="3"/>
  <c r="K139" i="3" s="1"/>
  <c r="Q139" i="3"/>
  <c r="G139" i="3" s="1"/>
  <c r="H139" i="3" s="1"/>
  <c r="C139" i="3"/>
  <c r="B139" i="3"/>
  <c r="A139" i="3"/>
  <c r="T138" i="3"/>
  <c r="S138" i="3"/>
  <c r="M138" i="3" s="1"/>
  <c r="R138" i="3"/>
  <c r="K138" i="3" s="1"/>
  <c r="Q138" i="3"/>
  <c r="G138" i="3" s="1"/>
  <c r="H138" i="3" s="1"/>
  <c r="C138" i="3"/>
  <c r="B138" i="3"/>
  <c r="A138" i="3"/>
  <c r="T137" i="3"/>
  <c r="S137" i="3"/>
  <c r="M137" i="3" s="1"/>
  <c r="R137" i="3"/>
  <c r="K137" i="3" s="1"/>
  <c r="Q137" i="3"/>
  <c r="G137" i="3" s="1"/>
  <c r="H137" i="3" s="1"/>
  <c r="C137" i="3"/>
  <c r="B137" i="3"/>
  <c r="A137" i="3"/>
  <c r="T136" i="3"/>
  <c r="S136" i="3"/>
  <c r="M136" i="3" s="1"/>
  <c r="R136" i="3"/>
  <c r="K136" i="3" s="1"/>
  <c r="Q136" i="3"/>
  <c r="G136" i="3" s="1"/>
  <c r="H136" i="3" s="1"/>
  <c r="C136" i="3"/>
  <c r="B136" i="3"/>
  <c r="A136" i="3"/>
  <c r="T135" i="3"/>
  <c r="S135" i="3"/>
  <c r="M135" i="3" s="1"/>
  <c r="R135" i="3"/>
  <c r="K135" i="3" s="1"/>
  <c r="Q135" i="3"/>
  <c r="G135" i="3" s="1"/>
  <c r="H135" i="3" s="1"/>
  <c r="C135" i="3"/>
  <c r="B135" i="3"/>
  <c r="A135" i="3"/>
  <c r="T134" i="3"/>
  <c r="S134" i="3"/>
  <c r="M134" i="3" s="1"/>
  <c r="R134" i="3"/>
  <c r="K134" i="3" s="1"/>
  <c r="Q134" i="3"/>
  <c r="G134" i="3" s="1"/>
  <c r="H134" i="3" s="1"/>
  <c r="C134" i="3"/>
  <c r="B134" i="3"/>
  <c r="A134" i="3"/>
  <c r="T133" i="3"/>
  <c r="S133" i="3"/>
  <c r="M133" i="3" s="1"/>
  <c r="R133" i="3"/>
  <c r="K133" i="3" s="1"/>
  <c r="Q133" i="3"/>
  <c r="G133" i="3" s="1"/>
  <c r="H133" i="3" s="1"/>
  <c r="C133" i="3"/>
  <c r="B133" i="3"/>
  <c r="A133" i="3"/>
  <c r="T132" i="3"/>
  <c r="S132" i="3"/>
  <c r="M132" i="3" s="1"/>
  <c r="R132" i="3"/>
  <c r="K132" i="3" s="1"/>
  <c r="Q132" i="3"/>
  <c r="G132" i="3" s="1"/>
  <c r="H132" i="3" s="1"/>
  <c r="C132" i="3"/>
  <c r="B132" i="3"/>
  <c r="A132" i="3"/>
  <c r="T131" i="3"/>
  <c r="S131" i="3"/>
  <c r="M131" i="3" s="1"/>
  <c r="R131" i="3"/>
  <c r="K131" i="3" s="1"/>
  <c r="Q131" i="3"/>
  <c r="G131" i="3" s="1"/>
  <c r="H131" i="3" s="1"/>
  <c r="C131" i="3"/>
  <c r="B131" i="3"/>
  <c r="A131" i="3"/>
  <c r="T130" i="3"/>
  <c r="S130" i="3"/>
  <c r="M130" i="3" s="1"/>
  <c r="R130" i="3"/>
  <c r="K130" i="3" s="1"/>
  <c r="Q130" i="3"/>
  <c r="G130" i="3" s="1"/>
  <c r="H130" i="3" s="1"/>
  <c r="C130" i="3"/>
  <c r="B130" i="3"/>
  <c r="A130" i="3"/>
  <c r="T129" i="3"/>
  <c r="S129" i="3"/>
  <c r="M129" i="3" s="1"/>
  <c r="R129" i="3"/>
  <c r="K129" i="3" s="1"/>
  <c r="Q129" i="3"/>
  <c r="G129" i="3" s="1"/>
  <c r="H129" i="3" s="1"/>
  <c r="C129" i="3"/>
  <c r="B129" i="3"/>
  <c r="A129" i="3"/>
  <c r="T128" i="3"/>
  <c r="S128" i="3"/>
  <c r="M128" i="3" s="1"/>
  <c r="R128" i="3"/>
  <c r="K128" i="3" s="1"/>
  <c r="Q128" i="3"/>
  <c r="G128" i="3" s="1"/>
  <c r="H128" i="3" s="1"/>
  <c r="C128" i="3"/>
  <c r="B128" i="3"/>
  <c r="A128" i="3"/>
  <c r="T127" i="3"/>
  <c r="S127" i="3"/>
  <c r="M127" i="3" s="1"/>
  <c r="R127" i="3"/>
  <c r="K127" i="3" s="1"/>
  <c r="Q127" i="3"/>
  <c r="G127" i="3" s="1"/>
  <c r="H127" i="3" s="1"/>
  <c r="C127" i="3"/>
  <c r="B127" i="3"/>
  <c r="A127" i="3"/>
  <c r="T126" i="3"/>
  <c r="S126" i="3"/>
  <c r="M126" i="3" s="1"/>
  <c r="R126" i="3"/>
  <c r="K126" i="3" s="1"/>
  <c r="Q126" i="3"/>
  <c r="G126" i="3" s="1"/>
  <c r="H126" i="3" s="1"/>
  <c r="C126" i="3"/>
  <c r="B126" i="3"/>
  <c r="A126" i="3"/>
  <c r="T125" i="3"/>
  <c r="S125" i="3"/>
  <c r="M125" i="3" s="1"/>
  <c r="R125" i="3"/>
  <c r="K125" i="3" s="1"/>
  <c r="Q125" i="3"/>
  <c r="G125" i="3" s="1"/>
  <c r="H125" i="3" s="1"/>
  <c r="C125" i="3"/>
  <c r="B125" i="3"/>
  <c r="A125" i="3"/>
  <c r="T124" i="3"/>
  <c r="S124" i="3"/>
  <c r="M124" i="3" s="1"/>
  <c r="R124" i="3"/>
  <c r="K124" i="3" s="1"/>
  <c r="Q124" i="3"/>
  <c r="G124" i="3" s="1"/>
  <c r="H124" i="3" s="1"/>
  <c r="C124" i="3"/>
  <c r="B124" i="3"/>
  <c r="A124" i="3"/>
  <c r="T123" i="3"/>
  <c r="S123" i="3"/>
  <c r="M123" i="3" s="1"/>
  <c r="R123" i="3"/>
  <c r="K123" i="3" s="1"/>
  <c r="Q123" i="3"/>
  <c r="G123" i="3" s="1"/>
  <c r="H123" i="3" s="1"/>
  <c r="C123" i="3"/>
  <c r="B123" i="3"/>
  <c r="A123" i="3"/>
  <c r="T122" i="3"/>
  <c r="S122" i="3"/>
  <c r="M122" i="3" s="1"/>
  <c r="R122" i="3"/>
  <c r="K122" i="3" s="1"/>
  <c r="Q122" i="3"/>
  <c r="G122" i="3" s="1"/>
  <c r="H122" i="3" s="1"/>
  <c r="C122" i="3"/>
  <c r="B122" i="3"/>
  <c r="A122" i="3"/>
  <c r="T121" i="3"/>
  <c r="S121" i="3"/>
  <c r="M121" i="3" s="1"/>
  <c r="R121" i="3"/>
  <c r="K121" i="3" s="1"/>
  <c r="Q121" i="3"/>
  <c r="G121" i="3" s="1"/>
  <c r="H121" i="3" s="1"/>
  <c r="C121" i="3"/>
  <c r="B121" i="3"/>
  <c r="A121" i="3"/>
  <c r="T120" i="3"/>
  <c r="S120" i="3"/>
  <c r="M120" i="3" s="1"/>
  <c r="R120" i="3"/>
  <c r="K120" i="3" s="1"/>
  <c r="Q120" i="3"/>
  <c r="G120" i="3" s="1"/>
  <c r="H120" i="3" s="1"/>
  <c r="C120" i="3"/>
  <c r="B120" i="3"/>
  <c r="A120" i="3"/>
  <c r="T119" i="3"/>
  <c r="S119" i="3"/>
  <c r="M119" i="3" s="1"/>
  <c r="R119" i="3"/>
  <c r="K119" i="3" s="1"/>
  <c r="Q119" i="3"/>
  <c r="G119" i="3" s="1"/>
  <c r="H119" i="3" s="1"/>
  <c r="C119" i="3"/>
  <c r="B119" i="3"/>
  <c r="A119" i="3"/>
  <c r="T118" i="3"/>
  <c r="S118" i="3"/>
  <c r="M118" i="3" s="1"/>
  <c r="R118" i="3"/>
  <c r="K118" i="3" s="1"/>
  <c r="Q118" i="3"/>
  <c r="G118" i="3" s="1"/>
  <c r="H118" i="3" s="1"/>
  <c r="C118" i="3"/>
  <c r="B118" i="3"/>
  <c r="A118" i="3"/>
  <c r="T117" i="3"/>
  <c r="S117" i="3"/>
  <c r="M117" i="3" s="1"/>
  <c r="R117" i="3"/>
  <c r="K117" i="3" s="1"/>
  <c r="Q117" i="3"/>
  <c r="G117" i="3" s="1"/>
  <c r="H117" i="3" s="1"/>
  <c r="C117" i="3"/>
  <c r="B117" i="3"/>
  <c r="A117" i="3"/>
  <c r="T116" i="3"/>
  <c r="S116" i="3"/>
  <c r="M116" i="3" s="1"/>
  <c r="R116" i="3"/>
  <c r="K116" i="3" s="1"/>
  <c r="Q116" i="3"/>
  <c r="G116" i="3" s="1"/>
  <c r="H116" i="3" s="1"/>
  <c r="C116" i="3"/>
  <c r="B116" i="3"/>
  <c r="A116" i="3"/>
  <c r="T115" i="3"/>
  <c r="S115" i="3"/>
  <c r="M115" i="3" s="1"/>
  <c r="R115" i="3"/>
  <c r="K115" i="3" s="1"/>
  <c r="Q115" i="3"/>
  <c r="G115" i="3" s="1"/>
  <c r="H115" i="3" s="1"/>
  <c r="C115" i="3"/>
  <c r="B115" i="3"/>
  <c r="A115" i="3"/>
  <c r="T114" i="3"/>
  <c r="S114" i="3"/>
  <c r="M114" i="3" s="1"/>
  <c r="R114" i="3"/>
  <c r="K114" i="3" s="1"/>
  <c r="Q114" i="3"/>
  <c r="G114" i="3" s="1"/>
  <c r="H114" i="3" s="1"/>
  <c r="C114" i="3"/>
  <c r="B114" i="3"/>
  <c r="A114" i="3"/>
  <c r="T113" i="3"/>
  <c r="S113" i="3"/>
  <c r="M113" i="3" s="1"/>
  <c r="R113" i="3"/>
  <c r="K113" i="3" s="1"/>
  <c r="Q113" i="3"/>
  <c r="G113" i="3" s="1"/>
  <c r="H113" i="3" s="1"/>
  <c r="C113" i="3"/>
  <c r="B113" i="3"/>
  <c r="A113" i="3"/>
  <c r="T112" i="3"/>
  <c r="S112" i="3"/>
  <c r="M112" i="3" s="1"/>
  <c r="R112" i="3"/>
  <c r="K112" i="3" s="1"/>
  <c r="Q112" i="3"/>
  <c r="G112" i="3" s="1"/>
  <c r="H112" i="3" s="1"/>
  <c r="C112" i="3"/>
  <c r="B112" i="3"/>
  <c r="A112" i="3"/>
  <c r="T111" i="3"/>
  <c r="S111" i="3"/>
  <c r="M111" i="3" s="1"/>
  <c r="R111" i="3"/>
  <c r="K111" i="3" s="1"/>
  <c r="Q111" i="3"/>
  <c r="G111" i="3" s="1"/>
  <c r="H111" i="3" s="1"/>
  <c r="C111" i="3"/>
  <c r="B111" i="3"/>
  <c r="A111" i="3"/>
  <c r="T110" i="3"/>
  <c r="S110" i="3"/>
  <c r="M110" i="3" s="1"/>
  <c r="R110" i="3"/>
  <c r="K110" i="3" s="1"/>
  <c r="Q110" i="3"/>
  <c r="G110" i="3" s="1"/>
  <c r="H110" i="3" s="1"/>
  <c r="C110" i="3"/>
  <c r="B110" i="3"/>
  <c r="A110" i="3"/>
  <c r="T109" i="3"/>
  <c r="S109" i="3"/>
  <c r="M109" i="3" s="1"/>
  <c r="R109" i="3"/>
  <c r="K109" i="3" s="1"/>
  <c r="Q109" i="3"/>
  <c r="G109" i="3" s="1"/>
  <c r="H109" i="3" s="1"/>
  <c r="C109" i="3"/>
  <c r="B109" i="3"/>
  <c r="A109" i="3"/>
  <c r="T108" i="3"/>
  <c r="S108" i="3"/>
  <c r="M108" i="3" s="1"/>
  <c r="R108" i="3"/>
  <c r="K108" i="3" s="1"/>
  <c r="Q108" i="3"/>
  <c r="G108" i="3" s="1"/>
  <c r="H108" i="3" s="1"/>
  <c r="C108" i="3"/>
  <c r="B108" i="3"/>
  <c r="A108" i="3"/>
  <c r="T107" i="3"/>
  <c r="S107" i="3"/>
  <c r="M107" i="3" s="1"/>
  <c r="R107" i="3"/>
  <c r="K107" i="3" s="1"/>
  <c r="Q107" i="3"/>
  <c r="G107" i="3" s="1"/>
  <c r="H107" i="3" s="1"/>
  <c r="C107" i="3"/>
  <c r="B107" i="3"/>
  <c r="A107" i="3"/>
  <c r="T106" i="3"/>
  <c r="S106" i="3"/>
  <c r="M106" i="3" s="1"/>
  <c r="R106" i="3"/>
  <c r="K106" i="3" s="1"/>
  <c r="Q106" i="3"/>
  <c r="G106" i="3" s="1"/>
  <c r="H106" i="3" s="1"/>
  <c r="C106" i="3"/>
  <c r="B106" i="3"/>
  <c r="A106" i="3"/>
  <c r="T105" i="3"/>
  <c r="S105" i="3"/>
  <c r="M105" i="3" s="1"/>
  <c r="R105" i="3"/>
  <c r="K105" i="3" s="1"/>
  <c r="Q105" i="3"/>
  <c r="G105" i="3" s="1"/>
  <c r="H105" i="3" s="1"/>
  <c r="C105" i="3"/>
  <c r="B105" i="3"/>
  <c r="A105" i="3"/>
  <c r="T104" i="3"/>
  <c r="S104" i="3"/>
  <c r="M104" i="3" s="1"/>
  <c r="R104" i="3"/>
  <c r="K104" i="3" s="1"/>
  <c r="Q104" i="3"/>
  <c r="G104" i="3" s="1"/>
  <c r="H104" i="3" s="1"/>
  <c r="C104" i="3"/>
  <c r="B104" i="3"/>
  <c r="A104" i="3"/>
  <c r="T103" i="3"/>
  <c r="S103" i="3"/>
  <c r="M103" i="3" s="1"/>
  <c r="R103" i="3"/>
  <c r="K103" i="3" s="1"/>
  <c r="Q103" i="3"/>
  <c r="G103" i="3" s="1"/>
  <c r="H103" i="3" s="1"/>
  <c r="C103" i="3"/>
  <c r="B103" i="3"/>
  <c r="A103" i="3"/>
  <c r="T102" i="3"/>
  <c r="S102" i="3"/>
  <c r="M102" i="3" s="1"/>
  <c r="R102" i="3"/>
  <c r="K102" i="3" s="1"/>
  <c r="Q102" i="3"/>
  <c r="G102" i="3" s="1"/>
  <c r="H102" i="3" s="1"/>
  <c r="C102" i="3"/>
  <c r="B102" i="3"/>
  <c r="A102" i="3"/>
  <c r="T101" i="3"/>
  <c r="S101" i="3"/>
  <c r="M101" i="3" s="1"/>
  <c r="R101" i="3"/>
  <c r="K101" i="3" s="1"/>
  <c r="Q101" i="3"/>
  <c r="G101" i="3" s="1"/>
  <c r="H101" i="3" s="1"/>
  <c r="C101" i="3"/>
  <c r="B101" i="3"/>
  <c r="A101" i="3"/>
  <c r="T100" i="3"/>
  <c r="S100" i="3"/>
  <c r="M100" i="3" s="1"/>
  <c r="R100" i="3"/>
  <c r="K100" i="3" s="1"/>
  <c r="Q100" i="3"/>
  <c r="G100" i="3" s="1"/>
  <c r="H100" i="3" s="1"/>
  <c r="C100" i="3"/>
  <c r="B100" i="3"/>
  <c r="A100" i="3"/>
  <c r="T99" i="3"/>
  <c r="S99" i="3"/>
  <c r="M99" i="3" s="1"/>
  <c r="R99" i="3"/>
  <c r="K99" i="3" s="1"/>
  <c r="Q99" i="3"/>
  <c r="G99" i="3" s="1"/>
  <c r="H99" i="3" s="1"/>
  <c r="C99" i="3"/>
  <c r="B99" i="3"/>
  <c r="A99" i="3"/>
  <c r="T98" i="3"/>
  <c r="S98" i="3"/>
  <c r="M98" i="3" s="1"/>
  <c r="R98" i="3"/>
  <c r="K98" i="3" s="1"/>
  <c r="Q98" i="3"/>
  <c r="G98" i="3" s="1"/>
  <c r="H98" i="3" s="1"/>
  <c r="C98" i="3"/>
  <c r="B98" i="3"/>
  <c r="A98" i="3"/>
  <c r="T97" i="3"/>
  <c r="S97" i="3"/>
  <c r="M97" i="3" s="1"/>
  <c r="R97" i="3"/>
  <c r="K97" i="3" s="1"/>
  <c r="Q97" i="3"/>
  <c r="G97" i="3" s="1"/>
  <c r="H97" i="3" s="1"/>
  <c r="C97" i="3"/>
  <c r="B97" i="3"/>
  <c r="A97" i="3"/>
  <c r="T96" i="3"/>
  <c r="S96" i="3"/>
  <c r="M96" i="3" s="1"/>
  <c r="R96" i="3"/>
  <c r="K96" i="3" s="1"/>
  <c r="Q96" i="3"/>
  <c r="G96" i="3" s="1"/>
  <c r="H96" i="3" s="1"/>
  <c r="C96" i="3"/>
  <c r="B96" i="3"/>
  <c r="A96" i="3"/>
  <c r="T95" i="3"/>
  <c r="S95" i="3"/>
  <c r="M95" i="3" s="1"/>
  <c r="R95" i="3"/>
  <c r="K95" i="3" s="1"/>
  <c r="Q95" i="3"/>
  <c r="G95" i="3" s="1"/>
  <c r="H95" i="3" s="1"/>
  <c r="C95" i="3"/>
  <c r="B95" i="3"/>
  <c r="A95" i="3"/>
  <c r="T94" i="3"/>
  <c r="S94" i="3"/>
  <c r="M94" i="3" s="1"/>
  <c r="R94" i="3"/>
  <c r="K94" i="3" s="1"/>
  <c r="Q94" i="3"/>
  <c r="G94" i="3" s="1"/>
  <c r="H94" i="3" s="1"/>
  <c r="C94" i="3"/>
  <c r="B94" i="3"/>
  <c r="A94" i="3"/>
  <c r="T93" i="3"/>
  <c r="S93" i="3"/>
  <c r="M93" i="3" s="1"/>
  <c r="R93" i="3"/>
  <c r="K93" i="3" s="1"/>
  <c r="Q93" i="3"/>
  <c r="G93" i="3" s="1"/>
  <c r="H93" i="3" s="1"/>
  <c r="C93" i="3"/>
  <c r="B93" i="3"/>
  <c r="A93" i="3"/>
  <c r="T92" i="3"/>
  <c r="S92" i="3"/>
  <c r="M92" i="3" s="1"/>
  <c r="R92" i="3"/>
  <c r="K92" i="3" s="1"/>
  <c r="Q92" i="3"/>
  <c r="G92" i="3" s="1"/>
  <c r="H92" i="3" s="1"/>
  <c r="C92" i="3"/>
  <c r="B92" i="3"/>
  <c r="A92" i="3"/>
  <c r="T91" i="3"/>
  <c r="S91" i="3"/>
  <c r="M91" i="3" s="1"/>
  <c r="R91" i="3"/>
  <c r="K91" i="3" s="1"/>
  <c r="Q91" i="3"/>
  <c r="G91" i="3" s="1"/>
  <c r="H91" i="3" s="1"/>
  <c r="C91" i="3"/>
  <c r="B91" i="3"/>
  <c r="A91" i="3"/>
  <c r="T90" i="3"/>
  <c r="S90" i="3"/>
  <c r="M90" i="3" s="1"/>
  <c r="R90" i="3"/>
  <c r="K90" i="3" s="1"/>
  <c r="Q90" i="3"/>
  <c r="G90" i="3" s="1"/>
  <c r="H90" i="3" s="1"/>
  <c r="C90" i="3"/>
  <c r="B90" i="3"/>
  <c r="A90" i="3"/>
  <c r="T89" i="3"/>
  <c r="S89" i="3"/>
  <c r="M89" i="3" s="1"/>
  <c r="R89" i="3"/>
  <c r="K89" i="3" s="1"/>
  <c r="Q89" i="3"/>
  <c r="G89" i="3" s="1"/>
  <c r="H89" i="3" s="1"/>
  <c r="C89" i="3"/>
  <c r="B89" i="3"/>
  <c r="A89" i="3"/>
  <c r="T88" i="3"/>
  <c r="S88" i="3"/>
  <c r="M88" i="3" s="1"/>
  <c r="R88" i="3"/>
  <c r="K88" i="3" s="1"/>
  <c r="Q88" i="3"/>
  <c r="G88" i="3" s="1"/>
  <c r="H88" i="3" s="1"/>
  <c r="C88" i="3"/>
  <c r="B88" i="3"/>
  <c r="A88" i="3"/>
  <c r="T87" i="3"/>
  <c r="S87" i="3"/>
  <c r="M87" i="3" s="1"/>
  <c r="R87" i="3"/>
  <c r="K87" i="3" s="1"/>
  <c r="Q87" i="3"/>
  <c r="G87" i="3" s="1"/>
  <c r="H87" i="3" s="1"/>
  <c r="C87" i="3"/>
  <c r="B87" i="3"/>
  <c r="A87" i="3"/>
  <c r="T86" i="3"/>
  <c r="S86" i="3"/>
  <c r="M86" i="3" s="1"/>
  <c r="R86" i="3"/>
  <c r="K86" i="3" s="1"/>
  <c r="Q86" i="3"/>
  <c r="G86" i="3" s="1"/>
  <c r="H86" i="3" s="1"/>
  <c r="C86" i="3"/>
  <c r="B86" i="3"/>
  <c r="A86" i="3"/>
  <c r="T85" i="3"/>
  <c r="S85" i="3"/>
  <c r="M85" i="3" s="1"/>
  <c r="R85" i="3"/>
  <c r="K85" i="3" s="1"/>
  <c r="Q85" i="3"/>
  <c r="G85" i="3" s="1"/>
  <c r="H85" i="3" s="1"/>
  <c r="C85" i="3"/>
  <c r="B85" i="3"/>
  <c r="A85" i="3"/>
  <c r="T84" i="3"/>
  <c r="S84" i="3"/>
  <c r="M84" i="3" s="1"/>
  <c r="R84" i="3"/>
  <c r="K84" i="3" s="1"/>
  <c r="Q84" i="3"/>
  <c r="G84" i="3" s="1"/>
  <c r="H84" i="3" s="1"/>
  <c r="C84" i="3"/>
  <c r="B84" i="3"/>
  <c r="A84" i="3"/>
  <c r="T83" i="3"/>
  <c r="S83" i="3"/>
  <c r="M83" i="3" s="1"/>
  <c r="R83" i="3"/>
  <c r="K83" i="3" s="1"/>
  <c r="Q83" i="3"/>
  <c r="G83" i="3" s="1"/>
  <c r="H83" i="3" s="1"/>
  <c r="C83" i="3"/>
  <c r="B83" i="3"/>
  <c r="A83" i="3"/>
  <c r="T82" i="3"/>
  <c r="S82" i="3"/>
  <c r="M82" i="3" s="1"/>
  <c r="R82" i="3"/>
  <c r="K82" i="3" s="1"/>
  <c r="Q82" i="3"/>
  <c r="G82" i="3" s="1"/>
  <c r="H82" i="3" s="1"/>
  <c r="C82" i="3"/>
  <c r="B82" i="3"/>
  <c r="A82" i="3"/>
  <c r="T81" i="3"/>
  <c r="S81" i="3"/>
  <c r="M81" i="3" s="1"/>
  <c r="R81" i="3"/>
  <c r="K81" i="3" s="1"/>
  <c r="Q81" i="3"/>
  <c r="G81" i="3" s="1"/>
  <c r="H81" i="3" s="1"/>
  <c r="C81" i="3"/>
  <c r="B81" i="3"/>
  <c r="A81" i="3"/>
  <c r="T80" i="3"/>
  <c r="S80" i="3"/>
  <c r="M80" i="3" s="1"/>
  <c r="R80" i="3"/>
  <c r="K80" i="3" s="1"/>
  <c r="Q80" i="3"/>
  <c r="G80" i="3" s="1"/>
  <c r="H80" i="3" s="1"/>
  <c r="C80" i="3"/>
  <c r="B80" i="3"/>
  <c r="A80" i="3"/>
  <c r="T79" i="3"/>
  <c r="S79" i="3"/>
  <c r="M79" i="3" s="1"/>
  <c r="R79" i="3"/>
  <c r="K79" i="3" s="1"/>
  <c r="Q79" i="3"/>
  <c r="G79" i="3" s="1"/>
  <c r="H79" i="3" s="1"/>
  <c r="C79" i="3"/>
  <c r="B79" i="3"/>
  <c r="A79" i="3"/>
  <c r="T78" i="3"/>
  <c r="S78" i="3"/>
  <c r="M78" i="3" s="1"/>
  <c r="R78" i="3"/>
  <c r="K78" i="3" s="1"/>
  <c r="Q78" i="3"/>
  <c r="G78" i="3" s="1"/>
  <c r="H78" i="3" s="1"/>
  <c r="C78" i="3"/>
  <c r="B78" i="3"/>
  <c r="A78" i="3"/>
  <c r="T77" i="3"/>
  <c r="S77" i="3"/>
  <c r="M77" i="3" s="1"/>
  <c r="R77" i="3"/>
  <c r="K77" i="3" s="1"/>
  <c r="Q77" i="3"/>
  <c r="G77" i="3" s="1"/>
  <c r="H77" i="3" s="1"/>
  <c r="C77" i="3"/>
  <c r="B77" i="3"/>
  <c r="A77" i="3"/>
  <c r="T76" i="3"/>
  <c r="S76" i="3"/>
  <c r="M76" i="3" s="1"/>
  <c r="R76" i="3"/>
  <c r="K76" i="3" s="1"/>
  <c r="Q76" i="3"/>
  <c r="G76" i="3" s="1"/>
  <c r="H76" i="3" s="1"/>
  <c r="C76" i="3"/>
  <c r="B76" i="3"/>
  <c r="A76" i="3"/>
  <c r="T75" i="3"/>
  <c r="S75" i="3"/>
  <c r="M75" i="3" s="1"/>
  <c r="R75" i="3"/>
  <c r="K75" i="3" s="1"/>
  <c r="Q75" i="3"/>
  <c r="G75" i="3" s="1"/>
  <c r="H75" i="3" s="1"/>
  <c r="C75" i="3"/>
  <c r="B75" i="3"/>
  <c r="A75" i="3"/>
  <c r="T74" i="3"/>
  <c r="S74" i="3"/>
  <c r="M74" i="3" s="1"/>
  <c r="R74" i="3"/>
  <c r="K74" i="3" s="1"/>
  <c r="Q74" i="3"/>
  <c r="G74" i="3" s="1"/>
  <c r="H74" i="3" s="1"/>
  <c r="C74" i="3"/>
  <c r="B74" i="3"/>
  <c r="A74" i="3"/>
  <c r="T73" i="3"/>
  <c r="S73" i="3"/>
  <c r="M73" i="3" s="1"/>
  <c r="R73" i="3"/>
  <c r="K73" i="3" s="1"/>
  <c r="Q73" i="3"/>
  <c r="G73" i="3" s="1"/>
  <c r="H73" i="3" s="1"/>
  <c r="C73" i="3"/>
  <c r="B73" i="3"/>
  <c r="A73" i="3"/>
  <c r="T72" i="3"/>
  <c r="S72" i="3"/>
  <c r="M72" i="3" s="1"/>
  <c r="R72" i="3"/>
  <c r="K72" i="3" s="1"/>
  <c r="Q72" i="3"/>
  <c r="G72" i="3" s="1"/>
  <c r="H72" i="3" s="1"/>
  <c r="C72" i="3"/>
  <c r="B72" i="3"/>
  <c r="A72" i="3"/>
  <c r="T71" i="3"/>
  <c r="S71" i="3"/>
  <c r="M71" i="3" s="1"/>
  <c r="R71" i="3"/>
  <c r="K71" i="3" s="1"/>
  <c r="Q71" i="3"/>
  <c r="G71" i="3" s="1"/>
  <c r="H71" i="3" s="1"/>
  <c r="C71" i="3"/>
  <c r="B71" i="3"/>
  <c r="A71" i="3"/>
  <c r="T70" i="3"/>
  <c r="S70" i="3"/>
  <c r="M70" i="3" s="1"/>
  <c r="R70" i="3"/>
  <c r="K70" i="3" s="1"/>
  <c r="Q70" i="3"/>
  <c r="G70" i="3" s="1"/>
  <c r="H70" i="3" s="1"/>
  <c r="C70" i="3"/>
  <c r="B70" i="3"/>
  <c r="A70" i="3"/>
  <c r="T69" i="3"/>
  <c r="S69" i="3"/>
  <c r="M69" i="3" s="1"/>
  <c r="R69" i="3"/>
  <c r="K69" i="3" s="1"/>
  <c r="Q69" i="3"/>
  <c r="G69" i="3" s="1"/>
  <c r="H69" i="3" s="1"/>
  <c r="C69" i="3"/>
  <c r="B69" i="3"/>
  <c r="A69" i="3"/>
  <c r="T68" i="3"/>
  <c r="S68" i="3"/>
  <c r="M68" i="3" s="1"/>
  <c r="R68" i="3"/>
  <c r="K68" i="3" s="1"/>
  <c r="Q68" i="3"/>
  <c r="G68" i="3" s="1"/>
  <c r="H68" i="3" s="1"/>
  <c r="C68" i="3"/>
  <c r="B68" i="3"/>
  <c r="A68" i="3"/>
  <c r="T67" i="3"/>
  <c r="S67" i="3"/>
  <c r="M67" i="3" s="1"/>
  <c r="R67" i="3"/>
  <c r="K67" i="3" s="1"/>
  <c r="Q67" i="3"/>
  <c r="G67" i="3" s="1"/>
  <c r="H67" i="3" s="1"/>
  <c r="C67" i="3"/>
  <c r="B67" i="3"/>
  <c r="A67" i="3"/>
  <c r="T66" i="3"/>
  <c r="S66" i="3"/>
  <c r="M66" i="3" s="1"/>
  <c r="R66" i="3"/>
  <c r="K66" i="3" s="1"/>
  <c r="Q66" i="3"/>
  <c r="G66" i="3" s="1"/>
  <c r="H66" i="3" s="1"/>
  <c r="C66" i="3"/>
  <c r="B66" i="3"/>
  <c r="A66" i="3"/>
  <c r="T65" i="3"/>
  <c r="S65" i="3"/>
  <c r="M65" i="3" s="1"/>
  <c r="R65" i="3"/>
  <c r="K65" i="3" s="1"/>
  <c r="Q65" i="3"/>
  <c r="G65" i="3" s="1"/>
  <c r="H65" i="3" s="1"/>
  <c r="C65" i="3"/>
  <c r="B65" i="3"/>
  <c r="A65" i="3"/>
  <c r="T64" i="3"/>
  <c r="S64" i="3"/>
  <c r="M64" i="3" s="1"/>
  <c r="R64" i="3"/>
  <c r="K64" i="3" s="1"/>
  <c r="Q64" i="3"/>
  <c r="G64" i="3" s="1"/>
  <c r="H64" i="3" s="1"/>
  <c r="C64" i="3"/>
  <c r="B64" i="3"/>
  <c r="A64" i="3"/>
  <c r="T63" i="3"/>
  <c r="S63" i="3"/>
  <c r="M63" i="3" s="1"/>
  <c r="R63" i="3"/>
  <c r="K63" i="3" s="1"/>
  <c r="Q63" i="3"/>
  <c r="G63" i="3" s="1"/>
  <c r="H63" i="3" s="1"/>
  <c r="C63" i="3"/>
  <c r="B63" i="3"/>
  <c r="A63" i="3"/>
  <c r="T62" i="3"/>
  <c r="S62" i="3"/>
  <c r="M62" i="3" s="1"/>
  <c r="R62" i="3"/>
  <c r="K62" i="3" s="1"/>
  <c r="Q62" i="3"/>
  <c r="G62" i="3" s="1"/>
  <c r="H62" i="3" s="1"/>
  <c r="C62" i="3"/>
  <c r="B62" i="3"/>
  <c r="A62" i="3"/>
  <c r="T61" i="3"/>
  <c r="S61" i="3"/>
  <c r="M61" i="3" s="1"/>
  <c r="R61" i="3"/>
  <c r="K61" i="3" s="1"/>
  <c r="Q61" i="3"/>
  <c r="G61" i="3" s="1"/>
  <c r="H61" i="3" s="1"/>
  <c r="C61" i="3"/>
  <c r="B61" i="3"/>
  <c r="A61" i="3"/>
  <c r="T60" i="3"/>
  <c r="S60" i="3"/>
  <c r="M60" i="3" s="1"/>
  <c r="R60" i="3"/>
  <c r="K60" i="3" s="1"/>
  <c r="Q60" i="3"/>
  <c r="G60" i="3" s="1"/>
  <c r="H60" i="3" s="1"/>
  <c r="C60" i="3"/>
  <c r="B60" i="3"/>
  <c r="A60" i="3"/>
  <c r="T59" i="3"/>
  <c r="S59" i="3"/>
  <c r="M59" i="3" s="1"/>
  <c r="R59" i="3"/>
  <c r="K59" i="3" s="1"/>
  <c r="Q59" i="3"/>
  <c r="G59" i="3" s="1"/>
  <c r="H59" i="3" s="1"/>
  <c r="C59" i="3"/>
  <c r="B59" i="3"/>
  <c r="A59" i="3"/>
  <c r="T58" i="3"/>
  <c r="S58" i="3"/>
  <c r="M58" i="3" s="1"/>
  <c r="R58" i="3"/>
  <c r="K58" i="3" s="1"/>
  <c r="Q58" i="3"/>
  <c r="G58" i="3" s="1"/>
  <c r="H58" i="3" s="1"/>
  <c r="C58" i="3"/>
  <c r="B58" i="3"/>
  <c r="A58" i="3"/>
  <c r="T57" i="3"/>
  <c r="S57" i="3"/>
  <c r="M57" i="3" s="1"/>
  <c r="R57" i="3"/>
  <c r="K57" i="3" s="1"/>
  <c r="Q57" i="3"/>
  <c r="G57" i="3" s="1"/>
  <c r="H57" i="3" s="1"/>
  <c r="C57" i="3"/>
  <c r="B57" i="3"/>
  <c r="A57" i="3"/>
  <c r="T56" i="3"/>
  <c r="S56" i="3"/>
  <c r="M56" i="3" s="1"/>
  <c r="R56" i="3"/>
  <c r="K56" i="3" s="1"/>
  <c r="Q56" i="3"/>
  <c r="G56" i="3" s="1"/>
  <c r="H56" i="3" s="1"/>
  <c r="C56" i="3"/>
  <c r="B56" i="3"/>
  <c r="A56" i="3"/>
  <c r="T55" i="3"/>
  <c r="S55" i="3"/>
  <c r="M55" i="3" s="1"/>
  <c r="R55" i="3"/>
  <c r="K55" i="3" s="1"/>
  <c r="Q55" i="3"/>
  <c r="G55" i="3" s="1"/>
  <c r="H55" i="3" s="1"/>
  <c r="C55" i="3"/>
  <c r="B55" i="3"/>
  <c r="A55" i="3"/>
  <c r="T54" i="3"/>
  <c r="S54" i="3"/>
  <c r="M54" i="3" s="1"/>
  <c r="R54" i="3"/>
  <c r="K54" i="3" s="1"/>
  <c r="Q54" i="3"/>
  <c r="G54" i="3" s="1"/>
  <c r="H54" i="3" s="1"/>
  <c r="C54" i="3"/>
  <c r="B54" i="3"/>
  <c r="A54" i="3"/>
  <c r="T53" i="3"/>
  <c r="S53" i="3"/>
  <c r="M53" i="3" s="1"/>
  <c r="R53" i="3"/>
  <c r="K53" i="3" s="1"/>
  <c r="Q53" i="3"/>
  <c r="G53" i="3" s="1"/>
  <c r="H53" i="3" s="1"/>
  <c r="C53" i="3"/>
  <c r="B53" i="3"/>
  <c r="A53" i="3"/>
  <c r="T52" i="3"/>
  <c r="S52" i="3"/>
  <c r="M52" i="3" s="1"/>
  <c r="R52" i="3"/>
  <c r="K52" i="3" s="1"/>
  <c r="Q52" i="3"/>
  <c r="G52" i="3" s="1"/>
  <c r="H52" i="3" s="1"/>
  <c r="C52" i="3"/>
  <c r="B52" i="3"/>
  <c r="A52" i="3"/>
  <c r="T51" i="3"/>
  <c r="S51" i="3"/>
  <c r="M51" i="3" s="1"/>
  <c r="R51" i="3"/>
  <c r="K51" i="3" s="1"/>
  <c r="Q51" i="3"/>
  <c r="G51" i="3" s="1"/>
  <c r="H51" i="3" s="1"/>
  <c r="C51" i="3"/>
  <c r="B51" i="3"/>
  <c r="A51" i="3"/>
  <c r="T50" i="3"/>
  <c r="S50" i="3"/>
  <c r="M50" i="3" s="1"/>
  <c r="R50" i="3"/>
  <c r="K50" i="3" s="1"/>
  <c r="Q50" i="3"/>
  <c r="G50" i="3" s="1"/>
  <c r="H50" i="3" s="1"/>
  <c r="C50" i="3"/>
  <c r="B50" i="3"/>
  <c r="A50" i="3"/>
  <c r="T49" i="3"/>
  <c r="S49" i="3"/>
  <c r="M49" i="3" s="1"/>
  <c r="R49" i="3"/>
  <c r="K49" i="3" s="1"/>
  <c r="Q49" i="3"/>
  <c r="G49" i="3" s="1"/>
  <c r="H49" i="3" s="1"/>
  <c r="C49" i="3"/>
  <c r="B49" i="3"/>
  <c r="A49" i="3"/>
  <c r="T48" i="3"/>
  <c r="S48" i="3"/>
  <c r="M48" i="3" s="1"/>
  <c r="R48" i="3"/>
  <c r="K48" i="3" s="1"/>
  <c r="Q48" i="3"/>
  <c r="G48" i="3" s="1"/>
  <c r="H48" i="3" s="1"/>
  <c r="C48" i="3"/>
  <c r="B48" i="3"/>
  <c r="A48" i="3"/>
  <c r="T47" i="3"/>
  <c r="S47" i="3"/>
  <c r="M47" i="3" s="1"/>
  <c r="R47" i="3"/>
  <c r="K47" i="3" s="1"/>
  <c r="Q47" i="3"/>
  <c r="G47" i="3" s="1"/>
  <c r="H47" i="3" s="1"/>
  <c r="C47" i="3"/>
  <c r="B47" i="3"/>
  <c r="A47" i="3"/>
  <c r="T46" i="3"/>
  <c r="S46" i="3"/>
  <c r="M46" i="3" s="1"/>
  <c r="R46" i="3"/>
  <c r="K46" i="3" s="1"/>
  <c r="Q46" i="3"/>
  <c r="G46" i="3" s="1"/>
  <c r="H46" i="3" s="1"/>
  <c r="C46" i="3"/>
  <c r="B46" i="3"/>
  <c r="A46" i="3"/>
  <c r="T45" i="3"/>
  <c r="S45" i="3"/>
  <c r="M45" i="3" s="1"/>
  <c r="R45" i="3"/>
  <c r="K45" i="3" s="1"/>
  <c r="Q45" i="3"/>
  <c r="G45" i="3" s="1"/>
  <c r="H45" i="3" s="1"/>
  <c r="C45" i="3"/>
  <c r="B45" i="3"/>
  <c r="A45" i="3"/>
  <c r="T44" i="3"/>
  <c r="S44" i="3"/>
  <c r="M44" i="3" s="1"/>
  <c r="R44" i="3"/>
  <c r="K44" i="3" s="1"/>
  <c r="Q44" i="3"/>
  <c r="G44" i="3" s="1"/>
  <c r="H44" i="3" s="1"/>
  <c r="C44" i="3"/>
  <c r="B44" i="3"/>
  <c r="A44" i="3"/>
  <c r="T43" i="3"/>
  <c r="S43" i="3"/>
  <c r="M43" i="3" s="1"/>
  <c r="R43" i="3"/>
  <c r="K43" i="3" s="1"/>
  <c r="Q43" i="3"/>
  <c r="G43" i="3" s="1"/>
  <c r="H43" i="3" s="1"/>
  <c r="C43" i="3"/>
  <c r="B43" i="3"/>
  <c r="A43" i="3"/>
  <c r="T42" i="3"/>
  <c r="S42" i="3"/>
  <c r="M42" i="3" s="1"/>
  <c r="R42" i="3"/>
  <c r="K42" i="3" s="1"/>
  <c r="Q42" i="3"/>
  <c r="G42" i="3" s="1"/>
  <c r="H42" i="3" s="1"/>
  <c r="C42" i="3"/>
  <c r="B42" i="3"/>
  <c r="A42" i="3"/>
  <c r="T41" i="3"/>
  <c r="S41" i="3"/>
  <c r="M41" i="3" s="1"/>
  <c r="R41" i="3"/>
  <c r="K41" i="3" s="1"/>
  <c r="Q41" i="3"/>
  <c r="G41" i="3" s="1"/>
  <c r="H41" i="3" s="1"/>
  <c r="C41" i="3"/>
  <c r="B41" i="3"/>
  <c r="A41" i="3"/>
  <c r="T40" i="3"/>
  <c r="S40" i="3"/>
  <c r="M40" i="3" s="1"/>
  <c r="R40" i="3"/>
  <c r="K40" i="3" s="1"/>
  <c r="Q40" i="3"/>
  <c r="G40" i="3" s="1"/>
  <c r="H40" i="3" s="1"/>
  <c r="C40" i="3"/>
  <c r="B40" i="3"/>
  <c r="A40" i="3"/>
  <c r="T39" i="3"/>
  <c r="S39" i="3"/>
  <c r="M39" i="3" s="1"/>
  <c r="R39" i="3"/>
  <c r="K39" i="3" s="1"/>
  <c r="Q39" i="3"/>
  <c r="G39" i="3" s="1"/>
  <c r="H39" i="3" s="1"/>
  <c r="C39" i="3"/>
  <c r="B39" i="3"/>
  <c r="A39" i="3"/>
  <c r="T38" i="3"/>
  <c r="S38" i="3"/>
  <c r="M38" i="3" s="1"/>
  <c r="R38" i="3"/>
  <c r="K38" i="3" s="1"/>
  <c r="Q38" i="3"/>
  <c r="G38" i="3" s="1"/>
  <c r="H38" i="3" s="1"/>
  <c r="C38" i="3"/>
  <c r="B38" i="3"/>
  <c r="A38" i="3"/>
  <c r="T37" i="3"/>
  <c r="S37" i="3"/>
  <c r="M37" i="3" s="1"/>
  <c r="R37" i="3"/>
  <c r="K37" i="3" s="1"/>
  <c r="Q37" i="3"/>
  <c r="H37" i="3"/>
  <c r="C37" i="3"/>
  <c r="B37" i="3"/>
  <c r="A37" i="3"/>
  <c r="T36" i="3"/>
  <c r="S36" i="3"/>
  <c r="M36" i="3" s="1"/>
  <c r="R36" i="3"/>
  <c r="K36" i="3" s="1"/>
  <c r="Q36" i="3"/>
  <c r="G36" i="3" s="1"/>
  <c r="H36" i="3" s="1"/>
  <c r="C36" i="3"/>
  <c r="B36" i="3"/>
  <c r="A36" i="3"/>
  <c r="T35" i="3"/>
  <c r="S35" i="3"/>
  <c r="M35" i="3" s="1"/>
  <c r="R35" i="3"/>
  <c r="K35" i="3" s="1"/>
  <c r="Q35" i="3"/>
  <c r="G35" i="3" s="1"/>
  <c r="H35" i="3" s="1"/>
  <c r="C35" i="3"/>
  <c r="B35" i="3"/>
  <c r="A35" i="3"/>
  <c r="T34" i="3"/>
  <c r="S34" i="3"/>
  <c r="M34" i="3" s="1"/>
  <c r="R34" i="3"/>
  <c r="K34" i="3" s="1"/>
  <c r="Q34" i="3"/>
  <c r="G34" i="3" s="1"/>
  <c r="H34" i="3" s="1"/>
  <c r="C34" i="3"/>
  <c r="B34" i="3"/>
  <c r="A34" i="3"/>
  <c r="T33" i="3"/>
  <c r="S33" i="3"/>
  <c r="M33" i="3" s="1"/>
  <c r="R33" i="3"/>
  <c r="K33" i="3" s="1"/>
  <c r="Q33" i="3"/>
  <c r="G33" i="3" s="1"/>
  <c r="H33" i="3" s="1"/>
  <c r="C33" i="3"/>
  <c r="B33" i="3"/>
  <c r="A33" i="3"/>
  <c r="T32" i="3"/>
  <c r="S32" i="3"/>
  <c r="M32" i="3" s="1"/>
  <c r="R32" i="3"/>
  <c r="K32" i="3" s="1"/>
  <c r="Q32" i="3"/>
  <c r="G32" i="3" s="1"/>
  <c r="H32" i="3" s="1"/>
  <c r="C32" i="3"/>
  <c r="B32" i="3"/>
  <c r="A32" i="3"/>
  <c r="T31" i="3"/>
  <c r="S31" i="3"/>
  <c r="M31" i="3" s="1"/>
  <c r="R31" i="3"/>
  <c r="K31" i="3" s="1"/>
  <c r="Q31" i="3"/>
  <c r="G31" i="3" s="1"/>
  <c r="H31" i="3" s="1"/>
  <c r="C31" i="3"/>
  <c r="B31" i="3"/>
  <c r="A31" i="3"/>
  <c r="T30" i="3"/>
  <c r="S30" i="3"/>
  <c r="M30" i="3" s="1"/>
  <c r="R30" i="3"/>
  <c r="K30" i="3" s="1"/>
  <c r="Q30" i="3"/>
  <c r="G30" i="3" s="1"/>
  <c r="H30" i="3" s="1"/>
  <c r="C30" i="3"/>
  <c r="B30" i="3"/>
  <c r="A30" i="3"/>
  <c r="T29" i="3"/>
  <c r="S29" i="3"/>
  <c r="M29" i="3" s="1"/>
  <c r="R29" i="3"/>
  <c r="K29" i="3" s="1"/>
  <c r="Q29" i="3"/>
  <c r="G29" i="3" s="1"/>
  <c r="H29" i="3" s="1"/>
  <c r="C29" i="3"/>
  <c r="B29" i="3"/>
  <c r="A29" i="3"/>
  <c r="T28" i="3"/>
  <c r="S28" i="3"/>
  <c r="M28" i="3" s="1"/>
  <c r="R28" i="3"/>
  <c r="K28" i="3" s="1"/>
  <c r="Q28" i="3"/>
  <c r="G28" i="3" s="1"/>
  <c r="H28" i="3" s="1"/>
  <c r="C28" i="3"/>
  <c r="B28" i="3"/>
  <c r="A28" i="3"/>
  <c r="T27" i="3"/>
  <c r="S27" i="3"/>
  <c r="M27" i="3" s="1"/>
  <c r="R27" i="3"/>
  <c r="K27" i="3" s="1"/>
  <c r="Q27" i="3"/>
  <c r="G27" i="3" s="1"/>
  <c r="H27" i="3" s="1"/>
  <c r="C27" i="3"/>
  <c r="B27" i="3"/>
  <c r="A27" i="3"/>
  <c r="T26" i="3"/>
  <c r="S26" i="3"/>
  <c r="M26" i="3" s="1"/>
  <c r="R26" i="3"/>
  <c r="K26" i="3" s="1"/>
  <c r="Q26" i="3"/>
  <c r="G26" i="3" s="1"/>
  <c r="H26" i="3" s="1"/>
  <c r="C26" i="3"/>
  <c r="B26" i="3"/>
  <c r="A26" i="3"/>
  <c r="T25" i="3"/>
  <c r="S25" i="3"/>
  <c r="M25" i="3" s="1"/>
  <c r="R25" i="3"/>
  <c r="K25" i="3" s="1"/>
  <c r="Q25" i="3"/>
  <c r="G25" i="3" s="1"/>
  <c r="H25" i="3" s="1"/>
  <c r="C25" i="3"/>
  <c r="B25" i="3"/>
  <c r="A25" i="3"/>
  <c r="T24" i="3"/>
  <c r="S24" i="3"/>
  <c r="M24" i="3" s="1"/>
  <c r="R24" i="3"/>
  <c r="K24" i="3" s="1"/>
  <c r="Q24" i="3"/>
  <c r="G24" i="3" s="1"/>
  <c r="H24" i="3" s="1"/>
  <c r="C24" i="3"/>
  <c r="B24" i="3"/>
  <c r="A24" i="3"/>
  <c r="T23" i="3"/>
  <c r="S23" i="3"/>
  <c r="M23" i="3" s="1"/>
  <c r="R23" i="3"/>
  <c r="K23" i="3" s="1"/>
  <c r="Q23" i="3"/>
  <c r="G23" i="3" s="1"/>
  <c r="H23" i="3" s="1"/>
  <c r="C23" i="3"/>
  <c r="B23" i="3"/>
  <c r="A23" i="3"/>
  <c r="T22" i="3"/>
  <c r="S22" i="3"/>
  <c r="M22" i="3" s="1"/>
  <c r="R22" i="3"/>
  <c r="K22" i="3" s="1"/>
  <c r="Q22" i="3"/>
  <c r="G22" i="3" s="1"/>
  <c r="H22" i="3" s="1"/>
  <c r="C22" i="3"/>
  <c r="B22" i="3"/>
  <c r="A22" i="3"/>
  <c r="T21" i="3"/>
  <c r="S21" i="3"/>
  <c r="M21" i="3" s="1"/>
  <c r="R21" i="3"/>
  <c r="K21" i="3" s="1"/>
  <c r="Q21" i="3"/>
  <c r="G21" i="3" s="1"/>
  <c r="H21" i="3" s="1"/>
  <c r="C21" i="3"/>
  <c r="B21" i="3"/>
  <c r="A21" i="3"/>
  <c r="T20" i="3"/>
  <c r="S20" i="3"/>
  <c r="M20" i="3" s="1"/>
  <c r="R20" i="3"/>
  <c r="K20" i="3" s="1"/>
  <c r="Q20" i="3"/>
  <c r="G20" i="3" s="1"/>
  <c r="H20" i="3" s="1"/>
  <c r="C20" i="3"/>
  <c r="B20" i="3"/>
  <c r="A20" i="3"/>
  <c r="T19" i="3"/>
  <c r="S19" i="3"/>
  <c r="M19" i="3" s="1"/>
  <c r="R19" i="3"/>
  <c r="K19" i="3" s="1"/>
  <c r="Q19" i="3"/>
  <c r="G19" i="3" s="1"/>
  <c r="H19" i="3" s="1"/>
  <c r="C19" i="3"/>
  <c r="B19" i="3"/>
  <c r="A19" i="3"/>
  <c r="T18" i="3"/>
  <c r="S18" i="3"/>
  <c r="M18" i="3" s="1"/>
  <c r="R18" i="3"/>
  <c r="K18" i="3" s="1"/>
  <c r="Q18" i="3"/>
  <c r="G18" i="3" s="1"/>
  <c r="H18" i="3" s="1"/>
  <c r="C18" i="3"/>
  <c r="B18" i="3"/>
  <c r="A18" i="3"/>
  <c r="T17" i="3"/>
  <c r="S17" i="3"/>
  <c r="M17" i="3" s="1"/>
  <c r="R17" i="3"/>
  <c r="K17" i="3" s="1"/>
  <c r="Q17" i="3"/>
  <c r="G17" i="3" s="1"/>
  <c r="H17" i="3" s="1"/>
  <c r="C17" i="3"/>
  <c r="B17" i="3"/>
  <c r="A17" i="3"/>
  <c r="T16" i="3"/>
  <c r="S16" i="3"/>
  <c r="M16" i="3" s="1"/>
  <c r="R16" i="3"/>
  <c r="K16" i="3" s="1"/>
  <c r="Q16" i="3"/>
  <c r="G16" i="3" s="1"/>
  <c r="H16" i="3" s="1"/>
  <c r="C16" i="3"/>
  <c r="B16" i="3"/>
  <c r="A16" i="3"/>
  <c r="T15" i="3"/>
  <c r="S15" i="3"/>
  <c r="M15" i="3" s="1"/>
  <c r="R15" i="3"/>
  <c r="K15" i="3" s="1"/>
  <c r="Q15" i="3"/>
  <c r="G15" i="3" s="1"/>
  <c r="H15" i="3" s="1"/>
  <c r="C15" i="3"/>
  <c r="B15" i="3"/>
  <c r="A15" i="3"/>
  <c r="T14" i="3"/>
  <c r="S14" i="3"/>
  <c r="M14" i="3" s="1"/>
  <c r="R14" i="3"/>
  <c r="K14" i="3" s="1"/>
  <c r="Q14" i="3"/>
  <c r="G14" i="3" s="1"/>
  <c r="H14" i="3" s="1"/>
  <c r="C14" i="3"/>
  <c r="B14" i="3"/>
  <c r="A14" i="3"/>
  <c r="T13" i="3"/>
  <c r="S13" i="3"/>
  <c r="M13" i="3" s="1"/>
  <c r="R13" i="3"/>
  <c r="K13" i="3" s="1"/>
  <c r="Q13" i="3"/>
  <c r="G13" i="3" s="1"/>
  <c r="H13" i="3" s="1"/>
  <c r="C13" i="3"/>
  <c r="B13" i="3"/>
  <c r="A13" i="3"/>
  <c r="T12" i="3"/>
  <c r="S12" i="3"/>
  <c r="M12" i="3" s="1"/>
  <c r="R12" i="3"/>
  <c r="K12" i="3" s="1"/>
  <c r="Q12" i="3"/>
  <c r="G12" i="3" s="1"/>
  <c r="H12" i="3" s="1"/>
  <c r="C12" i="3"/>
  <c r="B12" i="3"/>
  <c r="A12" i="3"/>
  <c r="T11" i="3"/>
  <c r="S11" i="3"/>
  <c r="M11" i="3" s="1"/>
  <c r="R11" i="3"/>
  <c r="K11" i="3" s="1"/>
  <c r="Q11" i="3"/>
  <c r="G11" i="3" s="1"/>
  <c r="H11" i="3" s="1"/>
  <c r="C11" i="3"/>
  <c r="B11" i="3"/>
  <c r="A11" i="3"/>
  <c r="P159" i="3" l="1"/>
  <c r="G183" i="3"/>
  <c r="H183" i="3" s="1"/>
  <c r="P183" i="3" s="1"/>
  <c r="P290" i="3"/>
  <c r="G185" i="3"/>
  <c r="H185" i="3" s="1"/>
  <c r="P185" i="3" s="1"/>
  <c r="P27" i="3"/>
  <c r="P157" i="3"/>
  <c r="P59" i="3"/>
  <c r="P372" i="3"/>
  <c r="P171" i="3"/>
  <c r="P295" i="3"/>
  <c r="P296" i="3"/>
  <c r="P299" i="3"/>
  <c r="P300" i="3"/>
  <c r="P354" i="3"/>
  <c r="P378" i="3"/>
  <c r="P263" i="3"/>
  <c r="P69" i="3"/>
  <c r="P71" i="3"/>
  <c r="P84" i="3"/>
  <c r="P101" i="3"/>
  <c r="P249" i="3"/>
  <c r="P257" i="3"/>
  <c r="P33" i="3"/>
  <c r="P61" i="3"/>
  <c r="P235" i="3"/>
  <c r="P13" i="3"/>
  <c r="P38" i="3"/>
  <c r="P39" i="3"/>
  <c r="P97" i="3"/>
  <c r="P22" i="3"/>
  <c r="P23" i="3"/>
  <c r="P35" i="3"/>
  <c r="P53" i="3"/>
  <c r="P54" i="3"/>
  <c r="P29" i="3"/>
  <c r="P31" i="3"/>
  <c r="P51" i="3"/>
  <c r="P66" i="3"/>
  <c r="P74" i="3"/>
  <c r="P81" i="3"/>
  <c r="P104" i="3"/>
  <c r="P105" i="3"/>
  <c r="P167" i="3"/>
  <c r="P181" i="3"/>
  <c r="P194" i="3"/>
  <c r="P212" i="3"/>
  <c r="P302" i="3"/>
  <c r="P315" i="3"/>
  <c r="P319" i="3"/>
  <c r="P328" i="3"/>
  <c r="P347" i="3"/>
  <c r="P375" i="3"/>
  <c r="P145" i="3"/>
  <c r="P146" i="3"/>
  <c r="P179" i="3"/>
  <c r="P199" i="3"/>
  <c r="P223" i="3"/>
  <c r="P225" i="3"/>
  <c r="P231" i="3"/>
  <c r="P241" i="3"/>
  <c r="P344" i="3"/>
  <c r="P90" i="3"/>
  <c r="P123" i="3"/>
  <c r="P155" i="3"/>
  <c r="P175" i="3"/>
  <c r="P202" i="3"/>
  <c r="P204" i="3"/>
  <c r="P219" i="3"/>
  <c r="P220" i="3"/>
  <c r="P255" i="3"/>
  <c r="P267" i="3"/>
  <c r="P272" i="3"/>
  <c r="P275" i="3"/>
  <c r="P276" i="3"/>
  <c r="P280" i="3"/>
  <c r="P283" i="3"/>
  <c r="P317" i="3"/>
  <c r="P349" i="3"/>
  <c r="P359" i="3"/>
  <c r="P305" i="3"/>
  <c r="P313" i="3"/>
  <c r="P363" i="3"/>
  <c r="P128" i="3"/>
  <c r="P28" i="3"/>
  <c r="P60" i="3"/>
  <c r="P62" i="3"/>
  <c r="P206" i="3"/>
  <c r="P11" i="3"/>
  <c r="P89" i="3"/>
  <c r="P91" i="3"/>
  <c r="P92" i="3"/>
  <c r="P129" i="3"/>
  <c r="P248" i="3"/>
  <c r="P336" i="3"/>
  <c r="P321" i="3"/>
  <c r="P323" i="3"/>
  <c r="P331" i="3"/>
  <c r="P340" i="3"/>
  <c r="P342" i="3"/>
  <c r="P227" i="3"/>
  <c r="P236" i="3"/>
  <c r="P259" i="3"/>
  <c r="P287" i="3"/>
  <c r="P15" i="3"/>
  <c r="P16" i="3"/>
  <c r="P73" i="3"/>
  <c r="P75" i="3"/>
  <c r="P137" i="3"/>
  <c r="P151" i="3"/>
  <c r="P163" i="3"/>
  <c r="P170" i="3"/>
  <c r="P190" i="3"/>
  <c r="P208" i="3"/>
  <c r="P233" i="3"/>
  <c r="P265" i="3"/>
  <c r="P268" i="3"/>
  <c r="P288" i="3"/>
  <c r="P333" i="3"/>
  <c r="P335" i="3"/>
  <c r="P348" i="3"/>
  <c r="P358" i="3"/>
  <c r="P352" i="3"/>
  <c r="P361" i="3"/>
  <c r="P369" i="3"/>
  <c r="P373" i="3"/>
  <c r="P32" i="3"/>
  <c r="P40" i="3"/>
  <c r="P42" i="3"/>
  <c r="P103" i="3"/>
  <c r="P127" i="3"/>
  <c r="P141" i="3"/>
  <c r="P153" i="3"/>
  <c r="P224" i="3"/>
  <c r="P269" i="3"/>
  <c r="P310" i="3"/>
  <c r="P117" i="3"/>
  <c r="P26" i="3"/>
  <c r="P125" i="3"/>
  <c r="P279" i="3"/>
  <c r="P98" i="3"/>
  <c r="P67" i="3"/>
  <c r="P79" i="3"/>
  <c r="P94" i="3"/>
  <c r="P100" i="3"/>
  <c r="P102" i="3"/>
  <c r="P106" i="3"/>
  <c r="P130" i="3"/>
  <c r="P149" i="3"/>
  <c r="P196" i="3"/>
  <c r="P200" i="3"/>
  <c r="P237" i="3"/>
  <c r="P256" i="3"/>
  <c r="P307" i="3"/>
  <c r="P309" i="3"/>
  <c r="P329" i="3"/>
  <c r="P177" i="3"/>
  <c r="P209" i="3"/>
  <c r="P216" i="3"/>
  <c r="P239" i="3"/>
  <c r="P271" i="3"/>
  <c r="P291" i="3"/>
  <c r="P37" i="3"/>
  <c r="P52" i="3"/>
  <c r="P56" i="3"/>
  <c r="P68" i="3"/>
  <c r="P76" i="3"/>
  <c r="P85" i="3"/>
  <c r="P93" i="3"/>
  <c r="P232" i="3"/>
  <c r="P240" i="3"/>
  <c r="P264" i="3"/>
  <c r="P284" i="3"/>
  <c r="P19" i="3"/>
  <c r="P30" i="3"/>
  <c r="P47" i="3"/>
  <c r="P78" i="3"/>
  <c r="P115" i="3"/>
  <c r="P121" i="3"/>
  <c r="P138" i="3"/>
  <c r="P147" i="3"/>
  <c r="P160" i="3"/>
  <c r="P191" i="3"/>
  <c r="P192" i="3"/>
  <c r="P203" i="3"/>
  <c r="P247" i="3"/>
  <c r="P292" i="3"/>
  <c r="P338" i="3"/>
  <c r="P365" i="3"/>
  <c r="P368" i="3"/>
  <c r="P381" i="3"/>
  <c r="P343" i="3"/>
  <c r="P377" i="3"/>
  <c r="P380" i="3"/>
  <c r="P351" i="3"/>
  <c r="P382" i="3"/>
  <c r="P207" i="3"/>
  <c r="P324" i="3"/>
  <c r="P330" i="3"/>
  <c r="P353" i="3"/>
  <c r="P376" i="3"/>
  <c r="P18" i="3"/>
  <c r="P12" i="3"/>
  <c r="P14" i="3"/>
  <c r="P21" i="3"/>
  <c r="P20" i="3"/>
  <c r="P17" i="3"/>
  <c r="P57" i="3"/>
  <c r="P58" i="3"/>
  <c r="P45" i="3"/>
  <c r="P48" i="3"/>
  <c r="P49" i="3"/>
  <c r="P50" i="3"/>
  <c r="P64" i="3"/>
  <c r="P70" i="3"/>
  <c r="P72" i="3"/>
  <c r="P80" i="3"/>
  <c r="P25" i="3"/>
  <c r="P34" i="3"/>
  <c r="P36" i="3"/>
  <c r="P41" i="3"/>
  <c r="P43" i="3"/>
  <c r="P44" i="3"/>
  <c r="P46" i="3"/>
  <c r="P63" i="3"/>
  <c r="P24" i="3"/>
  <c r="P55" i="3"/>
  <c r="P65" i="3"/>
  <c r="P77" i="3"/>
  <c r="P82" i="3"/>
  <c r="P95" i="3"/>
  <c r="P99" i="3"/>
  <c r="P109" i="3"/>
  <c r="P111" i="3"/>
  <c r="P112" i="3"/>
  <c r="P114" i="3"/>
  <c r="P120" i="3"/>
  <c r="P124" i="3"/>
  <c r="P133" i="3"/>
  <c r="P135" i="3"/>
  <c r="P136" i="3"/>
  <c r="P143" i="3"/>
  <c r="P144" i="3"/>
  <c r="P152" i="3"/>
  <c r="P154" i="3"/>
  <c r="P166" i="3"/>
  <c r="P176" i="3"/>
  <c r="P178" i="3"/>
  <c r="P113" i="3"/>
  <c r="P116" i="3"/>
  <c r="P122" i="3"/>
  <c r="P126" i="3"/>
  <c r="P142" i="3"/>
  <c r="P148" i="3"/>
  <c r="P150" i="3"/>
  <c r="P168" i="3"/>
  <c r="P169" i="3"/>
  <c r="P180" i="3"/>
  <c r="P193" i="3"/>
  <c r="P87" i="3"/>
  <c r="P156" i="3"/>
  <c r="P158" i="3"/>
  <c r="P83" i="3"/>
  <c r="P86" i="3"/>
  <c r="P88" i="3"/>
  <c r="P96" i="3"/>
  <c r="P107" i="3"/>
  <c r="P108" i="3"/>
  <c r="P110" i="3"/>
  <c r="P118" i="3"/>
  <c r="P119" i="3"/>
  <c r="P131" i="3"/>
  <c r="P132" i="3"/>
  <c r="P134" i="3"/>
  <c r="P139" i="3"/>
  <c r="P140" i="3"/>
  <c r="P161" i="3"/>
  <c r="P164" i="3"/>
  <c r="P165" i="3"/>
  <c r="P172" i="3"/>
  <c r="P173" i="3"/>
  <c r="P174" i="3"/>
  <c r="P182" i="3"/>
  <c r="P184" i="3"/>
  <c r="P186" i="3"/>
  <c r="P187" i="3"/>
  <c r="P188" i="3"/>
  <c r="P189" i="3"/>
  <c r="P201" i="3"/>
  <c r="P211" i="3"/>
  <c r="P214" i="3"/>
  <c r="P217" i="3"/>
  <c r="P251" i="3"/>
  <c r="P252" i="3"/>
  <c r="P253" i="3"/>
  <c r="P195" i="3"/>
  <c r="P198" i="3"/>
  <c r="P210" i="3"/>
  <c r="P213" i="3"/>
  <c r="P228" i="3"/>
  <c r="P229" i="3"/>
  <c r="P260" i="3"/>
  <c r="P261" i="3"/>
  <c r="P197" i="3"/>
  <c r="P205" i="3"/>
  <c r="P215" i="3"/>
  <c r="P218" i="3"/>
  <c r="P221" i="3"/>
  <c r="P243" i="3"/>
  <c r="P244" i="3"/>
  <c r="P245" i="3"/>
  <c r="P306" i="3"/>
  <c r="P308" i="3"/>
  <c r="P312" i="3"/>
  <c r="P314" i="3"/>
  <c r="P316" i="3"/>
  <c r="P318" i="3"/>
  <c r="P320" i="3"/>
  <c r="P322" i="3"/>
  <c r="P325" i="3"/>
  <c r="P339" i="3"/>
  <c r="P366" i="3"/>
  <c r="P371" i="3"/>
  <c r="P226" i="3"/>
  <c r="P234" i="3"/>
  <c r="P242" i="3"/>
  <c r="P250" i="3"/>
  <c r="P258" i="3"/>
  <c r="P266" i="3"/>
  <c r="P273" i="3"/>
  <c r="P274" i="3"/>
  <c r="P277" i="3"/>
  <c r="P278" i="3"/>
  <c r="P281" i="3"/>
  <c r="P282" i="3"/>
  <c r="P285" i="3"/>
  <c r="P286" i="3"/>
  <c r="P289" i="3"/>
  <c r="P293" i="3"/>
  <c r="P294" i="3"/>
  <c r="P297" i="3"/>
  <c r="P298" i="3"/>
  <c r="P301" i="3"/>
  <c r="P303" i="3"/>
  <c r="P304" i="3"/>
  <c r="P327" i="3"/>
  <c r="P334" i="3"/>
  <c r="P341" i="3"/>
  <c r="P346" i="3"/>
  <c r="P357" i="3"/>
  <c r="P374" i="3"/>
  <c r="P222" i="3"/>
  <c r="P230" i="3"/>
  <c r="P238" i="3"/>
  <c r="P246" i="3"/>
  <c r="P254" i="3"/>
  <c r="P262" i="3"/>
  <c r="P270" i="3"/>
  <c r="P311" i="3"/>
  <c r="P326" i="3"/>
  <c r="P337" i="3"/>
  <c r="P356" i="3"/>
  <c r="P360" i="3"/>
  <c r="P364" i="3"/>
  <c r="P362" i="3"/>
  <c r="P367" i="3"/>
  <c r="P379" i="3"/>
  <c r="P332" i="3"/>
  <c r="P345" i="3"/>
  <c r="P350" i="3"/>
  <c r="P355" i="3"/>
  <c r="P370" i="3"/>
</calcChain>
</file>

<file path=xl/sharedStrings.xml><?xml version="1.0" encoding="utf-8"?>
<sst xmlns="http://schemas.openxmlformats.org/spreadsheetml/2006/main" count="5093" uniqueCount="1637">
  <si>
    <t>CLUB DEPORTIVO EL JARDIN FP</t>
  </si>
  <si>
    <t>MORENO INVERSIONES DON PALILLO F.P</t>
  </si>
  <si>
    <t>LICORES YENDER</t>
  </si>
  <si>
    <t>REST. CERV. EL GRAN MESON</t>
  </si>
  <si>
    <t>BAR REST PARIAGUAN</t>
  </si>
  <si>
    <t>LICORERIA LOS LAURELES</t>
  </si>
  <si>
    <t>SUAREZ RESTOBAR Y BODEGON DESTAPALA, F.P</t>
  </si>
  <si>
    <t>BODEGON INVERSIONES VAMOS PA´ YI</t>
  </si>
  <si>
    <t>CERVECERIA LA COPA DE ORO</t>
  </si>
  <si>
    <t>BAR REST. EL MONJE</t>
  </si>
  <si>
    <t>CERVEZA</t>
  </si>
  <si>
    <t>FARMACIA DEL AHORRO PEDRAZA, C.A</t>
  </si>
  <si>
    <t>INVERSIONES ALJARAMANI</t>
  </si>
  <si>
    <t xml:space="preserve">YASMIN DEL CARMEN PERNIA PEREZ </t>
  </si>
  <si>
    <t>MORALES INV. EL LLANO, F.P</t>
  </si>
  <si>
    <t>MULTI-INVERSIONES EL TAMARINDO, C.A</t>
  </si>
  <si>
    <t>VIVERES Y FRUTERIA EL CHAPARRAL</t>
  </si>
  <si>
    <t>PCV</t>
  </si>
  <si>
    <t>AVENDAÑO BODEGON EUKARY-G.E FP</t>
  </si>
  <si>
    <t>MULTI-INVERSIONES IZANAGI, C.A</t>
  </si>
  <si>
    <t>JUAN CARLOS GUERRERO CORDERO</t>
  </si>
  <si>
    <t>LLANO MARKET EXPRESS, C.A</t>
  </si>
  <si>
    <t>CASTILLO INVERSIONES ONE CHOS, F.P</t>
  </si>
  <si>
    <t>PANADERIA Y PASTELERIA EL CRISTAL, C.A</t>
  </si>
  <si>
    <t>PANADERIA Y PASTELERIA PLAZA PAEZ</t>
  </si>
  <si>
    <t>PANADERIA Y CHARCUTERIA EL TACHIREN CE L.F</t>
  </si>
  <si>
    <t>FENG INVERSIONES EL 888</t>
  </si>
  <si>
    <t>SUPERMERCADO ECONOMICO 2012</t>
  </si>
  <si>
    <t>CodProducto</t>
  </si>
  <si>
    <t>DescrProducto</t>
  </si>
  <si>
    <t>PEREZ INVERSIONES OCTARYKELY, F.P</t>
  </si>
  <si>
    <t>UnidadCompra</t>
  </si>
  <si>
    <t>Suma de Cantidad</t>
  </si>
  <si>
    <t>MERCATODO Q BUENO, C.A</t>
  </si>
  <si>
    <t xml:space="preserve">MULTI-INVERSIONES SANCHEZMOLINA </t>
  </si>
  <si>
    <t>%Cer</t>
  </si>
  <si>
    <t>%Mal</t>
  </si>
  <si>
    <t>%Sang</t>
  </si>
  <si>
    <t>%Vinos</t>
  </si>
  <si>
    <t>% Cola 
Negra</t>
  </si>
  <si>
    <t>% Cola 
Blanca</t>
  </si>
  <si>
    <t>%Sab</t>
  </si>
  <si>
    <t>%Agua</t>
  </si>
  <si>
    <t>%Jug</t>
  </si>
  <si>
    <t>%Té</t>
  </si>
  <si>
    <t>%Beb.Depor.</t>
  </si>
  <si>
    <t>%Mezcladores</t>
  </si>
  <si>
    <t>%Harina 
de Maíz</t>
  </si>
  <si>
    <t>%Margarinas</t>
  </si>
  <si>
    <t>%Mayonesas</t>
  </si>
  <si>
    <t>%Quesos</t>
  </si>
  <si>
    <t>%Achocolatados</t>
  </si>
  <si>
    <t>%Pepitonas</t>
  </si>
  <si>
    <t>%Atunes</t>
  </si>
  <si>
    <t>%Cereales Infantiles</t>
  </si>
  <si>
    <t>%Manteca</t>
  </si>
  <si>
    <t>%Oleinas</t>
  </si>
  <si>
    <t>%Ket</t>
  </si>
  <si>
    <t>%Aceites</t>
  </si>
  <si>
    <t>%Vin</t>
  </si>
  <si>
    <t>%Arroz</t>
  </si>
  <si>
    <t>%Past</t>
  </si>
  <si>
    <t>%Avena</t>
  </si>
  <si>
    <t>%Yogurt</t>
  </si>
  <si>
    <t>%Perros</t>
  </si>
  <si>
    <t>%Gatos</t>
  </si>
  <si>
    <t>%Sar</t>
  </si>
  <si>
    <t>%Deter</t>
  </si>
  <si>
    <t>%Multiuso</t>
  </si>
  <si>
    <t>%Suavizantes 
de Ropa</t>
  </si>
  <si>
    <t>%Limpiadores</t>
  </si>
  <si>
    <t>%Lavaplatos</t>
  </si>
  <si>
    <t>%Jab</t>
  </si>
  <si>
    <t>%Cuidado del Cabello</t>
  </si>
  <si>
    <t>%Cuidado Femenino</t>
  </si>
  <si>
    <t>%Cuidado Personal</t>
  </si>
  <si>
    <t>%Cuidado del Bebé</t>
  </si>
  <si>
    <t>%Cuidado Bucal</t>
  </si>
  <si>
    <t>%Afeitado</t>
  </si>
  <si>
    <t>ROCKSTAR</t>
  </si>
  <si>
    <t>MIN SPRK TOR P500 12U</t>
  </si>
  <si>
    <t>CODIGO SISTEMA</t>
  </si>
  <si>
    <t>CEP</t>
  </si>
  <si>
    <t>DIA</t>
  </si>
  <si>
    <t>CLIENTE</t>
  </si>
  <si>
    <t>0190330032</t>
  </si>
  <si>
    <t>LUNES</t>
  </si>
  <si>
    <t>DIAZ INVERSIONES LA ANDINA</t>
  </si>
  <si>
    <t>0084357812</t>
  </si>
  <si>
    <t>INVERSIONES ECONOMICASA</t>
  </si>
  <si>
    <t>412818023</t>
  </si>
  <si>
    <t>0084412364</t>
  </si>
  <si>
    <t>YONGCUN WU / WU COMERCIAL LUNA 2014, F.P</t>
  </si>
  <si>
    <t>175493685</t>
  </si>
  <si>
    <t>BODEGON EL CALDEREÑO</t>
  </si>
  <si>
    <t>128256373</t>
  </si>
  <si>
    <t>0080090184</t>
  </si>
  <si>
    <t>TORRES POSADA TURISTICA SANTOCRISTO A-Z</t>
  </si>
  <si>
    <t>V196206953</t>
  </si>
  <si>
    <t>BELANDRIA PANADERIA CENTRAL ELIPAN F,P</t>
  </si>
  <si>
    <t>V099858687</t>
  </si>
  <si>
    <t xml:space="preserve">OMAIRA DEL CARMEN OCANTO </t>
  </si>
  <si>
    <t>230228139</t>
  </si>
  <si>
    <t>MARTES</t>
  </si>
  <si>
    <t>JOSE ADRIAN VIRIGAY</t>
  </si>
  <si>
    <t>CódigoCompra</t>
  </si>
  <si>
    <t>FechaCompra</t>
  </si>
  <si>
    <t>CodCategoría</t>
  </si>
  <si>
    <t>DescrCategoría</t>
  </si>
  <si>
    <t>CodFamilia</t>
  </si>
  <si>
    <t>DescrFamilia</t>
  </si>
  <si>
    <t>CodMarca</t>
  </si>
  <si>
    <t>DescrMarca</t>
  </si>
  <si>
    <t>CodTipoInv</t>
  </si>
  <si>
    <t>DescrTipoInv</t>
  </si>
  <si>
    <t>CodProdProve</t>
  </si>
  <si>
    <t>Cantidad</t>
  </si>
  <si>
    <t>PrecioUnitario</t>
  </si>
  <si>
    <t>Subtotal</t>
  </si>
  <si>
    <t>Total con IVA</t>
  </si>
  <si>
    <t>Descuento</t>
  </si>
  <si>
    <t>Descuento, %</t>
  </si>
  <si>
    <t>Peso Neto</t>
  </si>
  <si>
    <t>Kilos</t>
  </si>
  <si>
    <t>Peso Bruto</t>
  </si>
  <si>
    <t>Volumen</t>
  </si>
  <si>
    <t>CodTrans</t>
  </si>
  <si>
    <t>DescTrans</t>
  </si>
  <si>
    <t>CodCausTrans</t>
  </si>
  <si>
    <t>V169783388</t>
  </si>
  <si>
    <t>DescCausTrans</t>
  </si>
  <si>
    <t>CodigoUsuario</t>
  </si>
  <si>
    <t>CedulaUsuario</t>
  </si>
  <si>
    <t>NombreUsuario</t>
  </si>
  <si>
    <t>TelfUsuario</t>
  </si>
  <si>
    <t>DireccionUsuario</t>
  </si>
  <si>
    <t>GrupoUsuario</t>
  </si>
  <si>
    <t>CodigoProveedor</t>
  </si>
  <si>
    <t>RucProveedor</t>
  </si>
  <si>
    <t>RazonSocial</t>
  </si>
  <si>
    <t>DirecProveedor</t>
  </si>
  <si>
    <t>FechaCreacion (Proveedor)</t>
  </si>
  <si>
    <t>Tipo de proveedor</t>
  </si>
  <si>
    <t>Tipo de proveedor (Nombre)</t>
  </si>
  <si>
    <t>Tipo de compra</t>
  </si>
  <si>
    <t>Tipo de compra (Nombre)</t>
  </si>
  <si>
    <t>EstaCompra</t>
  </si>
  <si>
    <t>Comentario Detalle</t>
  </si>
  <si>
    <t>NúmeroCompra</t>
  </si>
  <si>
    <t>Comentario Cabecera</t>
  </si>
  <si>
    <t>Fecha Ingreso a Sistema</t>
  </si>
  <si>
    <t>F04014</t>
  </si>
  <si>
    <t>POLAR LIGHT LAT 250MLx24UN</t>
  </si>
  <si>
    <t>0413051907</t>
  </si>
  <si>
    <t>COMPRA</t>
  </si>
  <si>
    <t>F04005</t>
  </si>
  <si>
    <t>POLAR LIGHT RET 222MLx36UN</t>
  </si>
  <si>
    <t>0153309953</t>
  </si>
  <si>
    <t>PIDIACHI INVERSIONES MI TESORO, F.P</t>
  </si>
  <si>
    <t>F01003</t>
  </si>
  <si>
    <t>POLAR PILSEN LAT 250MLx24UN</t>
  </si>
  <si>
    <t>050326175</t>
  </si>
  <si>
    <t>F01083</t>
  </si>
  <si>
    <t>POLAR PILSEN LAT SLEEK 355MLx24UN</t>
  </si>
  <si>
    <t>103997077</t>
  </si>
  <si>
    <t>F03016</t>
  </si>
  <si>
    <t>SOLERA LIGHT LAT 250MLx24UN</t>
  </si>
  <si>
    <t>F07007</t>
  </si>
  <si>
    <t>004881148</t>
  </si>
  <si>
    <t>MALTIN POLAR LAT 250MLx24UN</t>
  </si>
  <si>
    <t>0009363745</t>
  </si>
  <si>
    <t>MIN SPRK  P500 12U</t>
  </si>
  <si>
    <t>F07101</t>
  </si>
  <si>
    <t>MALTIN POLAR LAT SLEEK 355MLx24UN</t>
  </si>
  <si>
    <t>165750817</t>
  </si>
  <si>
    <t>MINALBA SPRK LIMON P500 12U</t>
  </si>
  <si>
    <t>KARELIS YARUBI VILLARREAL CASTILLO</t>
  </si>
  <si>
    <t>F07088</t>
  </si>
  <si>
    <t>MALTIN POLAR NR 250MLx12UN</t>
  </si>
  <si>
    <t>091811606</t>
  </si>
  <si>
    <t>BODEGON EL AMANECER</t>
  </si>
  <si>
    <t>F07018</t>
  </si>
  <si>
    <t>MALTIN POLAR PET 1.5 Lx6UN</t>
  </si>
  <si>
    <t>0017550000</t>
  </si>
  <si>
    <t>FR0120</t>
  </si>
  <si>
    <t>SANGRIA CAROREÑA BLANCA 1,75Lx6UN</t>
  </si>
  <si>
    <t>148679971</t>
  </si>
  <si>
    <t>FR0155</t>
  </si>
  <si>
    <t>SANGRIA CAROREÑA VERANO LAT250MLx24UN</t>
  </si>
  <si>
    <t>0230220332</t>
  </si>
  <si>
    <t>FR0141</t>
  </si>
  <si>
    <t>SANGRIA LA QUE MANDA TINTA 1,75LX6UN</t>
  </si>
  <si>
    <t>093655857</t>
  </si>
  <si>
    <t>CASTILLO BODEGON DON JOSE, F.P</t>
  </si>
  <si>
    <t>FR0162</t>
  </si>
  <si>
    <t>SANGRIA CAROREÑA TORONJA 1,75Lx6UN</t>
  </si>
  <si>
    <t>0502689125</t>
  </si>
  <si>
    <t>FR0158</t>
  </si>
  <si>
    <t>SANGRIA CAROREÑA VERANO BLANCA LAT250X24</t>
  </si>
  <si>
    <t>0065937405</t>
  </si>
  <si>
    <t>FR0159</t>
  </si>
  <si>
    <t>SANGRIA CAROREÑA VERANO MOJITO LAT355x24</t>
  </si>
  <si>
    <t>FR0145</t>
  </si>
  <si>
    <t>0408654261</t>
  </si>
  <si>
    <t>SANGRIA LA QUE MANDA BLANCA 1,75LX6UN</t>
  </si>
  <si>
    <t>ABASTO Y LICORERIA LA CHINA, C.A</t>
  </si>
  <si>
    <t>FR0160</t>
  </si>
  <si>
    <t>192441214</t>
  </si>
  <si>
    <t>SANGRIA LA QUE MANDA TINTA LAT250MLx24UN</t>
  </si>
  <si>
    <t>YUK NARANJADA S/A PET 1,5Lx6UN</t>
  </si>
  <si>
    <t>0410773120</t>
  </si>
  <si>
    <t>GOLDEN</t>
  </si>
  <si>
    <t>C200</t>
  </si>
  <si>
    <t>036177027</t>
  </si>
  <si>
    <t>ANZOATEGUI CAFE PREMIUM 100Gx30UN</t>
  </si>
  <si>
    <t>J411565342</t>
  </si>
  <si>
    <t>C201</t>
  </si>
  <si>
    <t>LICORERIA EL MARACUCHO</t>
  </si>
  <si>
    <t>ANZOATEGUI CAFE PREMIUM 200Gx20UN</t>
  </si>
  <si>
    <t>PEPSI</t>
  </si>
  <si>
    <t>0283771810</t>
  </si>
  <si>
    <t>GREGORIO ISAA MILLAN AGUIRRE</t>
  </si>
  <si>
    <t>C202</t>
  </si>
  <si>
    <t>ANZOATEGUI CAFE PREMIUM 500Gx10UN</t>
  </si>
  <si>
    <t>NEGOCIO</t>
  </si>
  <si>
    <t>0081364881</t>
  </si>
  <si>
    <t>C210</t>
  </si>
  <si>
    <t>BUEN CAFE PREMIUM 100Gx30UN</t>
  </si>
  <si>
    <t>Categoría</t>
  </si>
  <si>
    <t>LICORES EL VIÑEDO, F.P.</t>
  </si>
  <si>
    <t>Marca</t>
  </si>
  <si>
    <t>COD</t>
  </si>
  <si>
    <t>C211</t>
  </si>
  <si>
    <t>BUEN CAFE PREMIUM 200Gx20UN</t>
  </si>
  <si>
    <t>DESC</t>
  </si>
  <si>
    <t>UND</t>
  </si>
  <si>
    <t>AGUA</t>
  </si>
  <si>
    <t>MINALBA</t>
  </si>
  <si>
    <t>UND2</t>
  </si>
  <si>
    <t>D361</t>
  </si>
  <si>
    <t>SEM1</t>
  </si>
  <si>
    <t>CLTAINA-000050</t>
  </si>
  <si>
    <t>SEM2</t>
  </si>
  <si>
    <t>MIERCOLES</t>
  </si>
  <si>
    <t>BELANDRIA SERVICARNES LOS COMPADRES, F.P.</t>
  </si>
  <si>
    <t>VENTA</t>
  </si>
  <si>
    <t>SEM3</t>
  </si>
  <si>
    <t>VENTA2</t>
  </si>
  <si>
    <t>D362</t>
  </si>
  <si>
    <t>SEM4</t>
  </si>
  <si>
    <t>SEM5</t>
  </si>
  <si>
    <t>CANT UND2</t>
  </si>
  <si>
    <t>D366</t>
  </si>
  <si>
    <t>VIVERES DONEY</t>
  </si>
  <si>
    <t>COMP</t>
  </si>
  <si>
    <t>VENTA2,1</t>
  </si>
  <si>
    <t>VENTAS 3</t>
  </si>
  <si>
    <t>D384</t>
  </si>
  <si>
    <t>0406629260</t>
  </si>
  <si>
    <t>CD MASTER, C.A</t>
  </si>
  <si>
    <t>0049560385</t>
  </si>
  <si>
    <t>FERNANDEZ CARLOS ALFONSO</t>
  </si>
  <si>
    <t>D386</t>
  </si>
  <si>
    <t>0030666499</t>
  </si>
  <si>
    <t>LADINO PANADERIA LA SOLIDARIA</t>
  </si>
  <si>
    <t>0048510961</t>
  </si>
  <si>
    <t>MARTINEZ VIVERES FRUTERIA QUINCALL ERIA Y FERRETERIA DON NELSON, F.P</t>
  </si>
  <si>
    <t>D399</t>
  </si>
  <si>
    <t>0198265167</t>
  </si>
  <si>
    <t>JESÚS EDUARDO PÉREZ PÉREZ</t>
  </si>
  <si>
    <t>Y070</t>
  </si>
  <si>
    <t>YOGURT SABOR NARANJA V-MIGURT 125GX24UND</t>
  </si>
  <si>
    <t>0500767510</t>
  </si>
  <si>
    <t>D403</t>
  </si>
  <si>
    <t>YUKERY</t>
  </si>
  <si>
    <t>505484818</t>
  </si>
  <si>
    <t>FARMACIA SAN GREGORIO PEDRAZA</t>
  </si>
  <si>
    <t>0015462346</t>
  </si>
  <si>
    <t>0040561300</t>
  </si>
  <si>
    <t>0139474127</t>
  </si>
  <si>
    <t>CELIX CHARLI AVILA RANGEL</t>
  </si>
  <si>
    <t>0275645326</t>
  </si>
  <si>
    <t>LISETH ANDREINA YEGUES BRICEÑO</t>
  </si>
  <si>
    <t>F03030</t>
  </si>
  <si>
    <t>SOLERA RET 222MLx36UN</t>
  </si>
  <si>
    <t>0180460531</t>
  </si>
  <si>
    <t>INVERSIONES LA CAMPIÑA EXPRESS2309</t>
  </si>
  <si>
    <t>GATORADE</t>
  </si>
  <si>
    <t>0012205241</t>
  </si>
  <si>
    <t>CHINCHILLA INVERSIONES 965 AMS, F.P.</t>
  </si>
  <si>
    <t>F04061</t>
  </si>
  <si>
    <t>POLAR LIGHT LAT SLEEK 355MLx24UN</t>
  </si>
  <si>
    <t>0025077807</t>
  </si>
  <si>
    <t>COLMENARES INVERSIONES DEMS FP</t>
  </si>
  <si>
    <t>F07001</t>
  </si>
  <si>
    <t>MALTIN POLAR RET 222MLx36UN</t>
  </si>
  <si>
    <t>0021538418</t>
  </si>
  <si>
    <t>LUZ DARY CIFUENTES DE CONTRERAS</t>
  </si>
  <si>
    <t>19518635</t>
  </si>
  <si>
    <t>OSMARY LILIBETH AGUILAR</t>
  </si>
  <si>
    <t>V093634663</t>
  </si>
  <si>
    <t>DUARTE LICORERIA MI POTRILLO, F.P</t>
  </si>
  <si>
    <t>Y069</t>
  </si>
  <si>
    <t>YOGURT SABOR CAMBUR MIGURT 125GX24UND</t>
  </si>
  <si>
    <t>0092601206</t>
  </si>
  <si>
    <t>JUEVES</t>
  </si>
  <si>
    <t>DISTRIBUIDORA MARWIL 2002</t>
  </si>
  <si>
    <t>0501043060</t>
  </si>
  <si>
    <t>FARMACIA LA ESPERANZA, C.A</t>
  </si>
  <si>
    <t>0410747714</t>
  </si>
  <si>
    <t>SALCEDO INVERSIONES EL COLOMBIANO</t>
  </si>
  <si>
    <t>188380898</t>
  </si>
  <si>
    <t>INVERSIONES DISTRIBUIDORA &amp; BODEGÓN DOÑA PAULA, C.A</t>
  </si>
  <si>
    <t>0016637338</t>
  </si>
  <si>
    <t>ROA INVERSIONES VERONICA</t>
  </si>
  <si>
    <t>0198255560</t>
  </si>
  <si>
    <t>MORENO PASTELES Y PASAPALOS DON  RITO F.P</t>
  </si>
  <si>
    <t>Y036</t>
  </si>
  <si>
    <t>YOGURT SABOR FRESA MIGURT 125GX24UND</t>
  </si>
  <si>
    <t>0017913857</t>
  </si>
  <si>
    <t>INVERSIONES CHARLES 2025</t>
  </si>
  <si>
    <t>0179871811</t>
  </si>
  <si>
    <t>CARNICERIA Y CHARCUTERIA  INVERSIONES LA PEDRACEÑA XXI, F.P</t>
  </si>
  <si>
    <t>INV JANIFOX SYSTEMS</t>
  </si>
  <si>
    <t>H1804</t>
  </si>
  <si>
    <t>0141317985</t>
  </si>
  <si>
    <t>DURAN INVERSIONES MI PEQUEÑA GOTITA</t>
  </si>
  <si>
    <t>H195</t>
  </si>
  <si>
    <t>0192434382</t>
  </si>
  <si>
    <t>H330</t>
  </si>
  <si>
    <t>Y007</t>
  </si>
  <si>
    <t>YOGURT FRUTA FRESA MIGURT 750GX12UND BOT</t>
  </si>
  <si>
    <t>H331</t>
  </si>
  <si>
    <t>0411973580</t>
  </si>
  <si>
    <t>H371</t>
  </si>
  <si>
    <t>0023039790</t>
  </si>
  <si>
    <t>ROMERO INVERSIONES JONATHAN</t>
  </si>
  <si>
    <t>H377</t>
  </si>
  <si>
    <t>PRIMOR ARROZ TRADICIONAL 900GX24UN</t>
  </si>
  <si>
    <t>H378</t>
  </si>
  <si>
    <t>PRIMOR ARROZ CLÁSICO SUPERIOR 900Gx24UN</t>
  </si>
  <si>
    <t>0015968631</t>
  </si>
  <si>
    <t>LUNCH LA SASON DE MAMA</t>
  </si>
  <si>
    <t>H500</t>
  </si>
  <si>
    <t>0412149318</t>
  </si>
  <si>
    <t>H501</t>
  </si>
  <si>
    <t>INVERSIONES Y HELADERIA RIVAS J.R.,</t>
  </si>
  <si>
    <t>H506</t>
  </si>
  <si>
    <t>V166359682</t>
  </si>
  <si>
    <t>HECTOR DANIEL MACIAS (LA GRAN PARADA)</t>
  </si>
  <si>
    <t>H509</t>
  </si>
  <si>
    <t>0017527450</t>
  </si>
  <si>
    <t>VIERNES</t>
  </si>
  <si>
    <t>AGUIRRE FERREINVERSIONES TODO  PARA USTED, F.P</t>
  </si>
  <si>
    <t>H515</t>
  </si>
  <si>
    <t>H516</t>
  </si>
  <si>
    <t>0500466609</t>
  </si>
  <si>
    <t>BODEGON CITY MARKET, C.A.</t>
  </si>
  <si>
    <t>H689</t>
  </si>
  <si>
    <t>H892</t>
  </si>
  <si>
    <t>0130381584</t>
  </si>
  <si>
    <t>Y005</t>
  </si>
  <si>
    <t>YOGURT FRUTA DURAZNO MIGURT 250GX24UND</t>
  </si>
  <si>
    <t>H894</t>
  </si>
  <si>
    <t>0262297310</t>
  </si>
  <si>
    <t>H895</t>
  </si>
  <si>
    <t>L207</t>
  </si>
  <si>
    <t>0296237484</t>
  </si>
  <si>
    <t>L275</t>
  </si>
  <si>
    <t>0204069014</t>
  </si>
  <si>
    <t>L357</t>
  </si>
  <si>
    <t>L358</t>
  </si>
  <si>
    <t>0014059537</t>
  </si>
  <si>
    <t>Y004</t>
  </si>
  <si>
    <t>YOGURT FRUTA FRESA MIGURT 250GX24UND</t>
  </si>
  <si>
    <t>L371</t>
  </si>
  <si>
    <t>LAS LLAVES LIMP MAREA CRISTALINA 1LX12UN</t>
  </si>
  <si>
    <t>0500254504</t>
  </si>
  <si>
    <t>L372</t>
  </si>
  <si>
    <t>0213198536</t>
  </si>
  <si>
    <t>ROMERO INVERSIONES EL REGALO, FP</t>
  </si>
  <si>
    <t>L376</t>
  </si>
  <si>
    <t>0410700076</t>
  </si>
  <si>
    <t>EL TUKUTICO DE PAPÁ, C.A.</t>
  </si>
  <si>
    <t>L377</t>
  </si>
  <si>
    <t>0083116447</t>
  </si>
  <si>
    <t>ZHEN DISTRIBUIDORA NEOMODA, F.P</t>
  </si>
  <si>
    <t>L385</t>
  </si>
  <si>
    <t>0285714482</t>
  </si>
  <si>
    <t>MORA BODEGON EL DESCUENTO, F.P</t>
  </si>
  <si>
    <t>L386</t>
  </si>
  <si>
    <t>310161542</t>
  </si>
  <si>
    <t>L387</t>
  </si>
  <si>
    <t>0406633623</t>
  </si>
  <si>
    <t>Y002</t>
  </si>
  <si>
    <t>L396</t>
  </si>
  <si>
    <t>LAS LLAVES LIMP FRESCURA R. 1LX12UN</t>
  </si>
  <si>
    <t>YOGURT FRUTA DURAZNO MIGURT 125GX24UND</t>
  </si>
  <si>
    <t>0412577107</t>
  </si>
  <si>
    <t>INVERSIONES CACHILAPO C.A</t>
  </si>
  <si>
    <t>L414</t>
  </si>
  <si>
    <t>LAS LLAVES DETERGENTE BEBE 900Gx10UN</t>
  </si>
  <si>
    <t>0013229371</t>
  </si>
  <si>
    <t>PEREZ PANADERIA Y PASTELERIA YVANIS F.P.</t>
  </si>
  <si>
    <t>L419</t>
  </si>
  <si>
    <t>LAS LLAVES DET L.ACTIVA FLORAL 5KGx4UN</t>
  </si>
  <si>
    <t>V254680814</t>
  </si>
  <si>
    <t>JIMENEZ PANADERIA LA CITA DIVINA</t>
  </si>
  <si>
    <t>CAFE ANZOATEGUI</t>
  </si>
  <si>
    <t>M007</t>
  </si>
  <si>
    <t>M403</t>
  </si>
  <si>
    <t>DONKAT GATICOS 1KGX18UND</t>
  </si>
  <si>
    <t>M404</t>
  </si>
  <si>
    <t>DONKAT ADULTO 1,1KGX15UND</t>
  </si>
  <si>
    <t>M405</t>
  </si>
  <si>
    <t>DONKAT ADULTO 7KGX1UND</t>
  </si>
  <si>
    <t>BUEN CAFE</t>
  </si>
  <si>
    <t>M406</t>
  </si>
  <si>
    <t>DONKAT ADULTO 16KGx1UND</t>
  </si>
  <si>
    <t>Y001</t>
  </si>
  <si>
    <t>T060</t>
  </si>
  <si>
    <t>KETCHUP</t>
  </si>
  <si>
    <t>YOGURT FRUTA FRESA MIGURT 125GX24UND</t>
  </si>
  <si>
    <t>M407</t>
  </si>
  <si>
    <t>OHMAIGAT CASEROS Y DELICADOS 1,5KGX6UND</t>
  </si>
  <si>
    <t>T061</t>
  </si>
  <si>
    <t>M408</t>
  </si>
  <si>
    <t>OHMAIGAT CASEROS Y DELICADOS 500Gx12UND</t>
  </si>
  <si>
    <t>T082</t>
  </si>
  <si>
    <t>MAVESA LIGERA MARGARINA 500GX12 UN (E)</t>
  </si>
  <si>
    <t>MARGARINA</t>
  </si>
  <si>
    <t>M409</t>
  </si>
  <si>
    <t>DONKAT GATICOS 7KGX1UND</t>
  </si>
  <si>
    <t>T084</t>
  </si>
  <si>
    <t>MAVESA</t>
  </si>
  <si>
    <t>Q002</t>
  </si>
  <si>
    <t>T086</t>
  </si>
  <si>
    <t>Q144</t>
  </si>
  <si>
    <t>QUAKER AVENA ORIGINAL BOLSA 400Gx16UN (E)</t>
  </si>
  <si>
    <t>T409</t>
  </si>
  <si>
    <t>Q145</t>
  </si>
  <si>
    <t>QUAKER HARINA DE AVENA BOLSA 400Gx16UN</t>
  </si>
  <si>
    <t>T020</t>
  </si>
  <si>
    <t>Q146</t>
  </si>
  <si>
    <t>QUAKER AVENA ORIGINAL BOLSA 200Gx20UN (E)</t>
  </si>
  <si>
    <t>T018</t>
  </si>
  <si>
    <t>H187</t>
  </si>
  <si>
    <t>PAN HPM BLANCO GLUTEN FREE 1KGX20UN VE</t>
  </si>
  <si>
    <t>T002</t>
  </si>
  <si>
    <t>T049</t>
  </si>
  <si>
    <t>MAVESA VINAGRE 500MLx24UN</t>
  </si>
  <si>
    <t>T048</t>
  </si>
  <si>
    <t>T587</t>
  </si>
  <si>
    <t>NELLY</t>
  </si>
  <si>
    <t>T588</t>
  </si>
  <si>
    <t>PAN</t>
  </si>
  <si>
    <t>ARROZ</t>
  </si>
  <si>
    <t>PRIMOR</t>
  </si>
  <si>
    <t>MAVESA MAYONESA 445Gx12UN</t>
  </si>
  <si>
    <t>PASTAS</t>
  </si>
  <si>
    <t>T472</t>
  </si>
  <si>
    <t>TODDY ENVASE 200Gx12UN</t>
  </si>
  <si>
    <t>T498</t>
  </si>
  <si>
    <t>RIKESA QUESO CHEDDAR SQUEEZE 330Gx18UN</t>
  </si>
  <si>
    <t>T565</t>
  </si>
  <si>
    <t>PAMPERO KETCHUP 397Gx24UN</t>
  </si>
  <si>
    <t>T568</t>
  </si>
  <si>
    <t>TODDY BOLSA 100GX36UN</t>
  </si>
  <si>
    <t>ATUNES</t>
  </si>
  <si>
    <t>MARGARITA</t>
  </si>
  <si>
    <t>T601</t>
  </si>
  <si>
    <t>RIKESA QUESO ORIGINAL ENRIQ 200Gx18UN</t>
  </si>
  <si>
    <t>T603</t>
  </si>
  <si>
    <t>RIKESA QUESO TOCINETA 300GX12UN</t>
  </si>
  <si>
    <t>PEPITONAS</t>
  </si>
  <si>
    <t>T595</t>
  </si>
  <si>
    <t>MAVESA MARGARINA 250Gx24UN</t>
  </si>
  <si>
    <t>SARDINAS</t>
  </si>
  <si>
    <t>CEREALES INFANTILES</t>
  </si>
  <si>
    <t>QUAKER</t>
  </si>
  <si>
    <t>NELLY MARGARINA REDUCIDA CAL 500Gx12UN</t>
  </si>
  <si>
    <t>RIKESA</t>
  </si>
  <si>
    <t>DONKAT</t>
  </si>
  <si>
    <t>LAS LLAVES JABON TRAD. FLORAL 250Gx36UN</t>
  </si>
  <si>
    <t>JABONES EN PANELA</t>
  </si>
  <si>
    <t>LAS LLAVES</t>
  </si>
  <si>
    <t>DETERGENTES</t>
  </si>
  <si>
    <t>MULTIUSO</t>
  </si>
  <si>
    <t>T586</t>
  </si>
  <si>
    <t>PRIMOR MARGARINA REDUCIDA CAL 500Gx12UN</t>
  </si>
  <si>
    <t>LIMPIADORES</t>
  </si>
  <si>
    <t>SUPER CAN</t>
  </si>
  <si>
    <t>TODDY</t>
  </si>
  <si>
    <t>MAVESA MARGARINA 500Gx12UN</t>
  </si>
  <si>
    <t>T533</t>
  </si>
  <si>
    <t>MAVESA VINAGRE AL ALCOHOL 4LX4 CFH</t>
  </si>
  <si>
    <t>T486</t>
  </si>
  <si>
    <t>MAVESA ADEREZO MAYONESA 3,6KGx4UN CFH</t>
  </si>
  <si>
    <t>T485</t>
  </si>
  <si>
    <t>RIKESA QUESO CHEDDAR PICANTE 200Gx18UN</t>
  </si>
  <si>
    <t>RIKESA QUESO PARMESANO ENRIQ 200Gx18UN</t>
  </si>
  <si>
    <t>T449</t>
  </si>
  <si>
    <t>PAMPERO SALSA BASE TOMATE 4,2KGx4UN CFH</t>
  </si>
  <si>
    <t>LAS LLAVES JABON TRAD. FLORAL 200Gx44UN</t>
  </si>
  <si>
    <t>MAVESA MARGARINA 1000Gx6UN</t>
  </si>
  <si>
    <t>MAVESA MAYONESA 910Gx6UN</t>
  </si>
  <si>
    <t>T003</t>
  </si>
  <si>
    <t>TODDY BOLSA 400GX24UN</t>
  </si>
  <si>
    <t>TODDY 2KGx8UN</t>
  </si>
  <si>
    <t>KETCHUP PAMPERO 198 G X 24 UND</t>
  </si>
  <si>
    <t>Q142</t>
  </si>
  <si>
    <t>KONGA PAPELON CON LIMON 30GX8X14UNI</t>
  </si>
  <si>
    <t>Q141</t>
  </si>
  <si>
    <t>KONGA SABOR DURAZNO 30GX8X14UN</t>
  </si>
  <si>
    <t>Q140</t>
  </si>
  <si>
    <t>KONGA SABOR TIZANA 30GX8X14UN</t>
  </si>
  <si>
    <t>Q137</t>
  </si>
  <si>
    <t>QUAKER AVENA ORIGINAL BOLSA 200Gx30UN</t>
  </si>
  <si>
    <t>Q123</t>
  </si>
  <si>
    <t>KONGA SABOR PARCHITA 30GX8X14UN</t>
  </si>
  <si>
    <t>Q114</t>
  </si>
  <si>
    <t>KONGA SABOR NARANJA 30GX8X14UN</t>
  </si>
  <si>
    <t>Material</t>
  </si>
  <si>
    <t>Descripción</t>
  </si>
  <si>
    <t>Empaque</t>
  </si>
  <si>
    <t>UD por CJ</t>
  </si>
  <si>
    <t>IVA</t>
  </si>
  <si>
    <t>Art 18 Lisaea</t>
  </si>
  <si>
    <t>PC_FQ Und S/IVA</t>
  </si>
  <si>
    <t>PC_FQ Und C/IVA</t>
  </si>
  <si>
    <t>PC_FQ Caja S/IVA</t>
  </si>
  <si>
    <t>PC_FQ Caja C/IVA</t>
  </si>
  <si>
    <t>PV_FQ Und S/IVA</t>
  </si>
  <si>
    <t>PV_FQ Und C/IVA</t>
  </si>
  <si>
    <t>PV_FQ Caja S/IVA</t>
  </si>
  <si>
    <t>PV_FQ Caja C/IVA</t>
  </si>
  <si>
    <t>Precio RDV Und S/IVA</t>
  </si>
  <si>
    <t>Precio RDV Und C/IVA</t>
  </si>
  <si>
    <t>FN0601</t>
  </si>
  <si>
    <t>POMAR BRUT 0,75LxC12 (N)</t>
  </si>
  <si>
    <t>CYM-FQ</t>
  </si>
  <si>
    <t>Espumantes</t>
  </si>
  <si>
    <t>Pomar</t>
  </si>
  <si>
    <t>0,750  KG</t>
  </si>
  <si>
    <t>16%</t>
  </si>
  <si>
    <t>FN0603</t>
  </si>
  <si>
    <t>POMAR BRUT 0,75LxC6 (N)</t>
  </si>
  <si>
    <t>0,000  KG</t>
  </si>
  <si>
    <t>FN0606</t>
  </si>
  <si>
    <t>POMAR BRUT 0,75LxC12 EE (N)</t>
  </si>
  <si>
    <t>FN0610</t>
  </si>
  <si>
    <t>POMAR BRUT NATURE 0,75LxC12 (N)</t>
  </si>
  <si>
    <t>Q113</t>
  </si>
  <si>
    <t>KONGA SABOR LIMON 30GX8X14UN</t>
  </si>
  <si>
    <t>FN0612</t>
  </si>
  <si>
    <t>POMAR DEMISEC 0,75LxC12 (N)</t>
  </si>
  <si>
    <t>FN0614</t>
  </si>
  <si>
    <t>POMAR DEMISEC 0,75LxC6 (N)</t>
  </si>
  <si>
    <t>FN0615</t>
  </si>
  <si>
    <t>POMAR BRUT ROSE 0,75LxC12 (N)</t>
  </si>
  <si>
    <t>FN0617</t>
  </si>
  <si>
    <t>POMAR BRUT ROSE 0,75LxC6 (N)</t>
  </si>
  <si>
    <t>FN0625</t>
  </si>
  <si>
    <t>POMAR BRUT E/E 0,75LxC6 (N)</t>
  </si>
  <si>
    <t>Light</t>
  </si>
  <si>
    <t>Polar Light</t>
  </si>
  <si>
    <t>8,232  KG</t>
  </si>
  <si>
    <t>6,180  KG</t>
  </si>
  <si>
    <t>F04017</t>
  </si>
  <si>
    <t>POLAR LIGHT BAR 30Lx1PZ</t>
  </si>
  <si>
    <t>F04018</t>
  </si>
  <si>
    <t>POLAR LIGHT BAR 50Lx1PZ</t>
  </si>
  <si>
    <t>F04043</t>
  </si>
  <si>
    <t>POLAR LIGHT NR 355MLx12UN</t>
  </si>
  <si>
    <t>4,388  KG</t>
  </si>
  <si>
    <t>F04056</t>
  </si>
  <si>
    <t>POLAR LIGHT LAT SLEEK 355MLx12UN</t>
  </si>
  <si>
    <t>8,776  KG</t>
  </si>
  <si>
    <t>F03014</t>
  </si>
  <si>
    <t>SOLERA LIGHT RET 222MLx36UN</t>
  </si>
  <si>
    <t>Solera Light</t>
  </si>
  <si>
    <t>8,032  KG</t>
  </si>
  <si>
    <t>6,030  KG</t>
  </si>
  <si>
    <t>F03045</t>
  </si>
  <si>
    <t>SOLERA LIGHT BAR 30Lx1PZ</t>
  </si>
  <si>
    <t>30,150  KG</t>
  </si>
  <si>
    <t>Q023</t>
  </si>
  <si>
    <t>F03064</t>
  </si>
  <si>
    <t>SOLERA LIGHT LAT 250MLx12UN</t>
  </si>
  <si>
    <t>QUAKER HARINA DE AVENA (BOLS) 400Gx24UN</t>
  </si>
  <si>
    <t>3,015  KG</t>
  </si>
  <si>
    <t>F03077</t>
  </si>
  <si>
    <t>SOLERA LIGHT NR 222MLx12UN</t>
  </si>
  <si>
    <t>2,677  KG</t>
  </si>
  <si>
    <t>Malta</t>
  </si>
  <si>
    <t>Maltin  Polar</t>
  </si>
  <si>
    <t>9,270  KG</t>
  </si>
  <si>
    <t>3,090  KG</t>
  </si>
  <si>
    <t>F07090</t>
  </si>
  <si>
    <t>MALTA CARACAS NR 250MLx12UN</t>
  </si>
  <si>
    <t>F07073</t>
  </si>
  <si>
    <t>MALTIN LIGHT PET 1.5 Lx6UN</t>
  </si>
  <si>
    <t>Maltin  Polar Light</t>
  </si>
  <si>
    <t>F07086</t>
  </si>
  <si>
    <t>MALTIN POLAR LIGHT RET 222MLx36UN</t>
  </si>
  <si>
    <t>F07089</t>
  </si>
  <si>
    <t>MALTIN LIGHT NR 250MLx12UN</t>
  </si>
  <si>
    <t>F06037</t>
  </si>
  <si>
    <t>SOLERA IPA RET 222MLx36UN</t>
  </si>
  <si>
    <t>Premiun</t>
  </si>
  <si>
    <t>Q001</t>
  </si>
  <si>
    <t>IPA</t>
  </si>
  <si>
    <t>QUAKER AVENA ORIGINAL BOLSA 400Gx24UN</t>
  </si>
  <si>
    <t>F06057</t>
  </si>
  <si>
    <t>SOLERA IPA NR 222MLx12UN</t>
  </si>
  <si>
    <t>F03001</t>
  </si>
  <si>
    <t>SOLERA LAT 250MLx24UN</t>
  </si>
  <si>
    <t>Solera</t>
  </si>
  <si>
    <t>F03006</t>
  </si>
  <si>
    <t>SOLERA BAR 30Lx1PZ</t>
  </si>
  <si>
    <t>F03063</t>
  </si>
  <si>
    <t>SOLERA LAT 250MLx12UN</t>
  </si>
  <si>
    <t>F03075</t>
  </si>
  <si>
    <t>SOLERA NR 0,75Lx6UN</t>
  </si>
  <si>
    <t>4,523  KG</t>
  </si>
  <si>
    <t>F03076</t>
  </si>
  <si>
    <t>SOLERA NR 222MLx12UN</t>
  </si>
  <si>
    <t>F06068</t>
  </si>
  <si>
    <t>SOLERA BOHEMIA LAT 250MLx24UN</t>
  </si>
  <si>
    <t>Solera Alt</t>
  </si>
  <si>
    <t>F06067</t>
  </si>
  <si>
    <t>SOLERA KOLSCH LAT 250MLx12UN</t>
  </si>
  <si>
    <t>Solera Kölsch</t>
  </si>
  <si>
    <t>F06046</t>
  </si>
  <si>
    <t>SOLERA KRIEK RET 222MLx36UN</t>
  </si>
  <si>
    <t>Solera Kriek</t>
  </si>
  <si>
    <t>F06058</t>
  </si>
  <si>
    <t>SOLERA KRIEK NR 222MLx12UN</t>
  </si>
  <si>
    <t>F06034</t>
  </si>
  <si>
    <t>SOLERA MÄRZEN RET 222MLx36UN</t>
  </si>
  <si>
    <t>Solera Marzen</t>
  </si>
  <si>
    <t>F06056</t>
  </si>
  <si>
    <t>SOLERA MÄRZEN NR 222MLx12UN</t>
  </si>
  <si>
    <t>FR0103</t>
  </si>
  <si>
    <t>SANGRIA CAROREÑA TINTA 1,75Lx6UN</t>
  </si>
  <si>
    <t>Sangría</t>
  </si>
  <si>
    <t>Caroreña</t>
  </si>
  <si>
    <t>10,731  KG</t>
  </si>
  <si>
    <t>M803</t>
  </si>
  <si>
    <t>DOGOURMET CACHORROS 10KGx1UN</t>
  </si>
  <si>
    <t>FR0123</t>
  </si>
  <si>
    <t>SANGRIA CAROREÑA ROSADA 1,75Lx6UN</t>
  </si>
  <si>
    <t>FR0133</t>
  </si>
  <si>
    <t>SANGRIA CAROREÑA VERANO RET222MLx36UN</t>
  </si>
  <si>
    <t>8,168  KG</t>
  </si>
  <si>
    <t>FR0137</t>
  </si>
  <si>
    <t>SANGRIA CAROREÑA VERANO LAT250MLx12UN</t>
  </si>
  <si>
    <t>3,066  KG</t>
  </si>
  <si>
    <t>FR0153</t>
  </si>
  <si>
    <t>SANGRIA CAROREÑA VERANO BLANCA LAT250X12</t>
  </si>
  <si>
    <t>FR0154</t>
  </si>
  <si>
    <t>SANGRIA CAROREÑA VERANO MOJITO LAT355x12</t>
  </si>
  <si>
    <t>4,354  KG</t>
  </si>
  <si>
    <t>6,132  KG</t>
  </si>
  <si>
    <t>La Que Manda</t>
  </si>
  <si>
    <t>10,659  KG</t>
  </si>
  <si>
    <t>FR0149</t>
  </si>
  <si>
    <t>SANGRIA LA QUE MANDA ROSADA 1,75LX6UN</t>
  </si>
  <si>
    <t>F06066</t>
  </si>
  <si>
    <t>KIT POLAR FEST NR 3,728L 2023</t>
  </si>
  <si>
    <t>M800</t>
  </si>
  <si>
    <t>Temporada</t>
  </si>
  <si>
    <t>3,728  KG</t>
  </si>
  <si>
    <t>SUPER CAN CARNE HUESO 2KGx6UN</t>
  </si>
  <si>
    <t>F01001</t>
  </si>
  <si>
    <t>POLAR PILSEN RET 222MLx36UN</t>
  </si>
  <si>
    <t>Tradicional</t>
  </si>
  <si>
    <t>Polar Pilsen</t>
  </si>
  <si>
    <t>F01002</t>
  </si>
  <si>
    <t>POLAR PILSEN RET 330MLx24UN</t>
  </si>
  <si>
    <t>7,960  KG</t>
  </si>
  <si>
    <t>F01004</t>
  </si>
  <si>
    <t>POLAR PILSEN BAR 50Lx1PZ</t>
  </si>
  <si>
    <t>F01005</t>
  </si>
  <si>
    <t>POLAR PILSEN BAR 30Lx1PZ</t>
  </si>
  <si>
    <t>F01063</t>
  </si>
  <si>
    <t>POLAR PILSEN NR 355MLx12UN</t>
  </si>
  <si>
    <t>4,281  KG</t>
  </si>
  <si>
    <t>F01077</t>
  </si>
  <si>
    <t>POLAR PILSEN LAT SLEEK 355MLx12UN</t>
  </si>
  <si>
    <t>F01081</t>
  </si>
  <si>
    <t>POLAR FEST LAT SLEEK 355MLx12UN</t>
  </si>
  <si>
    <t>8,563  KG</t>
  </si>
  <si>
    <t>FN0301</t>
  </si>
  <si>
    <t>POMAR FRIZZANTE 0,75LxC12 (N)</t>
  </si>
  <si>
    <t>Vino Nacional</t>
  </si>
  <si>
    <t>FN0304</t>
  </si>
  <si>
    <t>POMAR FRIZZANTE ROSADO 0,75LxC12 (N)</t>
  </si>
  <si>
    <t>FN0503</t>
  </si>
  <si>
    <t>POMAR RESERVA TINTO 0,75LxC12 (N)</t>
  </si>
  <si>
    <t>FN0525</t>
  </si>
  <si>
    <t>POMAR CRIANZA TINTO 0,75LxC12 (N)</t>
  </si>
  <si>
    <t>FN0115</t>
  </si>
  <si>
    <t>POMAR ROSADO 0,75LXC12 (N)</t>
  </si>
  <si>
    <t>Terracota</t>
  </si>
  <si>
    <t>FN0116</t>
  </si>
  <si>
    <t>POMAR BLANCO 0,75LxC12 (N)</t>
  </si>
  <si>
    <t>FN0117</t>
  </si>
  <si>
    <t>POMAR TINTO 0,75LxC12 (N)</t>
  </si>
  <si>
    <t>MINALBA SPARKLING NARANJA PET500MLx12U</t>
  </si>
  <si>
    <t>PCV-FQ</t>
  </si>
  <si>
    <t>MINALBA SPARKLING LIMON PET 1Lx6UN</t>
  </si>
  <si>
    <t>MINALBA SPARKLING PET 1Lx6UN</t>
  </si>
  <si>
    <t>MINALBA SPARKLING TORONJA PET500MLx12U</t>
  </si>
  <si>
    <t>MINALBA SPARKLING LIMON PET500MLx12UN</t>
  </si>
  <si>
    <t>MINALBA SPARKLING PET 500MLx12UN</t>
  </si>
  <si>
    <t>MINALBA AGUA PET 355MLx24UN</t>
  </si>
  <si>
    <t>MINALBA AGUA PET TR 600MLx24UN</t>
  </si>
  <si>
    <t>MINALBA AGUA PET S/G 5Lx2UN</t>
  </si>
  <si>
    <t>MINALBA AGUA PET S/G 1,5Lx12UN</t>
  </si>
  <si>
    <t>GATORADE MANZANA PET 500MLx12UN</t>
  </si>
  <si>
    <t>BEBIDAS DEPORTIVAS</t>
  </si>
  <si>
    <t>GATORADE MORA PET 500MLx12UN</t>
  </si>
  <si>
    <t>GATORADE TROPICAL F PET 500MLx12UN</t>
  </si>
  <si>
    <t>GATORADE MANDARINA PET 500MLx12UN</t>
  </si>
  <si>
    <t>ROCKSTAR LATA 355MLx24UN</t>
  </si>
  <si>
    <t>BEBIDAS ENERGETICAS</t>
  </si>
  <si>
    <t>7UP RET 1,25Lx6UN</t>
  </si>
  <si>
    <t>COLAS BLANCAS</t>
  </si>
  <si>
    <t>7UP</t>
  </si>
  <si>
    <t>7UP PET 1LX6UN</t>
  </si>
  <si>
    <t>7UP BIB C/CARTON 9,463Lx1CJ</t>
  </si>
  <si>
    <t>7UP PET 1,5LX6UN</t>
  </si>
  <si>
    <t>7UP LATA 355MLx24UN</t>
  </si>
  <si>
    <t>7UP PET 2Lx6UN</t>
  </si>
  <si>
    <t>7UP RET 350MLx24UN</t>
  </si>
  <si>
    <t>PEPSI ZERO PET 2Lx6UN</t>
  </si>
  <si>
    <t>COLAS NEGRAS</t>
  </si>
  <si>
    <t>PEPSI ZERO</t>
  </si>
  <si>
    <t>PEPSI ZERO PET 1LX6UN</t>
  </si>
  <si>
    <t>PEPSI RET 1,25Lx6UN</t>
  </si>
  <si>
    <t>PEPSI PET 1Lx6UN</t>
  </si>
  <si>
    <t>PEPSI PSH 250MLx12UN</t>
  </si>
  <si>
    <t>PEPSI BIB C/CARTON 9,463Lx1CJ</t>
  </si>
  <si>
    <t>PEPSI ZERO LATA 355MLX24UN</t>
  </si>
  <si>
    <t>PEPSI LIGHT BIB C/CARTON 9,463Lx1CJ</t>
  </si>
  <si>
    <t>PEPSI LIGHT</t>
  </si>
  <si>
    <t>PEPSI PET 1,5LX6UN</t>
  </si>
  <si>
    <t>PEPSI LIGHT PET 2Lx6UN</t>
  </si>
  <si>
    <t>PEPSI PET 2Lx6UN</t>
  </si>
  <si>
    <t>PEPSI LIGHT LATA 355MLx24UN</t>
  </si>
  <si>
    <t>PEPSI LATA 355MLx24UN</t>
  </si>
  <si>
    <t>PEPSI RET 350MLx24UN</t>
  </si>
  <si>
    <t>YUKERY MANZANA CLARIF. S/A PET 1,5Lx6UN</t>
  </si>
  <si>
    <t>JUGOS</t>
  </si>
  <si>
    <t>YUKERY NARANJADA S/A PET 1,5Lx6UN</t>
  </si>
  <si>
    <t>YUKY-PAK NARANJADA S/A LD 250MLx24UN</t>
  </si>
  <si>
    <t>YUKY PAK</t>
  </si>
  <si>
    <t>YUKY-PAK MANGO PARCHITA LD 250MLx24UN</t>
  </si>
  <si>
    <t>YUKY-PAK PIÑA BANANA LD 250MLx24UN</t>
  </si>
  <si>
    <t>YUKERY PERA PET 500MLx12UN</t>
  </si>
  <si>
    <t>YUKY-PAK FRESA LD 250MLx24UN</t>
  </si>
  <si>
    <t>YUKERY NARA-MANGO PET 1,5LX6UN</t>
  </si>
  <si>
    <t>YUKERY PERA PET 1,5LX6UN</t>
  </si>
  <si>
    <t>YUKERY MANZANA PET 1,5Lx6UN</t>
  </si>
  <si>
    <t>YUK. MANGO C.P. BOT 250MLX12UN</t>
  </si>
  <si>
    <t>YUKERY DURAZNO PET 1,5Lx6UN</t>
  </si>
  <si>
    <t>YUKERY NARANJADA PET 1,5Lx6UN</t>
  </si>
  <si>
    <t>YUKERY MANZANA PET 500MLx12UN</t>
  </si>
  <si>
    <t>YUKERY MANGO PET 500MLx12UN</t>
  </si>
  <si>
    <t>YUKERY DURAZNO PET 500MLx12UN</t>
  </si>
  <si>
    <t>YUK. NARANJADA C.P. BOT 250MLX12UN</t>
  </si>
  <si>
    <t>YUK. PERA C.P. BOT 250MLX12UN</t>
  </si>
  <si>
    <t>YUK. DURAZNO C.P. BOT 250MLX12UN</t>
  </si>
  <si>
    <t>YUK. MANZANA C.P. BOT 250MLX12UN</t>
  </si>
  <si>
    <t>YUKY-PAK PERA LD 250MLx24UN</t>
  </si>
  <si>
    <t>YUKY-PAK DURAZNO LD 250MLx24UN</t>
  </si>
  <si>
    <t>YUKY-PAK MANZANA LD 250MLx24UN</t>
  </si>
  <si>
    <t>YUKERY MANZANA LATA 335MLx24UN</t>
  </si>
  <si>
    <t>YUKERY DURAZNO LATA 335MLx24UN</t>
  </si>
  <si>
    <t>MINALBA SPARKLING AGUAKINA LAT355MLx24UN</t>
  </si>
  <si>
    <t>MEZCLADORES</t>
  </si>
  <si>
    <t>Minalba Sparkling</t>
  </si>
  <si>
    <t>MINALBA SPARKLING SODA LAT355MLx24UN</t>
  </si>
  <si>
    <t>GOLDEN MANGO HOT PET 1Lx6UN</t>
  </si>
  <si>
    <t>SABORES</t>
  </si>
  <si>
    <t>GOLDEN EXTREME MANGO HOT LAT355MLX24UN</t>
  </si>
  <si>
    <t>M351</t>
  </si>
  <si>
    <t>DOGOURMET ASADO NEGRO 18KGx1UN</t>
  </si>
  <si>
    <t>GOLDEN PIÑA PET 2Lx6UN</t>
  </si>
  <si>
    <t>GOLDEN KOLA AZUL BIB C/CARTON 9,463Lx1CJ</t>
  </si>
  <si>
    <t>GOLDEN MANZANA RET 1,25Lx6UN</t>
  </si>
  <si>
    <t>GOLDEN KOLA RET 1,25Lx6UN</t>
  </si>
  <si>
    <t>GOLDEN PIÑA PET 1Lx6UN</t>
  </si>
  <si>
    <t>GOLDEN MANZANA PET 1Lx6UN</t>
  </si>
  <si>
    <t>GOLDEN MANZANA BIB C/CARTON 9,463Lx1CJ</t>
  </si>
  <si>
    <t>GOLDEN MANZANA PET 2Lx6UN</t>
  </si>
  <si>
    <t>GOLDEN KOLA PET 1Lx6UN</t>
  </si>
  <si>
    <t>GOLDEN UVA BIB C/CARTON 9,463Lx1CJ</t>
  </si>
  <si>
    <t>GOLDEN KOLA BIB C/CARTON 9,463Lx1CJ</t>
  </si>
  <si>
    <t>GOLDEN NARANJA RET 350MLx24UN</t>
  </si>
  <si>
    <t>GOLDEN UVA RET 350MLx24UN</t>
  </si>
  <si>
    <t>GOLDEN MANZANA RET 350MLx24UN</t>
  </si>
  <si>
    <t>M330</t>
  </si>
  <si>
    <t>DOGOURMET CACHORROS 2KGx6UN</t>
  </si>
  <si>
    <t>GOLDEN PIÑA RET 350MLx24UN</t>
  </si>
  <si>
    <t>GOLDEN KOLA RET 350MLx24UN</t>
  </si>
  <si>
    <t>GOLDEN UVA PET 2Lx6UN</t>
  </si>
  <si>
    <t>GOLDEN PIÑA PET 1,5LX6UN</t>
  </si>
  <si>
    <t>GOLDEN MANZANA PET 1,5LX6UN</t>
  </si>
  <si>
    <t>GOLDEN UVA PET 1,5LX6UN</t>
  </si>
  <si>
    <t>GOLDEN NARANJA PET 1,5LX6UN</t>
  </si>
  <si>
    <t>GOLDEN KOLA PET 1,5LX6UN</t>
  </si>
  <si>
    <t>GOLDEN PIÑA LATA 355MLx24UN</t>
  </si>
  <si>
    <t>GOLDEN MANZANA LATA 355MLx24UN</t>
  </si>
  <si>
    <t>GOLDEN KOLA LATA 355MLx24UN</t>
  </si>
  <si>
    <t>GOLDEN NARANJA PET 2Lx6UN</t>
  </si>
  <si>
    <t>GOLDEN KOLA PET 2Lx6UN</t>
  </si>
  <si>
    <t>LIPTON DURAZNO ASEP C/CARTON 3,75Lx2UN</t>
  </si>
  <si>
    <t>TE</t>
  </si>
  <si>
    <t>LIPTON ICE TE</t>
  </si>
  <si>
    <t>LIPTON LIMON ASEP C/CARTON 3,75Lx2UN</t>
  </si>
  <si>
    <t>LIPTON DURAZNO PET 1,5Lx6UN</t>
  </si>
  <si>
    <t>M329</t>
  </si>
  <si>
    <t>DOGOURMET CACHORROS 18KGx1UN</t>
  </si>
  <si>
    <t>LIPTON TE VERDE PET 1,5Lx6UN</t>
  </si>
  <si>
    <t>LIPTON LIMON PET 1,5Lx6UN</t>
  </si>
  <si>
    <t>LIPTON TE VERDE PET 500MLx12UN</t>
  </si>
  <si>
    <t>LIPTON DURAZNO PET 500MLx12UN</t>
  </si>
  <si>
    <t>LIPTON LIMON PET 500MLx12UN</t>
  </si>
  <si>
    <t>H201</t>
  </si>
  <si>
    <t>MAZEITE ACEITE PET 1Lx12UN</t>
  </si>
  <si>
    <t>APC-FQ</t>
  </si>
  <si>
    <t>ACEITES</t>
  </si>
  <si>
    <t>MAZEITE</t>
  </si>
  <si>
    <t>0,917  KG</t>
  </si>
  <si>
    <t>0,00%</t>
  </si>
  <si>
    <t>SUPER CAN CACHORRO 2KGx6UN</t>
  </si>
  <si>
    <t>ALIMENTOS PARA PERROS</t>
  </si>
  <si>
    <t>2,000  KG</t>
  </si>
  <si>
    <t>M028</t>
  </si>
  <si>
    <t>SUPER CAN CACHORRO 18KGx1UN</t>
  </si>
  <si>
    <t>18,000  KG</t>
  </si>
  <si>
    <t>M033</t>
  </si>
  <si>
    <t>SUPER CAN CARNE HUESO 18KILOS</t>
  </si>
  <si>
    <t>M034</t>
  </si>
  <si>
    <t>SUPER CAN POLLO 18KILOS</t>
  </si>
  <si>
    <t>M340</t>
  </si>
  <si>
    <t>SUPER CAN CARNE HUESO 4KGx5UN</t>
  </si>
  <si>
    <t>4,000  KG</t>
  </si>
  <si>
    <t>M380</t>
  </si>
  <si>
    <t>SUPER CAN CACHORROS  4KGx5UN</t>
  </si>
  <si>
    <t>M802</t>
  </si>
  <si>
    <t>SUPER CAN CARNE HUESO 10KGx1UN</t>
  </si>
  <si>
    <t>10,000  KG</t>
  </si>
  <si>
    <t>M029</t>
  </si>
  <si>
    <t>CHAMPS PERRO CARNE TACO 20KGx1UN</t>
  </si>
  <si>
    <t>CHAMPS</t>
  </si>
  <si>
    <t>20,000  KG</t>
  </si>
  <si>
    <t>M324</t>
  </si>
  <si>
    <t>DOGOURMET CARNE A LA PARRILLA 18KGx1UN</t>
  </si>
  <si>
    <t>DOGOURMET</t>
  </si>
  <si>
    <t>M326</t>
  </si>
  <si>
    <t>DOGOURMET CARNE A LA PARRILLA 2KGX6UN</t>
  </si>
  <si>
    <t>DOGOURMET CARNE A LA PARRILLA 2KGx6UN</t>
  </si>
  <si>
    <t>M327</t>
  </si>
  <si>
    <t>DOGOURMET POLLO A LA BRASA 18KGx1UN</t>
  </si>
  <si>
    <t>M338</t>
  </si>
  <si>
    <t>DOGOURMET CARNE A LA PARRILLA 4KGx5UN</t>
  </si>
  <si>
    <t>M339</t>
  </si>
  <si>
    <t>DOGOURMET POLLO A LA BRASA 4KGx5UN</t>
  </si>
  <si>
    <t>M347</t>
  </si>
  <si>
    <t>DOGOURMET CARNE A LA PARRILLA 1KGx10UN</t>
  </si>
  <si>
    <t>1,000  KG</t>
  </si>
  <si>
    <t>M352</t>
  </si>
  <si>
    <t>DOGOURMET ASADO NEGRO 4KGx5UN</t>
  </si>
  <si>
    <t>M378</t>
  </si>
  <si>
    <t>DOGOURMET PARRILLA MIXTA 18KGx1UN</t>
  </si>
  <si>
    <t>M379</t>
  </si>
  <si>
    <t>DOGOURMET PARRILLA MIXTA 4KGx5UN</t>
  </si>
  <si>
    <t>M806</t>
  </si>
  <si>
    <t>DOGOURMET CARNE A LA PARRILLA 10KGx1UN</t>
  </si>
  <si>
    <t>H300</t>
  </si>
  <si>
    <t>PRIMOR ARROZ CLÁSICO 1KGx24UN</t>
  </si>
  <si>
    <t>H368</t>
  </si>
  <si>
    <t>PRIMOR ARROZ PERLADO 900Gx24UN</t>
  </si>
  <si>
    <t>0,900  KG</t>
  </si>
  <si>
    <t>H374</t>
  </si>
  <si>
    <t>PRIMOR ARROZ BLANCO TIPO I TRAD 1KGx24UN</t>
  </si>
  <si>
    <t>PRIMOR ARROZ TRADICIONAL 900Gx24UN</t>
  </si>
  <si>
    <t>D343</t>
  </si>
  <si>
    <t>MARGARITA ATUN ENS.MEXICANA 165Gx24UN</t>
  </si>
  <si>
    <t>0,165  KG</t>
  </si>
  <si>
    <t>MARGARITA ATUN NATURAL 140Gx35UN</t>
  </si>
  <si>
    <t>0,140  KG</t>
  </si>
  <si>
    <t>MARGARITA ATUN EN ACEITE 140Gx35UN</t>
  </si>
  <si>
    <t>MARGARITA ATUN EN ACEITE 170Gx24UN</t>
  </si>
  <si>
    <t>0,170  KG</t>
  </si>
  <si>
    <t>D400</t>
  </si>
  <si>
    <t>MARGARITA ATUN TROZOS ACEITE 170Gx24UN</t>
  </si>
  <si>
    <t>MARGARITA ATUN EN AGUA 170Gx24UN</t>
  </si>
  <si>
    <t>D398</t>
  </si>
  <si>
    <t>CALIFORNIA ATUN DESMENUZADO 140Gx35UN</t>
  </si>
  <si>
    <t>CALIFORNIA</t>
  </si>
  <si>
    <t>AVENAS</t>
  </si>
  <si>
    <t>0,400  KG</t>
  </si>
  <si>
    <t>QUAKER AVENA ORIGINAL BOLSA 800Gx12UN</t>
  </si>
  <si>
    <t>0,800  KG</t>
  </si>
  <si>
    <t>Q134</t>
  </si>
  <si>
    <t>QUAKER AVENA VAINILLA CASERA 400Gx24UN</t>
  </si>
  <si>
    <t>Q135</t>
  </si>
  <si>
    <t>QUAKER AVENA SIROP DE MAPLE 400Gx24UN</t>
  </si>
  <si>
    <t>Q136</t>
  </si>
  <si>
    <t>QUAKER AVENA ORIGINAL BOLSA 100Gx48UN</t>
  </si>
  <si>
    <t>0,100  KG</t>
  </si>
  <si>
    <t>0,200  KG</t>
  </si>
  <si>
    <t>QUAKER AVENA ORIGINAL BOLSA 400Gx16UN</t>
  </si>
  <si>
    <t>QUAKER AVENA ORIGINAL BOLSA 200Gx20UN</t>
  </si>
  <si>
    <t>Q005</t>
  </si>
  <si>
    <t>DON PANCHO AVENA 400GX24UNI</t>
  </si>
  <si>
    <t>DON PANCHO</t>
  </si>
  <si>
    <t>Q006</t>
  </si>
  <si>
    <t>DON PANCHO AVENA 800Gx12UN</t>
  </si>
  <si>
    <t>BEBIDAS INSTANTANEAS</t>
  </si>
  <si>
    <t>KONGA</t>
  </si>
  <si>
    <t>0,030  KG</t>
  </si>
  <si>
    <t>Q115</t>
  </si>
  <si>
    <t>KONGA SABOR A MORA 30GX8X14UN</t>
  </si>
  <si>
    <t>PRIMOR CREMA ARROZ ENRIQUECI 450Gx24UN</t>
  </si>
  <si>
    <t>0,450  KG</t>
  </si>
  <si>
    <t>PRIMOR CREMA ARROZ ENRIQUECI 900Gx12UN</t>
  </si>
  <si>
    <t>H369</t>
  </si>
  <si>
    <t>PRIMOR CREMA ARROZ BOLSA ENRIQ 225Gx34UN</t>
  </si>
  <si>
    <t>0,225  KG</t>
  </si>
  <si>
    <t>H370</t>
  </si>
  <si>
    <t>PRIMOR CREMA ARROZ BOLSA ENRIQ 450Gx24UN</t>
  </si>
  <si>
    <t>PRIMOR CREMA ARROZ BOLSA ENRIQ 900Gx12UN</t>
  </si>
  <si>
    <t>H375</t>
  </si>
  <si>
    <t>PRIMOR CREMA DE ARROZ BANANA 450Gx16UN</t>
  </si>
  <si>
    <t>H376</t>
  </si>
  <si>
    <t>PRIMOR CREMA DE ARROZ DURAZNO 450Gx16UN</t>
  </si>
  <si>
    <t>H380</t>
  </si>
  <si>
    <t>PRIMOR CREMA ARROZ BOLSA ENRIQ 225Gx20UN</t>
  </si>
  <si>
    <t>H381</t>
  </si>
  <si>
    <t>PRIMOR CREMA ARROZ BOLSA ENRIQ 450Gx16UN</t>
  </si>
  <si>
    <t>L350</t>
  </si>
  <si>
    <t>LAS LLAVES DET LIQ BEBE 1Lx12UN</t>
  </si>
  <si>
    <t>LAS LLAVES LIQUIDO</t>
  </si>
  <si>
    <t>1,030  KG</t>
  </si>
  <si>
    <t>L381</t>
  </si>
  <si>
    <t>LAS LLAVES DET LIQ ROPA DELI 525CCX12UND</t>
  </si>
  <si>
    <t>0,538  KG</t>
  </si>
  <si>
    <t>L072</t>
  </si>
  <si>
    <t>LAS LLAVES DETERGENTE LIMON 400Gx30UN</t>
  </si>
  <si>
    <t>LAS LLAVES POLVO</t>
  </si>
  <si>
    <t>L073</t>
  </si>
  <si>
    <t>LAS LLAVES DETERGENTE P. LI 900Gx20UN</t>
  </si>
  <si>
    <t>L081</t>
  </si>
  <si>
    <t>LAS LLAVES DETERGENTE FLORAL 400Gx30UN</t>
  </si>
  <si>
    <t>L082</t>
  </si>
  <si>
    <t>LAS LLAVES DETERGENTE FLORAL 900Gx20UN</t>
  </si>
  <si>
    <t>L255</t>
  </si>
  <si>
    <t>LAS LLAVES DETERGENTE BEBE 900Gx20UN</t>
  </si>
  <si>
    <t>L260</t>
  </si>
  <si>
    <t>LAS LLAVES DETERGENTE BEBE 400Gx30UN</t>
  </si>
  <si>
    <t>L393</t>
  </si>
  <si>
    <t>LAS LLAVES DETER FRESCURA P. 400GX30UN</t>
  </si>
  <si>
    <t>L394</t>
  </si>
  <si>
    <t>LAS LLAVES DETER FRESCURA P. 900GX20UN</t>
  </si>
  <si>
    <t>L401</t>
  </si>
  <si>
    <t>LAS LLAVES DET L.ACTIVA CITRIC 900Gx20UN</t>
  </si>
  <si>
    <t>L402</t>
  </si>
  <si>
    <t>LAS LLAVES DET L.ACTIVA CITRIC 400Gx30UN</t>
  </si>
  <si>
    <t>L403</t>
  </si>
  <si>
    <t>LAS LLAVES DET L.ACTIVA FLORAL 900Gx20UN</t>
  </si>
  <si>
    <t>L404</t>
  </si>
  <si>
    <t>LAS LLAVES DET L.ACTIVA FLORAL 400Gx30UN</t>
  </si>
  <si>
    <t>L405</t>
  </si>
  <si>
    <t>LAS LLAVES DETERGENTE LIMON 400Gx16UN</t>
  </si>
  <si>
    <t>L406</t>
  </si>
  <si>
    <t>LAS LLAVES DETERGENTE FLORAL 400Gx16UN</t>
  </si>
  <si>
    <t>L407</t>
  </si>
  <si>
    <t>LAS LLAVES DETERGENTE BEBE 400Gx16UN</t>
  </si>
  <si>
    <t>L410</t>
  </si>
  <si>
    <t>LAS LLAVES DET L.ACTIVA CITRIC 400Gx16UN</t>
  </si>
  <si>
    <t>L411</t>
  </si>
  <si>
    <t>LAS LLAVES DET L.ACTIVA FLORAL 400Gx16UN</t>
  </si>
  <si>
    <t>L412</t>
  </si>
  <si>
    <t>LAS LLAVES DETERGENTE P. LI 900Gx10UN</t>
  </si>
  <si>
    <t>L413</t>
  </si>
  <si>
    <t>LAS LLAVES DETERGENTE FLORAL 900Gx10UN</t>
  </si>
  <si>
    <t>L417</t>
  </si>
  <si>
    <t>LAS LLAVES DET L.ACTIVA CITRIC 900Gx10UN</t>
  </si>
  <si>
    <t>L418</t>
  </si>
  <si>
    <t>LAS LLAVES DET L.ACTIVA FLORAL 900Gx10UN</t>
  </si>
  <si>
    <t>5,000  KG</t>
  </si>
  <si>
    <t>L420</t>
  </si>
  <si>
    <t>LAS LLAVES DET L.ACTIVA CITRICO 5KGx4UN</t>
  </si>
  <si>
    <t>L382</t>
  </si>
  <si>
    <t>MULTI CLEAN DETER FRAG CITRICA 900Gx20UN</t>
  </si>
  <si>
    <t>MULTI CLEAN</t>
  </si>
  <si>
    <t>L383</t>
  </si>
  <si>
    <t>MULTI CLEAN DETER FRAG CITRICA 400Gx30UN</t>
  </si>
  <si>
    <t>L384</t>
  </si>
  <si>
    <t>MULTI CLEAN DETER FRAG CITRICA 5KGx4UN</t>
  </si>
  <si>
    <t>L390</t>
  </si>
  <si>
    <t>MULTI CLEAN DETER FRAG FLORAL 900Gx20UN</t>
  </si>
  <si>
    <t>L391</t>
  </si>
  <si>
    <t>MULTI CLEAN DETER FRAG FLORAL 400Gx30UN</t>
  </si>
  <si>
    <t>L392</t>
  </si>
  <si>
    <t>MULTI CLEAN DETER FRAG FLORAL 5KGx4UN</t>
  </si>
  <si>
    <t>L408</t>
  </si>
  <si>
    <t>MULTI CLEAN DETER FRAG CITRICA 400Gx16UN</t>
  </si>
  <si>
    <t>L409</t>
  </si>
  <si>
    <t>MULTI CLEAN DETER FRAG FLORAL 400Gx16UN</t>
  </si>
  <si>
    <t>L415</t>
  </si>
  <si>
    <t>MULTI CLEAN DETER FRAG CITRICA 900Gx10UN</t>
  </si>
  <si>
    <t>L416</t>
  </si>
  <si>
    <t>MULTI CLEAN DETER FRAG FLORAL 900Gx10UN</t>
  </si>
  <si>
    <t>Q138</t>
  </si>
  <si>
    <t>TODDY CHIPS GALLETAS 24GX4UNIDX40</t>
  </si>
  <si>
    <t>GALLETAS</t>
  </si>
  <si>
    <t>0,024  KG</t>
  </si>
  <si>
    <t>GATOS</t>
  </si>
  <si>
    <t>OHMAIGAT</t>
  </si>
  <si>
    <t>1,500  KG</t>
  </si>
  <si>
    <t>0,500  KG</t>
  </si>
  <si>
    <t>1,100  KG</t>
  </si>
  <si>
    <t>7,000  KG</t>
  </si>
  <si>
    <t>16,000  KG</t>
  </si>
  <si>
    <t>Q101</t>
  </si>
  <si>
    <t>GOLDEN GELATINA FRESA 96Gx10UN S vit</t>
  </si>
  <si>
    <t>GELATINA</t>
  </si>
  <si>
    <t>0,096  KG</t>
  </si>
  <si>
    <t>Q102</t>
  </si>
  <si>
    <t>GOLDEN GELATINA KOLITA 96Gx10UN S vit</t>
  </si>
  <si>
    <t>Q103</t>
  </si>
  <si>
    <t>GOLDEN GELATINA UVA 96Gx10UN</t>
  </si>
  <si>
    <t>Q107</t>
  </si>
  <si>
    <t>GOLDEN GELATINA FRAMBUESA 96Gx10UN S vit</t>
  </si>
  <si>
    <t>Q143</t>
  </si>
  <si>
    <t>GOLDEN GELATINA CHICLE 96Gx10UN</t>
  </si>
  <si>
    <t>H135</t>
  </si>
  <si>
    <t>PAN HARINA MAIZ 1KGx20UN BOPP</t>
  </si>
  <si>
    <t>HARINA DE MAIZ</t>
  </si>
  <si>
    <t>H136</t>
  </si>
  <si>
    <t>PAN HARINA MAIZ AMARILLA 1KGx20UN BOPP</t>
  </si>
  <si>
    <t>H173</t>
  </si>
  <si>
    <t>PAN MEZCLA MAIZ BLANCO Y ARROZ 1KGx20UN</t>
  </si>
  <si>
    <t>H188</t>
  </si>
  <si>
    <t>PAN HPM AMARILLO GLUTEN FREE 1KGX20UN VE</t>
  </si>
  <si>
    <t>H438</t>
  </si>
  <si>
    <t>PAN HARINA MAIZ 2KGX9UNID BOPP</t>
  </si>
  <si>
    <t>H439</t>
  </si>
  <si>
    <t>PAN HARINA MAIZ GF 2KGx9UNID BOPP</t>
  </si>
  <si>
    <t>LAS LLAVES JABON  FF BEBE 160X48UN</t>
  </si>
  <si>
    <t>0,160  KG</t>
  </si>
  <si>
    <t>L389</t>
  </si>
  <si>
    <t>MULTI CLEAN JABON FRAG CITRICA 200Gx44UN</t>
  </si>
  <si>
    <t>SOL</t>
  </si>
  <si>
    <t>LAS LLAVES PANELA</t>
  </si>
  <si>
    <t>0,250  KG</t>
  </si>
  <si>
    <t>PAMPERO</t>
  </si>
  <si>
    <t>0,198  KG</t>
  </si>
  <si>
    <t>0,397  KG</t>
  </si>
  <si>
    <t>4,200  KG</t>
  </si>
  <si>
    <t>LAS LLAVES LAV. L. ANTIBACT 500CCGx16UN</t>
  </si>
  <si>
    <t>LAVAPLATOS</t>
  </si>
  <si>
    <t>0,520  KG</t>
  </si>
  <si>
    <t>D390</t>
  </si>
  <si>
    <t>PRIMOR CARAOTA NEGRA SAZONADAS 220Gx20UN</t>
  </si>
  <si>
    <t>LEGUMINOSAS</t>
  </si>
  <si>
    <t>0,220  KG</t>
  </si>
  <si>
    <t>D391</t>
  </si>
  <si>
    <t>PRIMOR FRIJOLES SAZONADOS 220Gx20UN</t>
  </si>
  <si>
    <t>D392</t>
  </si>
  <si>
    <t>PRIMOR CARAOTA NEGRA SAZONADAS 420GX12UN</t>
  </si>
  <si>
    <t>0,420  KG</t>
  </si>
  <si>
    <t>D393</t>
  </si>
  <si>
    <t>PRIMOR FRIJOLES SAZONADOS 420GX12UN</t>
  </si>
  <si>
    <t>LAS LLAVES LIMP BRISA TROPICAL  1LX12UN</t>
  </si>
  <si>
    <t>LAS LLAVES LIMP. MAREA CRISTA 500CCx24UN</t>
  </si>
  <si>
    <t>L378</t>
  </si>
  <si>
    <t>LAS LLAVES LIMP. BRISA TROPIC 500CCx24UN</t>
  </si>
  <si>
    <t>LAS LLAVES LIMP BOSQUE SERENO 500CCx24UN</t>
  </si>
  <si>
    <t>LAS LLAVES LIMP BOSQUE SERENO 1Lx12UN</t>
  </si>
  <si>
    <t>0,997  KG</t>
  </si>
  <si>
    <t>L399</t>
  </si>
  <si>
    <t>LAS LLAVES LIMP HOGAR NAVIDEÑO 1LX12UN</t>
  </si>
  <si>
    <t>T593</t>
  </si>
  <si>
    <t>CHEF MANTECA 10KGx1UN CFH</t>
  </si>
  <si>
    <t>MANTECA</t>
  </si>
  <si>
    <t>CHEF</t>
  </si>
  <si>
    <t>8%</t>
  </si>
  <si>
    <t>T572</t>
  </si>
  <si>
    <t>MAVESA MARGARINA 250GX24UN</t>
  </si>
  <si>
    <t>T592</t>
  </si>
  <si>
    <t>MAVESA REPOSTERA PANELITA C/SAL250Gx12UN</t>
  </si>
  <si>
    <t>T600</t>
  </si>
  <si>
    <t>MAVESA CULINARIA PANELITA 250Gx12UN</t>
  </si>
  <si>
    <t>T604</t>
  </si>
  <si>
    <t>MAVESA MARGARINA PROMOEXTRA 525GX12UN</t>
  </si>
  <si>
    <t>0,525  KG</t>
  </si>
  <si>
    <t>NELLY MARGARINA REDUCIDA CAL 250Gx24UN</t>
  </si>
  <si>
    <t>T525</t>
  </si>
  <si>
    <t>MAVESA CHIFFON MARGARINA PREM 454Gx12UN</t>
  </si>
  <si>
    <t>CHIFON</t>
  </si>
  <si>
    <t>0,454  KG</t>
  </si>
  <si>
    <t>T589</t>
  </si>
  <si>
    <t>ADORA MARGARINA REDUCIDA CAL 500Gx12UN</t>
  </si>
  <si>
    <t>ADORA</t>
  </si>
  <si>
    <t>T076</t>
  </si>
  <si>
    <t>CHEF MARGARINA C/S 5KGx1UN CFH</t>
  </si>
  <si>
    <t>T080</t>
  </si>
  <si>
    <t>CHEF MARGARINA S/S 5KGx1UN CFH</t>
  </si>
  <si>
    <t>MAVESA LIGERA MARGARINA 500Gx12UN</t>
  </si>
  <si>
    <t>MAVESA LIGERA</t>
  </si>
  <si>
    <t>MAYONESAS</t>
  </si>
  <si>
    <t>0,910  KG</t>
  </si>
  <si>
    <t>T019</t>
  </si>
  <si>
    <t>MAVESA MAYONESA 175Gx18UN</t>
  </si>
  <si>
    <t>0,175  KG</t>
  </si>
  <si>
    <t>0,445  KG</t>
  </si>
  <si>
    <t>T393</t>
  </si>
  <si>
    <t>MAVESA MAYONESA 445Gx12UN ND</t>
  </si>
  <si>
    <t>MAVESA MAYONESA 175Gx24UN PET</t>
  </si>
  <si>
    <t>3,600  KG</t>
  </si>
  <si>
    <t>T573</t>
  </si>
  <si>
    <t>MAVESA MAYONESA 175Gx24UN STOCK</t>
  </si>
  <si>
    <t>H172</t>
  </si>
  <si>
    <t>PAN MEZCLA PARA CACHAPAS 500GRx12UN</t>
  </si>
  <si>
    <t>MEZCLAS P.A.N</t>
  </si>
  <si>
    <t>PAN SEMILLAS NUTRITIVAS 500Gx12UN</t>
  </si>
  <si>
    <t>H196</t>
  </si>
  <si>
    <t>PAN AREPITAS DULCE 500Gx12UN</t>
  </si>
  <si>
    <t>T001</t>
  </si>
  <si>
    <t>TODDY BOLSA 1KGx12UN</t>
  </si>
  <si>
    <t>MODIFICADORES LACTEOS BEBIDAS</t>
  </si>
  <si>
    <t>TODDY BOLSA 400Gx24UN</t>
  </si>
  <si>
    <t>MARGARITA PEPITONA PIC. 140Gx35UN</t>
  </si>
  <si>
    <t>T007</t>
  </si>
  <si>
    <t>TODDY LATA 400Gx12UN</t>
  </si>
  <si>
    <t>LAS LLAVES MULTIUSO CREMA 250Gx36UN</t>
  </si>
  <si>
    <t>LAS LLAVES MULTIUSO CREMA 500Gx18UN</t>
  </si>
  <si>
    <t>L373</t>
  </si>
  <si>
    <t>LAS LLAVES MULTIUSO PASTILLA 130GX42UN</t>
  </si>
  <si>
    <t>0,130  KG</t>
  </si>
  <si>
    <t>T584</t>
  </si>
  <si>
    <t>PRIMOR SUPER OLEINA DE PALMA 1Lx12UN</t>
  </si>
  <si>
    <t>OLEINA</t>
  </si>
  <si>
    <t>0,908  KG</t>
  </si>
  <si>
    <t>T427</t>
  </si>
  <si>
    <t>CHEF OLEINA COMESTIB PALMA 18Lx1UN CFH</t>
  </si>
  <si>
    <t>16,380  KG</t>
  </si>
  <si>
    <t>PRIMOR PASTA LARGA LINGUINI 1KGx12UN</t>
  </si>
  <si>
    <t>PRIMOR PASTA CORTA DEDALES 1KGx12UN</t>
  </si>
  <si>
    <t>PRIMOR PASTA CORTA TORNILLO 1KGx12UN</t>
  </si>
  <si>
    <t>H502</t>
  </si>
  <si>
    <t>PRIMOR PASTA CORTA MACARRON 1KGx12UN</t>
  </si>
  <si>
    <t>PRIMOR PASTA CORTA PLUMITAS 1KGx12UN</t>
  </si>
  <si>
    <t>PRIMOR PASTA CORTA DEDALES 500Gx12UN</t>
  </si>
  <si>
    <t>PRIMOR PASTA CORTA PLUMITAS 500Gx12UN</t>
  </si>
  <si>
    <t>PRIMOR PASTA LARGA VERMICELL 500Gx12UN</t>
  </si>
  <si>
    <t>H517</t>
  </si>
  <si>
    <t>PRIMOR PASTA L SPAGUETTI 500Gx12UN</t>
  </si>
  <si>
    <t>PRIMOR PASTA L VERMICELLI 1KGx12UN NR</t>
  </si>
  <si>
    <t>H690</t>
  </si>
  <si>
    <t>PRIMOR PASTA L SPAGUETTI 1KGx12UN</t>
  </si>
  <si>
    <t>PRIMOR EXTRA ESPECIAL VERMICELLI 1KGx12U</t>
  </si>
  <si>
    <t>MARGARITA SARDINA ACEITE 170Gx20UN</t>
  </si>
  <si>
    <t>H893</t>
  </si>
  <si>
    <t>PRIMOR PASTA CORTA PLUMITA EE 1KGx12UN</t>
  </si>
  <si>
    <t>PRIMOR PASTA CORTA TORNILLO EE 1KGx12UN</t>
  </si>
  <si>
    <t>PRIMOR PASTA CORTA DEDALES EE 1KGx12UN</t>
  </si>
  <si>
    <t>D388</t>
  </si>
  <si>
    <t>MARGARITA BONITO EN ACEITE 140Gx35UN</t>
  </si>
  <si>
    <t>PESCADOS</t>
  </si>
  <si>
    <t>D389</t>
  </si>
  <si>
    <t>MARGARITA BONITO CON VEGETALES 165Gx24UN</t>
  </si>
  <si>
    <t>Y065</t>
  </si>
  <si>
    <t>PUDIN UHT TODDY 125GX24UND</t>
  </si>
  <si>
    <t>PUDINES</t>
  </si>
  <si>
    <t>0,125  KG</t>
  </si>
  <si>
    <t>QUESOS</t>
  </si>
  <si>
    <t>0,330  KG</t>
  </si>
  <si>
    <t>T499</t>
  </si>
  <si>
    <t>T500</t>
  </si>
  <si>
    <t>RIKESA QUESO ORIGINAL ENRIQ 300Gx12UN</t>
  </si>
  <si>
    <t>0,300  KG</t>
  </si>
  <si>
    <t>T501</t>
  </si>
  <si>
    <t>RIKESA QUESO TOCINETA ENRIQ 300Gx12UN</t>
  </si>
  <si>
    <t>T564</t>
  </si>
  <si>
    <t>RIKESA QUESO BLANCO ENRIQ 200Gx18UN</t>
  </si>
  <si>
    <t>RIKESA QUESO ORIGINAL 200Gx18UN</t>
  </si>
  <si>
    <t>T602</t>
  </si>
  <si>
    <t>RIKESA QUESO ORIGINAL 300Gx12UN</t>
  </si>
  <si>
    <t>D385</t>
  </si>
  <si>
    <t>MARGARITA SARDINA PIC. 170Gx20UN</t>
  </si>
  <si>
    <t>MARGARITA SARDINA TOMATE 170Gx20UN</t>
  </si>
  <si>
    <t>D387</t>
  </si>
  <si>
    <t>MARGARITA SARDINA AHUMADA 170Gx20UN</t>
  </si>
  <si>
    <t>D401</t>
  </si>
  <si>
    <t>CALIFORNIA SARDINA EN TOMATE 170Gx20UN</t>
  </si>
  <si>
    <t>D402</t>
  </si>
  <si>
    <t>CALIFORNIA SARDINA EN ACEITE 170Gx20UN</t>
  </si>
  <si>
    <t>L374</t>
  </si>
  <si>
    <t>LAS LLAVES SUAVIZANTE BEBE 950CCx12UN</t>
  </si>
  <si>
    <t>SUAVIZANTES PARA ROPA</t>
  </si>
  <si>
    <t>0,931  KG</t>
  </si>
  <si>
    <t>L380</t>
  </si>
  <si>
    <t>LAS LLAVES SUAVIZANTE BEBE 530CC X 12UN</t>
  </si>
  <si>
    <t>T297</t>
  </si>
  <si>
    <t>LA VIENESA MERMELADA FRESA 240GRX18 UN</t>
  </si>
  <si>
    <t>UNTABLES DULCES</t>
  </si>
  <si>
    <t>LA VIENESA</t>
  </si>
  <si>
    <t>0,240  KG</t>
  </si>
  <si>
    <t>T298</t>
  </si>
  <si>
    <t>LA VIENESA MERMELADA GUAYABA 240GRX18 UN</t>
  </si>
  <si>
    <t>T583</t>
  </si>
  <si>
    <t>LA VIENESA MERMELADA FRESAMORA 240GX18UN</t>
  </si>
  <si>
    <t>MAVESA VINAGRE DE ALCOHOL 1Lx12UN</t>
  </si>
  <si>
    <t>VINAGRES</t>
  </si>
  <si>
    <t>1,010  KG</t>
  </si>
  <si>
    <t>MAVESA VINAGRE DE ALCOHOL 4Lx4UN CFH</t>
  </si>
  <si>
    <t>4,040  KG</t>
  </si>
  <si>
    <t>Yogurt</t>
  </si>
  <si>
    <t>MIGURT</t>
  </si>
  <si>
    <t>Y003</t>
  </si>
  <si>
    <t>YOGURT FRUTA PIÑA MIGURT 125GX24UND</t>
  </si>
  <si>
    <t>Y006</t>
  </si>
  <si>
    <t>YOGURT FRUTA PIÑA MIGURT 250GX24UND</t>
  </si>
  <si>
    <t>YOGURT FRUTA FRESA MIGURT 750GX12UND</t>
  </si>
  <si>
    <t>Y008</t>
  </si>
  <si>
    <t>YOGURT FRUTA DURAZNO MIGURT 750GX12UND</t>
  </si>
  <si>
    <t>Y009</t>
  </si>
  <si>
    <t>YOGURT ORIGINAL MIGURT 750GX12UND</t>
  </si>
  <si>
    <t>Y040</t>
  </si>
  <si>
    <t>YOGURT FRUTA PIÑA MIGURT 750 G X12UND</t>
  </si>
  <si>
    <t>Y071</t>
  </si>
  <si>
    <t>YOGURT FRUTA NARANJA V-MIGURT 250GX24UND</t>
  </si>
  <si>
    <t>Y072</t>
  </si>
  <si>
    <t>YOGURT FRUTA NARANJA V-MIGURT 750GX12UND</t>
  </si>
  <si>
    <t>Y073</t>
  </si>
  <si>
    <t>YOGURT SABOR DURAZNO MIGURT 125GX24UND</t>
  </si>
  <si>
    <t>Y074</t>
  </si>
  <si>
    <t>YOGURT PIE DE LIMÓN MIGURT 125GX24UND</t>
  </si>
  <si>
    <t>GILLETTE BLIST PB3X4 SENSECARE 48GX36UN</t>
  </si>
  <si>
    <t>P&amp;G-FQ</t>
  </si>
  <si>
    <t>AFEITADO</t>
  </si>
  <si>
    <t>Gillette UG</t>
  </si>
  <si>
    <t>0,048  KG</t>
  </si>
  <si>
    <t>GILLETTE MACH3 SISTEMA 37GX30UN</t>
  </si>
  <si>
    <t>0,037  KG</t>
  </si>
  <si>
    <t>GILLETTE MACH3 CARTUCHOX2 16GX72UND</t>
  </si>
  <si>
    <t>0,016  KG</t>
  </si>
  <si>
    <t>GILLETTE MACH3 CARTUCHOX4 20GX72UN</t>
  </si>
  <si>
    <t>0,020  KG</t>
  </si>
  <si>
    <t>GILLETTE RIS PB2X24 PB3X4 MAS 236GX24RIS</t>
  </si>
  <si>
    <t>0,236  KG</t>
  </si>
  <si>
    <t>GILLETTE BOLSA PB2X5UN MASC 39GX24UN</t>
  </si>
  <si>
    <t>0,039  KG</t>
  </si>
  <si>
    <t>GILLETTE RISTRA PB2X24UN MASC 168GX24RIS</t>
  </si>
  <si>
    <t>0,168  KG</t>
  </si>
  <si>
    <t>GILLETTE RIST HOJILL SUPERTHIN 60GX24RIS</t>
  </si>
  <si>
    <t>0,060  KG</t>
  </si>
  <si>
    <t>GILLETTE RISTRA PB3X10UN MASC 120GX12RIS</t>
  </si>
  <si>
    <t>0,120  KG</t>
  </si>
  <si>
    <t>GILLETTE BLISTER PB3X4UN MASC 46GX36UN</t>
  </si>
  <si>
    <t>0,046  KG</t>
  </si>
  <si>
    <t>GILLETTE BLISTER PB3X2UN MASC 23GX72UN</t>
  </si>
  <si>
    <t>0,023  KG</t>
  </si>
  <si>
    <t>GILLETTE BLIST PB3X2 SENSECARE 23GX72UN</t>
  </si>
  <si>
    <t>GILLETTE BLISTER CUERPOX2 23GX72UND</t>
  </si>
  <si>
    <t>GILLETTE MACH3 SISTEM CUERPO 38GX6UND</t>
  </si>
  <si>
    <t>0,038  KG</t>
  </si>
  <si>
    <t>GILLETTE MACH3 CUERPO CARTUCHX2 22GX6UN</t>
  </si>
  <si>
    <t>0,022  KG</t>
  </si>
  <si>
    <t>GILLETTE SENSITIVE CARTX2 16GX72UN</t>
  </si>
  <si>
    <t>GILLETTE SENSITIVE CARTX4 20GX72UN</t>
  </si>
  <si>
    <t>GILLETTE MACH3 SISTEMA CARBONO 37GX30UN</t>
  </si>
  <si>
    <t>GILLETTE SENSITIVE SISTEMA 37GX30UN</t>
  </si>
  <si>
    <t>GILLETTE MACH3 CARBONO CARTUX2 16GX72UN</t>
  </si>
  <si>
    <t>GILLETTE MACH3 CARBONO CARTUX4 19GX72UN</t>
  </si>
  <si>
    <t>0,019  KG</t>
  </si>
  <si>
    <t>GILLETTE ESPUMA CARBONO 150GX12UN</t>
  </si>
  <si>
    <t>0,150  KG</t>
  </si>
  <si>
    <t>GILLETTE F5 PROSHIELD CARTX4 29GX10UND</t>
  </si>
  <si>
    <t>0,029  KG</t>
  </si>
  <si>
    <t>GILLETTE F5 PROSHIELD CARTX2 21GX10UND</t>
  </si>
  <si>
    <t>0,021  KG</t>
  </si>
  <si>
    <t>GILLETTE F5 PROSHIELD SISTEMA 51GX6UND</t>
  </si>
  <si>
    <t>0,051  KG</t>
  </si>
  <si>
    <t>GILLETTE ESPUMA SENSITIVE 175GX12UN</t>
  </si>
  <si>
    <t>GILLETTE GEL EXTRA COMFORT 198GX12UN</t>
  </si>
  <si>
    <t>GILLETTE BLISTER PB3 CARBONX4 48GX36UN</t>
  </si>
  <si>
    <t>GILLETTE BLISTER PB3 CARBONX2 24GX72UN</t>
  </si>
  <si>
    <t>VENUS RISTRA SIMPLYX8UN FEM 104GX10RIS</t>
  </si>
  <si>
    <t>Venus</t>
  </si>
  <si>
    <t>0,104  KG</t>
  </si>
  <si>
    <t>VENUS BLISTER SIMPLYX4UN FEM 52GX6UN</t>
  </si>
  <si>
    <t>0,052  KG</t>
  </si>
  <si>
    <t>VENUS BLISTER SIMPLYX2UN FEM 26GX12UN</t>
  </si>
  <si>
    <t>0,026  KG</t>
  </si>
  <si>
    <t>VENUS ORIGINAL CARTUCHOX2 10GX24UN</t>
  </si>
  <si>
    <t>0,010  KG</t>
  </si>
  <si>
    <t>VENUS ORIGINAL CARTUCHOX4 19GX24UN</t>
  </si>
  <si>
    <t>VENUS ORIGINAL SISTEMA 28GX36UN</t>
  </si>
  <si>
    <t>0,028  KG</t>
  </si>
  <si>
    <t>VENUS BLISTER INTIMAX2UN 25GX12UN</t>
  </si>
  <si>
    <t>0,025  KG</t>
  </si>
  <si>
    <t>VENUS INTIMA SKINCARE SISTEMA 44GX36UN</t>
  </si>
  <si>
    <t>0,044  KG</t>
  </si>
  <si>
    <t>VENUS INT SKINCARE EXFOLIANT 177CCX6UN</t>
  </si>
  <si>
    <t>0,190  KG</t>
  </si>
  <si>
    <t>VENUS INT SKINCARE LIMPIADOR 190CCX12UN</t>
  </si>
  <si>
    <t>0,201  KG</t>
  </si>
  <si>
    <t>VENUS BREEZE SISTEMA 32GX6UN</t>
  </si>
  <si>
    <t>0,032  KG</t>
  </si>
  <si>
    <t>VENUS BLISTER INTIMAX4 49GX6UN</t>
  </si>
  <si>
    <t>0,049  KG</t>
  </si>
  <si>
    <t>VENUS BREEZE CARTX2 22GX6UN</t>
  </si>
  <si>
    <t>VENUS BREEZE CARTX4 44GX6UN</t>
  </si>
  <si>
    <t>VENUS INTIMA SKINCARE CARTX2 25GX48UN</t>
  </si>
  <si>
    <t>ORALB CREMADENT ETAPAS FROZEN 100GX12UN</t>
  </si>
  <si>
    <t>Cuidado Bucal</t>
  </si>
  <si>
    <t>Oral B</t>
  </si>
  <si>
    <t>ORALB CEP NIÑS MICKEY EXTSUAVE 13GX36UN</t>
  </si>
  <si>
    <t>0,013  KG</t>
  </si>
  <si>
    <t>ORALB CDENT NIÑS JAZMIN/BUZZ 100GX12UN</t>
  </si>
  <si>
    <t>ORALB CREMADENT NIÑS PRINCESAS 50GX24UN</t>
  </si>
  <si>
    <t>0,050  KG</t>
  </si>
  <si>
    <t>ORALB HILO DENTAL ESSENTIAL 50M 4GX24UN</t>
  </si>
  <si>
    <t>0,004  KG</t>
  </si>
  <si>
    <t>ORALB CREMADENT 100% 70GX24UN</t>
  </si>
  <si>
    <t>0,070  KG</t>
  </si>
  <si>
    <t>ORALB CREMADENT 100% 120GX24UN</t>
  </si>
  <si>
    <t>ORALB CEP INTERDENTAL EXPERT 7GX48UN</t>
  </si>
  <si>
    <t>0,007  KG</t>
  </si>
  <si>
    <t>ORALB CEP PURIFICATION EXSV 2UN 38GX36UN</t>
  </si>
  <si>
    <t>ORALB CEP 1-2-3 PAQX6UN 120GX6RIS</t>
  </si>
  <si>
    <t>ORALB CEP COMPLETE MED 2UN 26GX36UN</t>
  </si>
  <si>
    <t>ORALB CEP PROSALUD MED 2UN 33GX36UN</t>
  </si>
  <si>
    <t>0,033  KG</t>
  </si>
  <si>
    <t>ORALB CEP PROSALUD 7BENEF 2UN 47GX36UN</t>
  </si>
  <si>
    <t>0,047  KG</t>
  </si>
  <si>
    <t>ORALB CREMADENT 3D-WHITE 2PACK 200GX12UN</t>
  </si>
  <si>
    <t>ORALB CREMADENT 3D-WHITE 100GX24UN</t>
  </si>
  <si>
    <t>ORALB CREMADENT 3D-WHITE 70GX24UN</t>
  </si>
  <si>
    <t>ORALB CREMADENT BICARBONATO 120GX24UN</t>
  </si>
  <si>
    <t>ORALB ENJUAGUE 100% 500CCX12UN</t>
  </si>
  <si>
    <t>0,531  KG</t>
  </si>
  <si>
    <t>ORALB CREMADENT DETOX SENSITIV 102GX12UN</t>
  </si>
  <si>
    <t>0,102  KG</t>
  </si>
  <si>
    <t>ORALB CREMADEN DETX PROTCOMPLE 102GX12UN</t>
  </si>
  <si>
    <t>ORALB CEP NIÑS SPID/FROZEN SUAV 19GX36UN</t>
  </si>
  <si>
    <t>ORALB CEP NIÑS DISNEY EXTRASUA 12GX36UN</t>
  </si>
  <si>
    <t>0,012  KG</t>
  </si>
  <si>
    <t>ORALB HILO DENTAL SATIN 25M 2GX24UN</t>
  </si>
  <si>
    <t>0,002  KG</t>
  </si>
  <si>
    <t>ORALB CREMADENT DUPLOALIVIO 70GX24UN</t>
  </si>
  <si>
    <t>ORALB CREMADENT DUPLOALIVIO 140GX24UN</t>
  </si>
  <si>
    <t>ORALB CREMADENT DETOX ANTISARR 102GX24UN</t>
  </si>
  <si>
    <t>ORALB CREMADENT 100% 6X50ML 360GX4UN</t>
  </si>
  <si>
    <t>0,360  KG</t>
  </si>
  <si>
    <t>ORALB CEP BLACK SENSIT SV 2UN 31GX36UN</t>
  </si>
  <si>
    <t>0,031  KG</t>
  </si>
  <si>
    <t>ORALB CEP BLACK SENSIT SV 3UN 46GX36UN</t>
  </si>
  <si>
    <t>ORALB CEP WALES CHARCOAL 2UN 31GX36UN</t>
  </si>
  <si>
    <t>ORALB CREMADENT NIÑS MICKEY&amp;MIN 50GX24UN</t>
  </si>
  <si>
    <t>ORALB HILO DENTAL SATIN 25M 3GX48UN</t>
  </si>
  <si>
    <t>0,003  KG</t>
  </si>
  <si>
    <t>ORALB HILO DENTAL ESSENTIAL 50M 4GX48UN</t>
  </si>
  <si>
    <t>ORALB CEP INDICATOR RISTX4CEP 65GX9RIS</t>
  </si>
  <si>
    <t>0,065  KG</t>
  </si>
  <si>
    <t>ACE DETERGENTE REG 4KGX4UN</t>
  </si>
  <si>
    <t>CUIDADO DE LA ROPA</t>
  </si>
  <si>
    <t>Ace</t>
  </si>
  <si>
    <t>ACE DETERGENTE REG 800GX20UN</t>
  </si>
  <si>
    <t>ACE DETERGENTE REG 500GX18UN</t>
  </si>
  <si>
    <t>ACE DETERGENTE REGULAR 2KGX9UN</t>
  </si>
  <si>
    <t>ACE DETERGENTE REG 5KGX3UN</t>
  </si>
  <si>
    <t>ACE DETERGENTE POLVO COL 4KGX4UN</t>
  </si>
  <si>
    <t>ACE DETERGENTE POLVO COL 2KGX8UN</t>
  </si>
  <si>
    <t>ACE DETERGENTE POLVO COL 800GX15UN</t>
  </si>
  <si>
    <t>ACE DETERGENTE POLVO COL 400GX24UN</t>
  </si>
  <si>
    <t>ARIEL DETER TOUCH OF DOWNY 750GX12UN</t>
  </si>
  <si>
    <t>Ariel</t>
  </si>
  <si>
    <t>ARIEL DET LIQ REG 1900CCX6UN</t>
  </si>
  <si>
    <t>1,995  KG</t>
  </si>
  <si>
    <t>ARIEL DET LIQ REG 800CCX9UN</t>
  </si>
  <si>
    <t>0,804  KG</t>
  </si>
  <si>
    <t>ARIEL DETERGENTE REG 4,5KGX3UN</t>
  </si>
  <si>
    <t>4,500  KG</t>
  </si>
  <si>
    <t>ARIEL DET LIQ REG 1800CCX6UN</t>
  </si>
  <si>
    <t>1,881  KG</t>
  </si>
  <si>
    <t>ARIEL DETERGENTE REG 850GX10UN</t>
  </si>
  <si>
    <t>0,850  KG</t>
  </si>
  <si>
    <t>ARIEL DETERGENTE REG 4KGX4UN</t>
  </si>
  <si>
    <t>ARIEL DETERGENTE REG 500GX18UN</t>
  </si>
  <si>
    <t>ARIEL DETERGENTE REG 2KGX9UN</t>
  </si>
  <si>
    <t>ARIEL DET LIQ REVITACOLOR 800CCX9UN</t>
  </si>
  <si>
    <t>0,832  KG</t>
  </si>
  <si>
    <t>ARIEL DET LIQ REVITACOLOR 1800CCX6UN</t>
  </si>
  <si>
    <t>1,871  KG</t>
  </si>
  <si>
    <t>ARIEL DETER TOUCH OF DOWNY COL 800GX15UN</t>
  </si>
  <si>
    <t>ARIEL DETERGENTE POLVO COL 4KGX4UN</t>
  </si>
  <si>
    <t>ARIEL DETERGENTE POLVO COL 2KGX8UN</t>
  </si>
  <si>
    <t>ARIEL DETERGENTE POLVO COL 800GX15UN</t>
  </si>
  <si>
    <t>ARIEL DETERGENTE POLVO COL 400GX24UN</t>
  </si>
  <si>
    <t>DOWNY SUAVIZANTE FLORAL 1400CCX9UN</t>
  </si>
  <si>
    <t>Downy</t>
  </si>
  <si>
    <t>1,399  KG</t>
  </si>
  <si>
    <t>DOWNY SUAVIZANTE AMANECER 1400CCX9UN</t>
  </si>
  <si>
    <t>1,402  KG</t>
  </si>
  <si>
    <t>DOWNY PERLAS DE PERFUME FRESH 141GX4UN</t>
  </si>
  <si>
    <t>0,141  KG</t>
  </si>
  <si>
    <t>DOWNY PERLAS DE PERFUME FRESH 680GX4UN</t>
  </si>
  <si>
    <t>0,680  KG</t>
  </si>
  <si>
    <t>DOWNY PERLAS DE PERFUME LUSH 141GX4UN</t>
  </si>
  <si>
    <t>DOWNY PERLAS DE PERFUME LUSH 680GX4UN</t>
  </si>
  <si>
    <t>DOWNY SUAVIZANTE AMANECER 700CCX12UN</t>
  </si>
  <si>
    <t>0,702  KG</t>
  </si>
  <si>
    <t>DOWNY SUAVIZANTE FLORAL 700CCX12UN</t>
  </si>
  <si>
    <t>DOWNY PERLAS DE PERFUME FRESH 345GX4UN</t>
  </si>
  <si>
    <t>0,345  KG</t>
  </si>
  <si>
    <t>DOWNY PERLAS DE PERFUME LUSH 345GX4UN</t>
  </si>
  <si>
    <t>DOWNY SUAVIZANTE FLORAL 360CCX12UN</t>
  </si>
  <si>
    <t>0,363  KG</t>
  </si>
  <si>
    <t>DOWNY SUAVIZANTE AMANECER 360CCX12UN</t>
  </si>
  <si>
    <t>DOWNY SUAVIZANTE EXOTICO 700CCX12UN</t>
  </si>
  <si>
    <t>DOWNY SUAVIZANTE EXOTICO 1400CCX9UN</t>
  </si>
  <si>
    <t>DOWNY SUAVIZANTE EXOTICO 360CCX12UN</t>
  </si>
  <si>
    <t>PAMPERS PAÑALES RECIEN NCD PLUS 355GX8UN</t>
  </si>
  <si>
    <t>CUIDADO DEL BEBE</t>
  </si>
  <si>
    <t>Pampers</t>
  </si>
  <si>
    <t>0,355  KG</t>
  </si>
  <si>
    <t>PAMPERS PAÑALES RECIEN NCD 276GX12UN</t>
  </si>
  <si>
    <t>0,276  KG</t>
  </si>
  <si>
    <t>PAMPERS PAÑALES CONFORT SEC XXG 432GX8UN</t>
  </si>
  <si>
    <t>0,432  KG</t>
  </si>
  <si>
    <t>PAMPERS PAÑALES CONFORT SEC XG 451GX8UN</t>
  </si>
  <si>
    <t>0,451  KG</t>
  </si>
  <si>
    <t>PAMPERS PAÑALES CONFORT SEC G 463GX8UN</t>
  </si>
  <si>
    <t>0,463  KG</t>
  </si>
  <si>
    <t>PAMPERS PAÑLES PREMIUM CARE PEQ 732GX4UN</t>
  </si>
  <si>
    <t>0,732  KG</t>
  </si>
  <si>
    <t>PAMPERS PAÑLES PREMIUM CARE MED 763GX4UN</t>
  </si>
  <si>
    <t>0,763  KG</t>
  </si>
  <si>
    <t>PAMPERS PAÑLES PREMIUM CARE GDE 770GX4UN</t>
  </si>
  <si>
    <t>0,770  KG</t>
  </si>
  <si>
    <t>PAMPERS PAÑLES PREMIUM CARE XGD 729GX8UN</t>
  </si>
  <si>
    <t>0,730  KG</t>
  </si>
  <si>
    <t>PAMPERS PAÑLES PREMIUM CARE XXG 716GX8UN</t>
  </si>
  <si>
    <t>0,717  KG</t>
  </si>
  <si>
    <t>PAMPERS PAÑALES CONFORT SEC M 491GX12UN</t>
  </si>
  <si>
    <t>0,491  KG</t>
  </si>
  <si>
    <t>PAMPERS PAÑALES CONFORT SEC P 432GX4UN</t>
  </si>
  <si>
    <t>PTN SHAMPOO LISO EXT 400CCX12UN</t>
  </si>
  <si>
    <t>CUIDADO DEL CABELLO</t>
  </si>
  <si>
    <t>Pantene</t>
  </si>
  <si>
    <t>0,414  KG</t>
  </si>
  <si>
    <t>PTN ACOND RESTAURACION 400CCX12UN</t>
  </si>
  <si>
    <t>0,401  KG</t>
  </si>
  <si>
    <t>PTN ACOND RESTAURACION 200CCX12UN</t>
  </si>
  <si>
    <t>0,206  KG</t>
  </si>
  <si>
    <t>PTN ACOND LISO EXT 400CCX12UN</t>
  </si>
  <si>
    <t>PTN ACOND 3MM RESTAURACION 170CCX12UN</t>
  </si>
  <si>
    <t>0,171  KG</t>
  </si>
  <si>
    <t>PTN ACOND 3MM LISO EXT 170CCX12UN</t>
  </si>
  <si>
    <t>0,177  KG</t>
  </si>
  <si>
    <t>PTN ACOND 3MM HIDRAT EXTR 170CCX12UN</t>
  </si>
  <si>
    <t>PTN AMPOLLAS  15CCX3UNX6</t>
  </si>
  <si>
    <t>0,053  KG</t>
  </si>
  <si>
    <t>PTN SHAMPOO 3MM RESTAURACION 270CCX12UN</t>
  </si>
  <si>
    <t>0,289  KG</t>
  </si>
  <si>
    <t>PTN SHAMPOO BAMBU 200CCX12UN</t>
  </si>
  <si>
    <t>PTN SHAMPOO BAMBU 400CCX12UN</t>
  </si>
  <si>
    <t>0,426  KG</t>
  </si>
  <si>
    <t>PTN ACOND BAMBU 400CCX12UN</t>
  </si>
  <si>
    <t>PTN ACOND BAMBU 200CCX12UN</t>
  </si>
  <si>
    <t>0,205  KG</t>
  </si>
  <si>
    <t>PTN INTENSIVE TREATMENT 300CCX12UN</t>
  </si>
  <si>
    <t>0,307  KG</t>
  </si>
  <si>
    <t>PTN TRATAMIENTO HIDRATACIÓN 300CCX12UN</t>
  </si>
  <si>
    <t>PTN TRATAMIENTO NUTRICIÓN 300CCX12UN</t>
  </si>
  <si>
    <t>PTN SHAMPOO COLAGENO 300CCX12UN</t>
  </si>
  <si>
    <t>0,311  KG</t>
  </si>
  <si>
    <t>PTN SHAMPOO COLAGENO 510CCX12UN</t>
  </si>
  <si>
    <t>0,549  KG</t>
  </si>
  <si>
    <t>PTN ACOND COLAGENO 510CCX12UN</t>
  </si>
  <si>
    <t>0,526  KG</t>
  </si>
  <si>
    <t>PTN COLAGENO SELLADOR PUNTAS 90CCX12UN</t>
  </si>
  <si>
    <t>0,091  KG</t>
  </si>
  <si>
    <t>PTN CREMA PEINAR COLAGENO 300CCX12UN</t>
  </si>
  <si>
    <t>0,301  KG</t>
  </si>
  <si>
    <t>PTN ACOND COLAGENO 250CCX12UN</t>
  </si>
  <si>
    <t>0,249  KG</t>
  </si>
  <si>
    <t>PTN CREMA PEINAR RESTAURACION 300CCX12UN</t>
  </si>
  <si>
    <t>PTN CREMA PEINAR LISO EXT 300CCX12UN</t>
  </si>
  <si>
    <t>PTN SHAMPOO RESTAURACION 200CCX12UN</t>
  </si>
  <si>
    <t>0,213  KG</t>
  </si>
  <si>
    <t>PTN SHAMPOO RESTAURACION 400CCX12UN</t>
  </si>
  <si>
    <t>PTN CREMA PEINAR KERATINA 160CCX12UN</t>
  </si>
  <si>
    <t>0,161  KG</t>
  </si>
  <si>
    <t>PTN ACOND KERATINA 510CCX12UN</t>
  </si>
  <si>
    <t>PTN SHAMPOO KERATINA 510CCX12UN</t>
  </si>
  <si>
    <t>0,543  KG</t>
  </si>
  <si>
    <t>PTN CREMA PEINAR KERATINA 300CCX12UN</t>
  </si>
  <si>
    <t>0,302  KG</t>
  </si>
  <si>
    <t>PTN ACOND KERATINA 250CCX12UN</t>
  </si>
  <si>
    <t>0,251  KG</t>
  </si>
  <si>
    <t>PTN SHAMPOO KERATINA 300CCX12UN</t>
  </si>
  <si>
    <t>PTN 3MM PROV PERLAS NUTRI 170CCX12UN</t>
  </si>
  <si>
    <t>PTN ACEITE NUTRITIVO 95CCX9UN</t>
  </si>
  <si>
    <t>PTN SHAMPOO KERATINA 175CCX12UN</t>
  </si>
  <si>
    <t>0,181  KG</t>
  </si>
  <si>
    <t>PTN ACOND KERATINA 175CCX12UN</t>
  </si>
  <si>
    <t>0,176  KG</t>
  </si>
  <si>
    <t>PTN TONICO ANTI-CAIDA 52CCX9UN</t>
  </si>
  <si>
    <t>PTN ACOND ANTI-CAIDA 250CCX12UN</t>
  </si>
  <si>
    <t>0,282  KG</t>
  </si>
  <si>
    <t>PTN SHAMPOO ANTI-CAIDA 510CCX12UN</t>
  </si>
  <si>
    <t>0,537  KG</t>
  </si>
  <si>
    <t>PTN SHAMPOO ANTI-CAIDA 300CCX12UN</t>
  </si>
  <si>
    <t>PTN ACOND ANTI-CAIDA 510CCX12UN</t>
  </si>
  <si>
    <t>PTN CREMA PEINAR ANTI-CAIDA 300CCX12UN</t>
  </si>
  <si>
    <t>HS ACOND ANTIFALL 300CCX12UN</t>
  </si>
  <si>
    <t>H&amp;S</t>
  </si>
  <si>
    <t>0,299  KG</t>
  </si>
  <si>
    <t>HS SHAMPOO 2en1 LIMP RENOV 375CCX12UN</t>
  </si>
  <si>
    <t>0,393  KG</t>
  </si>
  <si>
    <t>HS SHAMPOO ANTIFALL 375CCX12UN</t>
  </si>
  <si>
    <t>HS SHAMPOO ANTIFALL 180CCX12UN</t>
  </si>
  <si>
    <t>HS SHAMPOO LIMP RENOV 180CCX12UN</t>
  </si>
  <si>
    <t>HS SHAMPOO LIMP RENOV 375CCX12UN</t>
  </si>
  <si>
    <t>HS SHAMPOO C/OLD SPICE 375MLX12UN</t>
  </si>
  <si>
    <t>0,395  KG</t>
  </si>
  <si>
    <t>HS SHAMPOO 2en1 SUAVE Y MANEJ 180CCX12UN</t>
  </si>
  <si>
    <t>HS SHAMPOO 2en1 SUAVE Y MANEJ 375CCX12UN</t>
  </si>
  <si>
    <t>HS SHAMPOO ACEITE DE COCO 375CCX12UN</t>
  </si>
  <si>
    <t>HS SHAMPOO ANTI COMEZON 375CCX12UN</t>
  </si>
  <si>
    <t>0,387  KG</t>
  </si>
  <si>
    <t>HS SHAMPOO ANTI COMEZON 180CCX12UN</t>
  </si>
  <si>
    <t>0,186  KG</t>
  </si>
  <si>
    <t>HS SHAMPOO ANTI-RESEQUEDAD 650CCX10UN</t>
  </si>
  <si>
    <t>0,671  KG</t>
  </si>
  <si>
    <t>HS SHAMPOO ANTI-RESEQUEDAD 375CCX12UN</t>
  </si>
  <si>
    <t>HS SHAMPOO ANTI-RESEQUEDAD 180CCX12UN</t>
  </si>
  <si>
    <t>ALWAYS PROT DIARIOS C/PERF 40UN 97GX24UN</t>
  </si>
  <si>
    <t>CUIDADO FEMENINO</t>
  </si>
  <si>
    <t>Always</t>
  </si>
  <si>
    <t>0,097  KG</t>
  </si>
  <si>
    <t>ALWAYS PROTE DIAR C/PERF 80UND 194GX12UN</t>
  </si>
  <si>
    <t>0,194  KG</t>
  </si>
  <si>
    <t>ALWAYS INFINITY NOCT 16 UND 89GX12UN</t>
  </si>
  <si>
    <t>0,089  KG</t>
  </si>
  <si>
    <t>ALWAYS INFINITY DIA 18 UND 89GX12UN</t>
  </si>
  <si>
    <t>ALWAYS PROT DIARIOS S/PERF 40UN 90GX24UN</t>
  </si>
  <si>
    <t>ALWAYS TOALLAS ULT SUAVE NOCHE 43GX24UN</t>
  </si>
  <si>
    <t>0,043  KG</t>
  </si>
  <si>
    <t>ALWAYS TOALLAS ULTRA SECA DIA 37GX24UN</t>
  </si>
  <si>
    <t>ALWAYS TOALLAS ULT SUAVE DIA 45GX24UN</t>
  </si>
  <si>
    <t>0,045  KG</t>
  </si>
  <si>
    <t>ALWAYS TOALLAS ULTRA SECA NOCHE 45GX24UN</t>
  </si>
  <si>
    <t>ALWAYS TOALLAS ULT SUAVE NOCHE 87GX12UN</t>
  </si>
  <si>
    <t>0,087  KG</t>
  </si>
  <si>
    <t>ALWAYS TOALL NOCT SEDA F ABUND 101GX12UN</t>
  </si>
  <si>
    <t>0,101  KG</t>
  </si>
  <si>
    <t>ALWAYS TOALLAS SEDASEC F ABUND 60GX24UN</t>
  </si>
  <si>
    <t>ALWAYS TOALL NOCT SEDA F ABUND 277GX12UN</t>
  </si>
  <si>
    <t>0,277  KG</t>
  </si>
  <si>
    <t>ALWAYS PROTE DIAR LARGOS 50UND 146GX24UN</t>
  </si>
  <si>
    <t>0,146  KG</t>
  </si>
  <si>
    <t>TAMPAX PEARL SUPER 18UND 108GX12UN</t>
  </si>
  <si>
    <t>TAMPAX</t>
  </si>
  <si>
    <t>0,108  KG</t>
  </si>
  <si>
    <t>TAMPAX PEARL REGULAR 18UND 91GX12UN</t>
  </si>
  <si>
    <t>TAMPAX PEARL SUPERPLUS 18UND 126GX12UN</t>
  </si>
  <si>
    <t>0,126  KG</t>
  </si>
  <si>
    <t>GILLETTE ANTIT ROLL-ON WAVE 60GX12UN</t>
  </si>
  <si>
    <t>CUIDADOPERSONAL</t>
  </si>
  <si>
    <t>Gillette</t>
  </si>
  <si>
    <t>GILLETTE ANTIT ROLL-ON RUSH 60GX12UN</t>
  </si>
  <si>
    <t>GILLETTE SPRAY ANTIT COOL WAVE 93GX12UN</t>
  </si>
  <si>
    <t>0,093  KG</t>
  </si>
  <si>
    <t>GILLETTE CLEARGEL PWR RUSH 82GX12UN</t>
  </si>
  <si>
    <t>0,082  KG</t>
  </si>
  <si>
    <t>GILLETTE CLEARGEL COOLWAVE 82GX12UN</t>
  </si>
  <si>
    <t>GILLETTE CLEARGEL COOLWAVE 45GX12UN</t>
  </si>
  <si>
    <t>OLD SPICE ANTIT ROLL-ON LENA 52GX12UN</t>
  </si>
  <si>
    <t>Old Spice</t>
  </si>
  <si>
    <t>OLD SPICE ANTIT ROLL-ON FRESH 52GX12UN</t>
  </si>
  <si>
    <t>OLD SPICE SPRAY ANTIT LENA 93GX12UN</t>
  </si>
  <si>
    <t>OLD SPICE BARRA ANTIT FRESH 50GX12UN</t>
  </si>
  <si>
    <t>OLD SPICE CLEARGEL FRESH 80GX12UN</t>
  </si>
  <si>
    <t>0,080  KG</t>
  </si>
  <si>
    <t>OLD SPICE SPRAY ANTIT OCEANLGND 93GX12UN</t>
  </si>
  <si>
    <t>OLD SPICE BARRA ANTIT OCEANLGND 50GX12UN</t>
  </si>
  <si>
    <t>SECRET ANTIT ROLL-ON PROTECT 60GX12UN</t>
  </si>
  <si>
    <t>Secret</t>
  </si>
  <si>
    <t>SECRET CLEARGEL PHBAL LAVENDER 45GX12UN</t>
  </si>
  <si>
    <t>SECRET CLEARGEL POWDPROT COTTON 45GX12UN</t>
  </si>
  <si>
    <t>SECRET SPRAY POWDPROT COTTON 93GX12UN</t>
  </si>
  <si>
    <t>SECRET SPRAY PHBAL LAVENDER 93GX12UN</t>
  </si>
  <si>
    <t>SECRET BARRA PHBAL LAVENDER 45GX12UN</t>
  </si>
  <si>
    <t>SECRET BARRA POWDPROT COTTON 45GX12UN</t>
  </si>
  <si>
    <t>CAFE</t>
  </si>
  <si>
    <t>C213</t>
  </si>
  <si>
    <t>BUEN CAFE PREMIUM 500Gx10UN</t>
  </si>
  <si>
    <t>PRIMOR EXTRA ESPECIAL TORNILLOS 1KGx12U</t>
  </si>
  <si>
    <t>PRIMOR EXTRA ESPECIAL DEDALES 1KGx12U</t>
  </si>
  <si>
    <t>PRIMOR CREMA ARROZ BOLSA ENRIQ 450Gx16UN (E)</t>
  </si>
  <si>
    <t>PRIMOR EXTRA ESPECIAL PLUMITAS 1KGx12U</t>
  </si>
  <si>
    <t>GILLETE MACH3 SISTEMA CARBONO CARTUX4 19GX72UN</t>
  </si>
  <si>
    <t>GILLETE MACH3 CARBONO CARTUX2 16GX72UN</t>
  </si>
  <si>
    <t>GILLETE MACH3 SISTEMA CARBONO 37GX30UN</t>
  </si>
  <si>
    <t>GILLETTE CLEARGEL COOLWAVE 82GRX 12UND</t>
  </si>
  <si>
    <t>PTN ACOND 3MM HIDRAT EXTR 170CC X 12UN</t>
  </si>
  <si>
    <t>C6U</t>
  </si>
  <si>
    <t>GOLDEN PIÑA PET 2LX6UN</t>
  </si>
  <si>
    <t>C24</t>
  </si>
  <si>
    <t>GATORADE MANZANA 500X12UN</t>
  </si>
  <si>
    <t>MIN SPRK KINA LAT 1X24X355ML</t>
  </si>
  <si>
    <t>MIN SPARK NAR P500 12U</t>
  </si>
  <si>
    <t>C2</t>
  </si>
  <si>
    <t>Total general</t>
  </si>
  <si>
    <t>%Cafe</t>
  </si>
  <si>
    <t>F03090</t>
  </si>
  <si>
    <t>SOLERA LIGHT LAT SLEEK 355MLX24UN</t>
  </si>
  <si>
    <t>(en blanco)</t>
  </si>
  <si>
    <t>F07103</t>
  </si>
  <si>
    <t>MALTIN POLAR COCO LAT 250MLx24UN</t>
  </si>
  <si>
    <t>CLIENTES DE ADC</t>
  </si>
  <si>
    <t>1 PUERTA</t>
  </si>
  <si>
    <t>2 PUERTA</t>
  </si>
  <si>
    <t>3 PUERTA</t>
  </si>
  <si>
    <t>MALTIN COCO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</si>
</sst>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scheme val="minor"/>
    </font>
    <font>
      <sz val="11"/>
      <color theme="1"/>
      <name val="Calibri"/>
      <family val="2"/>
      <scheme val="minor"/>
    </font>
    <font>
      <sz val="11"/>
      <color theme="1"/>
      <name val="Calibri"/>
      <family val="2"/>
    </font>
    <font>
      <sz val="11"/>
      <color theme="1"/>
      <name val="Calibri"/>
      <family val="2"/>
      <scheme val="minor"/>
    </font>
    <font>
      <sz val="11"/>
      <color rgb="FFFF0000"/>
      <name val="Calibri"/>
      <family val="2"/>
    </font>
    <font>
      <sz val="10"/>
      <color theme="1"/>
      <name val="Calibri"/>
      <family val="2"/>
    </font>
    <font>
      <sz val="10"/>
      <color rgb="FFFF0000"/>
      <name val="Calibri"/>
      <family val="2"/>
    </font>
    <font>
      <b/>
      <sz val="11"/>
      <color theme="1"/>
      <name val="Calibri"/>
      <family val="2"/>
    </font>
    <font>
      <b/>
      <sz val="10"/>
      <color theme="1"/>
      <name val="Arial"/>
      <family val="2"/>
    </font>
    <font>
      <b/>
      <sz val="10"/>
      <color theme="0"/>
      <name val="Arial"/>
      <family val="2"/>
    </font>
  </fonts>
  <fills count="10">
    <fill>
      <patternFill patternType="none"/>
    </fill>
    <fill>
      <patternFill patternType="gray125"/>
    </fill>
    <fill>
      <patternFill patternType="solid">
        <fgColor rgb="FF00B0F0"/>
        <bgColor rgb="FF00B0F0"/>
      </patternFill>
    </fill>
    <fill>
      <patternFill patternType="solid">
        <fgColor rgb="FFFFFF00"/>
        <bgColor rgb="FFFFFF00"/>
      </patternFill>
    </fill>
    <fill>
      <patternFill patternType="solid">
        <fgColor rgb="FFFF99FF"/>
        <bgColor rgb="FFFF99FF"/>
      </patternFill>
    </fill>
    <fill>
      <patternFill patternType="solid">
        <fgColor rgb="FFFF0000"/>
        <bgColor rgb="FFFF0000"/>
      </patternFill>
    </fill>
    <fill>
      <patternFill patternType="solid">
        <fgColor theme="0"/>
        <bgColor theme="0"/>
      </patternFill>
    </fill>
    <fill>
      <patternFill patternType="solid">
        <fgColor rgb="FF002060"/>
        <bgColor rgb="FF002060"/>
      </patternFill>
    </fill>
    <fill>
      <patternFill patternType="solid">
        <fgColor rgb="FFD8D8D8"/>
        <bgColor rgb="FFD8D8D8"/>
      </patternFill>
    </fill>
    <fill>
      <patternFill patternType="solid">
        <fgColor rgb="FFFF0000"/>
        <bgColor rgb="FFFF99FF"/>
      </patternFill>
    </fill>
  </fills>
  <borders count="34">
    <border>
      <left/>
      <right/>
      <top/>
      <bottom/>
      <diagonal/>
    </border>
    <border>
      <left/>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bottom/>
      <diagonal/>
    </border>
    <border>
      <left style="medium">
        <color rgb="FF000000"/>
      </left>
      <right/>
      <top/>
      <bottom style="medium">
        <color rgb="FF000000"/>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thin">
        <color rgb="FF8EAADB"/>
      </bottom>
      <diagonal/>
    </border>
    <border>
      <left style="thin">
        <color rgb="FF000000"/>
      </left>
      <right style="thin">
        <color rgb="FF000000"/>
      </right>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25">
    <xf numFmtId="0" fontId="0" fillId="0" borderId="0" xfId="0"/>
    <xf numFmtId="0" fontId="2" fillId="0" borderId="0" xfId="0" applyFont="1" applyAlignment="1">
      <alignment horizontal="left"/>
    </xf>
    <xf numFmtId="0" fontId="3" fillId="0" borderId="0" xfId="0" applyFont="1"/>
    <xf numFmtId="0" fontId="2" fillId="2" borderId="1" xfId="0" applyFont="1" applyFill="1" applyBorder="1" applyAlignment="1">
      <alignment horizontal="left"/>
    </xf>
    <xf numFmtId="0" fontId="2" fillId="0" borderId="2" xfId="0" applyFont="1" applyBorder="1" applyAlignment="1">
      <alignment horizontal="left"/>
    </xf>
    <xf numFmtId="0" fontId="2" fillId="0" borderId="3" xfId="0" applyFont="1" applyBorder="1" applyAlignment="1">
      <alignment horizontal="left"/>
    </xf>
    <xf numFmtId="0" fontId="4" fillId="0" borderId="2" xfId="0" applyFont="1" applyBorder="1" applyAlignment="1">
      <alignment horizontal="left"/>
    </xf>
    <xf numFmtId="0" fontId="2" fillId="4" borderId="1" xfId="0" applyFont="1" applyFill="1" applyBorder="1" applyAlignment="1">
      <alignment horizontal="left"/>
    </xf>
    <xf numFmtId="0" fontId="2" fillId="0" borderId="4" xfId="0" applyFont="1" applyBorder="1" applyAlignment="1">
      <alignment horizontal="left"/>
    </xf>
    <xf numFmtId="0" fontId="2" fillId="0" borderId="5" xfId="0" applyFont="1" applyBorder="1" applyAlignment="1">
      <alignment horizontal="left"/>
    </xf>
    <xf numFmtId="0" fontId="4" fillId="0" borderId="4" xfId="0" applyFont="1" applyBorder="1" applyAlignment="1">
      <alignment horizontal="left"/>
    </xf>
    <xf numFmtId="0" fontId="5" fillId="0" borderId="0" xfId="0" applyFont="1" applyAlignment="1">
      <alignment horizontal="left" wrapText="1"/>
    </xf>
    <xf numFmtId="0" fontId="5" fillId="0" borderId="4" xfId="0" applyFont="1" applyBorder="1" applyAlignment="1">
      <alignment horizontal="left" wrapText="1"/>
    </xf>
    <xf numFmtId="0" fontId="5" fillId="0" borderId="5" xfId="0" applyFont="1" applyBorder="1" applyAlignment="1">
      <alignment horizontal="left" wrapText="1"/>
    </xf>
    <xf numFmtId="0" fontId="5" fillId="0" borderId="4" xfId="0" applyFont="1" applyBorder="1" applyAlignment="1">
      <alignment horizontal="center" wrapText="1"/>
    </xf>
    <xf numFmtId="0" fontId="6" fillId="0" borderId="4" xfId="0" applyFont="1" applyBorder="1" applyAlignment="1">
      <alignment horizontal="left" wrapText="1"/>
    </xf>
    <xf numFmtId="0" fontId="7" fillId="5" borderId="6" xfId="0" applyFont="1" applyFill="1" applyBorder="1" applyAlignment="1">
      <alignment horizontal="left"/>
    </xf>
    <xf numFmtId="0" fontId="7" fillId="5" borderId="7" xfId="0" applyFont="1" applyFill="1" applyBorder="1" applyAlignment="1">
      <alignment horizontal="left"/>
    </xf>
    <xf numFmtId="0" fontId="7" fillId="5" borderId="8" xfId="0" applyFont="1" applyFill="1" applyBorder="1" applyAlignment="1">
      <alignment horizontal="left"/>
    </xf>
    <xf numFmtId="0" fontId="7" fillId="5" borderId="8" xfId="0" applyFont="1" applyFill="1" applyBorder="1"/>
    <xf numFmtId="0" fontId="7" fillId="5" borderId="9" xfId="0" applyFont="1" applyFill="1" applyBorder="1"/>
    <xf numFmtId="0" fontId="7" fillId="5" borderId="7" xfId="0" applyFont="1" applyFill="1" applyBorder="1"/>
    <xf numFmtId="0" fontId="2" fillId="5" borderId="8" xfId="0" applyFont="1" applyFill="1" applyBorder="1"/>
    <xf numFmtId="0" fontId="2" fillId="5" borderId="7" xfId="0" applyFont="1" applyFill="1" applyBorder="1"/>
    <xf numFmtId="0" fontId="2" fillId="5" borderId="8" xfId="0" applyFont="1" applyFill="1" applyBorder="1" applyAlignment="1">
      <alignment horizontal="left"/>
    </xf>
    <xf numFmtId="0" fontId="2" fillId="5" borderId="7" xfId="0" applyFont="1" applyFill="1" applyBorder="1" applyAlignment="1">
      <alignment horizontal="left"/>
    </xf>
    <xf numFmtId="0" fontId="2" fillId="5" borderId="6" xfId="0" applyFont="1" applyFill="1" applyBorder="1"/>
    <xf numFmtId="0" fontId="4" fillId="5" borderId="7" xfId="0" applyFont="1" applyFill="1" applyBorder="1" applyAlignment="1">
      <alignment horizontal="left"/>
    </xf>
    <xf numFmtId="0" fontId="2" fillId="5" borderId="9" xfId="0" applyFont="1" applyFill="1" applyBorder="1" applyAlignment="1">
      <alignment horizontal="left"/>
    </xf>
    <xf numFmtId="49" fontId="2" fillId="0" borderId="0" xfId="0" applyNumberFormat="1" applyFont="1"/>
    <xf numFmtId="0" fontId="2" fillId="0" borderId="10" xfId="0" applyFont="1" applyBorder="1" applyAlignment="1">
      <alignment horizontal="left"/>
    </xf>
    <xf numFmtId="0" fontId="4" fillId="0" borderId="0" xfId="0" applyFont="1" applyAlignment="1">
      <alignment horizontal="left"/>
    </xf>
    <xf numFmtId="0" fontId="2" fillId="0" borderId="10" xfId="0" applyFont="1" applyBorder="1" applyAlignment="1">
      <alignment horizontal="left" vertical="top"/>
    </xf>
    <xf numFmtId="0" fontId="2" fillId="0" borderId="0" xfId="0" applyFont="1" applyAlignment="1">
      <alignment horizontal="left" vertical="top"/>
    </xf>
    <xf numFmtId="0" fontId="2" fillId="0" borderId="4" xfId="0" applyFont="1" applyBorder="1" applyAlignment="1">
      <alignment horizontal="left" vertical="top"/>
    </xf>
    <xf numFmtId="0" fontId="2" fillId="6" borderId="12" xfId="0" applyFont="1" applyFill="1" applyBorder="1" applyAlignment="1">
      <alignment horizontal="left"/>
    </xf>
    <xf numFmtId="0" fontId="2" fillId="6" borderId="1" xfId="0" applyFont="1" applyFill="1" applyBorder="1" applyAlignment="1">
      <alignment horizontal="left"/>
    </xf>
    <xf numFmtId="0" fontId="2" fillId="0" borderId="13" xfId="0" applyFont="1" applyBorder="1" applyAlignment="1">
      <alignment horizontal="left"/>
    </xf>
    <xf numFmtId="0" fontId="2" fillId="0" borderId="14" xfId="0" applyFont="1" applyBorder="1" applyAlignment="1">
      <alignment horizontal="left"/>
    </xf>
    <xf numFmtId="0" fontId="2" fillId="0" borderId="15" xfId="0" applyFont="1" applyBorder="1" applyAlignment="1">
      <alignment horizontal="left"/>
    </xf>
    <xf numFmtId="0" fontId="2" fillId="0" borderId="16" xfId="0" applyFont="1" applyBorder="1" applyAlignment="1">
      <alignment horizontal="left"/>
    </xf>
    <xf numFmtId="0" fontId="2" fillId="0" borderId="18" xfId="0" applyFont="1" applyBorder="1" applyAlignment="1">
      <alignment horizontal="left" vertical="top"/>
    </xf>
    <xf numFmtId="0" fontId="8" fillId="0" borderId="19" xfId="0" applyFont="1" applyBorder="1" applyAlignment="1">
      <alignment horizontal="left" vertical="center"/>
    </xf>
    <xf numFmtId="0" fontId="2" fillId="0" borderId="20" xfId="0" applyFont="1" applyBorder="1" applyAlignment="1">
      <alignment horizontal="left" vertical="top"/>
    </xf>
    <xf numFmtId="0" fontId="2" fillId="0" borderId="13" xfId="0" applyFont="1" applyBorder="1" applyAlignment="1">
      <alignment horizontal="left" vertical="top"/>
    </xf>
    <xf numFmtId="0" fontId="2" fillId="0" borderId="20" xfId="0" applyFont="1" applyBorder="1" applyAlignment="1">
      <alignment horizontal="left"/>
    </xf>
    <xf numFmtId="0" fontId="2" fillId="0" borderId="19" xfId="0" applyFont="1" applyBorder="1" applyAlignment="1">
      <alignment horizontal="left" vertical="center"/>
    </xf>
    <xf numFmtId="0" fontId="2" fillId="0" borderId="18" xfId="0" applyFont="1" applyBorder="1" applyAlignment="1">
      <alignment horizontal="left"/>
    </xf>
    <xf numFmtId="2" fontId="2" fillId="0" borderId="19" xfId="0" applyNumberFormat="1" applyFont="1" applyBorder="1" applyAlignment="1">
      <alignment horizontal="left" vertical="center"/>
    </xf>
    <xf numFmtId="0" fontId="2" fillId="0" borderId="0" xfId="0" applyFont="1" applyAlignment="1">
      <alignment horizontal="left" vertical="center"/>
    </xf>
    <xf numFmtId="1" fontId="2" fillId="0" borderId="0" xfId="0" applyNumberFormat="1" applyFont="1" applyAlignment="1">
      <alignment horizontal="left" vertical="center"/>
    </xf>
    <xf numFmtId="0" fontId="7" fillId="0" borderId="24" xfId="0" applyFont="1" applyBorder="1" applyAlignment="1">
      <alignment horizontal="left"/>
    </xf>
    <xf numFmtId="0" fontId="9" fillId="7" borderId="19" xfId="0" applyFont="1" applyFill="1" applyBorder="1" applyAlignment="1">
      <alignment horizontal="left" vertical="center" wrapText="1"/>
    </xf>
    <xf numFmtId="0" fontId="9" fillId="7" borderId="25" xfId="0" applyFont="1" applyFill="1" applyBorder="1" applyAlignment="1">
      <alignment horizontal="left" vertical="center" wrapText="1"/>
    </xf>
    <xf numFmtId="0" fontId="2" fillId="0" borderId="19" xfId="0" applyFont="1" applyBorder="1" applyAlignment="1">
      <alignment horizontal="left" vertical="top"/>
    </xf>
    <xf numFmtId="0" fontId="2" fillId="0" borderId="19" xfId="0" applyFont="1" applyBorder="1" applyAlignment="1">
      <alignment horizontal="left"/>
    </xf>
    <xf numFmtId="3" fontId="2" fillId="0" borderId="19" xfId="0" applyNumberFormat="1" applyFont="1" applyBorder="1" applyAlignment="1">
      <alignment horizontal="left" vertical="top"/>
    </xf>
    <xf numFmtId="4" fontId="2" fillId="0" borderId="19" xfId="0" applyNumberFormat="1" applyFont="1" applyBorder="1" applyAlignment="1">
      <alignment horizontal="left" vertical="top"/>
    </xf>
    <xf numFmtId="0" fontId="7" fillId="0" borderId="0" xfId="0" applyFont="1" applyAlignment="1">
      <alignment horizontal="left"/>
    </xf>
    <xf numFmtId="0" fontId="7" fillId="0" borderId="19" xfId="0" applyFont="1" applyBorder="1" applyAlignment="1">
      <alignment horizontal="left"/>
    </xf>
    <xf numFmtId="0" fontId="2" fillId="8" borderId="1" xfId="0" applyFont="1" applyFill="1" applyBorder="1" applyAlignment="1">
      <alignment horizontal="left"/>
    </xf>
    <xf numFmtId="3" fontId="2" fillId="0" borderId="0" xfId="0" applyNumberFormat="1" applyFont="1" applyAlignment="1">
      <alignment horizontal="left" vertical="top"/>
    </xf>
    <xf numFmtId="0" fontId="2" fillId="3" borderId="1" xfId="0" applyFont="1" applyFill="1" applyBorder="1" applyAlignment="1">
      <alignment horizontal="left" vertical="center"/>
    </xf>
    <xf numFmtId="3" fontId="2" fillId="0" borderId="0" xfId="0" applyNumberFormat="1" applyFont="1" applyAlignment="1">
      <alignment horizontal="left" vertical="center"/>
    </xf>
    <xf numFmtId="0" fontId="4" fillId="0" borderId="0" xfId="0" applyFont="1" applyAlignment="1">
      <alignment horizontal="left" vertical="center"/>
    </xf>
    <xf numFmtId="0" fontId="7" fillId="0" borderId="0" xfId="0" applyFont="1" applyAlignment="1">
      <alignment vertical="center"/>
    </xf>
    <xf numFmtId="0" fontId="3" fillId="0" borderId="0" xfId="0" applyFont="1" applyAlignment="1">
      <alignment vertical="center"/>
    </xf>
    <xf numFmtId="0" fontId="2" fillId="0" borderId="8" xfId="0" applyFont="1" applyBorder="1" applyAlignment="1">
      <alignment horizontal="left"/>
    </xf>
    <xf numFmtId="0" fontId="2" fillId="0" borderId="11" xfId="0" applyFont="1" applyBorder="1" applyAlignment="1">
      <alignment horizontal="left"/>
    </xf>
    <xf numFmtId="0" fontId="2" fillId="5" borderId="16" xfId="0" applyFont="1" applyFill="1" applyBorder="1" applyAlignment="1">
      <alignment horizontal="left"/>
    </xf>
    <xf numFmtId="0" fontId="2" fillId="9" borderId="1" xfId="0" applyFont="1" applyFill="1" applyBorder="1" applyAlignment="1">
      <alignment horizontal="left"/>
    </xf>
    <xf numFmtId="0" fontId="0" fillId="0" borderId="29" xfId="0" pivotButton="1" applyBorder="1"/>
    <xf numFmtId="0" fontId="0" fillId="0" borderId="30" xfId="0" applyBorder="1"/>
    <xf numFmtId="0" fontId="0" fillId="0" borderId="29" xfId="0" applyBorder="1"/>
    <xf numFmtId="0" fontId="0" fillId="0" borderId="31" xfId="0" applyBorder="1"/>
    <xf numFmtId="0" fontId="0" fillId="0" borderId="32" xfId="0" applyBorder="1"/>
    <xf numFmtId="0" fontId="2" fillId="0" borderId="12" xfId="0" applyFont="1" applyBorder="1" applyAlignment="1">
      <alignment horizontal="left"/>
    </xf>
    <xf numFmtId="0" fontId="2" fillId="0" borderId="1" xfId="0" applyFont="1" applyBorder="1" applyAlignment="1">
      <alignment horizontal="left"/>
    </xf>
    <xf numFmtId="0" fontId="2" fillId="0" borderId="1" xfId="0" applyFont="1" applyBorder="1" applyAlignment="1">
      <alignment horizontal="left" vertical="top"/>
    </xf>
    <xf numFmtId="0" fontId="2" fillId="0" borderId="26" xfId="0" applyFont="1" applyBorder="1" applyAlignment="1">
      <alignment horizontal="left"/>
    </xf>
    <xf numFmtId="0" fontId="2" fillId="0" borderId="9" xfId="0" applyFont="1" applyBorder="1" applyAlignment="1">
      <alignment horizontal="left"/>
    </xf>
    <xf numFmtId="0" fontId="4" fillId="0" borderId="15" xfId="0" applyFont="1" applyBorder="1" applyAlignment="1">
      <alignment horizontal="left"/>
    </xf>
    <xf numFmtId="0" fontId="2" fillId="0" borderId="27" xfId="0" applyFont="1" applyBorder="1" applyAlignment="1">
      <alignment horizontal="left"/>
    </xf>
    <xf numFmtId="0" fontId="2" fillId="0" borderId="17" xfId="0" applyFont="1" applyBorder="1" applyAlignment="1">
      <alignment horizontal="left"/>
    </xf>
    <xf numFmtId="0" fontId="4" fillId="0" borderId="10" xfId="0" applyFont="1" applyBorder="1" applyAlignment="1">
      <alignment horizontal="left"/>
    </xf>
    <xf numFmtId="0" fontId="2" fillId="0" borderId="28" xfId="0" applyFont="1" applyBorder="1" applyAlignment="1">
      <alignment horizontal="left"/>
    </xf>
    <xf numFmtId="0" fontId="4" fillId="0" borderId="18" xfId="0" applyFont="1" applyBorder="1" applyAlignment="1">
      <alignment horizontal="left"/>
    </xf>
    <xf numFmtId="0" fontId="2" fillId="0" borderId="21" xfId="0" applyFont="1" applyBorder="1" applyAlignment="1">
      <alignment horizontal="left"/>
    </xf>
    <xf numFmtId="0" fontId="4" fillId="0" borderId="13" xfId="0" applyFont="1" applyBorder="1" applyAlignment="1">
      <alignment horizontal="left"/>
    </xf>
    <xf numFmtId="0" fontId="2" fillId="0" borderId="7" xfId="0" applyFont="1" applyBorder="1" applyAlignment="1">
      <alignment horizontal="left"/>
    </xf>
    <xf numFmtId="0" fontId="2" fillId="0" borderId="6" xfId="0" applyFont="1" applyBorder="1" applyAlignment="1">
      <alignment horizontal="left"/>
    </xf>
    <xf numFmtId="0" fontId="1" fillId="0" borderId="0" xfId="0" applyFont="1"/>
    <xf numFmtId="0" fontId="2" fillId="0" borderId="11" xfId="0" applyFont="1" applyBorder="1" applyAlignment="1">
      <alignment horizontal="left" vertical="top"/>
    </xf>
    <xf numFmtId="0" fontId="2" fillId="0" borderId="12" xfId="0" applyFont="1" applyBorder="1" applyAlignment="1">
      <alignment horizontal="left" vertical="top"/>
    </xf>
    <xf numFmtId="0" fontId="2" fillId="0" borderId="22" xfId="0" applyFont="1" applyBorder="1" applyAlignment="1">
      <alignment horizontal="left"/>
    </xf>
    <xf numFmtId="0" fontId="2" fillId="0" borderId="23" xfId="0" applyFont="1" applyBorder="1" applyAlignment="1">
      <alignment horizontal="left"/>
    </xf>
    <xf numFmtId="0" fontId="5" fillId="0" borderId="4" xfId="0" applyFont="1" applyBorder="1" applyAlignment="1">
      <alignment horizontal="left"/>
    </xf>
    <xf numFmtId="0" fontId="7" fillId="5" borderId="16" xfId="0" applyFont="1" applyFill="1" applyBorder="1" applyAlignment="1">
      <alignment horizontal="left"/>
    </xf>
    <xf numFmtId="0" fontId="0" fillId="0" borderId="30" xfId="0" applyNumberFormat="1" applyBorder="1"/>
    <xf numFmtId="0" fontId="0" fillId="0" borderId="33" xfId="0" applyNumberFormat="1" applyBorder="1"/>
    <xf numFmtId="0" fontId="7" fillId="0" borderId="6" xfId="0" applyFont="1" applyFill="1" applyBorder="1"/>
    <xf numFmtId="0" fontId="7" fillId="0" borderId="8" xfId="0" applyFont="1" applyFill="1" applyBorder="1"/>
    <xf numFmtId="0" fontId="7" fillId="0" borderId="7" xfId="0" applyFont="1" applyFill="1" applyBorder="1"/>
    <xf numFmtId="0" fontId="2" fillId="0" borderId="0" xfId="0" applyFont="1" applyFill="1" applyAlignment="1">
      <alignment horizontal="left"/>
    </xf>
    <xf numFmtId="0" fontId="2" fillId="0" borderId="2" xfId="0" applyFont="1" applyFill="1" applyBorder="1" applyAlignment="1">
      <alignment horizontal="left"/>
    </xf>
    <xf numFmtId="0" fontId="2" fillId="0" borderId="3" xfId="0" applyFont="1" applyFill="1" applyBorder="1" applyAlignment="1">
      <alignment horizontal="left"/>
    </xf>
    <xf numFmtId="0" fontId="2" fillId="0" borderId="1" xfId="0" applyFont="1" applyFill="1" applyBorder="1" applyAlignment="1">
      <alignment horizontal="left"/>
    </xf>
    <xf numFmtId="0" fontId="2" fillId="0" borderId="5" xfId="0" applyFont="1" applyFill="1" applyBorder="1" applyAlignment="1">
      <alignment horizontal="left"/>
    </xf>
    <xf numFmtId="0" fontId="2" fillId="0" borderId="11" xfId="0" applyFont="1" applyFill="1" applyBorder="1" applyAlignment="1">
      <alignment horizontal="left"/>
    </xf>
    <xf numFmtId="0" fontId="2" fillId="0" borderId="4" xfId="0" applyFont="1" applyFill="1" applyBorder="1" applyAlignment="1">
      <alignment horizontal="left"/>
    </xf>
    <xf numFmtId="0" fontId="2" fillId="0" borderId="9" xfId="0" applyFont="1" applyFill="1" applyBorder="1" applyAlignment="1">
      <alignment horizontal="left"/>
    </xf>
    <xf numFmtId="0" fontId="2" fillId="0" borderId="17" xfId="0" applyFont="1" applyFill="1" applyBorder="1" applyAlignment="1">
      <alignment horizontal="left"/>
    </xf>
    <xf numFmtId="0" fontId="2" fillId="0" borderId="0" xfId="0" applyFont="1" applyFill="1" applyAlignment="1">
      <alignment horizontal="left" vertical="top"/>
    </xf>
    <xf numFmtId="0" fontId="2" fillId="0" borderId="12" xfId="0" applyFont="1" applyFill="1" applyBorder="1" applyAlignment="1">
      <alignment horizontal="left"/>
    </xf>
    <xf numFmtId="0" fontId="2" fillId="0" borderId="10" xfId="0" applyFont="1" applyFill="1" applyBorder="1" applyAlignment="1">
      <alignment horizontal="left"/>
    </xf>
    <xf numFmtId="0" fontId="4" fillId="0" borderId="0" xfId="0" applyFont="1" applyFill="1" applyAlignment="1">
      <alignment horizontal="left"/>
    </xf>
    <xf numFmtId="0" fontId="2" fillId="0" borderId="4" xfId="0" applyFont="1" applyFill="1" applyBorder="1" applyAlignment="1">
      <alignment horizontal="left" vertical="top"/>
    </xf>
    <xf numFmtId="0" fontId="2" fillId="0" borderId="5" xfId="0" applyFont="1" applyFill="1" applyBorder="1" applyAlignment="1">
      <alignment horizontal="left" vertical="top"/>
    </xf>
    <xf numFmtId="0" fontId="2" fillId="0" borderId="4" xfId="0" applyFont="1" applyFill="1" applyBorder="1" applyAlignment="1">
      <alignment horizontal="center"/>
    </xf>
    <xf numFmtId="0" fontId="2" fillId="0" borderId="0" xfId="0" applyFont="1" applyFill="1" applyAlignment="1">
      <alignment horizontal="center"/>
    </xf>
    <xf numFmtId="0" fontId="2" fillId="0" borderId="13" xfId="0" applyFont="1" applyFill="1" applyBorder="1" applyAlignment="1">
      <alignment horizontal="left"/>
    </xf>
    <xf numFmtId="0" fontId="2" fillId="0" borderId="14" xfId="0" applyFont="1" applyFill="1" applyBorder="1" applyAlignment="1">
      <alignment horizontal="left"/>
    </xf>
    <xf numFmtId="0" fontId="2" fillId="0" borderId="8" xfId="0" applyFont="1" applyFill="1" applyBorder="1" applyAlignment="1">
      <alignment horizontal="left"/>
    </xf>
    <xf numFmtId="0" fontId="2" fillId="0" borderId="1" xfId="0" applyFont="1" applyBorder="1" applyAlignment="1">
      <alignment horizontal="left" vertical="center"/>
    </xf>
    <xf numFmtId="3" fontId="2" fillId="0" borderId="1" xfId="0" applyNumberFormat="1" applyFont="1" applyBorder="1" applyAlignment="1">
      <alignment horizontal="left" vertical="center"/>
    </xf>
  </cellXfs>
  <cellStyles count="1">
    <cellStyle name="Normal" xfId="0" builtinId="0"/>
  </cellStyles>
  <dxfs count="8">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border>
        <left style="thin">
          <color theme="0"/>
        </left>
        <right style="thin">
          <color theme="0"/>
        </right>
        <top style="thin">
          <color theme="0"/>
        </top>
        <bottom style="thin">
          <color theme="0"/>
        </bottom>
      </border>
    </dxf>
  </dxfs>
  <tableStyles count="2">
    <tableStyle name="INVENTARIO-style" pivot="0" count="4" xr9:uid="{00000000-0011-0000-FFFF-FFFF00000000}">
      <tableStyleElement type="wholeTable" size="0" dxfId="7"/>
      <tableStyleElement type="headerRow" dxfId="6"/>
      <tableStyleElement type="firstRowStripe" dxfId="5"/>
      <tableStyleElement type="secondRowStripe" dxfId="4"/>
    </tableStyle>
    <tableStyle name="VENTAS -style" pivot="0" count="4" xr9:uid="{00000000-0011-0000-FFFF-FFFF01000000}">
      <tableStyleElement type="wholeTable" size="0" dxfId="3"/>
      <tableStyleElement type="headerRow" dxfId="2"/>
      <tableStyleElement type="firstRowStripe" dxfId="1"/>
      <tableStyleElement type="secondRowStripe" dxfId="0"/>
    </tableStyle>
  </tableStyles>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microsoft.com/office/2007/relationships/slicerCache" Target="slicerCaches/slicerCache1.xml"/><Relationship Id="rId2" Type="http://schemas.openxmlformats.org/officeDocument/2006/relationships/worksheet" Target="worksheets/sheet2.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24" Type="http://schemas.openxmlformats.org/officeDocument/2006/relationships/calcChain" Target="calcChain.xml"/><Relationship Id="rId5" Type="http://schemas.openxmlformats.org/officeDocument/2006/relationships/worksheet" Target="worksheets/sheet5.xml"/><Relationship Id="rId23"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0" Type="http://schemas.openxmlformats.org/officeDocument/2006/relationships/image" Target="../media/image20.png"/><Relationship Id="rId41" Type="http://schemas.openxmlformats.org/officeDocument/2006/relationships/image" Target="../media/image41.png"/></Relationships>
</file>

<file path=xl/drawings/drawing1.xml><?xml version="1.0" encoding="utf-8"?>
<xdr:wsDr xmlns:xdr="http://schemas.openxmlformats.org/drawingml/2006/spreadsheetDrawing" xmlns:a="http://schemas.openxmlformats.org/drawingml/2006/main">
  <xdr:oneCellAnchor>
    <xdr:from>
      <xdr:col>5</xdr:col>
      <xdr:colOff>161925</xdr:colOff>
      <xdr:row>2</xdr:row>
      <xdr:rowOff>152400</xdr:rowOff>
    </xdr:from>
    <xdr:ext cx="247650" cy="619125"/>
    <xdr:pic>
      <xdr:nvPicPr>
        <xdr:cNvPr id="2" name="image41.png">
          <a:extLst>
            <a:ext uri="{FF2B5EF4-FFF2-40B4-BE49-F238E27FC236}">
              <a16:creationId xmlns:a16="http://schemas.microsoft.com/office/drawing/2014/main" id="{0BF828E7-7FF0-413D-AE35-D6897A581DA1}"/>
            </a:ext>
          </a:extLst>
        </xdr:cNvPr>
        <xdr:cNvPicPr preferRelativeResize="0"/>
      </xdr:nvPicPr>
      <xdr:blipFill>
        <a:blip xmlns:r="http://schemas.openxmlformats.org/officeDocument/2006/relationships" r:embed="rId1" cstate="print"/>
        <a:stretch>
          <a:fillRect/>
        </a:stretch>
      </xdr:blipFill>
      <xdr:spPr>
        <a:xfrm>
          <a:off x="4352925" y="571500"/>
          <a:ext cx="247650" cy="619125"/>
        </a:xfrm>
        <a:prstGeom prst="rect">
          <a:avLst/>
        </a:prstGeom>
        <a:noFill/>
      </xdr:spPr>
    </xdr:pic>
    <xdr:clientData fLocksWithSheet="0"/>
  </xdr:oneCellAnchor>
  <xdr:oneCellAnchor>
    <xdr:from>
      <xdr:col>6</xdr:col>
      <xdr:colOff>209550</xdr:colOff>
      <xdr:row>2</xdr:row>
      <xdr:rowOff>152400</xdr:rowOff>
    </xdr:from>
    <xdr:ext cx="257175" cy="561975"/>
    <xdr:pic>
      <xdr:nvPicPr>
        <xdr:cNvPr id="3" name="image12.png">
          <a:extLst>
            <a:ext uri="{FF2B5EF4-FFF2-40B4-BE49-F238E27FC236}">
              <a16:creationId xmlns:a16="http://schemas.microsoft.com/office/drawing/2014/main" id="{C7AA4340-FA4D-47D0-9212-90A141C18922}"/>
            </a:ext>
          </a:extLst>
        </xdr:cNvPr>
        <xdr:cNvPicPr preferRelativeResize="0"/>
      </xdr:nvPicPr>
      <xdr:blipFill>
        <a:blip xmlns:r="http://schemas.openxmlformats.org/officeDocument/2006/relationships" r:embed="rId2" cstate="print"/>
        <a:stretch>
          <a:fillRect/>
        </a:stretch>
      </xdr:blipFill>
      <xdr:spPr>
        <a:xfrm>
          <a:off x="5172075" y="571500"/>
          <a:ext cx="257175" cy="561975"/>
        </a:xfrm>
        <a:prstGeom prst="rect">
          <a:avLst/>
        </a:prstGeom>
        <a:noFill/>
      </xdr:spPr>
    </xdr:pic>
    <xdr:clientData fLocksWithSheet="0"/>
  </xdr:oneCellAnchor>
  <xdr:oneCellAnchor>
    <xdr:from>
      <xdr:col>9</xdr:col>
      <xdr:colOff>104775</xdr:colOff>
      <xdr:row>1</xdr:row>
      <xdr:rowOff>161925</xdr:rowOff>
    </xdr:from>
    <xdr:ext cx="257175" cy="838200"/>
    <xdr:pic>
      <xdr:nvPicPr>
        <xdr:cNvPr id="4" name="image39.png">
          <a:extLst>
            <a:ext uri="{FF2B5EF4-FFF2-40B4-BE49-F238E27FC236}">
              <a16:creationId xmlns:a16="http://schemas.microsoft.com/office/drawing/2014/main" id="{5E7CE6E9-CF05-4A1F-ADEB-784F229BD495}"/>
            </a:ext>
          </a:extLst>
        </xdr:cNvPr>
        <xdr:cNvPicPr preferRelativeResize="0"/>
      </xdr:nvPicPr>
      <xdr:blipFill>
        <a:blip xmlns:r="http://schemas.openxmlformats.org/officeDocument/2006/relationships" r:embed="rId3" cstate="print"/>
        <a:stretch>
          <a:fillRect/>
        </a:stretch>
      </xdr:blipFill>
      <xdr:spPr>
        <a:xfrm>
          <a:off x="7381875" y="371475"/>
          <a:ext cx="257175" cy="838200"/>
        </a:xfrm>
        <a:prstGeom prst="rect">
          <a:avLst/>
        </a:prstGeom>
        <a:noFill/>
      </xdr:spPr>
    </xdr:pic>
    <xdr:clientData fLocksWithSheet="0"/>
  </xdr:oneCellAnchor>
  <xdr:oneCellAnchor>
    <xdr:from>
      <xdr:col>17</xdr:col>
      <xdr:colOff>66675</xdr:colOff>
      <xdr:row>2</xdr:row>
      <xdr:rowOff>38100</xdr:rowOff>
    </xdr:from>
    <xdr:ext cx="392767" cy="762000"/>
    <xdr:pic>
      <xdr:nvPicPr>
        <xdr:cNvPr id="5" name="image14.png">
          <a:extLst>
            <a:ext uri="{FF2B5EF4-FFF2-40B4-BE49-F238E27FC236}">
              <a16:creationId xmlns:a16="http://schemas.microsoft.com/office/drawing/2014/main" id="{7CEE8C1E-AE20-4CFC-BF9A-2F4F0FDFF11C}"/>
            </a:ext>
          </a:extLst>
        </xdr:cNvPr>
        <xdr:cNvPicPr preferRelativeResize="0"/>
      </xdr:nvPicPr>
      <xdr:blipFill>
        <a:blip xmlns:r="http://schemas.openxmlformats.org/officeDocument/2006/relationships" r:embed="rId4" cstate="print"/>
        <a:stretch>
          <a:fillRect/>
        </a:stretch>
      </xdr:blipFill>
      <xdr:spPr>
        <a:xfrm>
          <a:off x="13554075" y="457200"/>
          <a:ext cx="392767" cy="762000"/>
        </a:xfrm>
        <a:prstGeom prst="rect">
          <a:avLst/>
        </a:prstGeom>
        <a:noFill/>
      </xdr:spPr>
    </xdr:pic>
    <xdr:clientData fLocksWithSheet="0"/>
  </xdr:oneCellAnchor>
  <xdr:oneCellAnchor>
    <xdr:from>
      <xdr:col>18</xdr:col>
      <xdr:colOff>39781</xdr:colOff>
      <xdr:row>3</xdr:row>
      <xdr:rowOff>107577</xdr:rowOff>
    </xdr:from>
    <xdr:ext cx="428625" cy="428625"/>
    <xdr:pic>
      <xdr:nvPicPr>
        <xdr:cNvPr id="6" name="image33.png">
          <a:extLst>
            <a:ext uri="{FF2B5EF4-FFF2-40B4-BE49-F238E27FC236}">
              <a16:creationId xmlns:a16="http://schemas.microsoft.com/office/drawing/2014/main" id="{62CC442B-7AD1-478A-9508-FE962E5B0833}"/>
            </a:ext>
          </a:extLst>
        </xdr:cNvPr>
        <xdr:cNvPicPr preferRelativeResize="0"/>
      </xdr:nvPicPr>
      <xdr:blipFill>
        <a:blip xmlns:r="http://schemas.openxmlformats.org/officeDocument/2006/relationships" r:embed="rId5" cstate="print"/>
        <a:stretch>
          <a:fillRect/>
        </a:stretch>
      </xdr:blipFill>
      <xdr:spPr>
        <a:xfrm>
          <a:off x="14051056" y="736227"/>
          <a:ext cx="428625" cy="428625"/>
        </a:xfrm>
        <a:prstGeom prst="rect">
          <a:avLst/>
        </a:prstGeom>
        <a:noFill/>
      </xdr:spPr>
    </xdr:pic>
    <xdr:clientData fLocksWithSheet="0"/>
  </xdr:oneCellAnchor>
  <xdr:oneCellAnchor>
    <xdr:from>
      <xdr:col>19</xdr:col>
      <xdr:colOff>85725</xdr:colOff>
      <xdr:row>2</xdr:row>
      <xdr:rowOff>190500</xdr:rowOff>
    </xdr:from>
    <xdr:ext cx="323850" cy="609600"/>
    <xdr:pic>
      <xdr:nvPicPr>
        <xdr:cNvPr id="7" name="image34.png">
          <a:extLst>
            <a:ext uri="{FF2B5EF4-FFF2-40B4-BE49-F238E27FC236}">
              <a16:creationId xmlns:a16="http://schemas.microsoft.com/office/drawing/2014/main" id="{B393E80F-77BD-45CA-B95A-8FA800F41123}"/>
            </a:ext>
          </a:extLst>
        </xdr:cNvPr>
        <xdr:cNvPicPr preferRelativeResize="0"/>
      </xdr:nvPicPr>
      <xdr:blipFill>
        <a:blip xmlns:r="http://schemas.openxmlformats.org/officeDocument/2006/relationships" r:embed="rId6" cstate="print"/>
        <a:stretch>
          <a:fillRect/>
        </a:stretch>
      </xdr:blipFill>
      <xdr:spPr>
        <a:xfrm>
          <a:off x="14868525" y="609600"/>
          <a:ext cx="323850" cy="609600"/>
        </a:xfrm>
        <a:prstGeom prst="rect">
          <a:avLst/>
        </a:prstGeom>
        <a:noFill/>
      </xdr:spPr>
    </xdr:pic>
    <xdr:clientData fLocksWithSheet="0"/>
  </xdr:oneCellAnchor>
  <xdr:oneCellAnchor>
    <xdr:from>
      <xdr:col>27</xdr:col>
      <xdr:colOff>133350</xdr:colOff>
      <xdr:row>1</xdr:row>
      <xdr:rowOff>171450</xdr:rowOff>
    </xdr:from>
    <xdr:ext cx="304800" cy="819150"/>
    <xdr:pic>
      <xdr:nvPicPr>
        <xdr:cNvPr id="8" name="image25.png">
          <a:extLst>
            <a:ext uri="{FF2B5EF4-FFF2-40B4-BE49-F238E27FC236}">
              <a16:creationId xmlns:a16="http://schemas.microsoft.com/office/drawing/2014/main" id="{92C89785-5E89-47F8-AFDD-F82BB1CA9573}"/>
            </a:ext>
          </a:extLst>
        </xdr:cNvPr>
        <xdr:cNvPicPr preferRelativeResize="0"/>
      </xdr:nvPicPr>
      <xdr:blipFill>
        <a:blip xmlns:r="http://schemas.openxmlformats.org/officeDocument/2006/relationships" r:embed="rId7" cstate="print"/>
        <a:stretch>
          <a:fillRect/>
        </a:stretch>
      </xdr:blipFill>
      <xdr:spPr>
        <a:xfrm>
          <a:off x="19935825" y="381000"/>
          <a:ext cx="304800" cy="819150"/>
        </a:xfrm>
        <a:prstGeom prst="rect">
          <a:avLst/>
        </a:prstGeom>
        <a:noFill/>
      </xdr:spPr>
    </xdr:pic>
    <xdr:clientData fLocksWithSheet="0"/>
  </xdr:oneCellAnchor>
  <xdr:oneCellAnchor>
    <xdr:from>
      <xdr:col>30</xdr:col>
      <xdr:colOff>76200</xdr:colOff>
      <xdr:row>1</xdr:row>
      <xdr:rowOff>76200</xdr:rowOff>
    </xdr:from>
    <xdr:ext cx="581025" cy="914400"/>
    <xdr:pic>
      <xdr:nvPicPr>
        <xdr:cNvPr id="9" name="image2.png">
          <a:extLst>
            <a:ext uri="{FF2B5EF4-FFF2-40B4-BE49-F238E27FC236}">
              <a16:creationId xmlns:a16="http://schemas.microsoft.com/office/drawing/2014/main" id="{3FAF49FB-DC9F-4E8B-959B-E2D88A341E19}"/>
            </a:ext>
          </a:extLst>
        </xdr:cNvPr>
        <xdr:cNvPicPr preferRelativeResize="0"/>
      </xdr:nvPicPr>
      <xdr:blipFill>
        <a:blip xmlns:r="http://schemas.openxmlformats.org/officeDocument/2006/relationships" r:embed="rId8" cstate="print"/>
        <a:stretch>
          <a:fillRect/>
        </a:stretch>
      </xdr:blipFill>
      <xdr:spPr>
        <a:xfrm>
          <a:off x="21945600" y="285750"/>
          <a:ext cx="581025" cy="914400"/>
        </a:xfrm>
        <a:prstGeom prst="rect">
          <a:avLst/>
        </a:prstGeom>
        <a:noFill/>
      </xdr:spPr>
    </xdr:pic>
    <xdr:clientData fLocksWithSheet="0"/>
  </xdr:oneCellAnchor>
  <xdr:oneCellAnchor>
    <xdr:from>
      <xdr:col>37</xdr:col>
      <xdr:colOff>95250</xdr:colOff>
      <xdr:row>3</xdr:row>
      <xdr:rowOff>19050</xdr:rowOff>
    </xdr:from>
    <xdr:ext cx="304800" cy="552450"/>
    <xdr:pic>
      <xdr:nvPicPr>
        <xdr:cNvPr id="10" name="image28.png">
          <a:extLst>
            <a:ext uri="{FF2B5EF4-FFF2-40B4-BE49-F238E27FC236}">
              <a16:creationId xmlns:a16="http://schemas.microsoft.com/office/drawing/2014/main" id="{B441CAFC-A856-4686-A02B-17E4DECE8BCB}"/>
            </a:ext>
          </a:extLst>
        </xdr:cNvPr>
        <xdr:cNvPicPr preferRelativeResize="0"/>
      </xdr:nvPicPr>
      <xdr:blipFill>
        <a:blip xmlns:r="http://schemas.openxmlformats.org/officeDocument/2006/relationships" r:embed="rId9" cstate="print"/>
        <a:stretch>
          <a:fillRect/>
        </a:stretch>
      </xdr:blipFill>
      <xdr:spPr>
        <a:xfrm>
          <a:off x="25879425" y="647700"/>
          <a:ext cx="304800" cy="552450"/>
        </a:xfrm>
        <a:prstGeom prst="rect">
          <a:avLst/>
        </a:prstGeom>
        <a:noFill/>
      </xdr:spPr>
    </xdr:pic>
    <xdr:clientData fLocksWithSheet="0"/>
  </xdr:oneCellAnchor>
  <xdr:oneCellAnchor>
    <xdr:from>
      <xdr:col>13</xdr:col>
      <xdr:colOff>245409</xdr:colOff>
      <xdr:row>1</xdr:row>
      <xdr:rowOff>33057</xdr:rowOff>
    </xdr:from>
    <xdr:ext cx="323850" cy="866775"/>
    <xdr:pic>
      <xdr:nvPicPr>
        <xdr:cNvPr id="11" name="image42.png">
          <a:extLst>
            <a:ext uri="{FF2B5EF4-FFF2-40B4-BE49-F238E27FC236}">
              <a16:creationId xmlns:a16="http://schemas.microsoft.com/office/drawing/2014/main" id="{36557F63-EF71-4B1C-9402-AE277AED3EBA}"/>
            </a:ext>
          </a:extLst>
        </xdr:cNvPr>
        <xdr:cNvPicPr preferRelativeResize="0"/>
      </xdr:nvPicPr>
      <xdr:blipFill>
        <a:blip xmlns:r="http://schemas.openxmlformats.org/officeDocument/2006/relationships" r:embed="rId10" cstate="print"/>
        <a:stretch>
          <a:fillRect/>
        </a:stretch>
      </xdr:blipFill>
      <xdr:spPr>
        <a:xfrm>
          <a:off x="10656234" y="242607"/>
          <a:ext cx="323850" cy="866775"/>
        </a:xfrm>
        <a:prstGeom prst="rect">
          <a:avLst/>
        </a:prstGeom>
        <a:noFill/>
      </xdr:spPr>
    </xdr:pic>
    <xdr:clientData fLocksWithSheet="0"/>
  </xdr:oneCellAnchor>
  <xdr:oneCellAnchor>
    <xdr:from>
      <xdr:col>28</xdr:col>
      <xdr:colOff>47625</xdr:colOff>
      <xdr:row>1</xdr:row>
      <xdr:rowOff>9525</xdr:rowOff>
    </xdr:from>
    <xdr:ext cx="419100" cy="1000125"/>
    <xdr:pic>
      <xdr:nvPicPr>
        <xdr:cNvPr id="12" name="image29.png">
          <a:extLst>
            <a:ext uri="{FF2B5EF4-FFF2-40B4-BE49-F238E27FC236}">
              <a16:creationId xmlns:a16="http://schemas.microsoft.com/office/drawing/2014/main" id="{CAF39C92-1319-4FA9-BBB7-1AA71B408D4B}"/>
            </a:ext>
          </a:extLst>
        </xdr:cNvPr>
        <xdr:cNvPicPr preferRelativeResize="0"/>
      </xdr:nvPicPr>
      <xdr:blipFill>
        <a:blip xmlns:r="http://schemas.openxmlformats.org/officeDocument/2006/relationships" r:embed="rId11" cstate="print"/>
        <a:stretch>
          <a:fillRect/>
        </a:stretch>
      </xdr:blipFill>
      <xdr:spPr>
        <a:xfrm>
          <a:off x="20602575" y="219075"/>
          <a:ext cx="419100" cy="1000125"/>
        </a:xfrm>
        <a:prstGeom prst="rect">
          <a:avLst/>
        </a:prstGeom>
        <a:noFill/>
      </xdr:spPr>
    </xdr:pic>
    <xdr:clientData fLocksWithSheet="0"/>
  </xdr:oneCellAnchor>
  <xdr:oneCellAnchor>
    <xdr:from>
      <xdr:col>11</xdr:col>
      <xdr:colOff>381000</xdr:colOff>
      <xdr:row>1</xdr:row>
      <xdr:rowOff>104775</xdr:rowOff>
    </xdr:from>
    <xdr:ext cx="352425" cy="933450"/>
    <xdr:pic>
      <xdr:nvPicPr>
        <xdr:cNvPr id="13" name="image15.png">
          <a:extLst>
            <a:ext uri="{FF2B5EF4-FFF2-40B4-BE49-F238E27FC236}">
              <a16:creationId xmlns:a16="http://schemas.microsoft.com/office/drawing/2014/main" id="{EF273A31-2464-4C72-BE4E-BBAC2929419E}"/>
            </a:ext>
          </a:extLst>
        </xdr:cNvPr>
        <xdr:cNvPicPr preferRelativeResize="0"/>
      </xdr:nvPicPr>
      <xdr:blipFill>
        <a:blip xmlns:r="http://schemas.openxmlformats.org/officeDocument/2006/relationships" r:embed="rId12" cstate="print"/>
        <a:stretch>
          <a:fillRect/>
        </a:stretch>
      </xdr:blipFill>
      <xdr:spPr>
        <a:xfrm>
          <a:off x="9372600" y="314325"/>
          <a:ext cx="352425" cy="933450"/>
        </a:xfrm>
        <a:prstGeom prst="rect">
          <a:avLst/>
        </a:prstGeom>
        <a:noFill/>
      </xdr:spPr>
    </xdr:pic>
    <xdr:clientData fLocksWithSheet="0"/>
  </xdr:oneCellAnchor>
  <xdr:oneCellAnchor>
    <xdr:from>
      <xdr:col>7</xdr:col>
      <xdr:colOff>19050</xdr:colOff>
      <xdr:row>1</xdr:row>
      <xdr:rowOff>200025</xdr:rowOff>
    </xdr:from>
    <xdr:ext cx="419100" cy="742950"/>
    <xdr:pic>
      <xdr:nvPicPr>
        <xdr:cNvPr id="14" name="image26.png">
          <a:extLst>
            <a:ext uri="{FF2B5EF4-FFF2-40B4-BE49-F238E27FC236}">
              <a16:creationId xmlns:a16="http://schemas.microsoft.com/office/drawing/2014/main" id="{A95E5239-7AD6-419B-B517-FBECBBDF2688}"/>
            </a:ext>
          </a:extLst>
        </xdr:cNvPr>
        <xdr:cNvPicPr preferRelativeResize="0"/>
      </xdr:nvPicPr>
      <xdr:blipFill>
        <a:blip xmlns:r="http://schemas.openxmlformats.org/officeDocument/2006/relationships" r:embed="rId13" cstate="print"/>
        <a:stretch>
          <a:fillRect/>
        </a:stretch>
      </xdr:blipFill>
      <xdr:spPr>
        <a:xfrm>
          <a:off x="5753100" y="409575"/>
          <a:ext cx="419100" cy="742950"/>
        </a:xfrm>
        <a:prstGeom prst="rect">
          <a:avLst/>
        </a:prstGeom>
        <a:noFill/>
      </xdr:spPr>
    </xdr:pic>
    <xdr:clientData fLocksWithSheet="0"/>
  </xdr:oneCellAnchor>
  <xdr:oneCellAnchor>
    <xdr:from>
      <xdr:col>10</xdr:col>
      <xdr:colOff>304800</xdr:colOff>
      <xdr:row>1</xdr:row>
      <xdr:rowOff>152400</xdr:rowOff>
    </xdr:from>
    <xdr:ext cx="295275" cy="742950"/>
    <xdr:pic>
      <xdr:nvPicPr>
        <xdr:cNvPr id="15" name="image21.png">
          <a:extLst>
            <a:ext uri="{FF2B5EF4-FFF2-40B4-BE49-F238E27FC236}">
              <a16:creationId xmlns:a16="http://schemas.microsoft.com/office/drawing/2014/main" id="{6AD07B0E-5D49-4BEB-82E8-4DB4A2A3B5B5}"/>
            </a:ext>
          </a:extLst>
        </xdr:cNvPr>
        <xdr:cNvPicPr preferRelativeResize="0"/>
      </xdr:nvPicPr>
      <xdr:blipFill>
        <a:blip xmlns:r="http://schemas.openxmlformats.org/officeDocument/2006/relationships" r:embed="rId14" cstate="print"/>
        <a:stretch>
          <a:fillRect/>
        </a:stretch>
      </xdr:blipFill>
      <xdr:spPr>
        <a:xfrm>
          <a:off x="8401050" y="361950"/>
          <a:ext cx="295275" cy="742950"/>
        </a:xfrm>
        <a:prstGeom prst="rect">
          <a:avLst/>
        </a:prstGeom>
        <a:noFill/>
      </xdr:spPr>
    </xdr:pic>
    <xdr:clientData fLocksWithSheet="0"/>
  </xdr:oneCellAnchor>
  <xdr:oneCellAnchor>
    <xdr:from>
      <xdr:col>29</xdr:col>
      <xdr:colOff>266700</xdr:colOff>
      <xdr:row>2</xdr:row>
      <xdr:rowOff>9525</xdr:rowOff>
    </xdr:from>
    <xdr:ext cx="238125" cy="790575"/>
    <xdr:pic>
      <xdr:nvPicPr>
        <xdr:cNvPr id="16" name="image3.png">
          <a:extLst>
            <a:ext uri="{FF2B5EF4-FFF2-40B4-BE49-F238E27FC236}">
              <a16:creationId xmlns:a16="http://schemas.microsoft.com/office/drawing/2014/main" id="{8C5A623C-43FA-47E7-9E0B-46621A795603}"/>
            </a:ext>
          </a:extLst>
        </xdr:cNvPr>
        <xdr:cNvPicPr preferRelativeResize="0"/>
      </xdr:nvPicPr>
      <xdr:blipFill>
        <a:blip xmlns:r="http://schemas.openxmlformats.org/officeDocument/2006/relationships" r:embed="rId15" cstate="print"/>
        <a:stretch>
          <a:fillRect/>
        </a:stretch>
      </xdr:blipFill>
      <xdr:spPr>
        <a:xfrm>
          <a:off x="21345525" y="428625"/>
          <a:ext cx="238125" cy="790575"/>
        </a:xfrm>
        <a:prstGeom prst="rect">
          <a:avLst/>
        </a:prstGeom>
        <a:noFill/>
      </xdr:spPr>
    </xdr:pic>
    <xdr:clientData fLocksWithSheet="0"/>
  </xdr:oneCellAnchor>
  <xdr:oneCellAnchor>
    <xdr:from>
      <xdr:col>31</xdr:col>
      <xdr:colOff>104775</xdr:colOff>
      <xdr:row>1</xdr:row>
      <xdr:rowOff>190500</xdr:rowOff>
    </xdr:from>
    <xdr:ext cx="304800" cy="809625"/>
    <xdr:pic>
      <xdr:nvPicPr>
        <xdr:cNvPr id="17" name="image38.png">
          <a:extLst>
            <a:ext uri="{FF2B5EF4-FFF2-40B4-BE49-F238E27FC236}">
              <a16:creationId xmlns:a16="http://schemas.microsoft.com/office/drawing/2014/main" id="{07E46136-3F4B-4C5C-8976-E249FA13AC3E}"/>
            </a:ext>
          </a:extLst>
        </xdr:cNvPr>
        <xdr:cNvPicPr preferRelativeResize="0"/>
      </xdr:nvPicPr>
      <xdr:blipFill>
        <a:blip xmlns:r="http://schemas.openxmlformats.org/officeDocument/2006/relationships" r:embed="rId16" cstate="print"/>
        <a:stretch>
          <a:fillRect/>
        </a:stretch>
      </xdr:blipFill>
      <xdr:spPr>
        <a:xfrm>
          <a:off x="22574250" y="400050"/>
          <a:ext cx="304800" cy="809625"/>
        </a:xfrm>
        <a:prstGeom prst="rect">
          <a:avLst/>
        </a:prstGeom>
        <a:noFill/>
      </xdr:spPr>
    </xdr:pic>
    <xdr:clientData fLocksWithSheet="0"/>
  </xdr:oneCellAnchor>
  <xdr:oneCellAnchor>
    <xdr:from>
      <xdr:col>32</xdr:col>
      <xdr:colOff>76200</xdr:colOff>
      <xdr:row>2</xdr:row>
      <xdr:rowOff>76200</xdr:rowOff>
    </xdr:from>
    <xdr:ext cx="352425" cy="704850"/>
    <xdr:pic>
      <xdr:nvPicPr>
        <xdr:cNvPr id="18" name="image36.png">
          <a:extLst>
            <a:ext uri="{FF2B5EF4-FFF2-40B4-BE49-F238E27FC236}">
              <a16:creationId xmlns:a16="http://schemas.microsoft.com/office/drawing/2014/main" id="{5D764F65-A7B9-43D7-8771-D1419F42A754}"/>
            </a:ext>
          </a:extLst>
        </xdr:cNvPr>
        <xdr:cNvPicPr preferRelativeResize="0"/>
      </xdr:nvPicPr>
      <xdr:blipFill>
        <a:blip xmlns:r="http://schemas.openxmlformats.org/officeDocument/2006/relationships" r:embed="rId17" cstate="print"/>
        <a:stretch>
          <a:fillRect/>
        </a:stretch>
      </xdr:blipFill>
      <xdr:spPr>
        <a:xfrm>
          <a:off x="23231475" y="495300"/>
          <a:ext cx="352425" cy="704850"/>
        </a:xfrm>
        <a:prstGeom prst="rect">
          <a:avLst/>
        </a:prstGeom>
        <a:noFill/>
      </xdr:spPr>
    </xdr:pic>
    <xdr:clientData fLocksWithSheet="0"/>
  </xdr:oneCellAnchor>
  <xdr:oneCellAnchor>
    <xdr:from>
      <xdr:col>35</xdr:col>
      <xdr:colOff>114300</xdr:colOff>
      <xdr:row>3</xdr:row>
      <xdr:rowOff>76200</xdr:rowOff>
    </xdr:from>
    <xdr:ext cx="304800" cy="495300"/>
    <xdr:pic>
      <xdr:nvPicPr>
        <xdr:cNvPr id="19" name="image31.png">
          <a:extLst>
            <a:ext uri="{FF2B5EF4-FFF2-40B4-BE49-F238E27FC236}">
              <a16:creationId xmlns:a16="http://schemas.microsoft.com/office/drawing/2014/main" id="{8D69FC28-D832-413C-A2CF-28910E6E2986}"/>
            </a:ext>
          </a:extLst>
        </xdr:cNvPr>
        <xdr:cNvPicPr preferRelativeResize="0"/>
      </xdr:nvPicPr>
      <xdr:blipFill>
        <a:blip xmlns:r="http://schemas.openxmlformats.org/officeDocument/2006/relationships" r:embed="rId18" cstate="print"/>
        <a:stretch>
          <a:fillRect/>
        </a:stretch>
      </xdr:blipFill>
      <xdr:spPr>
        <a:xfrm>
          <a:off x="24850725" y="704850"/>
          <a:ext cx="304800" cy="495300"/>
        </a:xfrm>
        <a:prstGeom prst="rect">
          <a:avLst/>
        </a:prstGeom>
        <a:noFill/>
      </xdr:spPr>
    </xdr:pic>
    <xdr:clientData fLocksWithSheet="0"/>
  </xdr:oneCellAnchor>
  <xdr:oneCellAnchor>
    <xdr:from>
      <xdr:col>38</xdr:col>
      <xdr:colOff>95250</xdr:colOff>
      <xdr:row>3</xdr:row>
      <xdr:rowOff>0</xdr:rowOff>
    </xdr:from>
    <xdr:ext cx="342900" cy="542925"/>
    <xdr:pic>
      <xdr:nvPicPr>
        <xdr:cNvPr id="20" name="image7.png">
          <a:extLst>
            <a:ext uri="{FF2B5EF4-FFF2-40B4-BE49-F238E27FC236}">
              <a16:creationId xmlns:a16="http://schemas.microsoft.com/office/drawing/2014/main" id="{B82D368C-805E-42E4-9814-7F30231DC8D4}"/>
            </a:ext>
          </a:extLst>
        </xdr:cNvPr>
        <xdr:cNvPicPr preferRelativeResize="0"/>
      </xdr:nvPicPr>
      <xdr:blipFill>
        <a:blip xmlns:r="http://schemas.openxmlformats.org/officeDocument/2006/relationships" r:embed="rId19" cstate="print"/>
        <a:stretch>
          <a:fillRect/>
        </a:stretch>
      </xdr:blipFill>
      <xdr:spPr>
        <a:xfrm>
          <a:off x="26641425" y="628650"/>
          <a:ext cx="342900" cy="542925"/>
        </a:xfrm>
        <a:prstGeom prst="rect">
          <a:avLst/>
        </a:prstGeom>
        <a:noFill/>
      </xdr:spPr>
    </xdr:pic>
    <xdr:clientData fLocksWithSheet="0"/>
  </xdr:oneCellAnchor>
  <xdr:oneCellAnchor>
    <xdr:from>
      <xdr:col>43</xdr:col>
      <xdr:colOff>66675</xdr:colOff>
      <xdr:row>4</xdr:row>
      <xdr:rowOff>133350</xdr:rowOff>
    </xdr:from>
    <xdr:ext cx="361950" cy="219075"/>
    <xdr:pic>
      <xdr:nvPicPr>
        <xdr:cNvPr id="21" name="image8.png">
          <a:extLst>
            <a:ext uri="{FF2B5EF4-FFF2-40B4-BE49-F238E27FC236}">
              <a16:creationId xmlns:a16="http://schemas.microsoft.com/office/drawing/2014/main" id="{88C7DFF4-4409-48A8-B2CE-A500DAA802C3}"/>
            </a:ext>
          </a:extLst>
        </xdr:cNvPr>
        <xdr:cNvPicPr preferRelativeResize="0"/>
      </xdr:nvPicPr>
      <xdr:blipFill>
        <a:blip xmlns:r="http://schemas.openxmlformats.org/officeDocument/2006/relationships" r:embed="rId20" cstate="print"/>
        <a:stretch>
          <a:fillRect/>
        </a:stretch>
      </xdr:blipFill>
      <xdr:spPr>
        <a:xfrm>
          <a:off x="30270450" y="971550"/>
          <a:ext cx="361950" cy="219075"/>
        </a:xfrm>
        <a:prstGeom prst="rect">
          <a:avLst/>
        </a:prstGeom>
        <a:noFill/>
      </xdr:spPr>
    </xdr:pic>
    <xdr:clientData fLocksWithSheet="0"/>
  </xdr:oneCellAnchor>
  <xdr:oneCellAnchor>
    <xdr:from>
      <xdr:col>8</xdr:col>
      <xdr:colOff>38100</xdr:colOff>
      <xdr:row>2</xdr:row>
      <xdr:rowOff>19050</xdr:rowOff>
    </xdr:from>
    <xdr:ext cx="276225" cy="723900"/>
    <xdr:pic>
      <xdr:nvPicPr>
        <xdr:cNvPr id="22" name="image24.png">
          <a:extLst>
            <a:ext uri="{FF2B5EF4-FFF2-40B4-BE49-F238E27FC236}">
              <a16:creationId xmlns:a16="http://schemas.microsoft.com/office/drawing/2014/main" id="{30672AD8-1176-4B82-BF55-F17ACB395869}"/>
            </a:ext>
          </a:extLst>
        </xdr:cNvPr>
        <xdr:cNvPicPr preferRelativeResize="0"/>
      </xdr:nvPicPr>
      <xdr:blipFill>
        <a:blip xmlns:r="http://schemas.openxmlformats.org/officeDocument/2006/relationships" r:embed="rId21" cstate="print"/>
        <a:stretch>
          <a:fillRect/>
        </a:stretch>
      </xdr:blipFill>
      <xdr:spPr>
        <a:xfrm>
          <a:off x="6543675" y="438150"/>
          <a:ext cx="276225" cy="723900"/>
        </a:xfrm>
        <a:prstGeom prst="rect">
          <a:avLst/>
        </a:prstGeom>
        <a:noFill/>
      </xdr:spPr>
    </xdr:pic>
    <xdr:clientData fLocksWithSheet="0"/>
  </xdr:oneCellAnchor>
  <xdr:oneCellAnchor>
    <xdr:from>
      <xdr:col>12</xdr:col>
      <xdr:colOff>151839</xdr:colOff>
      <xdr:row>1</xdr:row>
      <xdr:rowOff>109258</xdr:rowOff>
    </xdr:from>
    <xdr:ext cx="266700" cy="819150"/>
    <xdr:pic>
      <xdr:nvPicPr>
        <xdr:cNvPr id="23" name="image4.png">
          <a:extLst>
            <a:ext uri="{FF2B5EF4-FFF2-40B4-BE49-F238E27FC236}">
              <a16:creationId xmlns:a16="http://schemas.microsoft.com/office/drawing/2014/main" id="{A8B02C58-65BC-4D64-B0CB-23C9C3496F63}"/>
            </a:ext>
          </a:extLst>
        </xdr:cNvPr>
        <xdr:cNvPicPr preferRelativeResize="0"/>
      </xdr:nvPicPr>
      <xdr:blipFill>
        <a:blip xmlns:r="http://schemas.openxmlformats.org/officeDocument/2006/relationships" r:embed="rId22" cstate="print"/>
        <a:stretch>
          <a:fillRect/>
        </a:stretch>
      </xdr:blipFill>
      <xdr:spPr>
        <a:xfrm>
          <a:off x="9914964" y="318808"/>
          <a:ext cx="266700" cy="819150"/>
        </a:xfrm>
        <a:prstGeom prst="rect">
          <a:avLst/>
        </a:prstGeom>
        <a:noFill/>
      </xdr:spPr>
    </xdr:pic>
    <xdr:clientData fLocksWithSheet="0"/>
  </xdr:oneCellAnchor>
  <xdr:oneCellAnchor>
    <xdr:from>
      <xdr:col>14</xdr:col>
      <xdr:colOff>229161</xdr:colOff>
      <xdr:row>1</xdr:row>
      <xdr:rowOff>6163</xdr:rowOff>
    </xdr:from>
    <xdr:ext cx="276225" cy="981075"/>
    <xdr:pic>
      <xdr:nvPicPr>
        <xdr:cNvPr id="24" name="image6.png">
          <a:extLst>
            <a:ext uri="{FF2B5EF4-FFF2-40B4-BE49-F238E27FC236}">
              <a16:creationId xmlns:a16="http://schemas.microsoft.com/office/drawing/2014/main" id="{74DE034F-1455-4A74-BBCC-1CC0F1980D8A}"/>
            </a:ext>
          </a:extLst>
        </xdr:cNvPr>
        <xdr:cNvPicPr preferRelativeResize="0"/>
      </xdr:nvPicPr>
      <xdr:blipFill>
        <a:blip xmlns:r="http://schemas.openxmlformats.org/officeDocument/2006/relationships" r:embed="rId23" cstate="print"/>
        <a:stretch>
          <a:fillRect/>
        </a:stretch>
      </xdr:blipFill>
      <xdr:spPr>
        <a:xfrm>
          <a:off x="11411511" y="215713"/>
          <a:ext cx="276225" cy="981075"/>
        </a:xfrm>
        <a:prstGeom prst="rect">
          <a:avLst/>
        </a:prstGeom>
        <a:noFill/>
      </xdr:spPr>
    </xdr:pic>
    <xdr:clientData fLocksWithSheet="0"/>
  </xdr:oneCellAnchor>
  <xdr:oneCellAnchor>
    <xdr:from>
      <xdr:col>15</xdr:col>
      <xdr:colOff>125506</xdr:colOff>
      <xdr:row>1</xdr:row>
      <xdr:rowOff>52107</xdr:rowOff>
    </xdr:from>
    <xdr:ext cx="352425" cy="952500"/>
    <xdr:pic>
      <xdr:nvPicPr>
        <xdr:cNvPr id="25" name="image35.png">
          <a:extLst>
            <a:ext uri="{FF2B5EF4-FFF2-40B4-BE49-F238E27FC236}">
              <a16:creationId xmlns:a16="http://schemas.microsoft.com/office/drawing/2014/main" id="{C89843B6-88FF-4207-A59D-77DB79D7750E}"/>
            </a:ext>
          </a:extLst>
        </xdr:cNvPr>
        <xdr:cNvPicPr preferRelativeResize="0"/>
      </xdr:nvPicPr>
      <xdr:blipFill>
        <a:blip xmlns:r="http://schemas.openxmlformats.org/officeDocument/2006/relationships" r:embed="rId24" cstate="print"/>
        <a:stretch>
          <a:fillRect/>
        </a:stretch>
      </xdr:blipFill>
      <xdr:spPr>
        <a:xfrm>
          <a:off x="12079381" y="261657"/>
          <a:ext cx="352425" cy="952500"/>
        </a:xfrm>
        <a:prstGeom prst="rect">
          <a:avLst/>
        </a:prstGeom>
        <a:noFill/>
      </xdr:spPr>
    </xdr:pic>
    <xdr:clientData fLocksWithSheet="0"/>
  </xdr:oneCellAnchor>
  <xdr:oneCellAnchor>
    <xdr:from>
      <xdr:col>16</xdr:col>
      <xdr:colOff>206749</xdr:colOff>
      <xdr:row>1</xdr:row>
      <xdr:rowOff>145677</xdr:rowOff>
    </xdr:from>
    <xdr:ext cx="323850" cy="781050"/>
    <xdr:pic>
      <xdr:nvPicPr>
        <xdr:cNvPr id="26" name="image40.png">
          <a:extLst>
            <a:ext uri="{FF2B5EF4-FFF2-40B4-BE49-F238E27FC236}">
              <a16:creationId xmlns:a16="http://schemas.microsoft.com/office/drawing/2014/main" id="{DB8ACE10-B3A1-4E77-A3CE-8B6356DA825D}"/>
            </a:ext>
          </a:extLst>
        </xdr:cNvPr>
        <xdr:cNvPicPr preferRelativeResize="0"/>
      </xdr:nvPicPr>
      <xdr:blipFill>
        <a:blip xmlns:r="http://schemas.openxmlformats.org/officeDocument/2006/relationships" r:embed="rId25" cstate="print"/>
        <a:stretch>
          <a:fillRect/>
        </a:stretch>
      </xdr:blipFill>
      <xdr:spPr>
        <a:xfrm>
          <a:off x="12932149" y="355227"/>
          <a:ext cx="323850" cy="781050"/>
        </a:xfrm>
        <a:prstGeom prst="rect">
          <a:avLst/>
        </a:prstGeom>
        <a:noFill/>
      </xdr:spPr>
    </xdr:pic>
    <xdr:clientData fLocksWithSheet="0"/>
  </xdr:oneCellAnchor>
  <xdr:oneCellAnchor>
    <xdr:from>
      <xdr:col>20</xdr:col>
      <xdr:colOff>76200</xdr:colOff>
      <xdr:row>2</xdr:row>
      <xdr:rowOff>190500</xdr:rowOff>
    </xdr:from>
    <xdr:ext cx="342900" cy="619125"/>
    <xdr:pic>
      <xdr:nvPicPr>
        <xdr:cNvPr id="27" name="image19.png">
          <a:extLst>
            <a:ext uri="{FF2B5EF4-FFF2-40B4-BE49-F238E27FC236}">
              <a16:creationId xmlns:a16="http://schemas.microsoft.com/office/drawing/2014/main" id="{7B8764D0-060F-4796-ACF2-0EB50A17FA08}"/>
            </a:ext>
          </a:extLst>
        </xdr:cNvPr>
        <xdr:cNvPicPr preferRelativeResize="0"/>
      </xdr:nvPicPr>
      <xdr:blipFill>
        <a:blip xmlns:r="http://schemas.openxmlformats.org/officeDocument/2006/relationships" r:embed="rId26" cstate="print"/>
        <a:stretch>
          <a:fillRect/>
        </a:stretch>
      </xdr:blipFill>
      <xdr:spPr>
        <a:xfrm>
          <a:off x="15630525" y="609600"/>
          <a:ext cx="342900" cy="619125"/>
        </a:xfrm>
        <a:prstGeom prst="rect">
          <a:avLst/>
        </a:prstGeom>
        <a:noFill/>
      </xdr:spPr>
    </xdr:pic>
    <xdr:clientData fLocksWithSheet="0"/>
  </xdr:oneCellAnchor>
  <xdr:oneCellAnchor>
    <xdr:from>
      <xdr:col>21</xdr:col>
      <xdr:colOff>19050</xdr:colOff>
      <xdr:row>3</xdr:row>
      <xdr:rowOff>85725</xdr:rowOff>
    </xdr:from>
    <xdr:ext cx="428625" cy="504825"/>
    <xdr:pic>
      <xdr:nvPicPr>
        <xdr:cNvPr id="28" name="image32.png">
          <a:extLst>
            <a:ext uri="{FF2B5EF4-FFF2-40B4-BE49-F238E27FC236}">
              <a16:creationId xmlns:a16="http://schemas.microsoft.com/office/drawing/2014/main" id="{F889A60D-24A0-438A-A2B0-8321A2F2D9C8}"/>
            </a:ext>
          </a:extLst>
        </xdr:cNvPr>
        <xdr:cNvPicPr preferRelativeResize="0"/>
      </xdr:nvPicPr>
      <xdr:blipFill>
        <a:blip xmlns:r="http://schemas.openxmlformats.org/officeDocument/2006/relationships" r:embed="rId27" cstate="print"/>
        <a:stretch>
          <a:fillRect/>
        </a:stretch>
      </xdr:blipFill>
      <xdr:spPr>
        <a:xfrm>
          <a:off x="16202025" y="714375"/>
          <a:ext cx="428625" cy="504825"/>
        </a:xfrm>
        <a:prstGeom prst="rect">
          <a:avLst/>
        </a:prstGeom>
        <a:noFill/>
      </xdr:spPr>
    </xdr:pic>
    <xdr:clientData fLocksWithSheet="0"/>
  </xdr:oneCellAnchor>
  <xdr:oneCellAnchor>
    <xdr:from>
      <xdr:col>22</xdr:col>
      <xdr:colOff>85725</xdr:colOff>
      <xdr:row>3</xdr:row>
      <xdr:rowOff>133350</xdr:rowOff>
    </xdr:from>
    <xdr:ext cx="352425" cy="485775"/>
    <xdr:pic>
      <xdr:nvPicPr>
        <xdr:cNvPr id="29" name="image20.png">
          <a:extLst>
            <a:ext uri="{FF2B5EF4-FFF2-40B4-BE49-F238E27FC236}">
              <a16:creationId xmlns:a16="http://schemas.microsoft.com/office/drawing/2014/main" id="{649BEFBF-2B3F-425A-8FA0-4A0BE08909A3}"/>
            </a:ext>
          </a:extLst>
        </xdr:cNvPr>
        <xdr:cNvPicPr preferRelativeResize="0"/>
      </xdr:nvPicPr>
      <xdr:blipFill>
        <a:blip xmlns:r="http://schemas.openxmlformats.org/officeDocument/2006/relationships" r:embed="rId28" cstate="print"/>
        <a:stretch>
          <a:fillRect/>
        </a:stretch>
      </xdr:blipFill>
      <xdr:spPr>
        <a:xfrm>
          <a:off x="16916400" y="762000"/>
          <a:ext cx="352425" cy="485775"/>
        </a:xfrm>
        <a:prstGeom prst="rect">
          <a:avLst/>
        </a:prstGeom>
        <a:noFill/>
      </xdr:spPr>
    </xdr:pic>
    <xdr:clientData fLocksWithSheet="0"/>
  </xdr:oneCellAnchor>
  <xdr:oneCellAnchor>
    <xdr:from>
      <xdr:col>23</xdr:col>
      <xdr:colOff>95250</xdr:colOff>
      <xdr:row>3</xdr:row>
      <xdr:rowOff>133350</xdr:rowOff>
    </xdr:from>
    <xdr:ext cx="352425" cy="476250"/>
    <xdr:pic>
      <xdr:nvPicPr>
        <xdr:cNvPr id="30" name="image44.png">
          <a:extLst>
            <a:ext uri="{FF2B5EF4-FFF2-40B4-BE49-F238E27FC236}">
              <a16:creationId xmlns:a16="http://schemas.microsoft.com/office/drawing/2014/main" id="{798C4FE5-522F-493B-B519-6ED786BA4A6B}"/>
            </a:ext>
          </a:extLst>
        </xdr:cNvPr>
        <xdr:cNvPicPr preferRelativeResize="0"/>
      </xdr:nvPicPr>
      <xdr:blipFill>
        <a:blip xmlns:r="http://schemas.openxmlformats.org/officeDocument/2006/relationships" r:embed="rId29" cstate="print"/>
        <a:stretch>
          <a:fillRect/>
        </a:stretch>
      </xdr:blipFill>
      <xdr:spPr>
        <a:xfrm>
          <a:off x="17678400" y="762000"/>
          <a:ext cx="352425" cy="476250"/>
        </a:xfrm>
        <a:prstGeom prst="rect">
          <a:avLst/>
        </a:prstGeom>
        <a:noFill/>
      </xdr:spPr>
    </xdr:pic>
    <xdr:clientData fLocksWithSheet="0"/>
  </xdr:oneCellAnchor>
  <xdr:oneCellAnchor>
    <xdr:from>
      <xdr:col>23</xdr:col>
      <xdr:colOff>599515</xdr:colOff>
      <xdr:row>2</xdr:row>
      <xdr:rowOff>103094</xdr:rowOff>
    </xdr:from>
    <xdr:ext cx="561975" cy="695325"/>
    <xdr:pic>
      <xdr:nvPicPr>
        <xdr:cNvPr id="31" name="image16.png">
          <a:extLst>
            <a:ext uri="{FF2B5EF4-FFF2-40B4-BE49-F238E27FC236}">
              <a16:creationId xmlns:a16="http://schemas.microsoft.com/office/drawing/2014/main" id="{0CF80718-10AE-4669-A2DB-4C730160ED02}"/>
            </a:ext>
          </a:extLst>
        </xdr:cNvPr>
        <xdr:cNvPicPr preferRelativeResize="0"/>
      </xdr:nvPicPr>
      <xdr:blipFill>
        <a:blip xmlns:r="http://schemas.openxmlformats.org/officeDocument/2006/relationships" r:embed="rId30" cstate="print"/>
        <a:stretch>
          <a:fillRect/>
        </a:stretch>
      </xdr:blipFill>
      <xdr:spPr>
        <a:xfrm>
          <a:off x="18182665" y="522194"/>
          <a:ext cx="561975" cy="695325"/>
        </a:xfrm>
        <a:prstGeom prst="rect">
          <a:avLst/>
        </a:prstGeom>
        <a:noFill/>
      </xdr:spPr>
    </xdr:pic>
    <xdr:clientData fLocksWithSheet="0"/>
  </xdr:oneCellAnchor>
  <xdr:oneCellAnchor>
    <xdr:from>
      <xdr:col>34</xdr:col>
      <xdr:colOff>29696</xdr:colOff>
      <xdr:row>2</xdr:row>
      <xdr:rowOff>72278</xdr:rowOff>
    </xdr:from>
    <xdr:ext cx="457200" cy="638175"/>
    <xdr:pic>
      <xdr:nvPicPr>
        <xdr:cNvPr id="32" name="image37.png">
          <a:extLst>
            <a:ext uri="{FF2B5EF4-FFF2-40B4-BE49-F238E27FC236}">
              <a16:creationId xmlns:a16="http://schemas.microsoft.com/office/drawing/2014/main" id="{EC5E3542-3C0C-41D8-A58B-EA0C7BFBE651}"/>
            </a:ext>
          </a:extLst>
        </xdr:cNvPr>
        <xdr:cNvPicPr preferRelativeResize="0"/>
      </xdr:nvPicPr>
      <xdr:blipFill>
        <a:blip xmlns:r="http://schemas.openxmlformats.org/officeDocument/2006/relationships" r:embed="rId31" cstate="print"/>
        <a:stretch>
          <a:fillRect/>
        </a:stretch>
      </xdr:blipFill>
      <xdr:spPr>
        <a:xfrm>
          <a:off x="24242246" y="491378"/>
          <a:ext cx="457200" cy="638175"/>
        </a:xfrm>
        <a:prstGeom prst="rect">
          <a:avLst/>
        </a:prstGeom>
        <a:noFill/>
      </xdr:spPr>
    </xdr:pic>
    <xdr:clientData fLocksWithSheet="0"/>
  </xdr:oneCellAnchor>
  <xdr:oneCellAnchor>
    <xdr:from>
      <xdr:col>36</xdr:col>
      <xdr:colOff>104775</xdr:colOff>
      <xdr:row>3</xdr:row>
      <xdr:rowOff>85725</xdr:rowOff>
    </xdr:from>
    <xdr:ext cx="304800" cy="476250"/>
    <xdr:pic>
      <xdr:nvPicPr>
        <xdr:cNvPr id="33" name="image23.png">
          <a:extLst>
            <a:ext uri="{FF2B5EF4-FFF2-40B4-BE49-F238E27FC236}">
              <a16:creationId xmlns:a16="http://schemas.microsoft.com/office/drawing/2014/main" id="{11EDE2E8-895F-452C-BFA3-144D26B748B9}"/>
            </a:ext>
          </a:extLst>
        </xdr:cNvPr>
        <xdr:cNvPicPr preferRelativeResize="0"/>
      </xdr:nvPicPr>
      <xdr:blipFill>
        <a:blip xmlns:r="http://schemas.openxmlformats.org/officeDocument/2006/relationships" r:embed="rId32" cstate="print"/>
        <a:stretch>
          <a:fillRect/>
        </a:stretch>
      </xdr:blipFill>
      <xdr:spPr>
        <a:xfrm>
          <a:off x="25365075" y="714375"/>
          <a:ext cx="304800" cy="476250"/>
        </a:xfrm>
        <a:prstGeom prst="rect">
          <a:avLst/>
        </a:prstGeom>
        <a:noFill/>
      </xdr:spPr>
    </xdr:pic>
    <xdr:clientData fLocksWithSheet="0"/>
  </xdr:oneCellAnchor>
  <xdr:oneCellAnchor>
    <xdr:from>
      <xdr:col>44</xdr:col>
      <xdr:colOff>47625</xdr:colOff>
      <xdr:row>1</xdr:row>
      <xdr:rowOff>114300</xdr:rowOff>
    </xdr:from>
    <xdr:ext cx="409575" cy="885825"/>
    <xdr:pic>
      <xdr:nvPicPr>
        <xdr:cNvPr id="34" name="image1.png">
          <a:extLst>
            <a:ext uri="{FF2B5EF4-FFF2-40B4-BE49-F238E27FC236}">
              <a16:creationId xmlns:a16="http://schemas.microsoft.com/office/drawing/2014/main" id="{9DFDC71B-711E-4082-8EE6-17AE8CA33571}"/>
            </a:ext>
          </a:extLst>
        </xdr:cNvPr>
        <xdr:cNvPicPr preferRelativeResize="0"/>
      </xdr:nvPicPr>
      <xdr:blipFill>
        <a:blip xmlns:r="http://schemas.openxmlformats.org/officeDocument/2006/relationships" r:embed="rId33" cstate="print"/>
        <a:stretch>
          <a:fillRect/>
        </a:stretch>
      </xdr:blipFill>
      <xdr:spPr>
        <a:xfrm>
          <a:off x="30937200" y="323850"/>
          <a:ext cx="409575" cy="885825"/>
        </a:xfrm>
        <a:prstGeom prst="rect">
          <a:avLst/>
        </a:prstGeom>
        <a:noFill/>
      </xdr:spPr>
    </xdr:pic>
    <xdr:clientData fLocksWithSheet="0"/>
  </xdr:oneCellAnchor>
  <xdr:oneCellAnchor>
    <xdr:from>
      <xdr:col>45</xdr:col>
      <xdr:colOff>57150</xdr:colOff>
      <xdr:row>2</xdr:row>
      <xdr:rowOff>161925</xdr:rowOff>
    </xdr:from>
    <xdr:ext cx="457200" cy="638175"/>
    <xdr:pic>
      <xdr:nvPicPr>
        <xdr:cNvPr id="35" name="image10.png">
          <a:extLst>
            <a:ext uri="{FF2B5EF4-FFF2-40B4-BE49-F238E27FC236}">
              <a16:creationId xmlns:a16="http://schemas.microsoft.com/office/drawing/2014/main" id="{4BFA2DAB-94A2-4F6A-987F-173F2A945C05}"/>
            </a:ext>
          </a:extLst>
        </xdr:cNvPr>
        <xdr:cNvPicPr preferRelativeResize="0"/>
      </xdr:nvPicPr>
      <xdr:blipFill>
        <a:blip xmlns:r="http://schemas.openxmlformats.org/officeDocument/2006/relationships" r:embed="rId34" cstate="print"/>
        <a:stretch>
          <a:fillRect/>
        </a:stretch>
      </xdr:blipFill>
      <xdr:spPr>
        <a:xfrm>
          <a:off x="31861125" y="581025"/>
          <a:ext cx="457200" cy="638175"/>
        </a:xfrm>
        <a:prstGeom prst="rect">
          <a:avLst/>
        </a:prstGeom>
        <a:noFill/>
      </xdr:spPr>
    </xdr:pic>
    <xdr:clientData fLocksWithSheet="0"/>
  </xdr:oneCellAnchor>
  <xdr:oneCellAnchor>
    <xdr:from>
      <xdr:col>46</xdr:col>
      <xdr:colOff>133350</xdr:colOff>
      <xdr:row>2</xdr:row>
      <xdr:rowOff>95250</xdr:rowOff>
    </xdr:from>
    <xdr:ext cx="247650" cy="704850"/>
    <xdr:pic>
      <xdr:nvPicPr>
        <xdr:cNvPr id="36" name="image30.png">
          <a:extLst>
            <a:ext uri="{FF2B5EF4-FFF2-40B4-BE49-F238E27FC236}">
              <a16:creationId xmlns:a16="http://schemas.microsoft.com/office/drawing/2014/main" id="{CAF92B32-25B1-4802-9466-6DD0E1B973AB}"/>
            </a:ext>
          </a:extLst>
        </xdr:cNvPr>
        <xdr:cNvPicPr preferRelativeResize="0"/>
      </xdr:nvPicPr>
      <xdr:blipFill>
        <a:blip xmlns:r="http://schemas.openxmlformats.org/officeDocument/2006/relationships" r:embed="rId35" cstate="print"/>
        <a:stretch>
          <a:fillRect/>
        </a:stretch>
      </xdr:blipFill>
      <xdr:spPr>
        <a:xfrm>
          <a:off x="32851725" y="514350"/>
          <a:ext cx="247650" cy="704850"/>
        </a:xfrm>
        <a:prstGeom prst="rect">
          <a:avLst/>
        </a:prstGeom>
        <a:noFill/>
      </xdr:spPr>
    </xdr:pic>
    <xdr:clientData fLocksWithSheet="0"/>
  </xdr:oneCellAnchor>
  <xdr:oneCellAnchor>
    <xdr:from>
      <xdr:col>47</xdr:col>
      <xdr:colOff>47625</xdr:colOff>
      <xdr:row>2</xdr:row>
      <xdr:rowOff>142875</xdr:rowOff>
    </xdr:from>
    <xdr:ext cx="428625" cy="638175"/>
    <xdr:pic>
      <xdr:nvPicPr>
        <xdr:cNvPr id="37" name="image9.png">
          <a:extLst>
            <a:ext uri="{FF2B5EF4-FFF2-40B4-BE49-F238E27FC236}">
              <a16:creationId xmlns:a16="http://schemas.microsoft.com/office/drawing/2014/main" id="{A6136179-7603-4954-AE13-8FCAACB64700}"/>
            </a:ext>
          </a:extLst>
        </xdr:cNvPr>
        <xdr:cNvPicPr preferRelativeResize="0"/>
      </xdr:nvPicPr>
      <xdr:blipFill>
        <a:blip xmlns:r="http://schemas.openxmlformats.org/officeDocument/2006/relationships" r:embed="rId36" cstate="print"/>
        <a:stretch>
          <a:fillRect/>
        </a:stretch>
      </xdr:blipFill>
      <xdr:spPr>
        <a:xfrm>
          <a:off x="33680400" y="561975"/>
          <a:ext cx="428625" cy="638175"/>
        </a:xfrm>
        <a:prstGeom prst="rect">
          <a:avLst/>
        </a:prstGeom>
        <a:noFill/>
      </xdr:spPr>
    </xdr:pic>
    <xdr:clientData fLocksWithSheet="0"/>
  </xdr:oneCellAnchor>
  <xdr:oneCellAnchor>
    <xdr:from>
      <xdr:col>48</xdr:col>
      <xdr:colOff>42582</xdr:colOff>
      <xdr:row>1</xdr:row>
      <xdr:rowOff>160244</xdr:rowOff>
    </xdr:from>
    <xdr:ext cx="428625" cy="838200"/>
    <xdr:pic>
      <xdr:nvPicPr>
        <xdr:cNvPr id="38" name="image18.png">
          <a:extLst>
            <a:ext uri="{FF2B5EF4-FFF2-40B4-BE49-F238E27FC236}">
              <a16:creationId xmlns:a16="http://schemas.microsoft.com/office/drawing/2014/main" id="{F001441A-58DF-46CF-9838-CCCC8E3D7E18}"/>
            </a:ext>
          </a:extLst>
        </xdr:cNvPr>
        <xdr:cNvPicPr preferRelativeResize="0"/>
      </xdr:nvPicPr>
      <xdr:blipFill>
        <a:blip xmlns:r="http://schemas.openxmlformats.org/officeDocument/2006/relationships" r:embed="rId37" cstate="print"/>
        <a:stretch>
          <a:fillRect/>
        </a:stretch>
      </xdr:blipFill>
      <xdr:spPr>
        <a:xfrm>
          <a:off x="34589757" y="369794"/>
          <a:ext cx="428625" cy="838200"/>
        </a:xfrm>
        <a:prstGeom prst="rect">
          <a:avLst/>
        </a:prstGeom>
        <a:noFill/>
      </xdr:spPr>
    </xdr:pic>
    <xdr:clientData fLocksWithSheet="0"/>
  </xdr:oneCellAnchor>
  <xdr:oneCellAnchor>
    <xdr:from>
      <xdr:col>49</xdr:col>
      <xdr:colOff>55470</xdr:colOff>
      <xdr:row>2</xdr:row>
      <xdr:rowOff>8965</xdr:rowOff>
    </xdr:from>
    <xdr:ext cx="409575" cy="704850"/>
    <xdr:pic>
      <xdr:nvPicPr>
        <xdr:cNvPr id="39" name="image27.png">
          <a:extLst>
            <a:ext uri="{FF2B5EF4-FFF2-40B4-BE49-F238E27FC236}">
              <a16:creationId xmlns:a16="http://schemas.microsoft.com/office/drawing/2014/main" id="{E990EFD8-67F1-46FC-B994-17E08B148324}"/>
            </a:ext>
          </a:extLst>
        </xdr:cNvPr>
        <xdr:cNvPicPr preferRelativeResize="0"/>
      </xdr:nvPicPr>
      <xdr:blipFill>
        <a:blip xmlns:r="http://schemas.openxmlformats.org/officeDocument/2006/relationships" r:embed="rId38" cstate="print"/>
        <a:stretch>
          <a:fillRect/>
        </a:stretch>
      </xdr:blipFill>
      <xdr:spPr>
        <a:xfrm>
          <a:off x="35126520" y="428065"/>
          <a:ext cx="409575" cy="704850"/>
        </a:xfrm>
        <a:prstGeom prst="rect">
          <a:avLst/>
        </a:prstGeom>
        <a:noFill/>
      </xdr:spPr>
    </xdr:pic>
    <xdr:clientData fLocksWithSheet="0"/>
  </xdr:oneCellAnchor>
  <xdr:oneCellAnchor>
    <xdr:from>
      <xdr:col>25</xdr:col>
      <xdr:colOff>150158</xdr:colOff>
      <xdr:row>2</xdr:row>
      <xdr:rowOff>177613</xdr:rowOff>
    </xdr:from>
    <xdr:ext cx="257175" cy="581025"/>
    <xdr:pic>
      <xdr:nvPicPr>
        <xdr:cNvPr id="40" name="image5.png">
          <a:extLst>
            <a:ext uri="{FF2B5EF4-FFF2-40B4-BE49-F238E27FC236}">
              <a16:creationId xmlns:a16="http://schemas.microsoft.com/office/drawing/2014/main" id="{1F8C3A54-4AFF-483E-8589-EB9606EBCCF0}"/>
            </a:ext>
          </a:extLst>
        </xdr:cNvPr>
        <xdr:cNvPicPr preferRelativeResize="0"/>
      </xdr:nvPicPr>
      <xdr:blipFill>
        <a:blip xmlns:r="http://schemas.openxmlformats.org/officeDocument/2006/relationships" r:embed="rId39" cstate="print"/>
        <a:stretch>
          <a:fillRect/>
        </a:stretch>
      </xdr:blipFill>
      <xdr:spPr>
        <a:xfrm>
          <a:off x="18904883" y="596713"/>
          <a:ext cx="257175" cy="581025"/>
        </a:xfrm>
        <a:prstGeom prst="rect">
          <a:avLst/>
        </a:prstGeom>
        <a:noFill/>
      </xdr:spPr>
    </xdr:pic>
    <xdr:clientData fLocksWithSheet="0"/>
  </xdr:oneCellAnchor>
  <xdr:oneCellAnchor>
    <xdr:from>
      <xdr:col>26</xdr:col>
      <xdr:colOff>38100</xdr:colOff>
      <xdr:row>2</xdr:row>
      <xdr:rowOff>171450</xdr:rowOff>
    </xdr:from>
    <xdr:ext cx="333375" cy="600075"/>
    <xdr:pic>
      <xdr:nvPicPr>
        <xdr:cNvPr id="41" name="image22.png">
          <a:extLst>
            <a:ext uri="{FF2B5EF4-FFF2-40B4-BE49-F238E27FC236}">
              <a16:creationId xmlns:a16="http://schemas.microsoft.com/office/drawing/2014/main" id="{F380B434-F87C-48FA-93C2-03DCD9926C1A}"/>
            </a:ext>
          </a:extLst>
        </xdr:cNvPr>
        <xdr:cNvPicPr preferRelativeResize="0"/>
      </xdr:nvPicPr>
      <xdr:blipFill>
        <a:blip xmlns:r="http://schemas.openxmlformats.org/officeDocument/2006/relationships" r:embed="rId40" cstate="print"/>
        <a:stretch>
          <a:fillRect/>
        </a:stretch>
      </xdr:blipFill>
      <xdr:spPr>
        <a:xfrm>
          <a:off x="19316700" y="590550"/>
          <a:ext cx="333375" cy="600075"/>
        </a:xfrm>
        <a:prstGeom prst="rect">
          <a:avLst/>
        </a:prstGeom>
        <a:noFill/>
      </xdr:spPr>
    </xdr:pic>
    <xdr:clientData fLocksWithSheet="0"/>
  </xdr:oneCellAnchor>
  <xdr:oneCellAnchor>
    <xdr:from>
      <xdr:col>39</xdr:col>
      <xdr:colOff>28575</xdr:colOff>
      <xdr:row>3</xdr:row>
      <xdr:rowOff>180975</xdr:rowOff>
    </xdr:from>
    <xdr:ext cx="438150" cy="381000"/>
    <xdr:pic>
      <xdr:nvPicPr>
        <xdr:cNvPr id="42" name="image11.png">
          <a:extLst>
            <a:ext uri="{FF2B5EF4-FFF2-40B4-BE49-F238E27FC236}">
              <a16:creationId xmlns:a16="http://schemas.microsoft.com/office/drawing/2014/main" id="{F69765DC-8C66-4FEA-805B-155CCD1F57DF}"/>
            </a:ext>
          </a:extLst>
        </xdr:cNvPr>
        <xdr:cNvPicPr preferRelativeResize="0"/>
      </xdr:nvPicPr>
      <xdr:blipFill>
        <a:blip xmlns:r="http://schemas.openxmlformats.org/officeDocument/2006/relationships" r:embed="rId41" cstate="print"/>
        <a:stretch>
          <a:fillRect/>
        </a:stretch>
      </xdr:blipFill>
      <xdr:spPr>
        <a:xfrm>
          <a:off x="27127200" y="809625"/>
          <a:ext cx="438150" cy="381000"/>
        </a:xfrm>
        <a:prstGeom prst="rect">
          <a:avLst/>
        </a:prstGeom>
        <a:noFill/>
      </xdr:spPr>
    </xdr:pic>
    <xdr:clientData fLocksWithSheet="0"/>
  </xdr:oneCellAnchor>
  <xdr:oneCellAnchor>
    <xdr:from>
      <xdr:col>41</xdr:col>
      <xdr:colOff>114300</xdr:colOff>
      <xdr:row>1</xdr:row>
      <xdr:rowOff>104775</xdr:rowOff>
    </xdr:from>
    <xdr:ext cx="276225" cy="904875"/>
    <xdr:pic>
      <xdr:nvPicPr>
        <xdr:cNvPr id="43" name="image17.png">
          <a:extLst>
            <a:ext uri="{FF2B5EF4-FFF2-40B4-BE49-F238E27FC236}">
              <a16:creationId xmlns:a16="http://schemas.microsoft.com/office/drawing/2014/main" id="{EB773A0D-23BF-4786-96EA-6C464405CC48}"/>
            </a:ext>
          </a:extLst>
        </xdr:cNvPr>
        <xdr:cNvPicPr preferRelativeResize="0"/>
      </xdr:nvPicPr>
      <xdr:blipFill>
        <a:blip xmlns:r="http://schemas.openxmlformats.org/officeDocument/2006/relationships" r:embed="rId42" cstate="print"/>
        <a:stretch>
          <a:fillRect/>
        </a:stretch>
      </xdr:blipFill>
      <xdr:spPr>
        <a:xfrm>
          <a:off x="28908375" y="314325"/>
          <a:ext cx="276225" cy="904875"/>
        </a:xfrm>
        <a:prstGeom prst="rect">
          <a:avLst/>
        </a:prstGeom>
        <a:noFill/>
      </xdr:spPr>
    </xdr:pic>
    <xdr:clientData fLocksWithSheet="0"/>
  </xdr:oneCellAnchor>
  <xdr:oneCellAnchor>
    <xdr:from>
      <xdr:col>40</xdr:col>
      <xdr:colOff>76200</xdr:colOff>
      <xdr:row>1</xdr:row>
      <xdr:rowOff>114300</xdr:rowOff>
    </xdr:from>
    <xdr:ext cx="333375" cy="876300"/>
    <xdr:pic>
      <xdr:nvPicPr>
        <xdr:cNvPr id="44" name="image13.png">
          <a:extLst>
            <a:ext uri="{FF2B5EF4-FFF2-40B4-BE49-F238E27FC236}">
              <a16:creationId xmlns:a16="http://schemas.microsoft.com/office/drawing/2014/main" id="{F0D2B269-AA5B-419E-84AC-8AC4EA941453}"/>
            </a:ext>
          </a:extLst>
        </xdr:cNvPr>
        <xdr:cNvPicPr preferRelativeResize="0"/>
      </xdr:nvPicPr>
      <xdr:blipFill>
        <a:blip xmlns:r="http://schemas.openxmlformats.org/officeDocument/2006/relationships" r:embed="rId43" cstate="print"/>
        <a:stretch>
          <a:fillRect/>
        </a:stretch>
      </xdr:blipFill>
      <xdr:spPr>
        <a:xfrm>
          <a:off x="27955875" y="323850"/>
          <a:ext cx="333375" cy="876300"/>
        </a:xfrm>
        <a:prstGeom prst="rect">
          <a:avLst/>
        </a:prstGeom>
        <a:noFill/>
      </xdr:spPr>
    </xdr:pic>
    <xdr:clientData fLocksWithSheet="0"/>
  </xdr:oneCellAnchor>
  <xdr:oneCellAnchor>
    <xdr:from>
      <xdr:col>42</xdr:col>
      <xdr:colOff>104775</xdr:colOff>
      <xdr:row>2</xdr:row>
      <xdr:rowOff>38100</xdr:rowOff>
    </xdr:from>
    <xdr:ext cx="314325" cy="742950"/>
    <xdr:pic>
      <xdr:nvPicPr>
        <xdr:cNvPr id="45" name="image43.png">
          <a:extLst>
            <a:ext uri="{FF2B5EF4-FFF2-40B4-BE49-F238E27FC236}">
              <a16:creationId xmlns:a16="http://schemas.microsoft.com/office/drawing/2014/main" id="{4426B66C-F6D5-4E3B-A393-FAA39DCFABF5}"/>
            </a:ext>
          </a:extLst>
        </xdr:cNvPr>
        <xdr:cNvPicPr preferRelativeResize="0"/>
      </xdr:nvPicPr>
      <xdr:blipFill>
        <a:blip xmlns:r="http://schemas.openxmlformats.org/officeDocument/2006/relationships" r:embed="rId44" cstate="print"/>
        <a:stretch>
          <a:fillRect/>
        </a:stretch>
      </xdr:blipFill>
      <xdr:spPr>
        <a:xfrm>
          <a:off x="29632275" y="457200"/>
          <a:ext cx="314325" cy="742950"/>
        </a:xfrm>
        <a:prstGeom prst="rect">
          <a:avLst/>
        </a:prstGeom>
        <a:noFill/>
      </xdr:spPr>
    </xdr:pic>
    <xdr:clientData fLocksWithSheet="0"/>
  </xdr:oneCellAnchor>
  <xdr:twoCellAnchor editAs="oneCell">
    <xdr:from>
      <xdr:col>33</xdr:col>
      <xdr:colOff>82827</xdr:colOff>
      <xdr:row>3</xdr:row>
      <xdr:rowOff>33129</xdr:rowOff>
    </xdr:from>
    <xdr:to>
      <xdr:col>33</xdr:col>
      <xdr:colOff>386621</xdr:colOff>
      <xdr:row>5</xdr:row>
      <xdr:rowOff>155336</xdr:rowOff>
    </xdr:to>
    <xdr:pic>
      <xdr:nvPicPr>
        <xdr:cNvPr id="46" name="Imagen 45">
          <a:extLst>
            <a:ext uri="{FF2B5EF4-FFF2-40B4-BE49-F238E27FC236}">
              <a16:creationId xmlns:a16="http://schemas.microsoft.com/office/drawing/2014/main" id="{0D87C44C-F6B8-4FD1-B604-F266C3795F87}"/>
            </a:ext>
          </a:extLst>
        </xdr:cNvPr>
        <xdr:cNvPicPr>
          <a:picLocks noChangeAspect="1"/>
        </xdr:cNvPicPr>
      </xdr:nvPicPr>
      <xdr:blipFill rotWithShape="1">
        <a:blip xmlns:r="http://schemas.openxmlformats.org/officeDocument/2006/relationships" r:embed="rId45"/>
        <a:srcRect l="20701" r="23318"/>
        <a:stretch/>
      </xdr:blipFill>
      <xdr:spPr>
        <a:xfrm>
          <a:off x="23885802" y="661779"/>
          <a:ext cx="303794" cy="5413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19049</xdr:colOff>
      <xdr:row>0</xdr:row>
      <xdr:rowOff>57150</xdr:rowOff>
    </xdr:from>
    <xdr:ext cx="3038475" cy="1200150"/>
    <mc:AlternateContent xmlns:mc="http://schemas.openxmlformats.org/markup-compatibility/2006" xmlns:sle15="http://schemas.microsoft.com/office/drawing/2012/slicer">
      <mc:Choice Requires="sle15">
        <xdr:graphicFrame macro="">
          <xdr:nvGraphicFramePr>
            <xdr:cNvPr id="2" name="NEGOCIO_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NEGOCIO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895349</xdr:colOff>
      <xdr:row>0</xdr:row>
      <xdr:rowOff>38099</xdr:rowOff>
    </xdr:from>
    <xdr:ext cx="13058775" cy="1600201"/>
    <mc:AlternateContent xmlns:mc="http://schemas.openxmlformats.org/markup-compatibility/2006" xmlns:sle15="http://schemas.microsoft.com/office/drawing/2012/slicer">
      <mc:Choice Requires="sle15">
        <xdr:graphicFrame macro="">
          <xdr:nvGraphicFramePr>
            <xdr:cNvPr id="3" name="Categoría_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Categoría_2"/>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23</xdr:col>
      <xdr:colOff>342900</xdr:colOff>
      <xdr:row>9</xdr:row>
      <xdr:rowOff>104775</xdr:rowOff>
    </xdr:from>
    <xdr:ext cx="3067050" cy="2857500"/>
    <mc:AlternateContent xmlns:mc="http://schemas.openxmlformats.org/markup-compatibility/2006" xmlns:sle15="http://schemas.microsoft.com/office/drawing/2012/slicer">
      <mc:Choice Requires="sle15">
        <xdr:graphicFrame macro="">
          <xdr:nvGraphicFramePr>
            <xdr:cNvPr id="4" name="COMPRA_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0/slicer">
              <sle:slicer xmlns:sle="http://schemas.microsoft.com/office/drawing/2010/slicer" name="COMPRA_3"/>
            </a:graphicData>
          </a:graphic>
        </xdr:graphicFrame>
      </mc:Choice>
      <mc:Fallback xmlns="">
        <xdr:sp macro="" textlink="">
          <xdr:nvSpPr>
            <xdr:cNvPr id="0" name=""/>
            <xdr:cNvSpPr>
              <a:spLocks noTextEdit="1"/>
            </xdr:cNvSpPr>
          </xdr:nvSpPr>
          <xdr:spPr>
            <a:xfrm>
              <a:off x="18230850" y="2076450"/>
              <a:ext cx="3067050" cy="2857500"/>
            </a:xfrm>
            <a:prstGeom prst="rect">
              <a:avLst/>
            </a:prstGeom>
            <a:solidFill>
              <a:prstClr val="white"/>
            </a:solidFill>
            <a:ln w="1">
              <a:solidFill>
                <a:prstClr val="green"/>
              </a:solidFill>
            </a:ln>
          </xdr:spPr>
          <xdr:txBody>
            <a:bodyPr vertOverflow="clip" horzOverflow="clip"/>
            <a:lstStyle/>
            <a:p>
              <a:r>
                <a:rPr lang="es-ES"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oneCellAnchor>
  <xdr:oneCellAnchor>
    <xdr:from>
      <xdr:col>22</xdr:col>
      <xdr:colOff>419100</xdr:colOff>
      <xdr:row>382</xdr:row>
      <xdr:rowOff>47625</xdr:rowOff>
    </xdr:from>
    <xdr:ext cx="4705350" cy="2857500"/>
    <mc:AlternateContent xmlns:mc="http://schemas.openxmlformats.org/markup-compatibility/2006" xmlns:sle15="http://schemas.microsoft.com/office/drawing/2012/slicer">
      <mc:Choice Requires="sle15">
        <xdr:graphicFrame macro="">
          <xdr:nvGraphicFramePr>
            <xdr:cNvPr id="5" name="CANT UND2_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CANT UND2_4"/>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upervisor" refreshedDate="46302.370657407409" createdVersion="8" refreshedVersion="8" minRefreshableVersion="3" recordCount="352" xr:uid="{1F30828F-433D-40E3-919C-19CFCC6BEF67}">
  <cacheSource type="worksheet">
    <worksheetSource ref="A1:AV560" sheet="COMPRA 03,07"/>
  </cacheSource>
  <cacheFields count="48">
    <cacheField name="CódigoCompra" numFmtId="0">
      <sharedItems containsNonDate="0" containsString="0" containsBlank="1"/>
    </cacheField>
    <cacheField name="FechaCompra" numFmtId="0">
      <sharedItems containsNonDate="0" containsString="0" containsBlank="1"/>
    </cacheField>
    <cacheField name="CodProducto" numFmtId="0">
      <sharedItems containsNonDate="0" containsString="0" containsBlank="1" containsNumber="1" containsInteger="1" minValue="80142" maxValue="80844690" count="98">
        <m/>
        <n v="1015024" u="1"/>
        <n v="80702950" u="1"/>
        <n v="80147" u="1"/>
        <n v="178393" u="1"/>
        <n v="80308130" u="1"/>
        <n v="80308153" u="1"/>
        <n v="80351964" u="1"/>
        <n v="1017051" u="1"/>
        <n v="1017371" u="1"/>
        <n v="1018081" u="1"/>
        <n v="95723" u="1"/>
        <n v="1017052" u="1"/>
        <n v="80686979" u="1"/>
        <n v="80724230" u="1"/>
        <n v="80782038" u="1"/>
        <n v="80342865" u="1"/>
        <n v="178394" u="1"/>
        <n v="80680716" u="1"/>
        <n v="1017231" u="1"/>
        <n v="80775102" u="1"/>
        <n v="1017871" u="1"/>
        <n v="80687013" u="1"/>
        <n v="80692238" u="1"/>
        <n v="80826038" u="1"/>
        <n v="80756144" u="1"/>
        <n v="178395" u="1"/>
        <n v="80755365" u="1"/>
        <n v="80826042" u="1"/>
        <n v="1012942" u="1"/>
        <n v="1017983" u="1"/>
        <n v="80680615" u="1"/>
        <n v="80692231" u="1"/>
        <n v="80685855" u="1"/>
        <n v="178396" u="1"/>
        <n v="1017984" u="1"/>
        <n v="80782039" u="1"/>
        <n v="80342866" u="1"/>
        <n v="80311972" u="1"/>
        <n v="1013371" u="1"/>
        <n v="80826035" u="1"/>
        <n v="80679160" u="1"/>
        <n v="1017632" u="1"/>
        <n v="1012201" u="1"/>
        <n v="80646" u="1"/>
        <n v="178397" u="1"/>
        <n v="80696847" u="1"/>
        <n v="80826039" u="1"/>
        <n v="1013161" u="1"/>
        <n v="1016072" u="1"/>
        <n v="1018131" u="1"/>
        <n v="80624" u="1"/>
        <n v="1017031" u="1"/>
        <n v="80755366" u="1"/>
        <n v="1012523" u="1"/>
        <n v="1013162" u="1"/>
        <n v="1015931" u="1"/>
        <n v="123517" u="1"/>
        <n v="1013163" u="1"/>
        <n v="1016713" u="1"/>
        <n v="1017991" u="1"/>
        <n v="80826043" u="1"/>
        <n v="80642" u="1"/>
        <n v="178398" u="1"/>
        <n v="1013164" u="1"/>
        <n v="1011283" u="1"/>
        <n v="1012916" u="1"/>
        <n v="1016821" u="1"/>
        <n v="1013165" u="1"/>
        <n v="1011284" u="1"/>
        <n v="80680703" u="1"/>
        <n v="80724232" u="1"/>
        <n v="80737864" u="1"/>
        <n v="1011285" u="1"/>
        <n v="178399" u="1"/>
        <n v="1012991" u="1"/>
        <n v="80351959" u="1"/>
        <n v="80696848" u="1"/>
        <n v="80674" u="1"/>
        <n v="1012213" u="1"/>
        <n v="1017751" u="1"/>
        <n v="1016083" u="1"/>
        <n v="80819224" u="1"/>
        <n v="80844690" u="1"/>
        <n v="1016368" u="1"/>
        <n v="1017221" u="1"/>
        <n v="95722" u="1"/>
        <n v="80826033" u="1"/>
        <n v="80142" u="1"/>
        <n v="178392" u="1"/>
        <n v="80737865" u="1"/>
        <n v="80648" u="1"/>
        <n v="178401" u="1"/>
        <n v="80680655" u="1"/>
        <n v="1016691" u="1"/>
        <n v="1018182" u="1"/>
        <n v="80626" u="1"/>
        <n v="1016692" u="1"/>
      </sharedItems>
    </cacheField>
    <cacheField name="DescrProducto" numFmtId="0">
      <sharedItems containsNonDate="0" containsBlank="1" count="207">
        <m/>
        <s v="DONKAT ADULTO 1,1KGX15UND" u="1"/>
        <s v="PTN SHAMPOO COLAGENO 300CCX12UN" u="1"/>
        <s v="PTN SHAMPOO RESTAURACION 200CCX12UN" u="1"/>
        <s v="PTN SHAMPOO RESTAURACION 400CCX12UN" u="1"/>
        <s v="QUAKER AVENA ORIGINAL BOLSA 200Gx20UN (E)" u="1"/>
        <s v="SANGRIA LA QUE MANDA TINTA LAT250MLx24UN" u="1"/>
        <s v="PEPSI 1LT PET 6U" u="1"/>
        <s v="LIPTON DZNO 1.5X6UN" u="1"/>
        <s v="GOLD NARANJA 1.5LT PETX6U" u="1"/>
        <s v="MALTIN POLAR NR 250MLx12UN" u="1"/>
        <s v="MAVESA VINAGRE AL ALCOHOL 1LX12UN" u="1"/>
        <s v="ARIEL DETERGENTE POLVO COL 800GX15UN" u="1"/>
        <s v="QUAKER AVENA ORIGINAL BOLSA 400Gx16UN (E)" u="1"/>
        <s v="GOLDEN UVA PET 2Lx6UN" u="1"/>
        <s v="DONKAT GATICOS 7KGX1UND" u="1"/>
        <s v="BUEN CAFE PREMIUM 100Gx30UN" u="1"/>
        <s v="SANGRIA LA QUE MANDA BLANCA 1,75LX6UN" u="1"/>
        <s v="PRIMOR ARROZ CLÁSICO SUPERIOR 900Gx24UN" u="1"/>
        <s v="TODDY BOLSA 2KGX8UN" u="1"/>
        <s v="POLAR LIGHT LAT 250MLx24UN" u="1"/>
        <s v="PTN ACOND KERATINA 175CCX12UN" u="1"/>
        <s v="ARIEL DET LIQ REG 1X800CCX9UN" u="1"/>
        <s v="MAVESA MARGARINA 500Gx12UN (E)" u="1"/>
        <s v="YUKY MANZ LD 1X24X250" u="1"/>
        <s v="YUKY PERA LD 1X24X250" u="1"/>
        <s v="YUKY DURAZ LD 1X24X250" u="1"/>
        <s v="GOLDEN KOLA RET 350 ML X24UN" u="1"/>
        <s v="MAVESA LIGERA MARGARINA 500GX12 UN (E)" u="1"/>
        <s v="PRIMOR CREMA DE ARROZ BOLSA ENRRIQ 900GX12UN (E)" u="1"/>
        <s v="AGUA MINALBA PET 5 LT" u="1"/>
        <s v="AGUA MINALBA 600 ML TR" u="1"/>
        <s v="POLAR PILSEN RET 222MLx36UN" u="1"/>
        <s v="MAVESA MARGARINA 1000Gx6UN (E)" u="1"/>
        <s v="ARIEL DETERGENTE POLVO COL 4KGX4UN" u="1"/>
        <s v="MIN SPRK TOR P500 12U" u="1"/>
        <s v="DONKAT GATICOS 1KGX18UND" u="1"/>
        <s v="ACE DETERGENTE POLVO COL 400GX24UN" u="1"/>
        <s v="ACE DETERGENTE POLVO COL 800GX15UN" u="1"/>
        <s v="MARGARITA ATUN EN ACEITE 170GX24UN" u="1"/>
        <s v="LAS LLAVES DET L.ACTIVA FLORAL 900Gx10UN" u="1"/>
        <s v="KOLA 2 LT PET" u="1"/>
        <s v="PEPSI RET 350ML 24U" u="1"/>
        <s v="MIN SPRK SODA LAT355 2" u="1"/>
        <s v="LIPT LIMON PET 500X12UN" u="1"/>
        <s v="BUEN CAFE PREMIUM 500Gx10UN" u="1"/>
        <s v="DOWNY SUAVIZANTE FLORAL 360CCX12UN" u="1"/>
        <s v="SOLERA LAT 250MLx24UN" u="1"/>
        <s v="LIPTON TE VERDE PET 500ML" u="1"/>
        <s v="MALTIN POLAR PET 1.5 Lx6UN" u="1"/>
        <s v="HS SHAMPOO ANTIFLL 180CCX12UN" u="1"/>
        <s v="ARIEL DETERGENTE POLVO COL 400GX24UN" u="1"/>
        <s v="LAS LLAVES DETERGENTE BEBE 400Gx16UN" u="1"/>
        <s v="HS SHAMPOO 2EN1 SUAVE Y MANEJABLE 180CCX12UN" u="1"/>
        <s v="HS SHAMPOO ANTI COMEZON 180CCX12UND" u="1"/>
        <s v="SANGRIA CAROREÑA VERANO MOJITO LAT355x24" u="1"/>
        <s v="PRIMOR PASTA CORTA PLUMITAS 500GX12UN (E)" u="1"/>
        <s v="PRIMOR PASTA CORTA TORNILLOS 1KGX12UN (E)" u="1"/>
        <s v="GOLD UVA 1.5LT PET C 6U" u="1"/>
        <s v="HS SHAMPOO ANTI COMEZON 375CCX12UND" u="1"/>
        <s v="MALTIN POLAR LAT 250MLx24UN" u="1"/>
        <s v="PRIMOR ARROZ TRADICIONAL 900GX24UN" u="1"/>
        <s v="HS SHAMPOO 2EN1 SUAVE Y MANEJA 375CCX12UN" u="1"/>
        <s v="TODDY BOLSA 100GX36UN" u="1"/>
        <s v="GOLDEN KOLA RET 1.25 6U" u="1"/>
        <s v="MARGARITA SARDINA ACEITE 170GX20UN (E)" u="1"/>
        <s v="MARGARITA SARDINA TOMATE 170GX20UN (E)" u="1"/>
        <s v="QUAKER HARINA DE AVENA BOLSA 400Gx16UN" u="1"/>
        <s v="SOLERA RET 222MLx36UN" u="1"/>
        <s v="YUK DURAZNO CPB 250 X 12UN" u="1"/>
        <s v="MALTIN POLAR LAT SLEEK 355MLx24UN" u="1"/>
        <s v="MAVESA MAYONESA 445G X 12UN (E)" u="1"/>
        <s v="DOWNY SUAVISANTE AMANECER 700CC X 12UN" u="1"/>
        <s v="ARIEL DETER TOUCH OF DOWNY COL 800GX15UN" u="1"/>
        <s v="ANZOATEGUI CAFE PREMIUM 200Gx20UN" u="1"/>
        <s v="LAS LLAVES DETERGENTE BEBE 900Gx10UN" u="1"/>
        <s v="YUK PERA PET 1.5 6UNID" u="1"/>
        <s v="PEPSI ZERO LATA 1X24X355ML" u="1"/>
        <s v="GOLDEN NARANJA RET 350 ML X24UN" u="1"/>
        <s v="ANZOATEGUI CAFE PREMIUM 500Gx10UN" u="1"/>
        <s v="GOLDEN MANZANA PET 2 LT 6U" u="1"/>
        <s v="VENUS RISTRA SIMPLYX8UN FEM 104GX10RIS            " u="1"/>
        <s v="7UP RET 1.25 6U" u="1"/>
        <s v="LAS LLAVES MULTIUSO CREMA  500GX18UN" u="1"/>
        <s v="MARGARITA ATUN EN AGUA 170GX24UN (E)" u="1"/>
        <s v="GOLDEN MANZ PET 1L X 6U" u="1"/>
        <s v="MINALBA SPRK LIMON P500 12U" u="1"/>
        <s v="QUAKER AVENA ORIGINAL BOLSA 800GRX12UN (E)" u="1"/>
        <s v="PRIMOR CREMA DE ARROZ ENRRIQ 450GX24UN (E) POT" u="1"/>
        <s v="PRIMOR CREMA DE ARROZ ENRRIQ 900GX12UN (E) POT" u="1"/>
        <s v="ANZOATEGUI CAFE PREMIUM 100Gx30UN" u="1"/>
        <s v="LAS LLAVES LIMP FRESCURA R. 1LX12UN" u="1"/>
        <s v="NELLY MARGARINA REDUCIDA CAL 250GX24(E)" u="1"/>
        <s v="AGUA MINALBA S/G 1,5L X12" u="1"/>
        <s v="PTN ACOND BAMBU 200CCX12UN" u="1"/>
        <s v="PTN ACOND BAMBU 400CCX12UN" u="1"/>
        <s v="PAN SEMILLAS NUTRITIVAS 500GX12UN" u="1"/>
        <s v="PRIMOR PASTA CORTA DEDALES EE 1KGx12UN (E)" u="1"/>
        <s v="PRIMOR PASTA LARGA VERMICELL 500GX12UN (E)" u="1"/>
        <s v="MANZANA LATA 355 ML" u="1"/>
        <s v="SANGRIA CAROREÑA BLANCA 1,75Lx6UN" u="1"/>
        <s v="SANGRIA CAROREÑA ROSADA 1,75Lx6UN" u="1"/>
        <s v="OHMAIGAT CASEROS Y DELICADOS 1,5KGX6UND" u="1"/>
        <s v="GOLD KOLA 1LT PET 6U" u="1"/>
        <s v="DONKAT ADULTO 7KGX1UND" u="1"/>
        <s v="KETCHUP PAMPERO 397GX24UND" u="1"/>
        <s v="GILLETTE CLEARGEL COOLWAVE 45GR X12UND " u="1"/>
        <s v="SANGRIA CAROREÑA TORONJA 1,75Lx6UN" u="1"/>
        <s v="PTN ACOND 3MM RESTAURACION 170CCX12UN" u="1"/>
        <s v="GOLD PIÑA PET 1.5 6U                               " u="1"/>
        <s v="POLAR LIGHT LAT SLEEK 355MLx24UN" u="1"/>
        <s v="LAS LLAVES DETERGENTE FLORAL 900Gx10UN" u="1"/>
        <s v="RIKESA QUESO TOCINETA 300GX12UN" u="1"/>
        <s v="MARGARITA ATUN EN ACEITE140GX35UN" u="1"/>
        <s v="LAS LLAVES JABON TRAD. FLORAL 200GX44UN" u="1"/>
        <s v="POLAR LIGHT RET 222MLx36UN" u="1"/>
        <s v="PEPSI 1X6X1.25" u="1"/>
        <s v="GOLD PIÑA PET 1L 6U" u="1"/>
        <s v="TODDY ENVASE 200Gx12UN" u="1"/>
        <s v="PTN SHAMPOO KERATINA 175CCX12UN" u="1"/>
        <s v="GOLDEN MANZ RET350X24U" u="1"/>
        <s v="GILLETTE ANTIT ROLL-ON RUSH 60GX12UN" u="1"/>
        <s v="RIKESA QUESO CHEDDAR SQUEEZE 330Gx18UN" u="1"/>
        <s v="PRIMOR EXTRA ESPECIAL VERMICELLI 1KGX12 (E)" u="1"/>
        <s v="MARGARITA ATUN NATURAL 140GX35UN (E)" u="1"/>
        <s v="ROCKSTAR LATA 355MLX 24UN" u="1"/>
        <s v="SOLERA LIGHT LAT 250MLx24UN" u="1"/>
        <s v="GAT MAND PET 500 X12UN" u="1"/>
        <s v="SOLERA LIGHT LAT SLEEK 355MLX24UN" u="1"/>
        <s v="LAS LLAVES MULTIUSO CREMA  250GX36UN" u="1"/>
        <s v="7UP 2 LT PET" u="1"/>
        <s v="PEPSI 2 LT PET" u="1"/>
        <s v="SANGRIA CAROREÑA TINTA 1,75Lx6UN" u="1"/>
        <s v="RIKESA QUESO PARMESANO ENRIQ 200GX18UN" u="1"/>
        <s v="GOLDEN UVA RET 350 ML X24UN" u="1"/>
        <s v="MAVESA MAYONESA 910GX6UN (E)" u="1"/>
        <s v="MARGARITA PEPITONA PIC 140GX35UN" u="1"/>
        <s v="NELLY MARGARINA REDUCIDA CAL 500GX12(E)" u="1"/>
        <s v="MAVESA VINAGRE 500MLx24UN" u="1"/>
        <s v="BUEN CAFE PREMIUM 200Gx20UN" u="1"/>
        <s v="LAS LLAVES JABON TRAD.  250GX36UN" u="1"/>
        <s v="GOLD KOLA 1.5LX6U" u="1"/>
        <s v="DONKAT ADULTO 16KGx1UND" u="1"/>
        <s v="MAVESA MARGARINA 250Gx24UN (E)" u="1"/>
        <s v="LAS LLAVES LIMP MAREA CRISTALINA 1LX12UN" u="1"/>
        <s v="MALTIN POLAR RET 222MLx36UN" u="1"/>
        <s v="LAS LLAVES LIMP BRISA TROPICAL 1LX12UN" u="1"/>
        <s v="GOLD KOLA LATA 355 X 24UN" u="1"/>
        <s v="POLAR PILSEN LAT 250MLx24UN" u="1"/>
        <s v="MAVESA MAYONESA 175GX24UN (E)" u="1"/>
        <s v="SANGRIA LA QUE MANDA TINTA 1,75LX6UN" u="1"/>
        <s v="LIPT DURAZNO PET 500 X12UN" u="1"/>
        <s v="RIKESA QUESO ORIGINAL ENRIQ 200Gx18UN" u="1"/>
        <s v="PRIMOR PASTA L VERMICELLI 1KGX12UN (E)" u="1"/>
        <s v="POLAR PILSEN LAT SLEEK 355MLx24UN" u="1"/>
        <s v="GOLDEN PIÑA RET 350ML" u="1"/>
        <s v="GOLD PIÑA PET 2L 6U" u="1"/>
        <s v="HS SHAMPOO 2EN1 LIP RENOV 375CCX12UN" u="1"/>
        <s v="GILLETTE CLEARGEL COOLWAVE 82GRX 12UND" u="1"/>
        <s v="LAS LLAVES LIMP BOSQUE SERENO 1LX12UN" u="1"/>
        <s v="YUK NARANJA PET 1.5LX6UN" u="1"/>
        <s v="7UP 350ML RET" u="1"/>
        <s v="POLAR PILSEN RET 330MLx24UN" u="1"/>
        <s v="HSHS SHAMPOO LIP RENOV 180CCX12UN" u="1"/>
        <s v="OHMAIGAT CASEROS Y DELICADOS 500Gx12UND" u="1"/>
        <s v="MIN SPRK  P500 12U" u="1"/>
        <s v="TODDY LATA 400GX12UN" u="1"/>
        <s v="HS SHAMPOO ANTIFLL 375CCX12UN" u="1"/>
        <s v="MALTIN POLAR COCO LAT 250MLx24UN" u="1"/>
        <s v="GOLD MANZANA PET 1.5L 6U                          " u="1"/>
        <s v="DOWNY SUAVIZANTE FLORAL 1400CCX9UN" u="1"/>
        <s v="DOWNY SUAVIZANTE EXOTICO 360CCX12UN" u="1"/>
        <s v="PRIMOR PASTA CORTA DEDALES 500GX12UN (E)" u="1"/>
        <s v="PRIMOR PASTA CORTA PLUMITAS 1KGX12UN (E)" u="1"/>
        <s v="PRIMOR PASTA LARGA LINGUINI 1KGX12UN (E)" u="1"/>
        <s v="PTN ACOND RESTAURACION 200CCX12UN                 " u="1"/>
        <s v="7UP 1.5LT PET C 6U" u="1"/>
        <s v="SUPER CAN CACHORRO 2KGX6UN" u="1"/>
        <s v="AGUA MINALBA PET 355ML X24U" u="1"/>
        <s v="GOLDEN MANZANA RET 1,25Lx6UN" u="1"/>
        <s v="PTN CREMA PEINAR KERATINA 160CCX12UN" u="1"/>
        <s v="YUK NARANJA B250 12UNI" u="1"/>
        <s v="PTN ACOND COLAGENO 250CCX12UN" u="1"/>
        <s v="LAS LLAVES JABON F BEBE 160X48UN" u="1"/>
        <s v="PRIMOR PASTA CORTA DEDALES 1KGx12UN (E)" u="1"/>
        <s v="VENUS BLISTER SIMPLYX2UN FEM 26GX12UN" u="1"/>
        <s v="YUK PERA 1X12X250ML" u="1"/>
        <s v="PEPSI LATA 1X24X355ML" u="1"/>
        <s v="KETCHUP PAMPERO 198GX24UND" u="1"/>
        <s v="DOWNY SUAVIZANTE AMANECER 360CCX12UN" u="1"/>
        <s v="PRIMOR EXTRA ESPECIAL TORNILLOS 1KGX12 (E)" u="1"/>
        <s v="PEPSI 1.5LT PET C 6U" u="1"/>
        <s v="GILLETTE RISTRA PB3X10UN MASC 120GX12RIS          " u="1"/>
        <s v="7UP PET 1LX6U" u="1"/>
        <s v="GAT TROP PET 500X12UND" u="1"/>
        <s v="YUK DURAZNO PET 1.5 6UNID" u="1"/>
        <s v="YUK NARANJADA S/A PET 1,5Lx6UN" u="1"/>
        <s v="LAS LLAVES LAV L ANTIBACT 500CCGX16UN" u="1"/>
        <s v="SANGRIA CAROREÑA VERANO LAT250MLx24UN" u="1"/>
        <s v="LAS LLAVES DET L.ACTIVA CITRIC 5KGx4UN" u="1"/>
        <s v="LAS LLAVES DET L.ACTIVA CITRIC 400Gx16UN" u="1"/>
        <s v="SANGRIA CAROREÑA VERANO BLANCA LAT250X24" u="1"/>
        <s v="DOWNY SUAVISANTE FLORAL 700CC X 12UN" u="1"/>
        <s v="LAS LLAVES DET L.ACTIVA FLORAL 5KGx4UN" u="1"/>
        <s v="YUK MZNA PET 1,5 GU" u="1"/>
        <s v="LAS LLAVES LIMP BOSQUE SERENO 500CCX24UN" u="1"/>
        <s v="LAS LLAVES LIMP. MAREA CRISTA 500CCX24UN" u="1"/>
      </sharedItems>
    </cacheField>
    <cacheField name="CodCategoría" numFmtId="0">
      <sharedItems containsNonDate="0" containsString="0" containsBlank="1"/>
    </cacheField>
    <cacheField name="DescrCategoría" numFmtId="0">
      <sharedItems containsNonDate="0" containsString="0" containsBlank="1"/>
    </cacheField>
    <cacheField name="CodFamilia" numFmtId="0">
      <sharedItems containsNonDate="0" containsString="0" containsBlank="1"/>
    </cacheField>
    <cacheField name="DescrFamilia" numFmtId="0">
      <sharedItems containsNonDate="0" containsString="0" containsBlank="1"/>
    </cacheField>
    <cacheField name="CodMarca" numFmtId="0">
      <sharedItems containsNonDate="0" containsString="0" containsBlank="1"/>
    </cacheField>
    <cacheField name="DescrMarca" numFmtId="0">
      <sharedItems containsNonDate="0" containsString="0" containsBlank="1"/>
    </cacheField>
    <cacheField name="CodTipoInv" numFmtId="0">
      <sharedItems containsNonDate="0" containsString="0" containsBlank="1"/>
    </cacheField>
    <cacheField name="DescrTipoInv" numFmtId="0">
      <sharedItems containsNonDate="0" containsString="0" containsBlank="1"/>
    </cacheField>
    <cacheField name="CodProdProve" numFmtId="0">
      <sharedItems containsNonDate="0" containsString="0" containsBlank="1"/>
    </cacheField>
    <cacheField name="Cantidad" numFmtId="0">
      <sharedItems containsNonDate="0" containsString="0" containsBlank="1"/>
    </cacheField>
    <cacheField name="UnidadCompra" numFmtId="0">
      <sharedItems containsNonDate="0" containsBlank="1" count="3">
        <m/>
        <s v="CAJ" u="1"/>
        <s v="BUL" u="1"/>
      </sharedItems>
    </cacheField>
    <cacheField name="PrecioUnitario" numFmtId="0">
      <sharedItems containsNonDate="0" containsString="0" containsBlank="1"/>
    </cacheField>
    <cacheField name="Subtotal" numFmtId="0">
      <sharedItems containsNonDate="0" containsString="0" containsBlank="1"/>
    </cacheField>
    <cacheField name="Total con IVA" numFmtId="0">
      <sharedItems containsNonDate="0" containsString="0" containsBlank="1"/>
    </cacheField>
    <cacheField name="Descuento" numFmtId="0">
      <sharedItems containsNonDate="0" containsString="0" containsBlank="1"/>
    </cacheField>
    <cacheField name="Descuento, %" numFmtId="0">
      <sharedItems containsNonDate="0" containsString="0" containsBlank="1"/>
    </cacheField>
    <cacheField name="Peso Neto" numFmtId="0">
      <sharedItems containsNonDate="0" containsString="0" containsBlank="1"/>
    </cacheField>
    <cacheField name="Kilos" numFmtId="0">
      <sharedItems containsNonDate="0" containsString="0" containsBlank="1"/>
    </cacheField>
    <cacheField name="Peso Bruto" numFmtId="0">
      <sharedItems containsNonDate="0" containsString="0" containsBlank="1"/>
    </cacheField>
    <cacheField name="Volumen" numFmtId="0">
      <sharedItems containsNonDate="0" containsString="0" containsBlank="1"/>
    </cacheField>
    <cacheField name="CodTrans" numFmtId="0">
      <sharedItems containsNonDate="0" containsString="0" containsBlank="1"/>
    </cacheField>
    <cacheField name="DescTrans" numFmtId="0">
      <sharedItems containsNonDate="0" containsString="0" containsBlank="1"/>
    </cacheField>
    <cacheField name="CodCausTrans" numFmtId="0">
      <sharedItems containsNonDate="0" containsString="0" containsBlank="1"/>
    </cacheField>
    <cacheField name="DescCausTrans" numFmtId="0">
      <sharedItems containsNonDate="0" containsString="0" containsBlank="1"/>
    </cacheField>
    <cacheField name="CodigoUsuario" numFmtId="0">
      <sharedItems containsNonDate="0" containsString="0" containsBlank="1"/>
    </cacheField>
    <cacheField name="CedulaUsuario" numFmtId="0">
      <sharedItems containsNonDate="0" containsString="0" containsBlank="1"/>
    </cacheField>
    <cacheField name="NombreUsuario" numFmtId="0">
      <sharedItems containsNonDate="0" containsString="0" containsBlank="1"/>
    </cacheField>
    <cacheField name="TelfUsuario" numFmtId="0">
      <sharedItems containsNonDate="0" containsString="0" containsBlank="1"/>
    </cacheField>
    <cacheField name="DireccionUsuario" numFmtId="0">
      <sharedItems containsNonDate="0" containsString="0" containsBlank="1"/>
    </cacheField>
    <cacheField name="GrupoUsuario" numFmtId="0">
      <sharedItems containsNonDate="0" containsString="0" containsBlank="1"/>
    </cacheField>
    <cacheField name="CodigoProveedor" numFmtId="0">
      <sharedItems containsNonDate="0" containsString="0" containsBlank="1"/>
    </cacheField>
    <cacheField name="RucProveedor" numFmtId="0">
      <sharedItems containsNonDate="0" containsString="0" containsBlank="1"/>
    </cacheField>
    <cacheField name="RazonSocial" numFmtId="0">
      <sharedItems containsNonDate="0" containsString="0" containsBlank="1"/>
    </cacheField>
    <cacheField name="DirecProveedor" numFmtId="0">
      <sharedItems containsNonDate="0" containsString="0" containsBlank="1"/>
    </cacheField>
    <cacheField name="FechaCreacion (Proveedor)" numFmtId="0">
      <sharedItems containsNonDate="0" containsString="0" containsBlank="1"/>
    </cacheField>
    <cacheField name="Tipo de proveedor" numFmtId="0">
      <sharedItems containsNonDate="0" containsString="0" containsBlank="1"/>
    </cacheField>
    <cacheField name="Tipo de proveedor (Nombre)" numFmtId="0">
      <sharedItems containsNonDate="0" containsString="0" containsBlank="1"/>
    </cacheField>
    <cacheField name="Tipo de compra" numFmtId="0">
      <sharedItems containsNonDate="0" containsString="0" containsBlank="1"/>
    </cacheField>
    <cacheField name="Tipo de compra (Nombre)" numFmtId="0">
      <sharedItems containsNonDate="0" containsString="0" containsBlank="1"/>
    </cacheField>
    <cacheField name="EstaCompra" numFmtId="0">
      <sharedItems containsNonDate="0" containsString="0" containsBlank="1"/>
    </cacheField>
    <cacheField name="Comentario Detalle" numFmtId="0">
      <sharedItems containsNonDate="0" containsString="0" containsBlank="1"/>
    </cacheField>
    <cacheField name="NúmeroCompra" numFmtId="0">
      <sharedItems containsNonDate="0" containsString="0" containsBlank="1"/>
    </cacheField>
    <cacheField name="Comentario Cabecera" numFmtId="0">
      <sharedItems containsNonDate="0" containsString="0" containsBlank="1"/>
    </cacheField>
    <cacheField name="Fecha Ingreso a Sistem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2">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E5D036-BFD9-4C34-82BC-5C7531E261A8}" name="TABL COMPR" cacheId="30" applyNumberFormats="0" applyBorderFormats="0" applyFontFormats="0" applyPatternFormats="0" applyAlignmentFormats="0" applyWidthHeightFormats="0" dataCaption="" updatedVersion="8" compact="0" compactData="0">
  <location ref="A3:D5" firstHeaderRow="1" firstDataRow="1" firstDataCol="3"/>
  <pivotFields count="48">
    <pivotField name="CódigoCompra" compact="0" outline="0" multipleItemSelectionAllowed="1" showAll="0"/>
    <pivotField name="FechaCompra" compact="0" outline="0" multipleItemSelectionAllowed="1" showAll="0"/>
    <pivotField name="CodProducto" axis="axisRow" compact="0" outline="0" multipleItemSelectionAllowed="1" showAll="0" sortType="ascending" defaultSubtotal="0">
      <items count="98">
        <item m="1" x="88"/>
        <item m="1" x="3"/>
        <item m="1" x="51"/>
        <item m="1" x="96"/>
        <item m="1" x="62"/>
        <item m="1" x="44"/>
        <item m="1" x="91"/>
        <item m="1" x="78"/>
        <item m="1" x="86"/>
        <item m="1" x="11"/>
        <item m="1" x="57"/>
        <item m="1" x="89"/>
        <item m="1" x="4"/>
        <item m="1" x="17"/>
        <item m="1" x="26"/>
        <item m="1" x="34"/>
        <item m="1" x="45"/>
        <item m="1" x="63"/>
        <item m="1" x="74"/>
        <item m="1" x="92"/>
        <item m="1" x="65"/>
        <item m="1" x="69"/>
        <item m="1" x="73"/>
        <item m="1" x="43"/>
        <item m="1" x="79"/>
        <item m="1" x="54"/>
        <item m="1" x="66"/>
        <item m="1" x="29"/>
        <item m="1" x="75"/>
        <item m="1" x="48"/>
        <item m="1" x="55"/>
        <item m="1" x="58"/>
        <item m="1" x="64"/>
        <item m="1" x="68"/>
        <item m="1" x="39"/>
        <item m="1" x="1"/>
        <item m="1" x="56"/>
        <item m="1" x="49"/>
        <item m="1" x="81"/>
        <item m="1" x="84"/>
        <item m="1" x="94"/>
        <item m="1" x="97"/>
        <item m="1" x="59"/>
        <item m="1" x="67"/>
        <item m="1" x="52"/>
        <item m="1" x="8"/>
        <item m="1" x="12"/>
        <item m="1" x="85"/>
        <item m="1" x="19"/>
        <item m="1" x="9"/>
        <item m="1" x="42"/>
        <item m="1" x="80"/>
        <item m="1" x="21"/>
        <item m="1" x="30"/>
        <item m="1" x="35"/>
        <item m="1" x="60"/>
        <item m="1" x="10"/>
        <item m="1" x="50"/>
        <item m="1" x="95"/>
        <item m="1" x="5"/>
        <item m="1" x="6"/>
        <item m="1" x="38"/>
        <item m="1" x="16"/>
        <item m="1" x="37"/>
        <item m="1" x="76"/>
        <item m="1" x="7"/>
        <item m="1" x="41"/>
        <item m="1" x="31"/>
        <item m="1" x="93"/>
        <item m="1" x="70"/>
        <item m="1" x="18"/>
        <item m="1" x="33"/>
        <item m="1" x="13"/>
        <item m="1" x="22"/>
        <item m="1" x="32"/>
        <item m="1" x="23"/>
        <item m="1" x="46"/>
        <item m="1" x="77"/>
        <item m="1" x="2"/>
        <item m="1" x="14"/>
        <item m="1" x="71"/>
        <item m="1" x="72"/>
        <item m="1" x="90"/>
        <item m="1" x="27"/>
        <item m="1" x="53"/>
        <item m="1" x="25"/>
        <item m="1" x="20"/>
        <item m="1" x="15"/>
        <item m="1" x="36"/>
        <item m="1" x="82"/>
        <item m="1" x="87"/>
        <item m="1" x="40"/>
        <item m="1" x="24"/>
        <item m="1" x="47"/>
        <item m="1" x="28"/>
        <item m="1" x="61"/>
        <item m="1" x="83"/>
        <item x="0"/>
      </items>
    </pivotField>
    <pivotField name="DescrProducto" axis="axisRow" compact="0" outline="0" multipleItemSelectionAllowed="1" showAll="0" defaultSubtotal="0">
      <items count="207">
        <item m="1" x="176"/>
        <item m="1" x="130"/>
        <item m="1" x="161"/>
        <item m="1" x="193"/>
        <item m="1" x="82"/>
        <item m="1" x="37"/>
        <item m="1" x="38"/>
        <item m="1" x="31"/>
        <item m="1" x="178"/>
        <item m="1" x="30"/>
        <item m="1" x="93"/>
        <item m="1" x="90"/>
        <item m="1" x="74"/>
        <item m="1" x="79"/>
        <item m="1" x="22"/>
        <item m="1" x="73"/>
        <item m="1" x="51"/>
        <item m="1" x="34"/>
        <item m="1" x="12"/>
        <item m="1" x="16"/>
        <item m="1" x="139"/>
        <item m="1" x="45"/>
        <item m="1" x="1"/>
        <item m="1" x="142"/>
        <item m="1" x="104"/>
        <item m="1" x="36"/>
        <item m="1" x="15"/>
        <item m="1" x="72"/>
        <item m="1" x="202"/>
        <item m="1" x="189"/>
        <item m="1" x="171"/>
        <item m="1" x="170"/>
        <item m="1" x="46"/>
        <item m="1" x="127"/>
        <item m="1" x="194"/>
        <item m="1" x="121"/>
        <item m="1" x="106"/>
        <item m="1" x="158"/>
        <item m="1" x="192"/>
        <item m="1" x="141"/>
        <item m="1" x="103"/>
        <item m="1" x="147"/>
        <item m="1" x="169"/>
        <item m="1" x="9"/>
        <item m="1" x="109"/>
        <item m="1" x="117"/>
        <item m="1" x="156"/>
        <item m="1" x="58"/>
        <item m="1" x="64"/>
        <item m="1" x="27"/>
        <item m="1" x="85"/>
        <item m="1" x="120"/>
        <item m="1" x="80"/>
        <item m="1" x="179"/>
        <item m="1" x="78"/>
        <item m="1" x="155"/>
        <item m="1" x="14"/>
        <item m="1" x="134"/>
        <item m="1" x="157"/>
        <item m="1" x="62"/>
        <item m="1" x="53"/>
        <item m="1" x="54"/>
        <item m="1" x="59"/>
        <item m="1" x="50"/>
        <item m="1" x="167"/>
        <item m="1" x="163"/>
        <item m="1" x="188"/>
        <item m="1" x="105"/>
        <item m="1" x="41"/>
        <item m="1" x="200"/>
        <item m="1" x="199"/>
        <item m="1" x="203"/>
        <item m="1" x="40"/>
        <item m="1" x="52"/>
        <item m="1" x="75"/>
        <item m="1" x="111"/>
        <item m="1" x="183"/>
        <item m="1" x="140"/>
        <item m="1" x="114"/>
        <item m="1" x="197"/>
        <item m="1" x="159"/>
        <item m="1" x="205"/>
        <item m="1" x="146"/>
        <item m="1" x="91"/>
        <item m="1" x="144"/>
        <item m="1" x="206"/>
        <item m="1" x="129"/>
        <item m="1" x="83"/>
        <item m="1" x="151"/>
        <item m="1" x="44"/>
        <item m="1" x="8"/>
        <item m="1" x="48"/>
        <item m="1" x="60"/>
        <item m="1" x="70"/>
        <item m="1" x="10"/>
        <item m="1" x="49"/>
        <item m="1" x="145"/>
        <item m="1" x="99"/>
        <item m="1" x="39"/>
        <item m="1" x="113"/>
        <item m="1" x="84"/>
        <item m="1" x="124"/>
        <item m="1" x="136"/>
        <item m="1" x="65"/>
        <item m="1" x="66"/>
        <item m="1" x="28"/>
        <item m="1" x="33"/>
        <item m="1" x="143"/>
        <item m="1" x="149"/>
        <item m="1" x="71"/>
        <item m="1" x="135"/>
        <item m="1" x="138"/>
        <item m="1" x="11"/>
        <item m="1" x="165"/>
        <item m="1" x="43"/>
        <item m="1" x="35"/>
        <item m="1" x="86"/>
        <item m="1" x="92"/>
        <item m="1" x="137"/>
        <item m="1" x="102"/>
        <item m="1" x="164"/>
        <item m="1" x="96"/>
        <item m="1" x="191"/>
        <item m="1" x="7"/>
        <item m="1" x="116"/>
        <item m="1" x="131"/>
        <item m="1" x="187"/>
        <item m="1" x="42"/>
        <item m="1" x="77"/>
        <item m="1" x="20"/>
        <item m="1" x="110"/>
        <item m="1" x="115"/>
        <item m="1" x="148"/>
        <item m="1" x="154"/>
        <item m="1" x="32"/>
        <item m="1" x="162"/>
        <item m="1" x="18"/>
        <item m="1" x="61"/>
        <item m="1" x="29"/>
        <item m="1" x="88"/>
        <item m="1" x="89"/>
        <item m="1" x="190"/>
        <item m="1" x="123"/>
        <item m="1" x="184"/>
        <item m="1" x="172"/>
        <item m="1" x="97"/>
        <item m="1" x="173"/>
        <item m="1" x="56"/>
        <item m="1" x="57"/>
        <item m="1" x="153"/>
        <item m="1" x="174"/>
        <item m="1" x="98"/>
        <item m="1" x="108"/>
        <item m="1" x="94"/>
        <item m="1" x="95"/>
        <item m="1" x="182"/>
        <item m="1" x="21"/>
        <item m="1" x="175"/>
        <item m="1" x="180"/>
        <item m="1" x="2"/>
        <item m="1" x="119"/>
        <item m="1" x="3"/>
        <item m="1" x="4"/>
        <item m="1" x="5"/>
        <item m="1" x="13"/>
        <item m="1" x="87"/>
        <item m="1" x="67"/>
        <item m="1" x="122"/>
        <item m="1" x="152"/>
        <item m="1" x="133"/>
        <item m="1" x="112"/>
        <item m="1" x="125"/>
        <item m="1" x="100"/>
        <item m="1" x="101"/>
        <item m="1" x="132"/>
        <item m="1" x="107"/>
        <item m="1" x="201"/>
        <item m="1" x="198"/>
        <item m="1" x="55"/>
        <item m="1" x="17"/>
        <item m="1" x="150"/>
        <item m="1" x="6"/>
        <item m="1" x="47"/>
        <item m="1" x="126"/>
        <item m="1" x="128"/>
        <item m="1" x="68"/>
        <item m="1" x="177"/>
        <item m="1" x="63"/>
        <item m="1" x="19"/>
        <item m="1" x="118"/>
        <item m="1" x="166"/>
        <item m="1" x="185"/>
        <item m="1" x="81"/>
        <item m="1" x="69"/>
        <item m="1" x="195"/>
        <item m="1" x="204"/>
        <item m="1" x="181"/>
        <item m="1" x="160"/>
        <item m="1" x="196"/>
        <item m="1" x="186"/>
        <item m="1" x="76"/>
        <item m="1" x="26"/>
        <item m="1" x="24"/>
        <item m="1" x="25"/>
        <item m="1" x="23"/>
        <item x="0"/>
        <item m="1" x="168"/>
      </items>
    </pivotField>
    <pivotField name="CodCategoría" compact="0" outline="0" multipleItemSelectionAllowed="1" showAll="0"/>
    <pivotField name="DescrCategoría" compact="0" outline="0" multipleItemSelectionAllowed="1" showAll="0"/>
    <pivotField name="CodFamilia" compact="0" outline="0" multipleItemSelectionAllowed="1" showAll="0"/>
    <pivotField name="DescrFamilia" compact="0" outline="0" multipleItemSelectionAllowed="1" showAll="0"/>
    <pivotField name="CodMarca" compact="0" outline="0" multipleItemSelectionAllowed="1" showAll="0"/>
    <pivotField name="DescrMarca" compact="0" outline="0" multipleItemSelectionAllowed="1" showAll="0"/>
    <pivotField name="CodTipoInv" compact="0" outline="0" multipleItemSelectionAllowed="1" showAll="0"/>
    <pivotField name="DescrTipoInv" compact="0" outline="0" multipleItemSelectionAllowed="1" showAll="0"/>
    <pivotField name="CodProdProve" compact="0" outline="0" multipleItemSelectionAllowed="1" showAll="0"/>
    <pivotField name="Cantidad" dataField="1" compact="0" outline="0" multipleItemSelectionAllowed="1" showAll="0"/>
    <pivotField name="UnidadCompra" axis="axisRow" compact="0" outline="0" multipleItemSelectionAllowed="1" showAll="0" sortType="ascending">
      <items count="4">
        <item m="1" x="2"/>
        <item m="1" x="1"/>
        <item x="0"/>
        <item t="default"/>
      </items>
    </pivotField>
    <pivotField name="PrecioUnitario" compact="0" outline="0" multipleItemSelectionAllowed="1" showAll="0"/>
    <pivotField name="Subtotal" compact="0" outline="0" multipleItemSelectionAllowed="1" showAll="0"/>
    <pivotField name="Total con IVA" compact="0" outline="0" multipleItemSelectionAllowed="1" showAll="0"/>
    <pivotField name="Descuento" compact="0" outline="0" multipleItemSelectionAllowed="1" showAll="0"/>
    <pivotField name="Descuento, %" compact="0" outline="0" multipleItemSelectionAllowed="1" showAll="0"/>
    <pivotField name="Peso Neto" compact="0" outline="0" multipleItemSelectionAllowed="1" showAll="0"/>
    <pivotField name="Kilos" compact="0" outline="0" multipleItemSelectionAllowed="1" showAll="0"/>
    <pivotField name="Peso Bruto" compact="0" outline="0" multipleItemSelectionAllowed="1" showAll="0"/>
    <pivotField name="Volumen" compact="0" outline="0" multipleItemSelectionAllowed="1" showAll="0"/>
    <pivotField name="CodTrans" compact="0" outline="0" multipleItemSelectionAllowed="1" showAll="0"/>
    <pivotField name="DescTrans" compact="0" outline="0" multipleItemSelectionAllowed="1" showAll="0"/>
    <pivotField name="CodCausTrans" compact="0" outline="0" multipleItemSelectionAllowed="1" showAll="0"/>
    <pivotField name="DescCausTrans" compact="0" outline="0" multipleItemSelectionAllowed="1" showAll="0"/>
    <pivotField name="CodigoUsuario" compact="0" outline="0" multipleItemSelectionAllowed="1" showAll="0"/>
    <pivotField name="CedulaUsuario" compact="0" outline="0" multipleItemSelectionAllowed="1" showAll="0"/>
    <pivotField name="NombreUsuario" compact="0" outline="0" multipleItemSelectionAllowed="1" showAll="0"/>
    <pivotField name="TelfUsuario" compact="0" outline="0" multipleItemSelectionAllowed="1" showAll="0"/>
    <pivotField name="DireccionUsuario" compact="0" outline="0" multipleItemSelectionAllowed="1" showAll="0"/>
    <pivotField name="GrupoUsuario" compact="0" outline="0" multipleItemSelectionAllowed="1" showAll="0"/>
    <pivotField name="CodigoProveedor" compact="0" outline="0" multipleItemSelectionAllowed="1" showAll="0"/>
    <pivotField name="RucProveedor" compact="0" outline="0" multipleItemSelectionAllowed="1" showAll="0"/>
    <pivotField name="RazonSocial" compact="0" outline="0" multipleItemSelectionAllowed="1" showAll="0"/>
    <pivotField name="DirecProveedor" compact="0" outline="0" multipleItemSelectionAllowed="1" showAll="0"/>
    <pivotField name="FechaCreacion (Proveedor)" compact="0" outline="0" multipleItemSelectionAllowed="1" showAll="0"/>
    <pivotField name="Tipo de proveedor" compact="0" outline="0" multipleItemSelectionAllowed="1" showAll="0"/>
    <pivotField name="Tipo de proveedor (Nombre)" compact="0" outline="0" multipleItemSelectionAllowed="1" showAll="0"/>
    <pivotField name="Tipo de compra" compact="0" outline="0" multipleItemSelectionAllowed="1" showAll="0"/>
    <pivotField name="Tipo de compra (Nombre)" compact="0" outline="0" multipleItemSelectionAllowed="1" showAll="0"/>
    <pivotField name="EstaCompra" compact="0" outline="0" multipleItemSelectionAllowed="1" showAll="0"/>
    <pivotField name="Comentario Detalle" compact="0" outline="0" multipleItemSelectionAllowed="1" showAll="0"/>
    <pivotField name="NúmeroCompra" compact="0" outline="0" multipleItemSelectionAllowed="1" showAll="0"/>
    <pivotField name="Comentario Cabecera" compact="0" outline="0" multipleItemSelectionAllowed="1" showAll="0"/>
    <pivotField name="Fecha Ingreso a Sistema" compact="0" outline="0" multipleItemSelectionAllowed="1" showAll="0"/>
  </pivotFields>
  <rowFields count="3">
    <field x="2"/>
    <field x="3"/>
    <field x="14"/>
  </rowFields>
  <rowItems count="2">
    <i>
      <x v="97"/>
      <x v="205"/>
      <x v="2"/>
    </i>
    <i t="grand">
      <x/>
    </i>
  </rowItems>
  <colItems count="1">
    <i/>
  </colItems>
  <dataFields count="1">
    <dataField name="Suma de Cantidad" fld="1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 xr10:uid="{00000000-0013-0000-FFFF-FFFF01000000}" sourceName="NEGOCIO">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2" xr10:uid="{00000000-0013-0000-FFFF-FFFF02000000}" sourceName="Categoría">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7" xr10:uid="{00000000-0013-0000-FFFF-FFFF03000000}" sourceName="COMPRA">
  <extLst>
    <x:ext xmlns:x15="http://schemas.microsoft.com/office/spreadsheetml/2010/11/main" uri="{2F2917AC-EB37-4324-AD4E-5DD8C200BD13}">
      <x15:tableSlicerCache tableId="1" column="7"/>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6" xr10:uid="{00000000-0013-0000-FFFF-FFFF04000000}" sourceName="CANT UND2">
  <extLst>
    <x:ext xmlns:x15="http://schemas.microsoft.com/office/spreadsheetml/2010/11/main" uri="{2F2917AC-EB37-4324-AD4E-5DD8C200BD13}">
      <x15:tableSlicerCache tableId="1" column="1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EGOCIO_1" xr10:uid="{00000000-0014-0000-FFFF-FFFF01000000}" cache="SlicerCache_Table_1_Col_1" caption="NEGOCIO" columnCount="2" rowHeight="247650"/>
  <slicer name="Categoría_2" xr10:uid="{00000000-0014-0000-FFFF-FFFF02000000}" cache="SlicerCache_Table_1_Col_2" caption="Categoría" columnCount="13" rowHeight="247650"/>
  <slicer name="COMPRA_3" xr10:uid="{00000000-0014-0000-FFFF-FFFF03000000}" cache="SlicerCache_Table_1_Col_7" caption="COMPRA" rowHeight="247650"/>
  <slicer name="CANT UND2_4" xr10:uid="{00000000-0014-0000-FFFF-FFFF04000000}" cache="SlicerCache_Table_1_Col_16" caption="CANT UND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0:P383">
  <autoFilter ref="A10:P383" xr:uid="{00000000-0009-0000-0100-000001000000}"/>
  <tableColumns count="16">
    <tableColumn id="1" xr3:uid="{00000000-0010-0000-0000-000001000000}" name="NEGOCIO"/>
    <tableColumn id="2" xr3:uid="{00000000-0010-0000-0000-000002000000}" name="Categoría"/>
    <tableColumn id="3" xr3:uid="{00000000-0010-0000-0000-000003000000}" name="Marca"/>
    <tableColumn id="4" xr3:uid="{00000000-0010-0000-0000-000004000000}" name="COD"/>
    <tableColumn id="5" xr3:uid="{00000000-0010-0000-0000-000005000000}" name="DESC"/>
    <tableColumn id="6" xr3:uid="{00000000-0010-0000-0000-000006000000}" name="UND"/>
    <tableColumn id="7" xr3:uid="{00000000-0010-0000-0000-000007000000}" name="COMPRA"/>
    <tableColumn id="8" xr3:uid="{00000000-0010-0000-0000-000008000000}" name="UND2"/>
    <tableColumn id="9" xr3:uid="{00000000-0010-0000-0000-000009000000}" name="SEM1"/>
    <tableColumn id="10" xr3:uid="{00000000-0010-0000-0000-00000A000000}" name="SEM2"/>
    <tableColumn id="11" xr3:uid="{00000000-0010-0000-0000-00000B000000}" name="VENTA"/>
    <tableColumn id="12" xr3:uid="{00000000-0010-0000-0000-00000C000000}" name="SEM3"/>
    <tableColumn id="13" xr3:uid="{00000000-0010-0000-0000-00000D000000}" name="VENTA2"/>
    <tableColumn id="14" xr3:uid="{00000000-0010-0000-0000-00000E000000}" name="SEM4"/>
    <tableColumn id="15" xr3:uid="{00000000-0010-0000-0000-00000F000000}" name="SEM5"/>
    <tableColumn id="16" xr3:uid="{00000000-0010-0000-0000-000010000000}" name="CANT UND2"/>
  </tableColumns>
  <tableStyleInfo name="INVENTARI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E3196-1048-49A0-9CEE-80BBF09EB04A}">
  <dimension ref="A1:BD1000"/>
  <sheetViews>
    <sheetView showGridLines="0" zoomScale="85" zoomScaleNormal="85" workbookViewId="0">
      <pane xSplit="4" ySplit="7" topLeftCell="E8" activePane="bottomRight" state="frozen"/>
      <selection pane="topRight" activeCell="E1" sqref="E1"/>
      <selection pane="bottomLeft" activeCell="A8" sqref="A8"/>
      <selection pane="bottomRight" activeCell="D12" sqref="D12"/>
    </sheetView>
  </sheetViews>
  <sheetFormatPr baseColWidth="10" defaultColWidth="11.5703125" defaultRowHeight="15" customHeight="1" x14ac:dyDescent="0.25"/>
  <cols>
    <col min="1" max="1" width="11.5703125" customWidth="1"/>
    <col min="2" max="3" width="7.85546875" customWidth="1"/>
    <col min="4" max="4" width="35.5703125" customWidth="1"/>
    <col min="5" max="5" width="11.85546875" customWidth="1"/>
    <col min="6" max="9" width="11.5703125" customWidth="1"/>
    <col min="10" max="10" width="12.28515625" customWidth="1"/>
    <col min="11" max="11" width="13.42578125" customWidth="1"/>
    <col min="12" max="12" width="11.5703125" customWidth="1"/>
    <col min="13" max="13" width="9.7109375" customWidth="1"/>
    <col min="14" max="16" width="11.5703125" customWidth="1"/>
    <col min="17" max="17" width="11.42578125" customWidth="1"/>
    <col min="18" max="18" width="7.85546875" customWidth="1"/>
    <col min="19" max="20" width="11.5703125" customWidth="1"/>
    <col min="21" max="21" width="9.42578125" customWidth="1"/>
    <col min="22" max="22" width="9.7109375" customWidth="1"/>
    <col min="23" max="23" width="11.28515625" customWidth="1"/>
    <col min="24" max="24" width="9.140625" customWidth="1"/>
    <col min="25" max="25" width="8.42578125" customWidth="1"/>
    <col min="26" max="27" width="7.85546875" customWidth="1"/>
    <col min="28" max="28" width="11.28515625" customWidth="1"/>
    <col min="29" max="29" width="7.85546875" customWidth="1"/>
    <col min="30" max="30" width="11.85546875" customWidth="1"/>
    <col min="31" max="31" width="9" customWidth="1"/>
    <col min="32" max="32" width="10.28515625" customWidth="1"/>
    <col min="33" max="33" width="9.7109375" customWidth="1"/>
    <col min="34" max="34" width="6.140625" customWidth="1"/>
    <col min="35" max="37" width="7.85546875" customWidth="1"/>
    <col min="38" max="38" width="11.42578125" customWidth="1"/>
    <col min="39" max="39" width="8.28515625" customWidth="1"/>
    <col min="40" max="40" width="11.7109375" customWidth="1"/>
    <col min="41" max="41" width="13.7109375" customWidth="1"/>
    <col min="42" max="42" width="11" customWidth="1"/>
    <col min="43" max="43" width="10.140625" customWidth="1"/>
    <col min="44" max="44" width="10.28515625" customWidth="1"/>
    <col min="45" max="48" width="13.7109375" customWidth="1"/>
    <col min="49" max="49" width="7.85546875" customWidth="1"/>
    <col min="50" max="50" width="13.7109375" customWidth="1"/>
    <col min="51" max="51" width="12.140625" customWidth="1"/>
    <col min="52" max="52" width="14.7109375" customWidth="1"/>
    <col min="53" max="53" width="15.140625" customWidth="1"/>
  </cols>
  <sheetData>
    <row r="1" spans="1:53" ht="16.5" customHeight="1" x14ac:dyDescent="0.25">
      <c r="B1" s="3"/>
      <c r="C1" s="1" t="s">
        <v>10</v>
      </c>
      <c r="D1" s="1"/>
      <c r="E1" s="1"/>
      <c r="F1" s="4"/>
      <c r="G1" s="4"/>
      <c r="H1" s="4"/>
      <c r="I1" s="5"/>
      <c r="J1" s="4"/>
      <c r="K1" s="4"/>
      <c r="L1" s="4"/>
      <c r="M1" s="4"/>
      <c r="N1" s="4"/>
      <c r="O1" s="4"/>
      <c r="P1" s="4"/>
      <c r="Q1" s="4"/>
      <c r="R1" s="4"/>
      <c r="S1" s="4"/>
      <c r="T1" s="4"/>
      <c r="U1" s="4"/>
      <c r="V1" s="4"/>
      <c r="W1" s="4"/>
      <c r="X1" s="4"/>
      <c r="Y1" s="4"/>
      <c r="Z1" s="4"/>
      <c r="AA1" s="4"/>
      <c r="AB1" s="4"/>
      <c r="AC1" s="4"/>
      <c r="AD1" s="4"/>
      <c r="AE1" s="4"/>
      <c r="AF1" s="4"/>
      <c r="AG1" s="4"/>
      <c r="AH1" s="67"/>
      <c r="AI1" s="4"/>
      <c r="AJ1" s="4"/>
      <c r="AK1" s="4"/>
      <c r="AL1" s="4"/>
      <c r="AM1" s="4"/>
      <c r="AN1" s="4"/>
      <c r="AO1" s="4"/>
      <c r="AP1" s="4"/>
      <c r="AQ1" s="4"/>
      <c r="AR1" s="4"/>
      <c r="AS1" s="4"/>
      <c r="AT1" s="4"/>
      <c r="AU1" s="4"/>
      <c r="AV1" s="6"/>
      <c r="AW1" s="4"/>
      <c r="AX1" s="4"/>
      <c r="AY1" s="1"/>
      <c r="AZ1" s="1"/>
      <c r="BA1" s="1"/>
    </row>
    <row r="2" spans="1:53" ht="16.5" customHeight="1" x14ac:dyDescent="0.25">
      <c r="B2" s="7"/>
      <c r="C2" s="1" t="s">
        <v>17</v>
      </c>
      <c r="D2" s="1"/>
      <c r="E2" s="1"/>
      <c r="F2" s="8"/>
      <c r="G2" s="8"/>
      <c r="H2" s="8"/>
      <c r="I2" s="9"/>
      <c r="J2" s="8"/>
      <c r="K2" s="8"/>
      <c r="L2" s="8"/>
      <c r="M2" s="8"/>
      <c r="N2" s="8"/>
      <c r="O2" s="8"/>
      <c r="P2" s="8"/>
      <c r="Q2" s="8"/>
      <c r="R2" s="8"/>
      <c r="S2" s="8"/>
      <c r="T2" s="8"/>
      <c r="U2" s="8"/>
      <c r="V2" s="8"/>
      <c r="W2" s="8"/>
      <c r="X2" s="8"/>
      <c r="Y2" s="8"/>
      <c r="Z2" s="8"/>
      <c r="AA2" s="8"/>
      <c r="AB2" s="8"/>
      <c r="AC2" s="8"/>
      <c r="AD2" s="8"/>
      <c r="AE2" s="8"/>
      <c r="AF2" s="8"/>
      <c r="AG2" s="8"/>
      <c r="AH2" s="68"/>
      <c r="AI2" s="8"/>
      <c r="AJ2" s="8"/>
      <c r="AK2" s="8"/>
      <c r="AL2" s="8"/>
      <c r="AM2" s="8"/>
      <c r="AN2" s="8"/>
      <c r="AO2" s="8"/>
      <c r="AP2" s="8"/>
      <c r="AQ2" s="8"/>
      <c r="AR2" s="8"/>
      <c r="AS2" s="8"/>
      <c r="AT2" s="8"/>
      <c r="AU2" s="8"/>
      <c r="AV2" s="10"/>
      <c r="AW2" s="8"/>
      <c r="AX2" s="8"/>
      <c r="AY2" s="1"/>
      <c r="AZ2" s="1"/>
      <c r="BA2" s="1"/>
    </row>
    <row r="3" spans="1:53" ht="16.5" customHeight="1" x14ac:dyDescent="0.25">
      <c r="B3" s="1"/>
      <c r="C3" s="1"/>
      <c r="D3" s="1"/>
      <c r="E3" s="1"/>
      <c r="F3" s="8"/>
      <c r="G3" s="8"/>
      <c r="H3" s="8"/>
      <c r="I3" s="9"/>
      <c r="J3" s="8"/>
      <c r="K3" s="8"/>
      <c r="L3" s="8"/>
      <c r="M3" s="8"/>
      <c r="N3" s="8"/>
      <c r="O3" s="8"/>
      <c r="P3" s="8"/>
      <c r="Q3" s="8"/>
      <c r="R3" s="8"/>
      <c r="S3" s="8"/>
      <c r="T3" s="8"/>
      <c r="U3" s="8"/>
      <c r="V3" s="8"/>
      <c r="W3" s="8"/>
      <c r="X3" s="8"/>
      <c r="Y3" s="8"/>
      <c r="Z3" s="8"/>
      <c r="AA3" s="8"/>
      <c r="AB3" s="8"/>
      <c r="AC3" s="8"/>
      <c r="AD3" s="8"/>
      <c r="AE3" s="8"/>
      <c r="AF3" s="8"/>
      <c r="AG3" s="8"/>
      <c r="AH3" s="68"/>
      <c r="AI3" s="8"/>
      <c r="AJ3" s="8"/>
      <c r="AK3" s="8"/>
      <c r="AL3" s="8"/>
      <c r="AM3" s="8"/>
      <c r="AN3" s="8"/>
      <c r="AO3" s="8"/>
      <c r="AP3" s="8"/>
      <c r="AQ3" s="8"/>
      <c r="AR3" s="8"/>
      <c r="AS3" s="8"/>
      <c r="AT3" s="8"/>
      <c r="AU3" s="8"/>
      <c r="AV3" s="10"/>
      <c r="AW3" s="8"/>
      <c r="AX3" s="8"/>
      <c r="AY3" s="1"/>
      <c r="AZ3" s="1"/>
      <c r="BA3" s="1"/>
    </row>
    <row r="4" spans="1:53" ht="16.5" customHeight="1" x14ac:dyDescent="0.25">
      <c r="B4" s="1"/>
      <c r="C4" s="1"/>
      <c r="D4" s="1"/>
      <c r="E4" s="1"/>
      <c r="F4" s="8"/>
      <c r="G4" s="8"/>
      <c r="H4" s="8"/>
      <c r="I4" s="9"/>
      <c r="J4" s="8"/>
      <c r="K4" s="8"/>
      <c r="L4" s="8"/>
      <c r="M4" s="8"/>
      <c r="N4" s="8"/>
      <c r="O4" s="8"/>
      <c r="P4" s="8"/>
      <c r="Q4" s="8"/>
      <c r="R4" s="8"/>
      <c r="S4" s="8"/>
      <c r="T4" s="8"/>
      <c r="U4" s="8"/>
      <c r="V4" s="8"/>
      <c r="W4" s="8"/>
      <c r="X4" s="8"/>
      <c r="Y4" s="8"/>
      <c r="Z4" s="8"/>
      <c r="AA4" s="8"/>
      <c r="AB4" s="8"/>
      <c r="AC4" s="8"/>
      <c r="AD4" s="8"/>
      <c r="AE4" s="8"/>
      <c r="AF4" s="8"/>
      <c r="AG4" s="8"/>
      <c r="AH4" s="68"/>
      <c r="AI4" s="8"/>
      <c r="AJ4" s="8"/>
      <c r="AK4" s="8"/>
      <c r="AL4" s="8"/>
      <c r="AM4" s="8"/>
      <c r="AN4" s="8"/>
      <c r="AO4" s="8"/>
      <c r="AP4" s="8"/>
      <c r="AQ4" s="8"/>
      <c r="AR4" s="8"/>
      <c r="AS4" s="8"/>
      <c r="AT4" s="8"/>
      <c r="AU4" s="8"/>
      <c r="AV4" s="10"/>
      <c r="AW4" s="8"/>
      <c r="AX4" s="8"/>
      <c r="AY4" s="1"/>
      <c r="AZ4" s="1"/>
      <c r="BA4" s="1"/>
    </row>
    <row r="5" spans="1:53" ht="16.5" customHeight="1" x14ac:dyDescent="0.25">
      <c r="B5" s="1"/>
      <c r="C5" s="1"/>
      <c r="D5" s="1">
        <f>12+17+3+17</f>
        <v>49</v>
      </c>
      <c r="E5" s="1"/>
      <c r="F5" s="8"/>
      <c r="G5" s="8"/>
      <c r="H5" s="8"/>
      <c r="I5" s="9"/>
      <c r="J5" s="8"/>
      <c r="K5" s="8"/>
      <c r="L5" s="8"/>
      <c r="M5" s="8"/>
      <c r="N5" s="8"/>
      <c r="O5" s="8"/>
      <c r="P5" s="8"/>
      <c r="Q5" s="8"/>
      <c r="R5" s="8"/>
      <c r="S5" s="8"/>
      <c r="T5" s="8"/>
      <c r="U5" s="8"/>
      <c r="V5" s="8"/>
      <c r="W5" s="8"/>
      <c r="X5" s="8"/>
      <c r="Y5" s="8"/>
      <c r="Z5" s="8"/>
      <c r="AA5" s="8"/>
      <c r="AB5" s="8"/>
      <c r="AC5" s="8"/>
      <c r="AD5" s="8"/>
      <c r="AE5" s="8"/>
      <c r="AF5" s="8"/>
      <c r="AG5" s="8"/>
      <c r="AH5" s="68"/>
      <c r="AI5" s="8"/>
      <c r="AJ5" s="8"/>
      <c r="AK5" s="8"/>
      <c r="AL5" s="8"/>
      <c r="AM5" s="8"/>
      <c r="AN5" s="8"/>
      <c r="AO5" s="8"/>
      <c r="AP5" s="8"/>
      <c r="AQ5" s="8"/>
      <c r="AR5" s="8"/>
      <c r="AS5" s="8"/>
      <c r="AT5" s="8"/>
      <c r="AU5" s="8"/>
      <c r="AV5" s="10"/>
      <c r="AW5" s="8"/>
      <c r="AX5" s="8"/>
      <c r="AY5" s="1"/>
      <c r="AZ5" s="1"/>
      <c r="BA5" s="1"/>
    </row>
    <row r="6" spans="1:53" ht="16.5" customHeight="1" x14ac:dyDescent="0.25">
      <c r="B6" s="1"/>
      <c r="C6" s="1"/>
      <c r="D6" s="1"/>
      <c r="E6" s="1"/>
      <c r="F6" s="8"/>
      <c r="G6" s="8"/>
      <c r="H6" s="8"/>
      <c r="I6" s="9"/>
      <c r="J6" s="8"/>
      <c r="K6" s="8"/>
      <c r="L6" s="8"/>
      <c r="M6" s="8"/>
      <c r="N6" s="8"/>
      <c r="O6" s="8"/>
      <c r="P6" s="8"/>
      <c r="Q6" s="8"/>
      <c r="R6" s="8"/>
      <c r="S6" s="8"/>
      <c r="T6" s="8"/>
      <c r="U6" s="8"/>
      <c r="V6" s="8"/>
      <c r="W6" s="8"/>
      <c r="X6" s="8"/>
      <c r="Y6" s="8"/>
      <c r="Z6" s="8"/>
      <c r="AA6" s="8"/>
      <c r="AB6" s="8"/>
      <c r="AC6" s="8"/>
      <c r="AD6" s="8"/>
      <c r="AE6" s="8"/>
      <c r="AF6" s="8"/>
      <c r="AG6" s="8"/>
      <c r="AH6" s="68"/>
      <c r="AI6" s="8"/>
      <c r="AJ6" s="8"/>
      <c r="AK6" s="8"/>
      <c r="AL6" s="8"/>
      <c r="AM6" s="8"/>
      <c r="AN6" s="8"/>
      <c r="AO6" s="8"/>
      <c r="AP6" s="8"/>
      <c r="AQ6" s="8"/>
      <c r="AR6" s="8"/>
      <c r="AS6" s="8"/>
      <c r="AT6" s="8"/>
      <c r="AU6" s="8"/>
      <c r="AV6" s="10"/>
      <c r="AW6" s="8"/>
      <c r="AX6" s="8"/>
      <c r="AY6" s="1"/>
      <c r="AZ6" s="1"/>
      <c r="BA6" s="1"/>
    </row>
    <row r="7" spans="1:53" ht="16.5" customHeight="1" thickBot="1" x14ac:dyDescent="0.3">
      <c r="B7" s="11"/>
      <c r="C7" s="11"/>
      <c r="D7" s="11"/>
      <c r="E7" s="11"/>
      <c r="F7" s="12" t="s">
        <v>35</v>
      </c>
      <c r="G7" s="12" t="s">
        <v>36</v>
      </c>
      <c r="H7" s="12" t="s">
        <v>37</v>
      </c>
      <c r="I7" s="13" t="s">
        <v>38</v>
      </c>
      <c r="J7" s="12" t="s">
        <v>39</v>
      </c>
      <c r="K7" s="12" t="s">
        <v>40</v>
      </c>
      <c r="L7" s="12" t="s">
        <v>41</v>
      </c>
      <c r="M7" s="12" t="s">
        <v>42</v>
      </c>
      <c r="N7" s="12" t="s">
        <v>43</v>
      </c>
      <c r="O7" s="12" t="s">
        <v>44</v>
      </c>
      <c r="P7" s="12" t="s">
        <v>45</v>
      </c>
      <c r="Q7" s="12" t="s">
        <v>46</v>
      </c>
      <c r="R7" s="12" t="s">
        <v>47</v>
      </c>
      <c r="S7" s="14" t="s">
        <v>48</v>
      </c>
      <c r="T7" s="12" t="s">
        <v>49</v>
      </c>
      <c r="U7" s="12" t="s">
        <v>50</v>
      </c>
      <c r="V7" s="12" t="s">
        <v>51</v>
      </c>
      <c r="W7" s="12" t="s">
        <v>52</v>
      </c>
      <c r="X7" s="12" t="s">
        <v>53</v>
      </c>
      <c r="Y7" s="12" t="s">
        <v>54</v>
      </c>
      <c r="Z7" s="12" t="s">
        <v>55</v>
      </c>
      <c r="AA7" s="12" t="s">
        <v>56</v>
      </c>
      <c r="AB7" s="12" t="s">
        <v>57</v>
      </c>
      <c r="AC7" s="12" t="s">
        <v>58</v>
      </c>
      <c r="AD7" s="12" t="s">
        <v>59</v>
      </c>
      <c r="AE7" s="12" t="s">
        <v>60</v>
      </c>
      <c r="AF7" s="12" t="s">
        <v>61</v>
      </c>
      <c r="AG7" s="12" t="s">
        <v>62</v>
      </c>
      <c r="AH7" s="12" t="s">
        <v>1626</v>
      </c>
      <c r="AI7" s="12" t="s">
        <v>63</v>
      </c>
      <c r="AJ7" s="12" t="s">
        <v>64</v>
      </c>
      <c r="AK7" s="12" t="s">
        <v>65</v>
      </c>
      <c r="AL7" s="12" t="s">
        <v>66</v>
      </c>
      <c r="AM7" s="12" t="s">
        <v>67</v>
      </c>
      <c r="AN7" s="12" t="s">
        <v>68</v>
      </c>
      <c r="AO7" s="12" t="s">
        <v>69</v>
      </c>
      <c r="AP7" s="12" t="s">
        <v>70</v>
      </c>
      <c r="AQ7" s="96" t="s">
        <v>71</v>
      </c>
      <c r="AR7" s="12" t="s">
        <v>72</v>
      </c>
      <c r="AS7" s="12" t="s">
        <v>73</v>
      </c>
      <c r="AT7" s="12" t="s">
        <v>74</v>
      </c>
      <c r="AU7" s="12" t="s">
        <v>75</v>
      </c>
      <c r="AV7" s="15" t="s">
        <v>76</v>
      </c>
      <c r="AW7" s="12" t="s">
        <v>77</v>
      </c>
      <c r="AX7" s="12" t="s">
        <v>78</v>
      </c>
      <c r="AY7" s="11" t="s">
        <v>79</v>
      </c>
      <c r="AZ7" s="11" t="s">
        <v>80</v>
      </c>
      <c r="BA7" s="11" t="s">
        <v>1636</v>
      </c>
    </row>
    <row r="8" spans="1:53" ht="16.5" customHeight="1" thickBot="1" x14ac:dyDescent="0.3">
      <c r="A8" s="2" t="s">
        <v>81</v>
      </c>
      <c r="B8" s="16" t="s">
        <v>82</v>
      </c>
      <c r="C8" s="17" t="s">
        <v>83</v>
      </c>
      <c r="D8" s="17" t="s">
        <v>84</v>
      </c>
      <c r="E8" s="97" t="s">
        <v>1632</v>
      </c>
      <c r="F8" s="18"/>
      <c r="G8" s="19"/>
      <c r="H8" s="19"/>
      <c r="I8" s="20"/>
      <c r="J8" s="100"/>
      <c r="K8" s="101"/>
      <c r="L8" s="100"/>
      <c r="M8" s="19"/>
      <c r="N8" s="19"/>
      <c r="O8" s="21"/>
      <c r="P8" s="19"/>
      <c r="Q8" s="102"/>
      <c r="R8" s="101"/>
      <c r="S8" s="21"/>
      <c r="T8" s="19"/>
      <c r="U8" s="21"/>
      <c r="V8" s="19"/>
      <c r="W8" s="22"/>
      <c r="X8" s="22"/>
      <c r="Y8" s="22"/>
      <c r="Z8" s="22"/>
      <c r="AA8" s="23"/>
      <c r="AB8" s="24"/>
      <c r="AC8" s="25"/>
      <c r="AD8" s="22"/>
      <c r="AE8" s="26"/>
      <c r="AF8" s="24"/>
      <c r="AG8" s="25"/>
      <c r="AH8" s="69"/>
      <c r="AI8" s="24"/>
      <c r="AJ8" s="25"/>
      <c r="AK8" s="24"/>
      <c r="AL8" s="25"/>
      <c r="AM8" s="24"/>
      <c r="AN8" s="25"/>
      <c r="AO8" s="24"/>
      <c r="AP8" s="25"/>
      <c r="AQ8" s="24"/>
      <c r="AR8" s="25"/>
      <c r="AS8" s="24"/>
      <c r="AT8" s="25"/>
      <c r="AU8" s="24"/>
      <c r="AV8" s="27"/>
      <c r="AW8" s="24"/>
      <c r="AX8" s="28"/>
      <c r="AY8" s="103"/>
      <c r="AZ8" s="103"/>
      <c r="BA8" s="103"/>
    </row>
    <row r="9" spans="1:53" ht="15" customHeight="1" x14ac:dyDescent="0.25">
      <c r="A9" s="29" t="s">
        <v>85</v>
      </c>
      <c r="B9" s="30">
        <v>939228</v>
      </c>
      <c r="C9" s="1" t="s">
        <v>86</v>
      </c>
      <c r="D9" s="1" t="s">
        <v>87</v>
      </c>
      <c r="E9" s="1"/>
      <c r="F9" s="8"/>
      <c r="G9" s="109"/>
      <c r="H9" s="109"/>
      <c r="I9" s="107"/>
      <c r="J9" s="103"/>
      <c r="K9" s="104"/>
      <c r="L9" s="103"/>
      <c r="M9" s="108"/>
      <c r="N9" s="108"/>
      <c r="O9" s="113"/>
      <c r="P9" s="108"/>
      <c r="Q9" s="106"/>
      <c r="R9" s="109"/>
      <c r="S9" s="103"/>
      <c r="T9" s="109"/>
      <c r="U9" s="103"/>
      <c r="V9" s="109"/>
      <c r="W9" s="109"/>
      <c r="X9" s="109"/>
      <c r="Y9" s="109"/>
      <c r="Z9" s="109"/>
      <c r="AA9" s="103"/>
      <c r="AB9" s="109"/>
      <c r="AC9" s="103"/>
      <c r="AD9" s="109"/>
      <c r="AE9" s="114"/>
      <c r="AF9" s="109"/>
      <c r="AG9" s="103"/>
      <c r="AH9" s="103"/>
      <c r="AI9" s="109"/>
      <c r="AJ9" s="103"/>
      <c r="AK9" s="109"/>
      <c r="AL9" s="103"/>
      <c r="AM9" s="109"/>
      <c r="AN9" s="103"/>
      <c r="AO9" s="109"/>
      <c r="AP9" s="103"/>
      <c r="AQ9" s="109"/>
      <c r="AR9" s="103"/>
      <c r="AS9" s="109"/>
      <c r="AT9" s="103"/>
      <c r="AU9" s="109"/>
      <c r="AV9" s="115"/>
      <c r="AW9" s="109"/>
      <c r="AX9" s="107"/>
      <c r="AY9" s="108"/>
      <c r="AZ9" s="77"/>
      <c r="BA9" s="77"/>
    </row>
    <row r="10" spans="1:53" ht="15" customHeight="1" x14ac:dyDescent="0.25">
      <c r="A10" s="29" t="s">
        <v>88</v>
      </c>
      <c r="B10" s="30">
        <v>84695</v>
      </c>
      <c r="C10" s="1" t="s">
        <v>86</v>
      </c>
      <c r="D10" s="1" t="s">
        <v>89</v>
      </c>
      <c r="E10" s="1"/>
      <c r="F10" s="8"/>
      <c r="G10" s="109"/>
      <c r="H10" s="109"/>
      <c r="I10" s="107"/>
      <c r="J10" s="103"/>
      <c r="K10" s="109"/>
      <c r="L10" s="103"/>
      <c r="M10" s="108"/>
      <c r="N10" s="108"/>
      <c r="O10" s="113"/>
      <c r="P10" s="108"/>
      <c r="Q10" s="106"/>
      <c r="R10" s="109"/>
      <c r="S10" s="103"/>
      <c r="T10" s="109"/>
      <c r="U10" s="103"/>
      <c r="V10" s="109"/>
      <c r="W10" s="109"/>
      <c r="X10" s="109"/>
      <c r="Y10" s="109"/>
      <c r="Z10" s="109"/>
      <c r="AA10" s="103"/>
      <c r="AB10" s="109"/>
      <c r="AC10" s="103"/>
      <c r="AD10" s="109"/>
      <c r="AE10" s="114"/>
      <c r="AF10" s="109"/>
      <c r="AG10" s="103"/>
      <c r="AH10" s="103"/>
      <c r="AI10" s="109"/>
      <c r="AJ10" s="103"/>
      <c r="AK10" s="109"/>
      <c r="AL10" s="103"/>
      <c r="AM10" s="109"/>
      <c r="AN10" s="103"/>
      <c r="AO10" s="109"/>
      <c r="AP10" s="103"/>
      <c r="AQ10" s="109"/>
      <c r="AR10" s="103"/>
      <c r="AS10" s="109"/>
      <c r="AT10" s="103"/>
      <c r="AU10" s="109"/>
      <c r="AV10" s="115"/>
      <c r="AW10" s="109"/>
      <c r="AX10" s="107"/>
      <c r="AY10" s="108"/>
      <c r="AZ10" s="77"/>
      <c r="BA10" s="77"/>
    </row>
    <row r="11" spans="1:53" ht="15" customHeight="1" x14ac:dyDescent="0.25">
      <c r="A11" s="29" t="s">
        <v>90</v>
      </c>
      <c r="B11" s="30">
        <v>945177</v>
      </c>
      <c r="C11" s="1" t="s">
        <v>86</v>
      </c>
      <c r="D11" s="7" t="s">
        <v>11</v>
      </c>
      <c r="E11" s="77" t="s">
        <v>1633</v>
      </c>
      <c r="F11" s="8"/>
      <c r="G11" s="109"/>
      <c r="H11" s="109"/>
      <c r="I11" s="107"/>
      <c r="J11" s="103"/>
      <c r="K11" s="109"/>
      <c r="L11" s="103"/>
      <c r="M11" s="108"/>
      <c r="N11" s="108"/>
      <c r="O11" s="113"/>
      <c r="P11" s="108"/>
      <c r="Q11" s="106"/>
      <c r="R11" s="109"/>
      <c r="S11" s="103"/>
      <c r="T11" s="109"/>
      <c r="U11" s="103"/>
      <c r="V11" s="109"/>
      <c r="W11" s="109"/>
      <c r="X11" s="109"/>
      <c r="Y11" s="109"/>
      <c r="Z11" s="109"/>
      <c r="AA11" s="103"/>
      <c r="AB11" s="109"/>
      <c r="AC11" s="103"/>
      <c r="AD11" s="109"/>
      <c r="AE11" s="114"/>
      <c r="AF11" s="109"/>
      <c r="AG11" s="103"/>
      <c r="AH11" s="103"/>
      <c r="AI11" s="109"/>
      <c r="AJ11" s="103"/>
      <c r="AK11" s="109"/>
      <c r="AL11" s="103"/>
      <c r="AM11" s="109"/>
      <c r="AN11" s="103"/>
      <c r="AO11" s="109"/>
      <c r="AP11" s="103"/>
      <c r="AQ11" s="109"/>
      <c r="AR11" s="103"/>
      <c r="AS11" s="109"/>
      <c r="AT11" s="103"/>
      <c r="AU11" s="109"/>
      <c r="AV11" s="115"/>
      <c r="AW11" s="109"/>
      <c r="AX11" s="107"/>
      <c r="AY11" s="108"/>
      <c r="AZ11" s="77"/>
      <c r="BA11" s="77"/>
    </row>
    <row r="12" spans="1:53" ht="15" customHeight="1" x14ac:dyDescent="0.25">
      <c r="A12" s="29" t="s">
        <v>91</v>
      </c>
      <c r="B12" s="32">
        <v>278935</v>
      </c>
      <c r="C12" s="33" t="s">
        <v>86</v>
      </c>
      <c r="D12" s="33" t="s">
        <v>92</v>
      </c>
      <c r="E12" s="33"/>
      <c r="F12" s="34"/>
      <c r="G12" s="109"/>
      <c r="H12" s="116"/>
      <c r="I12" s="117"/>
      <c r="J12" s="103"/>
      <c r="K12" s="109"/>
      <c r="L12" s="103"/>
      <c r="M12" s="108"/>
      <c r="N12" s="108"/>
      <c r="O12" s="113"/>
      <c r="P12" s="108"/>
      <c r="Q12" s="106"/>
      <c r="R12" s="109"/>
      <c r="S12" s="103"/>
      <c r="T12" s="109"/>
      <c r="U12" s="103"/>
      <c r="V12" s="109"/>
      <c r="W12" s="109"/>
      <c r="X12" s="109"/>
      <c r="Y12" s="109"/>
      <c r="Z12" s="109"/>
      <c r="AA12" s="103"/>
      <c r="AB12" s="109"/>
      <c r="AC12" s="103"/>
      <c r="AD12" s="109"/>
      <c r="AE12" s="114"/>
      <c r="AF12" s="109"/>
      <c r="AG12" s="103"/>
      <c r="AH12" s="103"/>
      <c r="AI12" s="109"/>
      <c r="AJ12" s="103"/>
      <c r="AK12" s="109"/>
      <c r="AL12" s="103"/>
      <c r="AM12" s="109"/>
      <c r="AN12" s="103"/>
      <c r="AO12" s="109"/>
      <c r="AP12" s="103"/>
      <c r="AQ12" s="109"/>
      <c r="AR12" s="103"/>
      <c r="AS12" s="109"/>
      <c r="AT12" s="103"/>
      <c r="AU12" s="109"/>
      <c r="AV12" s="115"/>
      <c r="AW12" s="109"/>
      <c r="AX12" s="107"/>
      <c r="AY12" s="108"/>
      <c r="AZ12" s="78"/>
      <c r="BA12" s="78"/>
    </row>
    <row r="13" spans="1:53" ht="15" customHeight="1" x14ac:dyDescent="0.25">
      <c r="A13" s="29" t="s">
        <v>93</v>
      </c>
      <c r="B13" s="35">
        <v>961367</v>
      </c>
      <c r="C13" s="36" t="s">
        <v>86</v>
      </c>
      <c r="D13" s="36" t="s">
        <v>94</v>
      </c>
      <c r="E13" s="77"/>
      <c r="F13" s="8"/>
      <c r="G13" s="109"/>
      <c r="H13" s="109"/>
      <c r="I13" s="107"/>
      <c r="J13" s="103"/>
      <c r="K13" s="109"/>
      <c r="L13" s="103"/>
      <c r="M13" s="108"/>
      <c r="N13" s="108"/>
      <c r="O13" s="113"/>
      <c r="P13" s="108"/>
      <c r="Q13" s="106"/>
      <c r="R13" s="109"/>
      <c r="S13" s="103"/>
      <c r="T13" s="109"/>
      <c r="U13" s="103"/>
      <c r="V13" s="109"/>
      <c r="W13" s="109"/>
      <c r="X13" s="109"/>
      <c r="Y13" s="109"/>
      <c r="Z13" s="118"/>
      <c r="AA13" s="119"/>
      <c r="AB13" s="109"/>
      <c r="AC13" s="103"/>
      <c r="AD13" s="109"/>
      <c r="AE13" s="114"/>
      <c r="AF13" s="109"/>
      <c r="AG13" s="103"/>
      <c r="AH13" s="103"/>
      <c r="AI13" s="109"/>
      <c r="AJ13" s="103"/>
      <c r="AK13" s="109"/>
      <c r="AL13" s="103"/>
      <c r="AM13" s="109"/>
      <c r="AN13" s="103"/>
      <c r="AO13" s="109"/>
      <c r="AP13" s="103"/>
      <c r="AQ13" s="109"/>
      <c r="AR13" s="103"/>
      <c r="AS13" s="109"/>
      <c r="AT13" s="103"/>
      <c r="AU13" s="109"/>
      <c r="AV13" s="115"/>
      <c r="AW13" s="109"/>
      <c r="AX13" s="107"/>
      <c r="AY13" s="108"/>
      <c r="AZ13" s="77"/>
      <c r="BA13" s="77"/>
    </row>
    <row r="14" spans="1:53" ht="15" customHeight="1" x14ac:dyDescent="0.25">
      <c r="A14" s="29" t="s">
        <v>95</v>
      </c>
      <c r="B14" s="30">
        <v>874150</v>
      </c>
      <c r="C14" s="1" t="s">
        <v>86</v>
      </c>
      <c r="D14" s="3" t="s">
        <v>0</v>
      </c>
      <c r="E14" s="77" t="s">
        <v>1633</v>
      </c>
      <c r="F14" s="8"/>
      <c r="G14" s="109"/>
      <c r="H14" s="109"/>
      <c r="I14" s="107"/>
      <c r="J14" s="106"/>
      <c r="K14" s="109"/>
      <c r="L14" s="106"/>
      <c r="M14" s="108"/>
      <c r="N14" s="108"/>
      <c r="O14" s="113"/>
      <c r="P14" s="108"/>
      <c r="Q14" s="106"/>
      <c r="R14" s="109"/>
      <c r="S14" s="103"/>
      <c r="T14" s="109"/>
      <c r="U14" s="103"/>
      <c r="V14" s="109"/>
      <c r="W14" s="109"/>
      <c r="X14" s="109"/>
      <c r="Y14" s="109"/>
      <c r="Z14" s="109"/>
      <c r="AA14" s="103"/>
      <c r="AB14" s="109"/>
      <c r="AC14" s="103"/>
      <c r="AD14" s="109"/>
      <c r="AE14" s="114"/>
      <c r="AF14" s="109"/>
      <c r="AG14" s="103"/>
      <c r="AH14" s="103"/>
      <c r="AI14" s="109"/>
      <c r="AJ14" s="103"/>
      <c r="AK14" s="109"/>
      <c r="AL14" s="103"/>
      <c r="AM14" s="109"/>
      <c r="AN14" s="103"/>
      <c r="AO14" s="109"/>
      <c r="AP14" s="103"/>
      <c r="AQ14" s="109"/>
      <c r="AR14" s="103"/>
      <c r="AS14" s="109"/>
      <c r="AT14" s="103"/>
      <c r="AU14" s="109"/>
      <c r="AV14" s="115"/>
      <c r="AW14" s="109"/>
      <c r="AX14" s="107"/>
      <c r="AY14" s="108"/>
      <c r="AZ14" s="77"/>
      <c r="BA14" s="77"/>
    </row>
    <row r="15" spans="1:53" ht="15" customHeight="1" x14ac:dyDescent="0.25">
      <c r="A15" s="29" t="s">
        <v>96</v>
      </c>
      <c r="B15" s="30">
        <v>632997</v>
      </c>
      <c r="C15" s="1" t="s">
        <v>86</v>
      </c>
      <c r="D15" s="1" t="s">
        <v>97</v>
      </c>
      <c r="E15" s="1"/>
      <c r="F15" s="8"/>
      <c r="G15" s="109"/>
      <c r="H15" s="109"/>
      <c r="I15" s="107"/>
      <c r="J15" s="103"/>
      <c r="K15" s="109"/>
      <c r="L15" s="103"/>
      <c r="M15" s="108"/>
      <c r="N15" s="108"/>
      <c r="O15" s="113"/>
      <c r="P15" s="108"/>
      <c r="Q15" s="106"/>
      <c r="R15" s="109"/>
      <c r="S15" s="103"/>
      <c r="T15" s="109"/>
      <c r="U15" s="103"/>
      <c r="V15" s="109"/>
      <c r="W15" s="109"/>
      <c r="X15" s="109"/>
      <c r="Y15" s="109"/>
      <c r="Z15" s="109"/>
      <c r="AA15" s="103"/>
      <c r="AB15" s="109"/>
      <c r="AC15" s="103"/>
      <c r="AD15" s="109"/>
      <c r="AE15" s="114"/>
      <c r="AF15" s="109"/>
      <c r="AG15" s="103"/>
      <c r="AH15" s="103"/>
      <c r="AI15" s="109"/>
      <c r="AJ15" s="103"/>
      <c r="AK15" s="109"/>
      <c r="AL15" s="103"/>
      <c r="AM15" s="109"/>
      <c r="AN15" s="103"/>
      <c r="AO15" s="109"/>
      <c r="AP15" s="103"/>
      <c r="AQ15" s="109"/>
      <c r="AR15" s="103"/>
      <c r="AS15" s="109"/>
      <c r="AT15" s="103"/>
      <c r="AU15" s="109"/>
      <c r="AV15" s="115"/>
      <c r="AW15" s="109"/>
      <c r="AX15" s="107"/>
      <c r="AY15" s="108"/>
      <c r="AZ15" s="77"/>
      <c r="BA15" s="77"/>
    </row>
    <row r="16" spans="1:53" ht="15" customHeight="1" x14ac:dyDescent="0.25">
      <c r="A16" s="29" t="s">
        <v>98</v>
      </c>
      <c r="B16" s="30">
        <v>936151</v>
      </c>
      <c r="C16" s="1" t="s">
        <v>86</v>
      </c>
      <c r="D16" s="1" t="s">
        <v>99</v>
      </c>
      <c r="E16" s="1"/>
      <c r="F16" s="8"/>
      <c r="G16" s="109"/>
      <c r="H16" s="109"/>
      <c r="I16" s="107"/>
      <c r="J16" s="103"/>
      <c r="K16" s="109"/>
      <c r="L16" s="103"/>
      <c r="M16" s="108"/>
      <c r="N16" s="108"/>
      <c r="O16" s="113"/>
      <c r="P16" s="108"/>
      <c r="Q16" s="106"/>
      <c r="R16" s="109"/>
      <c r="S16" s="103"/>
      <c r="T16" s="109"/>
      <c r="U16" s="103"/>
      <c r="V16" s="109"/>
      <c r="W16" s="109"/>
      <c r="X16" s="109"/>
      <c r="Y16" s="109"/>
      <c r="Z16" s="109"/>
      <c r="AA16" s="103"/>
      <c r="AB16" s="109"/>
      <c r="AC16" s="103"/>
      <c r="AD16" s="109"/>
      <c r="AE16" s="114"/>
      <c r="AF16" s="109"/>
      <c r="AG16" s="103"/>
      <c r="AH16" s="103"/>
      <c r="AI16" s="109"/>
      <c r="AJ16" s="103"/>
      <c r="AK16" s="109"/>
      <c r="AL16" s="103"/>
      <c r="AM16" s="109"/>
      <c r="AN16" s="103"/>
      <c r="AO16" s="109"/>
      <c r="AP16" s="103"/>
      <c r="AQ16" s="109"/>
      <c r="AR16" s="103"/>
      <c r="AS16" s="109"/>
      <c r="AT16" s="103"/>
      <c r="AU16" s="109"/>
      <c r="AV16" s="115"/>
      <c r="AW16" s="109"/>
      <c r="AX16" s="107"/>
      <c r="AY16" s="108"/>
      <c r="AZ16" s="77"/>
      <c r="BA16" s="77"/>
    </row>
    <row r="17" spans="1:53" ht="15" customHeight="1" thickBot="1" x14ac:dyDescent="0.3">
      <c r="A17" s="29" t="s">
        <v>100</v>
      </c>
      <c r="B17" s="30">
        <v>8408792</v>
      </c>
      <c r="C17" s="1" t="s">
        <v>86</v>
      </c>
      <c r="D17" s="1" t="s">
        <v>101</v>
      </c>
      <c r="E17" s="1"/>
      <c r="F17" s="37"/>
      <c r="G17" s="109"/>
      <c r="H17" s="120"/>
      <c r="I17" s="121"/>
      <c r="J17" s="103"/>
      <c r="K17" s="120"/>
      <c r="L17" s="103"/>
      <c r="M17" s="108"/>
      <c r="N17" s="108"/>
      <c r="O17" s="113"/>
      <c r="P17" s="108"/>
      <c r="Q17" s="106"/>
      <c r="R17" s="109"/>
      <c r="S17" s="103"/>
      <c r="T17" s="109"/>
      <c r="U17" s="103"/>
      <c r="V17" s="109"/>
      <c r="W17" s="109"/>
      <c r="X17" s="109"/>
      <c r="Y17" s="109"/>
      <c r="Z17" s="109"/>
      <c r="AA17" s="103"/>
      <c r="AB17" s="109"/>
      <c r="AC17" s="103"/>
      <c r="AD17" s="109"/>
      <c r="AE17" s="114"/>
      <c r="AF17" s="109"/>
      <c r="AG17" s="103"/>
      <c r="AH17" s="103"/>
      <c r="AI17" s="109"/>
      <c r="AJ17" s="103"/>
      <c r="AK17" s="109"/>
      <c r="AL17" s="103"/>
      <c r="AM17" s="109"/>
      <c r="AN17" s="103"/>
      <c r="AO17" s="109"/>
      <c r="AP17" s="103"/>
      <c r="AQ17" s="109"/>
      <c r="AR17" s="103"/>
      <c r="AS17" s="109"/>
      <c r="AT17" s="103"/>
      <c r="AU17" s="109"/>
      <c r="AV17" s="115"/>
      <c r="AW17" s="109"/>
      <c r="AX17" s="107"/>
      <c r="AY17" s="108"/>
      <c r="AZ17" s="77"/>
      <c r="BA17" s="1"/>
    </row>
    <row r="18" spans="1:53" ht="15" customHeight="1" x14ac:dyDescent="0.25">
      <c r="A18" s="29" t="s">
        <v>102</v>
      </c>
      <c r="B18" s="39">
        <v>8408877</v>
      </c>
      <c r="C18" s="40" t="s">
        <v>103</v>
      </c>
      <c r="D18" s="40" t="s">
        <v>104</v>
      </c>
      <c r="E18" s="40"/>
      <c r="F18" s="4"/>
      <c r="G18" s="4"/>
      <c r="H18" s="4"/>
      <c r="I18" s="40"/>
      <c r="J18" s="104"/>
      <c r="K18" s="105"/>
      <c r="L18" s="104"/>
      <c r="M18" s="67"/>
      <c r="N18" s="39"/>
      <c r="O18" s="79"/>
      <c r="P18" s="80"/>
      <c r="Q18" s="110"/>
      <c r="R18" s="104"/>
      <c r="S18" s="40"/>
      <c r="T18" s="4"/>
      <c r="U18" s="40"/>
      <c r="V18" s="39"/>
      <c r="W18" s="4"/>
      <c r="X18" s="76"/>
      <c r="Y18" s="79"/>
      <c r="Z18" s="80"/>
      <c r="AA18" s="4"/>
      <c r="AB18" s="4"/>
      <c r="AC18" s="4"/>
      <c r="AD18" s="4"/>
      <c r="AE18" s="4"/>
      <c r="AF18" s="39"/>
      <c r="AG18" s="39"/>
      <c r="AH18" s="39"/>
      <c r="AI18" s="4"/>
      <c r="AJ18" s="5"/>
      <c r="AK18" s="4"/>
      <c r="AL18" s="4"/>
      <c r="AM18" s="4"/>
      <c r="AN18" s="4"/>
      <c r="AO18" s="4"/>
      <c r="AP18" s="4"/>
      <c r="AQ18" s="4"/>
      <c r="AR18" s="4"/>
      <c r="AS18" s="4"/>
      <c r="AT18" s="4"/>
      <c r="AU18" s="4"/>
      <c r="AV18" s="81"/>
      <c r="AW18" s="4"/>
      <c r="AX18" s="4"/>
      <c r="AY18" s="108"/>
      <c r="AZ18" s="106"/>
      <c r="BA18" s="103"/>
    </row>
    <row r="19" spans="1:53" ht="15" customHeight="1" x14ac:dyDescent="0.25">
      <c r="A19" s="29" t="s">
        <v>129</v>
      </c>
      <c r="B19" s="30">
        <v>623584</v>
      </c>
      <c r="C19" s="1" t="s">
        <v>103</v>
      </c>
      <c r="D19" s="3" t="s">
        <v>1</v>
      </c>
      <c r="E19" s="77" t="s">
        <v>1633</v>
      </c>
      <c r="F19" s="8"/>
      <c r="G19" s="8"/>
      <c r="H19" s="8"/>
      <c r="I19" s="1"/>
      <c r="J19" s="106"/>
      <c r="K19" s="107"/>
      <c r="L19" s="106"/>
      <c r="M19" s="68"/>
      <c r="N19" s="76"/>
      <c r="O19" s="82"/>
      <c r="P19" s="83"/>
      <c r="Q19" s="111"/>
      <c r="R19" s="109"/>
      <c r="S19" s="8"/>
      <c r="T19" s="8"/>
      <c r="U19" s="8"/>
      <c r="V19" s="30"/>
      <c r="W19" s="8"/>
      <c r="X19" s="76"/>
      <c r="Y19" s="82"/>
      <c r="Z19" s="83"/>
      <c r="AA19" s="8"/>
      <c r="AB19" s="8"/>
      <c r="AC19" s="8"/>
      <c r="AD19" s="8"/>
      <c r="AE19" s="8"/>
      <c r="AF19" s="1"/>
      <c r="AG19" s="30"/>
      <c r="AH19" s="76"/>
      <c r="AI19" s="8"/>
      <c r="AJ19" s="9"/>
      <c r="AK19" s="8"/>
      <c r="AL19" s="8"/>
      <c r="AM19" s="8"/>
      <c r="AN19" s="8"/>
      <c r="AO19" s="8"/>
      <c r="AP19" s="8"/>
      <c r="AQ19" s="8"/>
      <c r="AR19" s="8"/>
      <c r="AS19" s="8"/>
      <c r="AT19" s="8"/>
      <c r="AU19" s="8"/>
      <c r="AV19" s="84"/>
      <c r="AW19" s="8"/>
      <c r="AX19" s="8"/>
      <c r="AY19" s="108"/>
      <c r="AZ19" s="106"/>
      <c r="BA19" s="103"/>
    </row>
    <row r="20" spans="1:53" ht="15" customHeight="1" x14ac:dyDescent="0.25">
      <c r="A20" s="29" t="s">
        <v>153</v>
      </c>
      <c r="B20" s="30">
        <v>959624</v>
      </c>
      <c r="C20" s="1" t="s">
        <v>103</v>
      </c>
      <c r="D20" s="7" t="s">
        <v>12</v>
      </c>
      <c r="E20" s="77" t="s">
        <v>1633</v>
      </c>
      <c r="F20" s="8"/>
      <c r="G20" s="8"/>
      <c r="H20" s="8"/>
      <c r="I20" s="1"/>
      <c r="J20" s="108"/>
      <c r="K20" s="107"/>
      <c r="L20" s="108"/>
      <c r="M20" s="68"/>
      <c r="N20" s="76"/>
      <c r="O20" s="82"/>
      <c r="P20" s="83"/>
      <c r="Q20" s="111"/>
      <c r="R20" s="109"/>
      <c r="S20" s="1"/>
      <c r="T20" s="8"/>
      <c r="U20" s="1"/>
      <c r="V20" s="30"/>
      <c r="W20" s="8"/>
      <c r="X20" s="76"/>
      <c r="Y20" s="82"/>
      <c r="Z20" s="83"/>
      <c r="AA20" s="8"/>
      <c r="AB20" s="8"/>
      <c r="AC20" s="8"/>
      <c r="AD20" s="8"/>
      <c r="AE20" s="8"/>
      <c r="AF20" s="1"/>
      <c r="AG20" s="30"/>
      <c r="AH20" s="76"/>
      <c r="AI20" s="8"/>
      <c r="AJ20" s="1"/>
      <c r="AK20" s="8"/>
      <c r="AL20" s="8"/>
      <c r="AM20" s="8"/>
      <c r="AN20" s="8"/>
      <c r="AO20" s="30"/>
      <c r="AP20" s="8"/>
      <c r="AQ20" s="8"/>
      <c r="AR20" s="8"/>
      <c r="AS20" s="8"/>
      <c r="AT20" s="8"/>
      <c r="AU20" s="8"/>
      <c r="AV20" s="84"/>
      <c r="AW20" s="8"/>
      <c r="AX20" s="8"/>
      <c r="AY20" s="108"/>
      <c r="AZ20" s="106"/>
      <c r="BA20" s="103"/>
    </row>
    <row r="21" spans="1:53" ht="15" customHeight="1" x14ac:dyDescent="0.25">
      <c r="A21" s="29" t="s">
        <v>157</v>
      </c>
      <c r="B21" s="30">
        <v>945055</v>
      </c>
      <c r="C21" s="1" t="s">
        <v>103</v>
      </c>
      <c r="D21" s="1" t="s">
        <v>158</v>
      </c>
      <c r="E21" s="1"/>
      <c r="F21" s="8"/>
      <c r="G21" s="8"/>
      <c r="H21" s="8"/>
      <c r="I21" s="1"/>
      <c r="J21" s="109"/>
      <c r="K21" s="107"/>
      <c r="L21" s="109"/>
      <c r="M21" s="8"/>
      <c r="N21" s="76"/>
      <c r="O21" s="82"/>
      <c r="P21" s="83"/>
      <c r="Q21" s="111"/>
      <c r="R21" s="109"/>
      <c r="S21" s="1"/>
      <c r="T21" s="8"/>
      <c r="U21" s="1"/>
      <c r="V21" s="30"/>
      <c r="W21" s="8"/>
      <c r="X21" s="76"/>
      <c r="Y21" s="82"/>
      <c r="Z21" s="83"/>
      <c r="AA21" s="8"/>
      <c r="AB21" s="1"/>
      <c r="AC21" s="8"/>
      <c r="AD21" s="8"/>
      <c r="AE21" s="8"/>
      <c r="AF21" s="1"/>
      <c r="AG21" s="30"/>
      <c r="AH21" s="76"/>
      <c r="AI21" s="8"/>
      <c r="AJ21" s="1"/>
      <c r="AK21" s="8"/>
      <c r="AL21" s="8"/>
      <c r="AM21" s="8"/>
      <c r="AN21" s="8"/>
      <c r="AO21" s="30"/>
      <c r="AP21" s="8"/>
      <c r="AQ21" s="8"/>
      <c r="AR21" s="8"/>
      <c r="AS21" s="8"/>
      <c r="AT21" s="8"/>
      <c r="AU21" s="9"/>
      <c r="AV21" s="84"/>
      <c r="AW21" s="8"/>
      <c r="AX21" s="8"/>
      <c r="AY21" s="108"/>
      <c r="AZ21" s="103"/>
      <c r="BA21" s="103"/>
    </row>
    <row r="22" spans="1:53" ht="15" customHeight="1" x14ac:dyDescent="0.25">
      <c r="A22" s="29" t="s">
        <v>161</v>
      </c>
      <c r="B22" s="30">
        <v>549351</v>
      </c>
      <c r="C22" s="1" t="s">
        <v>103</v>
      </c>
      <c r="D22" s="3" t="s">
        <v>2</v>
      </c>
      <c r="E22" s="77" t="s">
        <v>1633</v>
      </c>
      <c r="F22" s="8"/>
      <c r="G22" s="8"/>
      <c r="H22" s="8"/>
      <c r="I22" s="1"/>
      <c r="J22" s="108"/>
      <c r="K22" s="107"/>
      <c r="L22" s="108"/>
      <c r="M22" s="8"/>
      <c r="N22" s="76"/>
      <c r="O22" s="82"/>
      <c r="P22" s="83"/>
      <c r="Q22" s="111"/>
      <c r="R22" s="109"/>
      <c r="S22" s="1"/>
      <c r="T22" s="8"/>
      <c r="U22" s="1"/>
      <c r="V22" s="30"/>
      <c r="W22" s="8"/>
      <c r="X22" s="76"/>
      <c r="Y22" s="82"/>
      <c r="Z22" s="83"/>
      <c r="AA22" s="8"/>
      <c r="AB22" s="1"/>
      <c r="AC22" s="8"/>
      <c r="AD22" s="8"/>
      <c r="AE22" s="8"/>
      <c r="AF22" s="1"/>
      <c r="AG22" s="30"/>
      <c r="AH22" s="76"/>
      <c r="AI22" s="8"/>
      <c r="AJ22" s="1"/>
      <c r="AK22" s="8"/>
      <c r="AL22" s="8"/>
      <c r="AM22" s="8"/>
      <c r="AN22" s="8"/>
      <c r="AO22" s="30"/>
      <c r="AP22" s="8"/>
      <c r="AQ22" s="8"/>
      <c r="AR22" s="8"/>
      <c r="AS22" s="8"/>
      <c r="AT22" s="8"/>
      <c r="AU22" s="9"/>
      <c r="AV22" s="84"/>
      <c r="AW22" s="8"/>
      <c r="AX22" s="8"/>
      <c r="AY22" s="108"/>
      <c r="AZ22" s="103"/>
      <c r="BA22" s="103"/>
    </row>
    <row r="23" spans="1:53" ht="15" customHeight="1" x14ac:dyDescent="0.25">
      <c r="A23" s="29" t="s">
        <v>164</v>
      </c>
      <c r="B23" s="30">
        <v>145691</v>
      </c>
      <c r="C23" s="1" t="s">
        <v>103</v>
      </c>
      <c r="D23" s="3" t="s">
        <v>3</v>
      </c>
      <c r="E23" s="77" t="s">
        <v>1633</v>
      </c>
      <c r="F23" s="8"/>
      <c r="G23" s="8"/>
      <c r="H23" s="8"/>
      <c r="I23" s="1"/>
      <c r="J23" s="108"/>
      <c r="K23" s="107"/>
      <c r="L23" s="108"/>
      <c r="M23" s="8"/>
      <c r="N23" s="76"/>
      <c r="O23" s="82"/>
      <c r="P23" s="83"/>
      <c r="Q23" s="111"/>
      <c r="R23" s="109"/>
      <c r="S23" s="1"/>
      <c r="T23" s="8"/>
      <c r="U23" s="1"/>
      <c r="V23" s="30"/>
      <c r="W23" s="8"/>
      <c r="X23" s="76"/>
      <c r="Y23" s="82"/>
      <c r="Z23" s="83"/>
      <c r="AA23" s="8"/>
      <c r="AB23" s="1"/>
      <c r="AC23" s="8"/>
      <c r="AD23" s="8"/>
      <c r="AE23" s="8"/>
      <c r="AF23" s="1"/>
      <c r="AG23" s="30"/>
      <c r="AH23" s="76"/>
      <c r="AI23" s="8"/>
      <c r="AJ23" s="1"/>
      <c r="AK23" s="8"/>
      <c r="AL23" s="8"/>
      <c r="AM23" s="8"/>
      <c r="AN23" s="8"/>
      <c r="AO23" s="30"/>
      <c r="AP23" s="8"/>
      <c r="AQ23" s="8"/>
      <c r="AR23" s="8"/>
      <c r="AS23" s="8"/>
      <c r="AT23" s="8"/>
      <c r="AU23" s="9"/>
      <c r="AV23" s="84"/>
      <c r="AW23" s="8"/>
      <c r="AX23" s="8"/>
      <c r="AY23" s="108"/>
      <c r="AZ23" s="103"/>
      <c r="BA23" s="103"/>
    </row>
    <row r="24" spans="1:53" ht="15" customHeight="1" x14ac:dyDescent="0.25">
      <c r="A24" s="29" t="s">
        <v>168</v>
      </c>
      <c r="B24" s="30">
        <v>78643</v>
      </c>
      <c r="C24" s="1" t="s">
        <v>103</v>
      </c>
      <c r="D24" s="3" t="s">
        <v>4</v>
      </c>
      <c r="E24" s="77" t="s">
        <v>1633</v>
      </c>
      <c r="F24" s="8"/>
      <c r="G24" s="8"/>
      <c r="H24" s="8"/>
      <c r="I24" s="1"/>
      <c r="J24" s="108"/>
      <c r="K24" s="107"/>
      <c r="L24" s="108"/>
      <c r="M24" s="8"/>
      <c r="N24" s="76"/>
      <c r="O24" s="82"/>
      <c r="P24" s="83"/>
      <c r="Q24" s="111"/>
      <c r="R24" s="109"/>
      <c r="S24" s="1"/>
      <c r="T24" s="8"/>
      <c r="U24" s="1"/>
      <c r="V24" s="30"/>
      <c r="W24" s="8"/>
      <c r="X24" s="76"/>
      <c r="Y24" s="82"/>
      <c r="Z24" s="83"/>
      <c r="AA24" s="8"/>
      <c r="AB24" s="1"/>
      <c r="AC24" s="8"/>
      <c r="AD24" s="8"/>
      <c r="AE24" s="8"/>
      <c r="AF24" s="1"/>
      <c r="AG24" s="30"/>
      <c r="AH24" s="76"/>
      <c r="AI24" s="8"/>
      <c r="AJ24" s="1"/>
      <c r="AK24" s="8"/>
      <c r="AL24" s="8"/>
      <c r="AM24" s="8"/>
      <c r="AN24" s="8"/>
      <c r="AO24" s="30"/>
      <c r="AP24" s="8"/>
      <c r="AQ24" s="8"/>
      <c r="AR24" s="8"/>
      <c r="AS24" s="8"/>
      <c r="AT24" s="8"/>
      <c r="AU24" s="9"/>
      <c r="AV24" s="84"/>
      <c r="AW24" s="8"/>
      <c r="AX24" s="8"/>
      <c r="AY24" s="108"/>
      <c r="AZ24" s="103"/>
      <c r="BA24" s="103"/>
    </row>
    <row r="25" spans="1:53" ht="15" customHeight="1" x14ac:dyDescent="0.25">
      <c r="A25" s="29" t="s">
        <v>170</v>
      </c>
      <c r="B25" s="30">
        <v>549506</v>
      </c>
      <c r="C25" s="1" t="s">
        <v>103</v>
      </c>
      <c r="D25" s="3" t="s">
        <v>5</v>
      </c>
      <c r="E25" s="77" t="s">
        <v>1633</v>
      </c>
      <c r="F25" s="8"/>
      <c r="G25" s="1"/>
      <c r="H25" s="8"/>
      <c r="I25" s="1"/>
      <c r="J25" s="109"/>
      <c r="K25" s="107"/>
      <c r="L25" s="109"/>
      <c r="M25" s="8"/>
      <c r="N25" s="76"/>
      <c r="O25" s="82"/>
      <c r="P25" s="83"/>
      <c r="Q25" s="111"/>
      <c r="R25" s="109"/>
      <c r="S25" s="1"/>
      <c r="T25" s="8"/>
      <c r="U25" s="1"/>
      <c r="V25" s="30"/>
      <c r="W25" s="8"/>
      <c r="X25" s="76"/>
      <c r="Y25" s="82"/>
      <c r="Z25" s="83"/>
      <c r="AA25" s="8"/>
      <c r="AB25" s="1"/>
      <c r="AC25" s="8"/>
      <c r="AD25" s="8"/>
      <c r="AE25" s="8"/>
      <c r="AF25" s="1"/>
      <c r="AG25" s="30"/>
      <c r="AH25" s="76"/>
      <c r="AI25" s="8"/>
      <c r="AJ25" s="1"/>
      <c r="AK25" s="8"/>
      <c r="AL25" s="8"/>
      <c r="AM25" s="8"/>
      <c r="AN25" s="8"/>
      <c r="AO25" s="30"/>
      <c r="AP25" s="8"/>
      <c r="AQ25" s="8"/>
      <c r="AR25" s="8"/>
      <c r="AS25" s="8"/>
      <c r="AT25" s="8"/>
      <c r="AU25" s="9"/>
      <c r="AV25" s="84"/>
      <c r="AW25" s="8"/>
      <c r="AX25" s="8"/>
      <c r="AY25" s="108"/>
      <c r="AZ25" s="103"/>
      <c r="BA25" s="103"/>
    </row>
    <row r="26" spans="1:53" ht="15" customHeight="1" x14ac:dyDescent="0.25">
      <c r="A26" s="29" t="s">
        <v>174</v>
      </c>
      <c r="B26" s="30">
        <v>960511</v>
      </c>
      <c r="C26" s="1" t="s">
        <v>103</v>
      </c>
      <c r="D26" s="1" t="s">
        <v>176</v>
      </c>
      <c r="E26" s="1"/>
      <c r="F26" s="8"/>
      <c r="G26" s="8"/>
      <c r="H26" s="8"/>
      <c r="I26" s="1"/>
      <c r="J26" s="109"/>
      <c r="K26" s="107"/>
      <c r="L26" s="109"/>
      <c r="M26" s="8"/>
      <c r="N26" s="76"/>
      <c r="O26" s="82"/>
      <c r="P26" s="83"/>
      <c r="Q26" s="111"/>
      <c r="R26" s="109"/>
      <c r="S26" s="1"/>
      <c r="T26" s="8"/>
      <c r="U26" s="1"/>
      <c r="V26" s="30"/>
      <c r="W26" s="8"/>
      <c r="X26" s="76"/>
      <c r="Y26" s="82"/>
      <c r="Z26" s="83"/>
      <c r="AA26" s="8"/>
      <c r="AB26" s="1"/>
      <c r="AC26" s="8"/>
      <c r="AD26" s="8"/>
      <c r="AE26" s="8"/>
      <c r="AF26" s="1"/>
      <c r="AG26" s="30"/>
      <c r="AH26" s="76"/>
      <c r="AI26" s="8"/>
      <c r="AJ26" s="1"/>
      <c r="AK26" s="8"/>
      <c r="AL26" s="8"/>
      <c r="AM26" s="8"/>
      <c r="AN26" s="8"/>
      <c r="AO26" s="30"/>
      <c r="AP26" s="8"/>
      <c r="AQ26" s="8"/>
      <c r="AR26" s="8"/>
      <c r="AS26" s="8"/>
      <c r="AT26" s="8"/>
      <c r="AU26" s="9"/>
      <c r="AV26" s="84"/>
      <c r="AW26" s="8"/>
      <c r="AX26" s="8"/>
      <c r="AY26" s="108"/>
      <c r="AZ26" s="103"/>
      <c r="BA26" s="103"/>
    </row>
    <row r="27" spans="1:53" ht="15" customHeight="1" x14ac:dyDescent="0.25">
      <c r="A27" s="29" t="s">
        <v>179</v>
      </c>
      <c r="B27" s="30">
        <v>623587</v>
      </c>
      <c r="C27" s="1" t="s">
        <v>103</v>
      </c>
      <c r="D27" s="1" t="s">
        <v>180</v>
      </c>
      <c r="E27" s="1"/>
      <c r="F27" s="8"/>
      <c r="G27" s="8"/>
      <c r="H27" s="8"/>
      <c r="I27" s="1"/>
      <c r="J27" s="103"/>
      <c r="K27" s="107"/>
      <c r="L27" s="103"/>
      <c r="M27" s="8"/>
      <c r="N27" s="76"/>
      <c r="O27" s="82"/>
      <c r="P27" s="83"/>
      <c r="Q27" s="111"/>
      <c r="R27" s="109"/>
      <c r="S27" s="1"/>
      <c r="T27" s="8"/>
      <c r="U27" s="1"/>
      <c r="V27" s="30"/>
      <c r="W27" s="8"/>
      <c r="X27" s="76"/>
      <c r="Y27" s="82"/>
      <c r="Z27" s="83"/>
      <c r="AA27" s="8"/>
      <c r="AB27" s="1"/>
      <c r="AC27" s="8"/>
      <c r="AD27" s="8"/>
      <c r="AE27" s="8"/>
      <c r="AF27" s="1"/>
      <c r="AG27" s="30"/>
      <c r="AH27" s="76"/>
      <c r="AI27" s="8"/>
      <c r="AJ27" s="1"/>
      <c r="AK27" s="8"/>
      <c r="AL27" s="8"/>
      <c r="AM27" s="8"/>
      <c r="AN27" s="8"/>
      <c r="AO27" s="30"/>
      <c r="AP27" s="8"/>
      <c r="AQ27" s="8"/>
      <c r="AR27" s="8"/>
      <c r="AS27" s="8"/>
      <c r="AT27" s="8"/>
      <c r="AU27" s="9"/>
      <c r="AV27" s="84"/>
      <c r="AW27" s="8"/>
      <c r="AX27" s="8"/>
      <c r="AY27" s="108"/>
      <c r="AZ27" s="103"/>
      <c r="BA27" s="103"/>
    </row>
    <row r="28" spans="1:53" ht="15" customHeight="1" x14ac:dyDescent="0.25">
      <c r="A28" s="29" t="s">
        <v>183</v>
      </c>
      <c r="B28" s="30">
        <v>701396</v>
      </c>
      <c r="C28" s="1" t="s">
        <v>103</v>
      </c>
      <c r="D28" s="7" t="s">
        <v>13</v>
      </c>
      <c r="E28" s="77" t="s">
        <v>1633</v>
      </c>
      <c r="F28" s="8"/>
      <c r="G28" s="8"/>
      <c r="H28" s="8"/>
      <c r="I28" s="1"/>
      <c r="J28" s="103"/>
      <c r="K28" s="107"/>
      <c r="L28" s="103"/>
      <c r="M28" s="8"/>
      <c r="N28" s="76"/>
      <c r="O28" s="82"/>
      <c r="P28" s="83"/>
      <c r="Q28" s="111"/>
      <c r="R28" s="109"/>
      <c r="S28" s="1"/>
      <c r="T28" s="8"/>
      <c r="U28" s="1"/>
      <c r="V28" s="30"/>
      <c r="W28" s="8"/>
      <c r="X28" s="76"/>
      <c r="Y28" s="82"/>
      <c r="Z28" s="83"/>
      <c r="AA28" s="8"/>
      <c r="AB28" s="1"/>
      <c r="AC28" s="8"/>
      <c r="AD28" s="8"/>
      <c r="AE28" s="8"/>
      <c r="AF28" s="1"/>
      <c r="AG28" s="30"/>
      <c r="AH28" s="76"/>
      <c r="AI28" s="8"/>
      <c r="AJ28" s="1"/>
      <c r="AK28" s="8"/>
      <c r="AL28" s="8"/>
      <c r="AM28" s="8"/>
      <c r="AN28" s="8"/>
      <c r="AO28" s="30"/>
      <c r="AP28" s="8"/>
      <c r="AQ28" s="8"/>
      <c r="AR28" s="8"/>
      <c r="AS28" s="8"/>
      <c r="AT28" s="8"/>
      <c r="AU28" s="9"/>
      <c r="AV28" s="84"/>
      <c r="AW28" s="8"/>
      <c r="AX28" s="8"/>
      <c r="AY28" s="108"/>
      <c r="AZ28" s="103"/>
      <c r="BA28" s="103"/>
    </row>
    <row r="29" spans="1:53" ht="15" customHeight="1" x14ac:dyDescent="0.25">
      <c r="A29" s="29" t="s">
        <v>186</v>
      </c>
      <c r="B29" s="30">
        <v>943440</v>
      </c>
      <c r="C29" s="1" t="s">
        <v>103</v>
      </c>
      <c r="D29" s="7" t="s">
        <v>14</v>
      </c>
      <c r="E29" s="77" t="s">
        <v>1633</v>
      </c>
      <c r="F29" s="8"/>
      <c r="G29" s="8"/>
      <c r="H29" s="8"/>
      <c r="I29" s="1"/>
      <c r="J29" s="103"/>
      <c r="K29" s="107"/>
      <c r="L29" s="103"/>
      <c r="M29" s="8"/>
      <c r="N29" s="76"/>
      <c r="O29" s="82"/>
      <c r="P29" s="83"/>
      <c r="Q29" s="111"/>
      <c r="R29" s="109"/>
      <c r="S29" s="1"/>
      <c r="T29" s="8"/>
      <c r="U29" s="1"/>
      <c r="V29" s="30"/>
      <c r="W29" s="8"/>
      <c r="X29" s="76"/>
      <c r="Y29" s="82"/>
      <c r="Z29" s="83"/>
      <c r="AA29" s="8"/>
      <c r="AB29" s="1"/>
      <c r="AC29" s="8"/>
      <c r="AD29" s="8"/>
      <c r="AE29" s="8"/>
      <c r="AF29" s="1"/>
      <c r="AG29" s="30"/>
      <c r="AH29" s="76"/>
      <c r="AI29" s="8"/>
      <c r="AJ29" s="1"/>
      <c r="AK29" s="8"/>
      <c r="AL29" s="8"/>
      <c r="AM29" s="8"/>
      <c r="AN29" s="8"/>
      <c r="AO29" s="30"/>
      <c r="AP29" s="8"/>
      <c r="AQ29" s="8"/>
      <c r="AR29" s="8"/>
      <c r="AS29" s="8"/>
      <c r="AT29" s="8"/>
      <c r="AU29" s="9"/>
      <c r="AV29" s="84"/>
      <c r="AW29" s="8"/>
      <c r="AX29" s="8"/>
      <c r="AY29" s="108"/>
      <c r="AZ29" s="103"/>
      <c r="BA29" s="103"/>
    </row>
    <row r="30" spans="1:53" ht="15" customHeight="1" x14ac:dyDescent="0.25">
      <c r="A30" s="29" t="s">
        <v>189</v>
      </c>
      <c r="B30" s="30">
        <v>566611</v>
      </c>
      <c r="C30" s="1" t="s">
        <v>103</v>
      </c>
      <c r="D30" s="3" t="s">
        <v>6</v>
      </c>
      <c r="E30" s="77" t="s">
        <v>1633</v>
      </c>
      <c r="F30" s="8"/>
      <c r="G30" s="8"/>
      <c r="H30" s="8"/>
      <c r="I30" s="1"/>
      <c r="J30" s="103"/>
      <c r="K30" s="107"/>
      <c r="L30" s="103"/>
      <c r="M30" s="8"/>
      <c r="N30" s="76"/>
      <c r="O30" s="82"/>
      <c r="P30" s="83"/>
      <c r="Q30" s="111"/>
      <c r="R30" s="109"/>
      <c r="S30" s="1"/>
      <c r="T30" s="8"/>
      <c r="U30" s="1"/>
      <c r="V30" s="30"/>
      <c r="W30" s="8"/>
      <c r="X30" s="77"/>
      <c r="Y30" s="82"/>
      <c r="Z30" s="83"/>
      <c r="AA30" s="8"/>
      <c r="AB30" s="1"/>
      <c r="AC30" s="8"/>
      <c r="AD30" s="8"/>
      <c r="AE30" s="8"/>
      <c r="AF30" s="1"/>
      <c r="AG30" s="30"/>
      <c r="AH30" s="76"/>
      <c r="AI30" s="8"/>
      <c r="AJ30" s="1"/>
      <c r="AK30" s="8"/>
      <c r="AL30" s="8"/>
      <c r="AM30" s="8"/>
      <c r="AN30" s="8"/>
      <c r="AO30" s="30"/>
      <c r="AP30" s="8"/>
      <c r="AQ30" s="8"/>
      <c r="AR30" s="8"/>
      <c r="AS30" s="8"/>
      <c r="AT30" s="8"/>
      <c r="AU30" s="9"/>
      <c r="AV30" s="84"/>
      <c r="AW30" s="8"/>
      <c r="AX30" s="8"/>
      <c r="AY30" s="108"/>
      <c r="AZ30" s="103"/>
      <c r="BA30" s="103"/>
    </row>
    <row r="31" spans="1:53" ht="15" customHeight="1" x14ac:dyDescent="0.25">
      <c r="A31" s="29" t="s">
        <v>192</v>
      </c>
      <c r="B31" s="30">
        <v>569007</v>
      </c>
      <c r="C31" s="1" t="s">
        <v>103</v>
      </c>
      <c r="D31" s="1" t="s">
        <v>193</v>
      </c>
      <c r="E31" s="1"/>
      <c r="F31" s="8"/>
      <c r="G31" s="8"/>
      <c r="H31" s="8"/>
      <c r="I31" s="1"/>
      <c r="J31" s="103"/>
      <c r="K31" s="107"/>
      <c r="L31" s="103"/>
      <c r="M31" s="8"/>
      <c r="N31" s="76"/>
      <c r="O31" s="82"/>
      <c r="P31" s="83"/>
      <c r="Q31" s="111"/>
      <c r="R31" s="109"/>
      <c r="S31" s="1"/>
      <c r="T31" s="8"/>
      <c r="U31" s="1"/>
      <c r="V31" s="30"/>
      <c r="W31" s="8"/>
      <c r="X31" s="77"/>
      <c r="Y31" s="82"/>
      <c r="Z31" s="83"/>
      <c r="AA31" s="8"/>
      <c r="AB31" s="1"/>
      <c r="AC31" s="8"/>
      <c r="AD31" s="8"/>
      <c r="AE31" s="8"/>
      <c r="AF31" s="1"/>
      <c r="AG31" s="30"/>
      <c r="AH31" s="76"/>
      <c r="AI31" s="8"/>
      <c r="AJ31" s="1"/>
      <c r="AK31" s="8"/>
      <c r="AL31" s="8"/>
      <c r="AM31" s="8"/>
      <c r="AN31" s="8"/>
      <c r="AO31" s="30"/>
      <c r="AP31" s="8"/>
      <c r="AQ31" s="8"/>
      <c r="AR31" s="8"/>
      <c r="AS31" s="8"/>
      <c r="AT31" s="8"/>
      <c r="AU31" s="9"/>
      <c r="AV31" s="84"/>
      <c r="AW31" s="8"/>
      <c r="AX31" s="8"/>
      <c r="AY31" s="108"/>
      <c r="AZ31" s="103"/>
      <c r="BA31" s="103"/>
    </row>
    <row r="32" spans="1:53" ht="15" customHeight="1" x14ac:dyDescent="0.25">
      <c r="A32" s="29" t="s">
        <v>196</v>
      </c>
      <c r="B32" s="30">
        <v>949130</v>
      </c>
      <c r="C32" s="1" t="s">
        <v>103</v>
      </c>
      <c r="D32" s="7" t="s">
        <v>15</v>
      </c>
      <c r="E32" s="77" t="s">
        <v>1633</v>
      </c>
      <c r="F32" s="8"/>
      <c r="G32" s="8"/>
      <c r="H32" s="8"/>
      <c r="I32" s="1"/>
      <c r="J32" s="103"/>
      <c r="K32" s="107"/>
      <c r="L32" s="103"/>
      <c r="M32" s="8"/>
      <c r="N32" s="76"/>
      <c r="O32" s="82"/>
      <c r="P32" s="83"/>
      <c r="Q32" s="111"/>
      <c r="R32" s="109"/>
      <c r="S32" s="1"/>
      <c r="T32" s="8"/>
      <c r="U32" s="1"/>
      <c r="V32" s="30"/>
      <c r="W32" s="8"/>
      <c r="X32" s="77"/>
      <c r="Y32" s="82"/>
      <c r="Z32" s="83"/>
      <c r="AA32" s="8"/>
      <c r="AB32" s="1"/>
      <c r="AC32" s="8"/>
      <c r="AD32" s="8"/>
      <c r="AE32" s="8"/>
      <c r="AF32" s="1"/>
      <c r="AG32" s="30"/>
      <c r="AH32" s="76"/>
      <c r="AI32" s="8"/>
      <c r="AJ32" s="1"/>
      <c r="AK32" s="8"/>
      <c r="AL32" s="8"/>
      <c r="AM32" s="8"/>
      <c r="AN32" s="8"/>
      <c r="AO32" s="30"/>
      <c r="AP32" s="8"/>
      <c r="AQ32" s="8"/>
      <c r="AR32" s="8"/>
      <c r="AS32" s="8"/>
      <c r="AT32" s="8"/>
      <c r="AU32" s="9"/>
      <c r="AV32" s="84"/>
      <c r="AW32" s="8"/>
      <c r="AX32" s="8"/>
      <c r="AY32" s="108"/>
      <c r="AZ32" s="103"/>
      <c r="BA32" s="103"/>
    </row>
    <row r="33" spans="1:53" ht="15" customHeight="1" x14ac:dyDescent="0.25">
      <c r="A33" s="29" t="s">
        <v>199</v>
      </c>
      <c r="B33" s="30">
        <v>145712</v>
      </c>
      <c r="C33" s="1" t="s">
        <v>103</v>
      </c>
      <c r="D33" s="70" t="s">
        <v>16</v>
      </c>
      <c r="E33" s="77"/>
      <c r="F33" s="8"/>
      <c r="G33" s="8"/>
      <c r="H33" s="8"/>
      <c r="I33" s="1"/>
      <c r="J33" s="103"/>
      <c r="K33" s="107"/>
      <c r="L33" s="103"/>
      <c r="M33" s="8"/>
      <c r="N33" s="76"/>
      <c r="O33" s="82"/>
      <c r="P33" s="83"/>
      <c r="Q33" s="107"/>
      <c r="R33" s="109"/>
      <c r="S33" s="1"/>
      <c r="T33" s="8"/>
      <c r="U33" s="1"/>
      <c r="V33" s="30"/>
      <c r="W33" s="8"/>
      <c r="X33" s="77"/>
      <c r="Y33" s="82"/>
      <c r="Z33" s="83"/>
      <c r="AA33" s="8"/>
      <c r="AB33" s="1"/>
      <c r="AC33" s="8"/>
      <c r="AD33" s="8"/>
      <c r="AE33" s="8"/>
      <c r="AF33" s="1"/>
      <c r="AG33" s="30"/>
      <c r="AH33" s="76"/>
      <c r="AI33" s="8"/>
      <c r="AJ33" s="1"/>
      <c r="AK33" s="8"/>
      <c r="AL33" s="8"/>
      <c r="AM33" s="8"/>
      <c r="AN33" s="8"/>
      <c r="AO33" s="30"/>
      <c r="AP33" s="8"/>
      <c r="AQ33" s="8"/>
      <c r="AR33" s="8"/>
      <c r="AS33" s="8"/>
      <c r="AT33" s="8"/>
      <c r="AU33" s="9"/>
      <c r="AV33" s="84"/>
      <c r="AW33" s="8"/>
      <c r="AX33" s="8"/>
      <c r="AY33" s="108"/>
      <c r="AZ33" s="103"/>
      <c r="BA33" s="103"/>
    </row>
    <row r="34" spans="1:53" ht="15" customHeight="1" x14ac:dyDescent="0.25">
      <c r="A34" s="29" t="s">
        <v>203</v>
      </c>
      <c r="B34" s="30">
        <v>420131</v>
      </c>
      <c r="C34" s="1" t="s">
        <v>103</v>
      </c>
      <c r="D34" s="1" t="s">
        <v>205</v>
      </c>
      <c r="E34" s="1"/>
      <c r="F34" s="8"/>
      <c r="G34" s="8"/>
      <c r="H34" s="8"/>
      <c r="I34" s="1"/>
      <c r="J34" s="103"/>
      <c r="K34" s="107"/>
      <c r="L34" s="103"/>
      <c r="M34" s="8"/>
      <c r="N34" s="76"/>
      <c r="O34" s="82"/>
      <c r="P34" s="83"/>
      <c r="Q34" s="107"/>
      <c r="R34" s="109"/>
      <c r="S34" s="1"/>
      <c r="T34" s="8"/>
      <c r="U34" s="1"/>
      <c r="V34" s="30"/>
      <c r="W34" s="8"/>
      <c r="X34" s="77"/>
      <c r="Y34" s="82"/>
      <c r="Z34" s="83"/>
      <c r="AA34" s="8"/>
      <c r="AB34" s="1"/>
      <c r="AC34" s="8"/>
      <c r="AD34" s="8"/>
      <c r="AE34" s="8"/>
      <c r="AF34" s="1"/>
      <c r="AG34" s="30"/>
      <c r="AH34" s="76"/>
      <c r="AI34" s="8"/>
      <c r="AJ34" s="1"/>
      <c r="AK34" s="8"/>
      <c r="AL34" s="8"/>
      <c r="AM34" s="8"/>
      <c r="AN34" s="8"/>
      <c r="AO34" s="30"/>
      <c r="AP34" s="8"/>
      <c r="AQ34" s="8"/>
      <c r="AR34" s="8"/>
      <c r="AS34" s="8"/>
      <c r="AT34" s="8"/>
      <c r="AU34" s="9"/>
      <c r="AV34" s="84"/>
      <c r="AW34" s="8"/>
      <c r="AX34" s="8"/>
      <c r="AY34" s="108"/>
      <c r="AZ34" s="103"/>
      <c r="BA34" s="103"/>
    </row>
    <row r="35" spans="1:53" ht="15" customHeight="1" x14ac:dyDescent="0.25">
      <c r="A35" s="29" t="s">
        <v>207</v>
      </c>
      <c r="B35" s="30">
        <v>623573</v>
      </c>
      <c r="C35" s="1" t="s">
        <v>103</v>
      </c>
      <c r="D35" s="3" t="s">
        <v>7</v>
      </c>
      <c r="E35" s="77" t="s">
        <v>1633</v>
      </c>
      <c r="F35" s="8"/>
      <c r="G35" s="8"/>
      <c r="H35" s="8"/>
      <c r="I35" s="1"/>
      <c r="J35" s="106"/>
      <c r="K35" s="107"/>
      <c r="L35" s="106"/>
      <c r="M35" s="8"/>
      <c r="N35" s="76"/>
      <c r="O35" s="82"/>
      <c r="P35" s="83"/>
      <c r="Q35" s="107"/>
      <c r="R35" s="109"/>
      <c r="S35" s="1"/>
      <c r="T35" s="8"/>
      <c r="U35" s="1"/>
      <c r="V35" s="30"/>
      <c r="W35" s="8"/>
      <c r="X35" s="77"/>
      <c r="Y35" s="82"/>
      <c r="Z35" s="83"/>
      <c r="AA35" s="8"/>
      <c r="AB35" s="1"/>
      <c r="AC35" s="8"/>
      <c r="AD35" s="8"/>
      <c r="AE35" s="8"/>
      <c r="AF35" s="1"/>
      <c r="AG35" s="30"/>
      <c r="AH35" s="76"/>
      <c r="AI35" s="8"/>
      <c r="AJ35" s="1"/>
      <c r="AK35" s="8"/>
      <c r="AL35" s="8"/>
      <c r="AM35" s="8"/>
      <c r="AN35" s="8"/>
      <c r="AO35" s="30"/>
      <c r="AP35" s="8"/>
      <c r="AQ35" s="8"/>
      <c r="AR35" s="8"/>
      <c r="AS35" s="8"/>
      <c r="AT35" s="8"/>
      <c r="AU35" s="9"/>
      <c r="AV35" s="84"/>
      <c r="AW35" s="8"/>
      <c r="AX35" s="8"/>
      <c r="AY35" s="108"/>
      <c r="AZ35" s="103"/>
      <c r="BA35" s="103"/>
    </row>
    <row r="36" spans="1:53" ht="15" customHeight="1" x14ac:dyDescent="0.25">
      <c r="A36" s="29" t="s">
        <v>210</v>
      </c>
      <c r="B36" s="30">
        <v>936187</v>
      </c>
      <c r="C36" s="1" t="s">
        <v>103</v>
      </c>
      <c r="D36" s="7" t="s">
        <v>18</v>
      </c>
      <c r="E36" s="77" t="s">
        <v>1633</v>
      </c>
      <c r="F36" s="8"/>
      <c r="G36" s="8"/>
      <c r="H36" s="8"/>
      <c r="I36" s="1"/>
      <c r="J36" s="106"/>
      <c r="K36" s="107"/>
      <c r="L36" s="106"/>
      <c r="M36" s="8"/>
      <c r="N36" s="76"/>
      <c r="O36" s="82"/>
      <c r="P36" s="83"/>
      <c r="Q36" s="107"/>
      <c r="R36" s="109"/>
      <c r="S36" s="1"/>
      <c r="T36" s="8"/>
      <c r="U36" s="1"/>
      <c r="V36" s="30"/>
      <c r="W36" s="8"/>
      <c r="X36" s="77"/>
      <c r="Y36" s="82"/>
      <c r="Z36" s="83"/>
      <c r="AA36" s="8"/>
      <c r="AB36" s="1"/>
      <c r="AC36" s="8"/>
      <c r="AD36" s="8"/>
      <c r="AE36" s="8"/>
      <c r="AF36" s="1"/>
      <c r="AG36" s="30"/>
      <c r="AH36" s="76"/>
      <c r="AI36" s="8"/>
      <c r="AJ36" s="1"/>
      <c r="AK36" s="8"/>
      <c r="AL36" s="8"/>
      <c r="AM36" s="8"/>
      <c r="AN36" s="8"/>
      <c r="AO36" s="30"/>
      <c r="AP36" s="8"/>
      <c r="AQ36" s="8"/>
      <c r="AR36" s="8"/>
      <c r="AS36" s="8"/>
      <c r="AT36" s="8"/>
      <c r="AU36" s="9"/>
      <c r="AV36" s="84"/>
      <c r="AW36" s="8"/>
      <c r="AX36" s="8"/>
      <c r="AY36" s="108"/>
      <c r="AZ36" s="103"/>
      <c r="BA36" s="103"/>
    </row>
    <row r="37" spans="1:53" ht="15" customHeight="1" x14ac:dyDescent="0.25">
      <c r="A37" s="29" t="s">
        <v>213</v>
      </c>
      <c r="B37" s="30">
        <v>145626</v>
      </c>
      <c r="C37" s="1" t="s">
        <v>103</v>
      </c>
      <c r="D37" s="3" t="s">
        <v>8</v>
      </c>
      <c r="E37" s="77" t="s">
        <v>1633</v>
      </c>
      <c r="F37" s="8"/>
      <c r="G37" s="8"/>
      <c r="H37" s="8"/>
      <c r="I37" s="1"/>
      <c r="J37" s="106"/>
      <c r="K37" s="107"/>
      <c r="L37" s="106"/>
      <c r="M37" s="8"/>
      <c r="N37" s="76"/>
      <c r="O37" s="82"/>
      <c r="P37" s="83"/>
      <c r="Q37" s="107"/>
      <c r="R37" s="109"/>
      <c r="S37" s="1"/>
      <c r="T37" s="8"/>
      <c r="U37" s="1"/>
      <c r="V37" s="30"/>
      <c r="W37" s="8"/>
      <c r="X37" s="77"/>
      <c r="Y37" s="82"/>
      <c r="Z37" s="83"/>
      <c r="AA37" s="8"/>
      <c r="AB37" s="1"/>
      <c r="AC37" s="8"/>
      <c r="AD37" s="8"/>
      <c r="AE37" s="8"/>
      <c r="AF37" s="1"/>
      <c r="AG37" s="30"/>
      <c r="AH37" s="76"/>
      <c r="AI37" s="8"/>
      <c r="AJ37" s="1"/>
      <c r="AK37" s="8"/>
      <c r="AL37" s="8"/>
      <c r="AM37" s="8"/>
      <c r="AN37" s="8"/>
      <c r="AO37" s="30"/>
      <c r="AP37" s="8"/>
      <c r="AQ37" s="8"/>
      <c r="AR37" s="8"/>
      <c r="AS37" s="8"/>
      <c r="AT37" s="8"/>
      <c r="AU37" s="9"/>
      <c r="AV37" s="84"/>
      <c r="AW37" s="8"/>
      <c r="AX37" s="8"/>
      <c r="AY37" s="108"/>
      <c r="AZ37" s="103"/>
      <c r="BA37" s="103"/>
    </row>
    <row r="38" spans="1:53" ht="15" customHeight="1" x14ac:dyDescent="0.25">
      <c r="A38" s="29" t="s">
        <v>215</v>
      </c>
      <c r="B38" s="30">
        <v>566628</v>
      </c>
      <c r="C38" s="1" t="s">
        <v>103</v>
      </c>
      <c r="D38" s="1" t="s">
        <v>217</v>
      </c>
      <c r="E38" s="1"/>
      <c r="F38" s="8"/>
      <c r="G38" s="8"/>
      <c r="H38" s="8"/>
      <c r="I38" s="1"/>
      <c r="J38" s="103"/>
      <c r="K38" s="107"/>
      <c r="L38" s="103"/>
      <c r="M38" s="8"/>
      <c r="N38" s="76"/>
      <c r="O38" s="82"/>
      <c r="P38" s="83"/>
      <c r="Q38" s="107"/>
      <c r="R38" s="109"/>
      <c r="S38" s="1"/>
      <c r="T38" s="8"/>
      <c r="U38" s="1"/>
      <c r="V38" s="30"/>
      <c r="W38" s="8"/>
      <c r="X38" s="77"/>
      <c r="Y38" s="82"/>
      <c r="Z38" s="83"/>
      <c r="AA38" s="8"/>
      <c r="AB38" s="1"/>
      <c r="AC38" s="8"/>
      <c r="AD38" s="8"/>
      <c r="AE38" s="8"/>
      <c r="AF38" s="1"/>
      <c r="AG38" s="30"/>
      <c r="AH38" s="76"/>
      <c r="AI38" s="8"/>
      <c r="AJ38" s="1"/>
      <c r="AK38" s="8"/>
      <c r="AL38" s="8"/>
      <c r="AM38" s="8"/>
      <c r="AN38" s="8"/>
      <c r="AO38" s="30"/>
      <c r="AP38" s="8"/>
      <c r="AQ38" s="8"/>
      <c r="AR38" s="8"/>
      <c r="AS38" s="8"/>
      <c r="AT38" s="8"/>
      <c r="AU38" s="9"/>
      <c r="AV38" s="84"/>
      <c r="AW38" s="8"/>
      <c r="AX38" s="8"/>
      <c r="AY38" s="108"/>
      <c r="AZ38" s="103"/>
      <c r="BA38" s="103"/>
    </row>
    <row r="39" spans="1:53" ht="15" customHeight="1" x14ac:dyDescent="0.25">
      <c r="A39" s="29" t="s">
        <v>220</v>
      </c>
      <c r="B39" s="1">
        <v>8408938</v>
      </c>
      <c r="C39" s="1" t="s">
        <v>103</v>
      </c>
      <c r="D39" s="1" t="s">
        <v>221</v>
      </c>
      <c r="E39" s="1"/>
      <c r="F39" s="8"/>
      <c r="G39" s="8"/>
      <c r="H39" s="8"/>
      <c r="I39" s="1"/>
      <c r="J39" s="103"/>
      <c r="K39" s="107"/>
      <c r="L39" s="103"/>
      <c r="M39" s="8"/>
      <c r="N39" s="76"/>
      <c r="O39" s="82"/>
      <c r="P39" s="83"/>
      <c r="Q39" s="107"/>
      <c r="R39" s="109"/>
      <c r="S39" s="1"/>
      <c r="T39" s="8"/>
      <c r="U39" s="1"/>
      <c r="V39" s="30"/>
      <c r="W39" s="8"/>
      <c r="X39" s="77"/>
      <c r="Y39" s="82"/>
      <c r="Z39" s="83"/>
      <c r="AA39" s="8"/>
      <c r="AB39" s="1"/>
      <c r="AC39" s="8"/>
      <c r="AD39" s="8"/>
      <c r="AE39" s="8"/>
      <c r="AF39" s="1"/>
      <c r="AG39" s="30"/>
      <c r="AH39" s="76"/>
      <c r="AI39" s="8"/>
      <c r="AJ39" s="1"/>
      <c r="AK39" s="8"/>
      <c r="AL39" s="8"/>
      <c r="AM39" s="8"/>
      <c r="AN39" s="8"/>
      <c r="AO39" s="30"/>
      <c r="AP39" s="8"/>
      <c r="AQ39" s="8"/>
      <c r="AR39" s="8"/>
      <c r="AS39" s="8"/>
      <c r="AT39" s="8"/>
      <c r="AU39" s="9"/>
      <c r="AV39" s="84"/>
      <c r="AW39" s="8"/>
      <c r="AX39" s="8"/>
      <c r="AY39" s="108"/>
      <c r="AZ39" s="103"/>
      <c r="BA39" s="103"/>
    </row>
    <row r="40" spans="1:53" ht="15" customHeight="1" thickBot="1" x14ac:dyDescent="0.3">
      <c r="A40" s="29" t="s">
        <v>225</v>
      </c>
      <c r="B40" s="41">
        <v>333777</v>
      </c>
      <c r="C40" s="43" t="s">
        <v>103</v>
      </c>
      <c r="D40" s="43" t="s">
        <v>229</v>
      </c>
      <c r="E40" s="43"/>
      <c r="F40" s="44"/>
      <c r="G40" s="8"/>
      <c r="H40" s="37"/>
      <c r="I40" s="45"/>
      <c r="J40" s="103"/>
      <c r="K40" s="107"/>
      <c r="L40" s="103"/>
      <c r="M40" s="8"/>
      <c r="N40" s="76"/>
      <c r="O40" s="85"/>
      <c r="P40" s="83"/>
      <c r="Q40" s="107"/>
      <c r="R40" s="109"/>
      <c r="S40" s="1"/>
      <c r="T40" s="8"/>
      <c r="U40" s="1"/>
      <c r="V40" s="30"/>
      <c r="W40" s="8"/>
      <c r="X40" s="77"/>
      <c r="Y40" s="85"/>
      <c r="Z40" s="83"/>
      <c r="AA40" s="8"/>
      <c r="AB40" s="1"/>
      <c r="AC40" s="8"/>
      <c r="AD40" s="8"/>
      <c r="AE40" s="8"/>
      <c r="AF40" s="1"/>
      <c r="AG40" s="30"/>
      <c r="AH40" s="76"/>
      <c r="AI40" s="8"/>
      <c r="AJ40" s="1"/>
      <c r="AK40" s="8"/>
      <c r="AL40" s="8"/>
      <c r="AM40" s="8"/>
      <c r="AN40" s="37"/>
      <c r="AO40" s="47"/>
      <c r="AP40" s="37"/>
      <c r="AQ40" s="37"/>
      <c r="AR40" s="37"/>
      <c r="AS40" s="37"/>
      <c r="AT40" s="37"/>
      <c r="AU40" s="38"/>
      <c r="AV40" s="86"/>
      <c r="AW40" s="37"/>
      <c r="AX40" s="37"/>
      <c r="AY40" s="108"/>
      <c r="AZ40" s="112"/>
      <c r="BA40" s="112"/>
    </row>
    <row r="41" spans="1:53" ht="15" customHeight="1" x14ac:dyDescent="0.25">
      <c r="A41" s="29" t="s">
        <v>241</v>
      </c>
      <c r="B41" s="35">
        <v>961522</v>
      </c>
      <c r="C41" s="36" t="s">
        <v>243</v>
      </c>
      <c r="D41" s="36" t="s">
        <v>244</v>
      </c>
      <c r="E41" s="77"/>
      <c r="F41" s="8"/>
      <c r="G41" s="4"/>
      <c r="H41" s="8"/>
      <c r="I41" s="1"/>
      <c r="J41" s="105"/>
      <c r="K41" s="67"/>
      <c r="L41" s="5"/>
      <c r="M41" s="67"/>
      <c r="N41" s="67"/>
      <c r="O41" s="68"/>
      <c r="P41" s="67"/>
      <c r="Q41" s="40"/>
      <c r="R41" s="4"/>
      <c r="S41" s="4"/>
      <c r="T41" s="4"/>
      <c r="U41" s="4"/>
      <c r="V41" s="4"/>
      <c r="W41" s="4"/>
      <c r="X41" s="4"/>
      <c r="Y41" s="68"/>
      <c r="Z41" s="4"/>
      <c r="AA41" s="4"/>
      <c r="AB41" s="4"/>
      <c r="AC41" s="4"/>
      <c r="AD41" s="4"/>
      <c r="AE41" s="4"/>
      <c r="AF41" s="4"/>
      <c r="AG41" s="4"/>
      <c r="AH41" s="39"/>
      <c r="AI41" s="39"/>
      <c r="AJ41" s="4"/>
      <c r="AK41" s="4"/>
      <c r="AL41" s="4"/>
      <c r="AM41" s="40"/>
      <c r="AN41" s="8"/>
      <c r="AO41" s="8"/>
      <c r="AP41" s="8"/>
      <c r="AQ41" s="8"/>
      <c r="AR41" s="8"/>
      <c r="AS41" s="8"/>
      <c r="AT41" s="8"/>
      <c r="AU41" s="8"/>
      <c r="AV41" s="10"/>
      <c r="AW41" s="8"/>
      <c r="AX41" s="8"/>
      <c r="AY41" s="68"/>
      <c r="AZ41" s="1"/>
      <c r="BA41" s="1"/>
    </row>
    <row r="42" spans="1:53" ht="15" customHeight="1" x14ac:dyDescent="0.25">
      <c r="A42" s="29"/>
      <c r="B42" s="35">
        <v>145689</v>
      </c>
      <c r="C42" s="36" t="s">
        <v>243</v>
      </c>
      <c r="D42" s="36" t="s">
        <v>253</v>
      </c>
      <c r="E42" s="77"/>
      <c r="F42" s="8"/>
      <c r="G42" s="8"/>
      <c r="H42" s="8"/>
      <c r="I42" s="1"/>
      <c r="J42" s="107"/>
      <c r="K42" s="68"/>
      <c r="L42" s="9"/>
      <c r="M42" s="68"/>
      <c r="N42" s="8"/>
      <c r="O42" s="8"/>
      <c r="P42" s="68"/>
      <c r="Q42" s="1"/>
      <c r="R42" s="8"/>
      <c r="S42" s="8"/>
      <c r="T42" s="8"/>
      <c r="U42" s="8"/>
      <c r="V42" s="8"/>
      <c r="W42" s="8"/>
      <c r="X42" s="8"/>
      <c r="Y42" s="8"/>
      <c r="Z42" s="8"/>
      <c r="AA42" s="8"/>
      <c r="AB42" s="8"/>
      <c r="AC42" s="8"/>
      <c r="AD42" s="8"/>
      <c r="AE42" s="8"/>
      <c r="AF42" s="8"/>
      <c r="AG42" s="8"/>
      <c r="AH42" s="77"/>
      <c r="AI42" s="1"/>
      <c r="AJ42" s="8"/>
      <c r="AK42" s="8"/>
      <c r="AL42" s="8"/>
      <c r="AM42" s="1"/>
      <c r="AN42" s="8"/>
      <c r="AO42" s="8"/>
      <c r="AP42" s="8"/>
      <c r="AQ42" s="8"/>
      <c r="AR42" s="8"/>
      <c r="AS42" s="8"/>
      <c r="AT42" s="8"/>
      <c r="AU42" s="8"/>
      <c r="AV42" s="10"/>
      <c r="AW42" s="8"/>
      <c r="AX42" s="8"/>
      <c r="AY42" s="68"/>
      <c r="AZ42" s="1"/>
      <c r="BA42" s="1"/>
    </row>
    <row r="43" spans="1:53" ht="15" customHeight="1" x14ac:dyDescent="0.25">
      <c r="A43" s="29" t="s">
        <v>258</v>
      </c>
      <c r="B43" s="30">
        <v>893765</v>
      </c>
      <c r="C43" s="1" t="s">
        <v>243</v>
      </c>
      <c r="D43" s="1" t="s">
        <v>259</v>
      </c>
      <c r="E43" s="1"/>
      <c r="F43" s="8"/>
      <c r="G43" s="8"/>
      <c r="H43" s="8"/>
      <c r="I43" s="1"/>
      <c r="J43" s="107"/>
      <c r="K43" s="68"/>
      <c r="L43" s="9"/>
      <c r="M43" s="68"/>
      <c r="N43" s="8"/>
      <c r="O43" s="8"/>
      <c r="P43" s="68"/>
      <c r="Q43" s="1"/>
      <c r="R43" s="8"/>
      <c r="S43" s="8"/>
      <c r="T43" s="8"/>
      <c r="U43" s="8"/>
      <c r="V43" s="8"/>
      <c r="W43" s="8"/>
      <c r="X43" s="8"/>
      <c r="Y43" s="8"/>
      <c r="Z43" s="8"/>
      <c r="AA43" s="8"/>
      <c r="AB43" s="8"/>
      <c r="AC43" s="8"/>
      <c r="AD43" s="8"/>
      <c r="AE43" s="8"/>
      <c r="AF43" s="8"/>
      <c r="AG43" s="8"/>
      <c r="AH43" s="77"/>
      <c r="AI43" s="1"/>
      <c r="AJ43" s="8"/>
      <c r="AK43" s="8"/>
      <c r="AL43" s="8"/>
      <c r="AM43" s="1"/>
      <c r="AN43" s="8"/>
      <c r="AO43" s="8"/>
      <c r="AP43" s="8"/>
      <c r="AQ43" s="8"/>
      <c r="AR43" s="8"/>
      <c r="AS43" s="8"/>
      <c r="AT43" s="8"/>
      <c r="AU43" s="8"/>
      <c r="AV43" s="10"/>
      <c r="AW43" s="8"/>
      <c r="AX43" s="8"/>
      <c r="AY43" s="68"/>
      <c r="AZ43" s="1"/>
      <c r="BA43" s="1"/>
    </row>
    <row r="44" spans="1:53" ht="15" customHeight="1" x14ac:dyDescent="0.25">
      <c r="A44" s="29" t="s">
        <v>260</v>
      </c>
      <c r="B44" s="30">
        <v>349963</v>
      </c>
      <c r="C44" s="1" t="s">
        <v>243</v>
      </c>
      <c r="D44" s="1" t="s">
        <v>261</v>
      </c>
      <c r="E44" s="1"/>
      <c r="F44" s="8"/>
      <c r="G44" s="8"/>
      <c r="H44" s="8"/>
      <c r="I44" s="1"/>
      <c r="J44" s="107"/>
      <c r="K44" s="68"/>
      <c r="L44" s="9"/>
      <c r="M44" s="68"/>
      <c r="N44" s="8"/>
      <c r="O44" s="8"/>
      <c r="P44" s="68"/>
      <c r="Q44" s="1"/>
      <c r="R44" s="8"/>
      <c r="S44" s="8"/>
      <c r="T44" s="8"/>
      <c r="U44" s="8"/>
      <c r="V44" s="8"/>
      <c r="W44" s="8"/>
      <c r="X44" s="8"/>
      <c r="Y44" s="8"/>
      <c r="Z44" s="8"/>
      <c r="AA44" s="8"/>
      <c r="AB44" s="8"/>
      <c r="AC44" s="8"/>
      <c r="AD44" s="8"/>
      <c r="AE44" s="8"/>
      <c r="AF44" s="8"/>
      <c r="AG44" s="8"/>
      <c r="AH44" s="77"/>
      <c r="AI44" s="1"/>
      <c r="AJ44" s="8"/>
      <c r="AK44" s="8"/>
      <c r="AL44" s="8"/>
      <c r="AM44" s="1"/>
      <c r="AN44" s="8"/>
      <c r="AO44" s="8"/>
      <c r="AP44" s="8"/>
      <c r="AQ44" s="8"/>
      <c r="AR44" s="8"/>
      <c r="AS44" s="8"/>
      <c r="AT44" s="8"/>
      <c r="AU44" s="1"/>
      <c r="AV44" s="10"/>
      <c r="AW44" s="8"/>
      <c r="AX44" s="8"/>
      <c r="AY44" s="68"/>
      <c r="AZ44" s="1"/>
      <c r="BA44" s="1"/>
    </row>
    <row r="45" spans="1:53" ht="15" customHeight="1" x14ac:dyDescent="0.25">
      <c r="A45" s="29" t="s">
        <v>263</v>
      </c>
      <c r="B45" s="30">
        <v>945108</v>
      </c>
      <c r="C45" s="1" t="s">
        <v>243</v>
      </c>
      <c r="D45" s="1" t="s">
        <v>264</v>
      </c>
      <c r="E45" s="1"/>
      <c r="F45" s="8"/>
      <c r="G45" s="8"/>
      <c r="H45" s="8"/>
      <c r="I45" s="1"/>
      <c r="J45" s="107"/>
      <c r="K45" s="8"/>
      <c r="L45" s="9"/>
      <c r="M45" s="68"/>
      <c r="N45" s="8"/>
      <c r="O45" s="8"/>
      <c r="P45" s="68"/>
      <c r="Q45" s="1"/>
      <c r="R45" s="8"/>
      <c r="S45" s="8"/>
      <c r="T45" s="8"/>
      <c r="U45" s="8"/>
      <c r="V45" s="8"/>
      <c r="W45" s="8"/>
      <c r="X45" s="8"/>
      <c r="Y45" s="8"/>
      <c r="Z45" s="8"/>
      <c r="AA45" s="8"/>
      <c r="AB45" s="8"/>
      <c r="AC45" s="8"/>
      <c r="AD45" s="8"/>
      <c r="AE45" s="8"/>
      <c r="AF45" s="8"/>
      <c r="AG45" s="8"/>
      <c r="AH45" s="77"/>
      <c r="AI45" s="1"/>
      <c r="AJ45" s="8"/>
      <c r="AK45" s="8"/>
      <c r="AL45" s="8"/>
      <c r="AM45" s="1"/>
      <c r="AN45" s="8"/>
      <c r="AO45" s="8"/>
      <c r="AP45" s="8"/>
      <c r="AQ45" s="8"/>
      <c r="AR45" s="8"/>
      <c r="AS45" s="8"/>
      <c r="AT45" s="8"/>
      <c r="AU45" s="1"/>
      <c r="AV45" s="10"/>
      <c r="AW45" s="8"/>
      <c r="AX45" s="8"/>
      <c r="AY45" s="68"/>
      <c r="AZ45" s="1"/>
      <c r="BA45" s="1"/>
    </row>
    <row r="46" spans="1:53" ht="15" customHeight="1" x14ac:dyDescent="0.25">
      <c r="A46" s="29" t="s">
        <v>265</v>
      </c>
      <c r="B46" s="30">
        <v>141682</v>
      </c>
      <c r="C46" s="1" t="s">
        <v>243</v>
      </c>
      <c r="D46" s="1" t="s">
        <v>266</v>
      </c>
      <c r="E46" s="1"/>
      <c r="F46" s="8"/>
      <c r="G46" s="8"/>
      <c r="H46" s="8"/>
      <c r="I46" s="1"/>
      <c r="J46" s="107"/>
      <c r="K46" s="8"/>
      <c r="L46" s="9"/>
      <c r="M46" s="68"/>
      <c r="N46" s="8"/>
      <c r="O46" s="8"/>
      <c r="P46" s="68"/>
      <c r="Q46" s="1"/>
      <c r="R46" s="8"/>
      <c r="S46" s="8"/>
      <c r="T46" s="8"/>
      <c r="U46" s="8"/>
      <c r="V46" s="8"/>
      <c r="W46" s="8"/>
      <c r="X46" s="8"/>
      <c r="Y46" s="8"/>
      <c r="Z46" s="8"/>
      <c r="AA46" s="8"/>
      <c r="AB46" s="8"/>
      <c r="AC46" s="8"/>
      <c r="AD46" s="8"/>
      <c r="AE46" s="8"/>
      <c r="AF46" s="8"/>
      <c r="AG46" s="8"/>
      <c r="AH46" s="77"/>
      <c r="AI46" s="1"/>
      <c r="AJ46" s="8"/>
      <c r="AK46" s="8"/>
      <c r="AL46" s="8"/>
      <c r="AM46" s="1"/>
      <c r="AN46" s="8"/>
      <c r="AO46" s="8"/>
      <c r="AP46" s="8"/>
      <c r="AQ46" s="8"/>
      <c r="AR46" s="8"/>
      <c r="AS46" s="8"/>
      <c r="AT46" s="8"/>
      <c r="AU46" s="1"/>
      <c r="AV46" s="10"/>
      <c r="AW46" s="8"/>
      <c r="AX46" s="8"/>
      <c r="AY46" s="68"/>
      <c r="AZ46" s="1"/>
      <c r="BA46" s="1"/>
    </row>
    <row r="47" spans="1:53" ht="15" customHeight="1" x14ac:dyDescent="0.25">
      <c r="A47" s="29" t="s">
        <v>268</v>
      </c>
      <c r="B47" s="30">
        <v>939226</v>
      </c>
      <c r="C47" s="1" t="s">
        <v>243</v>
      </c>
      <c r="D47" s="1" t="s">
        <v>269</v>
      </c>
      <c r="E47" s="1"/>
      <c r="F47" s="8"/>
      <c r="G47" s="8"/>
      <c r="H47" s="8"/>
      <c r="I47" s="1"/>
      <c r="J47" s="107"/>
      <c r="K47" s="8"/>
      <c r="L47" s="9"/>
      <c r="M47" s="68"/>
      <c r="N47" s="8"/>
      <c r="O47" s="8"/>
      <c r="P47" s="68"/>
      <c r="Q47" s="1"/>
      <c r="R47" s="8"/>
      <c r="S47" s="8"/>
      <c r="T47" s="8"/>
      <c r="U47" s="8"/>
      <c r="V47" s="8"/>
      <c r="W47" s="8"/>
      <c r="X47" s="8"/>
      <c r="Y47" s="8"/>
      <c r="Z47" s="8"/>
      <c r="AA47" s="8"/>
      <c r="AB47" s="8"/>
      <c r="AC47" s="8"/>
      <c r="AD47" s="8"/>
      <c r="AE47" s="8"/>
      <c r="AF47" s="8"/>
      <c r="AG47" s="8"/>
      <c r="AH47" s="77"/>
      <c r="AI47" s="1"/>
      <c r="AJ47" s="8"/>
      <c r="AK47" s="8"/>
      <c r="AL47" s="8"/>
      <c r="AM47" s="1"/>
      <c r="AN47" s="8"/>
      <c r="AO47" s="8"/>
      <c r="AP47" s="8"/>
      <c r="AQ47" s="8"/>
      <c r="AR47" s="8"/>
      <c r="AS47" s="8"/>
      <c r="AT47" s="8"/>
      <c r="AU47" s="1"/>
      <c r="AV47" s="10"/>
      <c r="AW47" s="8"/>
      <c r="AX47" s="8"/>
      <c r="AY47" s="68"/>
      <c r="AZ47" s="1"/>
      <c r="BA47" s="1"/>
    </row>
    <row r="48" spans="1:53" ht="15" customHeight="1" x14ac:dyDescent="0.25">
      <c r="A48" s="29" t="s">
        <v>272</v>
      </c>
      <c r="B48" s="30">
        <v>913779</v>
      </c>
      <c r="C48" s="1" t="s">
        <v>243</v>
      </c>
      <c r="D48" s="7" t="s">
        <v>19</v>
      </c>
      <c r="E48" s="77" t="s">
        <v>1635</v>
      </c>
      <c r="F48" s="8"/>
      <c r="G48" s="8"/>
      <c r="H48" s="8"/>
      <c r="I48" s="1"/>
      <c r="J48" s="111"/>
      <c r="K48" s="68"/>
      <c r="L48" s="83"/>
      <c r="M48" s="68"/>
      <c r="N48" s="8"/>
      <c r="O48" s="8"/>
      <c r="P48" s="68"/>
      <c r="Q48" s="1"/>
      <c r="R48" s="8"/>
      <c r="S48" s="8"/>
      <c r="T48" s="8"/>
      <c r="U48" s="8"/>
      <c r="V48" s="8"/>
      <c r="W48" s="8"/>
      <c r="X48" s="8"/>
      <c r="Y48" s="8"/>
      <c r="Z48" s="8"/>
      <c r="AA48" s="8"/>
      <c r="AB48" s="8"/>
      <c r="AC48" s="8"/>
      <c r="AD48" s="8"/>
      <c r="AE48" s="8"/>
      <c r="AF48" s="8"/>
      <c r="AG48" s="8"/>
      <c r="AH48" s="77"/>
      <c r="AI48" s="1"/>
      <c r="AJ48" s="8"/>
      <c r="AK48" s="8"/>
      <c r="AL48" s="8"/>
      <c r="AM48" s="1"/>
      <c r="AN48" s="8"/>
      <c r="AO48" s="8"/>
      <c r="AP48" s="8"/>
      <c r="AQ48" s="8"/>
      <c r="AR48" s="8"/>
      <c r="AS48" s="8"/>
      <c r="AT48" s="8"/>
      <c r="AU48" s="1"/>
      <c r="AV48" s="10"/>
      <c r="AW48" s="8"/>
      <c r="AX48" s="8"/>
      <c r="AY48" s="68"/>
      <c r="AZ48" s="1"/>
      <c r="BA48" s="1"/>
    </row>
    <row r="49" spans="1:53" ht="15" customHeight="1" x14ac:dyDescent="0.25">
      <c r="A49" s="29" t="s">
        <v>275</v>
      </c>
      <c r="B49" s="30">
        <v>942919</v>
      </c>
      <c r="C49" s="1" t="s">
        <v>243</v>
      </c>
      <c r="D49" s="1" t="s">
        <v>276</v>
      </c>
      <c r="E49" s="1"/>
      <c r="F49" s="8"/>
      <c r="G49" s="8"/>
      <c r="H49" s="8"/>
      <c r="I49" s="1"/>
      <c r="J49" s="107"/>
      <c r="K49" s="8"/>
      <c r="L49" s="9"/>
      <c r="M49" s="68"/>
      <c r="N49" s="8"/>
      <c r="O49" s="8"/>
      <c r="P49" s="68"/>
      <c r="Q49" s="1"/>
      <c r="R49" s="8"/>
      <c r="S49" s="8"/>
      <c r="T49" s="8"/>
      <c r="U49" s="8"/>
      <c r="V49" s="8"/>
      <c r="W49" s="8"/>
      <c r="X49" s="8"/>
      <c r="Y49" s="8"/>
      <c r="Z49" s="8"/>
      <c r="AA49" s="8"/>
      <c r="AB49" s="8"/>
      <c r="AC49" s="8"/>
      <c r="AD49" s="8"/>
      <c r="AE49" s="8"/>
      <c r="AF49" s="30"/>
      <c r="AG49" s="8"/>
      <c r="AH49" s="76"/>
      <c r="AI49" s="30"/>
      <c r="AJ49" s="8"/>
      <c r="AK49" s="8"/>
      <c r="AL49" s="8"/>
      <c r="AM49" s="1"/>
      <c r="AN49" s="8"/>
      <c r="AO49" s="8"/>
      <c r="AP49" s="8"/>
      <c r="AQ49" s="8"/>
      <c r="AR49" s="8"/>
      <c r="AS49" s="9"/>
      <c r="AT49" s="8"/>
      <c r="AU49" s="1"/>
      <c r="AV49" s="10"/>
      <c r="AW49" s="8"/>
      <c r="AX49" s="8"/>
      <c r="AY49" s="68"/>
      <c r="AZ49" s="1"/>
      <c r="BA49" s="1"/>
    </row>
    <row r="50" spans="1:53" ht="15" customHeight="1" x14ac:dyDescent="0.25">
      <c r="A50" s="29" t="s">
        <v>277</v>
      </c>
      <c r="B50" s="30">
        <v>111570</v>
      </c>
      <c r="C50" s="1" t="s">
        <v>243</v>
      </c>
      <c r="D50" s="7" t="s">
        <v>20</v>
      </c>
      <c r="E50" s="77" t="s">
        <v>1634</v>
      </c>
      <c r="F50" s="8"/>
      <c r="G50" s="8"/>
      <c r="H50" s="8"/>
      <c r="I50" s="1"/>
      <c r="J50" s="111"/>
      <c r="K50" s="68"/>
      <c r="L50" s="83"/>
      <c r="M50" s="68"/>
      <c r="N50" s="8"/>
      <c r="O50" s="8"/>
      <c r="P50" s="68"/>
      <c r="Q50" s="1"/>
      <c r="R50" s="8"/>
      <c r="S50" s="8"/>
      <c r="T50" s="8"/>
      <c r="U50" s="8"/>
      <c r="V50" s="8"/>
      <c r="W50" s="8"/>
      <c r="X50" s="8"/>
      <c r="Y50" s="8"/>
      <c r="Z50" s="8"/>
      <c r="AA50" s="8"/>
      <c r="AB50" s="8"/>
      <c r="AC50" s="8"/>
      <c r="AD50" s="8"/>
      <c r="AE50" s="8"/>
      <c r="AF50" s="8"/>
      <c r="AG50" s="8"/>
      <c r="AH50" s="77"/>
      <c r="AI50" s="1"/>
      <c r="AJ50" s="8"/>
      <c r="AK50" s="8"/>
      <c r="AL50" s="8"/>
      <c r="AM50" s="1"/>
      <c r="AN50" s="8"/>
      <c r="AO50" s="8"/>
      <c r="AP50" s="8"/>
      <c r="AQ50" s="8"/>
      <c r="AR50" s="8"/>
      <c r="AS50" s="8"/>
      <c r="AT50" s="8"/>
      <c r="AU50" s="1"/>
      <c r="AV50" s="10"/>
      <c r="AW50" s="8"/>
      <c r="AX50" s="8"/>
      <c r="AY50" s="68"/>
      <c r="AZ50" s="1"/>
      <c r="BA50" s="1"/>
    </row>
    <row r="51" spans="1:53" ht="15" customHeight="1" x14ac:dyDescent="0.25">
      <c r="A51" s="29" t="s">
        <v>278</v>
      </c>
      <c r="B51" s="30">
        <v>395465</v>
      </c>
      <c r="C51" s="1" t="s">
        <v>243</v>
      </c>
      <c r="D51" s="7" t="s">
        <v>21</v>
      </c>
      <c r="E51" s="77" t="s">
        <v>1633</v>
      </c>
      <c r="F51" s="8"/>
      <c r="G51" s="8"/>
      <c r="H51" s="8"/>
      <c r="I51" s="1"/>
      <c r="J51" s="111"/>
      <c r="K51" s="68"/>
      <c r="L51" s="83"/>
      <c r="M51" s="68"/>
      <c r="N51" s="8"/>
      <c r="O51" s="8"/>
      <c r="P51" s="68"/>
      <c r="Q51" s="1"/>
      <c r="R51" s="8"/>
      <c r="S51" s="8"/>
      <c r="T51" s="8"/>
      <c r="U51" s="8"/>
      <c r="V51" s="8"/>
      <c r="W51" s="8"/>
      <c r="X51" s="8"/>
      <c r="Y51" s="8"/>
      <c r="Z51" s="8"/>
      <c r="AA51" s="8"/>
      <c r="AB51" s="8"/>
      <c r="AC51" s="8"/>
      <c r="AD51" s="8"/>
      <c r="AE51" s="8"/>
      <c r="AF51" s="8"/>
      <c r="AG51" s="8"/>
      <c r="AH51" s="77"/>
      <c r="AI51" s="1"/>
      <c r="AJ51" s="8"/>
      <c r="AK51" s="8"/>
      <c r="AL51" s="8"/>
      <c r="AM51" s="1"/>
      <c r="AN51" s="8"/>
      <c r="AO51" s="8"/>
      <c r="AP51" s="8"/>
      <c r="AQ51" s="8"/>
      <c r="AR51" s="8"/>
      <c r="AS51" s="8"/>
      <c r="AT51" s="8"/>
      <c r="AU51" s="1"/>
      <c r="AV51" s="10"/>
      <c r="AW51" s="8"/>
      <c r="AX51" s="8"/>
      <c r="AY51" s="77"/>
      <c r="AZ51" s="1"/>
      <c r="BA51" s="1"/>
    </row>
    <row r="52" spans="1:53" ht="15" customHeight="1" x14ac:dyDescent="0.25">
      <c r="A52" s="29" t="s">
        <v>279</v>
      </c>
      <c r="B52" s="30">
        <v>949154</v>
      </c>
      <c r="C52" s="1" t="s">
        <v>243</v>
      </c>
      <c r="D52" s="1" t="s">
        <v>280</v>
      </c>
      <c r="E52" s="1"/>
      <c r="F52" s="8"/>
      <c r="G52" s="8"/>
      <c r="H52" s="8"/>
      <c r="I52" s="1"/>
      <c r="J52" s="107"/>
      <c r="K52" s="8"/>
      <c r="L52" s="9"/>
      <c r="M52" s="68"/>
      <c r="N52" s="8"/>
      <c r="O52" s="8"/>
      <c r="P52" s="68"/>
      <c r="Q52" s="1"/>
      <c r="R52" s="8"/>
      <c r="S52" s="8"/>
      <c r="T52" s="8"/>
      <c r="U52" s="8"/>
      <c r="V52" s="8"/>
      <c r="W52" s="8"/>
      <c r="X52" s="8"/>
      <c r="Y52" s="8"/>
      <c r="Z52" s="8"/>
      <c r="AA52" s="8"/>
      <c r="AB52" s="8"/>
      <c r="AC52" s="8"/>
      <c r="AD52" s="8"/>
      <c r="AE52" s="8"/>
      <c r="AF52" s="8"/>
      <c r="AG52" s="8"/>
      <c r="AH52" s="77"/>
      <c r="AI52" s="1"/>
      <c r="AJ52" s="8"/>
      <c r="AK52" s="8"/>
      <c r="AL52" s="8"/>
      <c r="AM52" s="1"/>
      <c r="AN52" s="8"/>
      <c r="AO52" s="8"/>
      <c r="AP52" s="8"/>
      <c r="AQ52" s="8"/>
      <c r="AR52" s="8"/>
      <c r="AS52" s="8"/>
      <c r="AT52" s="8"/>
      <c r="AU52" s="1"/>
      <c r="AV52" s="10"/>
      <c r="AW52" s="8"/>
      <c r="AX52" s="8"/>
      <c r="AY52" s="77"/>
      <c r="AZ52" s="1"/>
      <c r="BA52" s="1"/>
    </row>
    <row r="53" spans="1:53" ht="15" customHeight="1" x14ac:dyDescent="0.25">
      <c r="A53" s="29" t="s">
        <v>281</v>
      </c>
      <c r="B53" s="30">
        <v>949163</v>
      </c>
      <c r="C53" s="1" t="s">
        <v>243</v>
      </c>
      <c r="D53" s="1" t="s">
        <v>282</v>
      </c>
      <c r="E53" s="1"/>
      <c r="F53" s="8"/>
      <c r="G53" s="8"/>
      <c r="H53" s="8"/>
      <c r="I53" s="1"/>
      <c r="J53" s="107"/>
      <c r="K53" s="8"/>
      <c r="L53" s="9"/>
      <c r="M53" s="68"/>
      <c r="N53" s="8"/>
      <c r="O53" s="8"/>
      <c r="P53" s="8"/>
      <c r="Q53" s="1"/>
      <c r="R53" s="8"/>
      <c r="S53" s="8"/>
      <c r="T53" s="8"/>
      <c r="U53" s="8"/>
      <c r="V53" s="8"/>
      <c r="W53" s="8"/>
      <c r="X53" s="8"/>
      <c r="Y53" s="8"/>
      <c r="Z53" s="8"/>
      <c r="AA53" s="8"/>
      <c r="AB53" s="8"/>
      <c r="AC53" s="8"/>
      <c r="AD53" s="8"/>
      <c r="AE53" s="8"/>
      <c r="AF53" s="8"/>
      <c r="AG53" s="8"/>
      <c r="AH53" s="77"/>
      <c r="AI53" s="1"/>
      <c r="AJ53" s="8"/>
      <c r="AK53" s="8"/>
      <c r="AL53" s="8"/>
      <c r="AM53" s="1"/>
      <c r="AN53" s="8"/>
      <c r="AO53" s="8"/>
      <c r="AP53" s="8"/>
      <c r="AQ53" s="8"/>
      <c r="AR53" s="8"/>
      <c r="AS53" s="8"/>
      <c r="AT53" s="8"/>
      <c r="AU53" s="1"/>
      <c r="AV53" s="10"/>
      <c r="AW53" s="8"/>
      <c r="AX53" s="8"/>
      <c r="AY53" s="77"/>
      <c r="AZ53" s="1"/>
      <c r="BA53" s="1"/>
    </row>
    <row r="54" spans="1:53" ht="15" customHeight="1" x14ac:dyDescent="0.25">
      <c r="A54" s="29" t="s">
        <v>285</v>
      </c>
      <c r="B54" s="30">
        <v>84833</v>
      </c>
      <c r="C54" s="1" t="s">
        <v>243</v>
      </c>
      <c r="D54" s="1" t="s">
        <v>286</v>
      </c>
      <c r="E54" s="1"/>
      <c r="F54" s="8"/>
      <c r="G54" s="8"/>
      <c r="H54" s="8"/>
      <c r="I54" s="1"/>
      <c r="J54" s="107"/>
      <c r="K54" s="68"/>
      <c r="L54" s="9"/>
      <c r="M54" s="68"/>
      <c r="N54" s="8"/>
      <c r="O54" s="8"/>
      <c r="P54" s="8"/>
      <c r="Q54" s="1"/>
      <c r="R54" s="8"/>
      <c r="S54" s="8"/>
      <c r="T54" s="8"/>
      <c r="U54" s="8"/>
      <c r="V54" s="8"/>
      <c r="W54" s="8"/>
      <c r="X54" s="8"/>
      <c r="Y54" s="8"/>
      <c r="Z54" s="8"/>
      <c r="AA54" s="8"/>
      <c r="AB54" s="8"/>
      <c r="AC54" s="8"/>
      <c r="AD54" s="8"/>
      <c r="AE54" s="8"/>
      <c r="AF54" s="8"/>
      <c r="AG54" s="8"/>
      <c r="AH54" s="77"/>
      <c r="AI54" s="1"/>
      <c r="AJ54" s="8"/>
      <c r="AK54" s="8"/>
      <c r="AL54" s="8"/>
      <c r="AM54" s="1"/>
      <c r="AN54" s="8"/>
      <c r="AO54" s="8"/>
      <c r="AP54" s="8"/>
      <c r="AQ54" s="8"/>
      <c r="AR54" s="8"/>
      <c r="AS54" s="8"/>
      <c r="AT54" s="8"/>
      <c r="AU54" s="1"/>
      <c r="AV54" s="10"/>
      <c r="AW54" s="8"/>
      <c r="AX54" s="8"/>
      <c r="AY54" s="77"/>
      <c r="AZ54" s="1"/>
      <c r="BA54" s="1"/>
    </row>
    <row r="55" spans="1:53" ht="15" customHeight="1" x14ac:dyDescent="0.25">
      <c r="A55" s="29" t="s">
        <v>288</v>
      </c>
      <c r="B55" s="30">
        <v>910716</v>
      </c>
      <c r="C55" s="1" t="s">
        <v>243</v>
      </c>
      <c r="D55" s="1" t="s">
        <v>289</v>
      </c>
      <c r="E55" s="1"/>
      <c r="F55" s="8"/>
      <c r="G55" s="8"/>
      <c r="H55" s="8"/>
      <c r="I55" s="1"/>
      <c r="J55" s="107"/>
      <c r="K55" s="8"/>
      <c r="L55" s="9"/>
      <c r="M55" s="68"/>
      <c r="N55" s="8"/>
      <c r="O55" s="8"/>
      <c r="P55" s="8"/>
      <c r="Q55" s="1"/>
      <c r="R55" s="8"/>
      <c r="S55" s="8"/>
      <c r="T55" s="8"/>
      <c r="U55" s="8"/>
      <c r="V55" s="8"/>
      <c r="W55" s="8"/>
      <c r="X55" s="8"/>
      <c r="Y55" s="8"/>
      <c r="Z55" s="8"/>
      <c r="AA55" s="8"/>
      <c r="AB55" s="8"/>
      <c r="AC55" s="8"/>
      <c r="AD55" s="8"/>
      <c r="AE55" s="8"/>
      <c r="AF55" s="8"/>
      <c r="AG55" s="8"/>
      <c r="AH55" s="77"/>
      <c r="AI55" s="1"/>
      <c r="AJ55" s="8"/>
      <c r="AK55" s="8"/>
      <c r="AL55" s="8"/>
      <c r="AM55" s="1"/>
      <c r="AN55" s="8"/>
      <c r="AO55" s="8"/>
      <c r="AP55" s="8"/>
      <c r="AQ55" s="8"/>
      <c r="AR55" s="8"/>
      <c r="AS55" s="8"/>
      <c r="AT55" s="8"/>
      <c r="AU55" s="1"/>
      <c r="AV55" s="10"/>
      <c r="AW55" s="8"/>
      <c r="AX55" s="8"/>
      <c r="AY55" s="77"/>
      <c r="AZ55" s="1"/>
      <c r="BA55" s="1"/>
    </row>
    <row r="56" spans="1:53" ht="15" customHeight="1" x14ac:dyDescent="0.25">
      <c r="A56" s="29" t="s">
        <v>292</v>
      </c>
      <c r="B56" s="30">
        <v>939205</v>
      </c>
      <c r="C56" s="1" t="s">
        <v>243</v>
      </c>
      <c r="D56" s="1" t="s">
        <v>293</v>
      </c>
      <c r="E56" s="1"/>
      <c r="F56" s="8"/>
      <c r="G56" s="8"/>
      <c r="H56" s="8"/>
      <c r="I56" s="1"/>
      <c r="J56" s="107"/>
      <c r="K56" s="8"/>
      <c r="L56" s="9"/>
      <c r="M56" s="68"/>
      <c r="N56" s="8"/>
      <c r="O56" s="8"/>
      <c r="P56" s="8"/>
      <c r="Q56" s="1"/>
      <c r="R56" s="8"/>
      <c r="S56" s="8"/>
      <c r="T56" s="8"/>
      <c r="U56" s="8"/>
      <c r="V56" s="8"/>
      <c r="W56" s="8"/>
      <c r="X56" s="8"/>
      <c r="Y56" s="8"/>
      <c r="Z56" s="8"/>
      <c r="AA56" s="8"/>
      <c r="AB56" s="8"/>
      <c r="AC56" s="8"/>
      <c r="AD56" s="8"/>
      <c r="AE56" s="8"/>
      <c r="AF56" s="8"/>
      <c r="AG56" s="8"/>
      <c r="AH56" s="77"/>
      <c r="AI56" s="1"/>
      <c r="AJ56" s="8"/>
      <c r="AK56" s="8"/>
      <c r="AL56" s="8"/>
      <c r="AM56" s="1"/>
      <c r="AN56" s="8"/>
      <c r="AO56" s="8"/>
      <c r="AP56" s="8"/>
      <c r="AQ56" s="8"/>
      <c r="AR56" s="8"/>
      <c r="AS56" s="8"/>
      <c r="AT56" s="8"/>
      <c r="AU56" s="1"/>
      <c r="AV56" s="10"/>
      <c r="AW56" s="8"/>
      <c r="AX56" s="8"/>
      <c r="AY56" s="77"/>
      <c r="AZ56" s="1"/>
      <c r="BA56" s="1"/>
    </row>
    <row r="57" spans="1:53" ht="15" customHeight="1" x14ac:dyDescent="0.25">
      <c r="A57" s="29" t="s">
        <v>296</v>
      </c>
      <c r="B57" s="30">
        <v>945186</v>
      </c>
      <c r="C57" s="1" t="s">
        <v>243</v>
      </c>
      <c r="D57" s="1" t="s">
        <v>297</v>
      </c>
      <c r="E57" s="1"/>
      <c r="F57" s="8"/>
      <c r="G57" s="8"/>
      <c r="H57" s="8"/>
      <c r="I57" s="1"/>
      <c r="J57" s="107"/>
      <c r="K57" s="8"/>
      <c r="L57" s="9"/>
      <c r="M57" s="68"/>
      <c r="N57" s="8"/>
      <c r="O57" s="8"/>
      <c r="P57" s="8"/>
      <c r="Q57" s="1"/>
      <c r="R57" s="8"/>
      <c r="S57" s="8"/>
      <c r="T57" s="8"/>
      <c r="U57" s="8"/>
      <c r="V57" s="8"/>
      <c r="W57" s="8"/>
      <c r="X57" s="8"/>
      <c r="Y57" s="8"/>
      <c r="Z57" s="8"/>
      <c r="AA57" s="8"/>
      <c r="AB57" s="8"/>
      <c r="AC57" s="8"/>
      <c r="AD57" s="8"/>
      <c r="AE57" s="8"/>
      <c r="AF57" s="8"/>
      <c r="AG57" s="8"/>
      <c r="AH57" s="77"/>
      <c r="AI57" s="1"/>
      <c r="AJ57" s="8"/>
      <c r="AK57" s="8"/>
      <c r="AL57" s="8"/>
      <c r="AM57" s="1"/>
      <c r="AN57" s="8"/>
      <c r="AO57" s="8"/>
      <c r="AP57" s="8"/>
      <c r="AQ57" s="8"/>
      <c r="AR57" s="8"/>
      <c r="AS57" s="8"/>
      <c r="AT57" s="8"/>
      <c r="AU57" s="1"/>
      <c r="AV57" s="10"/>
      <c r="AW57" s="8"/>
      <c r="AX57" s="8"/>
      <c r="AY57" s="1"/>
      <c r="AZ57" s="1"/>
      <c r="BA57" s="1"/>
    </row>
    <row r="58" spans="1:53" ht="15" customHeight="1" x14ac:dyDescent="0.25">
      <c r="A58" s="29" t="s">
        <v>298</v>
      </c>
      <c r="B58" s="30">
        <v>8413243</v>
      </c>
      <c r="C58" s="1" t="s">
        <v>243</v>
      </c>
      <c r="D58" s="1" t="s">
        <v>299</v>
      </c>
      <c r="E58" s="1"/>
      <c r="F58" s="8"/>
      <c r="G58" s="8"/>
      <c r="H58" s="8"/>
      <c r="I58" s="1"/>
      <c r="J58" s="107"/>
      <c r="K58" s="8"/>
      <c r="L58" s="9"/>
      <c r="M58" s="68"/>
      <c r="N58" s="8"/>
      <c r="O58" s="8"/>
      <c r="P58" s="8"/>
      <c r="Q58" s="1"/>
      <c r="R58" s="8"/>
      <c r="S58" s="8"/>
      <c r="T58" s="8"/>
      <c r="U58" s="8"/>
      <c r="V58" s="8"/>
      <c r="W58" s="8"/>
      <c r="X58" s="8"/>
      <c r="Y58" s="8"/>
      <c r="Z58" s="8"/>
      <c r="AA58" s="8"/>
      <c r="AB58" s="8"/>
      <c r="AC58" s="8"/>
      <c r="AD58" s="8"/>
      <c r="AE58" s="8"/>
      <c r="AF58" s="8"/>
      <c r="AG58" s="8"/>
      <c r="AH58" s="77"/>
      <c r="AI58" s="1"/>
      <c r="AJ58" s="8"/>
      <c r="AK58" s="8"/>
      <c r="AL58" s="8"/>
      <c r="AM58" s="1"/>
      <c r="AN58" s="8"/>
      <c r="AO58" s="8"/>
      <c r="AP58" s="8"/>
      <c r="AQ58" s="8"/>
      <c r="AR58" s="8"/>
      <c r="AS58" s="8"/>
      <c r="AT58" s="8"/>
      <c r="AU58" s="1"/>
      <c r="AV58" s="10"/>
      <c r="AW58" s="8"/>
      <c r="AX58" s="8"/>
      <c r="AY58" s="1"/>
      <c r="AZ58" s="1"/>
      <c r="BA58" s="1"/>
    </row>
    <row r="59" spans="1:53" ht="15" customHeight="1" thickBot="1" x14ac:dyDescent="0.3">
      <c r="A59" s="29" t="s">
        <v>300</v>
      </c>
      <c r="B59" s="47">
        <v>8404790</v>
      </c>
      <c r="C59" s="45" t="s">
        <v>243</v>
      </c>
      <c r="D59" s="45" t="s">
        <v>301</v>
      </c>
      <c r="E59" s="45"/>
      <c r="F59" s="37"/>
      <c r="G59" s="37"/>
      <c r="H59" s="37"/>
      <c r="I59" s="45"/>
      <c r="J59" s="121"/>
      <c r="K59" s="37"/>
      <c r="L59" s="38"/>
      <c r="M59" s="87"/>
      <c r="N59" s="8"/>
      <c r="O59" s="37"/>
      <c r="P59" s="37"/>
      <c r="Q59" s="45"/>
      <c r="R59" s="37"/>
      <c r="S59" s="37"/>
      <c r="T59" s="37"/>
      <c r="U59" s="37"/>
      <c r="V59" s="37"/>
      <c r="W59" s="37"/>
      <c r="X59" s="37"/>
      <c r="Y59" s="37"/>
      <c r="Z59" s="37"/>
      <c r="AA59" s="37"/>
      <c r="AB59" s="37"/>
      <c r="AC59" s="37"/>
      <c r="AD59" s="37"/>
      <c r="AE59" s="37"/>
      <c r="AF59" s="37"/>
      <c r="AG59" s="37"/>
      <c r="AH59" s="45"/>
      <c r="AI59" s="45"/>
      <c r="AJ59" s="37"/>
      <c r="AK59" s="37"/>
      <c r="AL59" s="37"/>
      <c r="AM59" s="45"/>
      <c r="AN59" s="37"/>
      <c r="AO59" s="37"/>
      <c r="AP59" s="37"/>
      <c r="AQ59" s="37"/>
      <c r="AR59" s="37"/>
      <c r="AS59" s="37"/>
      <c r="AT59" s="8"/>
      <c r="AU59" s="1"/>
      <c r="AV59" s="88"/>
      <c r="AW59" s="37"/>
      <c r="AX59" s="37"/>
      <c r="AY59" s="1"/>
      <c r="AZ59" s="1"/>
      <c r="BA59" s="1"/>
    </row>
    <row r="60" spans="1:53" ht="15" customHeight="1" x14ac:dyDescent="0.25">
      <c r="A60" s="29" t="s">
        <v>304</v>
      </c>
      <c r="B60" s="30">
        <v>145696</v>
      </c>
      <c r="C60" s="1" t="s">
        <v>305</v>
      </c>
      <c r="D60" s="1" t="s">
        <v>306</v>
      </c>
      <c r="E60" s="1"/>
      <c r="F60" s="8"/>
      <c r="G60" s="1"/>
      <c r="H60" s="30"/>
      <c r="I60" s="30"/>
      <c r="J60" s="109"/>
      <c r="K60" s="1"/>
      <c r="L60" s="8"/>
      <c r="M60" s="68"/>
      <c r="N60" s="77"/>
      <c r="O60" s="68"/>
      <c r="P60" s="68"/>
      <c r="Q60" s="83"/>
      <c r="R60" s="8"/>
      <c r="S60" s="8"/>
      <c r="T60" s="8"/>
      <c r="U60" s="8"/>
      <c r="V60" s="1"/>
      <c r="W60" s="8"/>
      <c r="X60" s="8"/>
      <c r="Y60" s="8"/>
      <c r="Z60" s="8"/>
      <c r="AA60" s="8"/>
      <c r="AB60" s="8"/>
      <c r="AC60" s="8"/>
      <c r="AD60" s="8"/>
      <c r="AE60" s="8"/>
      <c r="AF60" s="8"/>
      <c r="AG60" s="8"/>
      <c r="AH60" s="77"/>
      <c r="AI60" s="1"/>
      <c r="AJ60" s="4"/>
      <c r="AK60" s="8"/>
      <c r="AL60" s="8"/>
      <c r="AM60" s="8"/>
      <c r="AN60" s="8"/>
      <c r="AO60" s="4"/>
      <c r="AP60" s="1"/>
      <c r="AQ60" s="8"/>
      <c r="AR60" s="8"/>
      <c r="AS60" s="1"/>
      <c r="AT60" s="4"/>
      <c r="AU60" s="4"/>
      <c r="AV60" s="10"/>
      <c r="AW60" s="1"/>
      <c r="AX60" s="8"/>
      <c r="AY60" s="77"/>
      <c r="AZ60" s="77"/>
      <c r="BA60" s="77"/>
    </row>
    <row r="61" spans="1:53" ht="15" customHeight="1" x14ac:dyDescent="0.25">
      <c r="A61" s="29" t="s">
        <v>307</v>
      </c>
      <c r="B61" s="30">
        <v>945056</v>
      </c>
      <c r="C61" s="1" t="s">
        <v>305</v>
      </c>
      <c r="D61" s="1" t="s">
        <v>308</v>
      </c>
      <c r="E61" s="1"/>
      <c r="F61" s="8"/>
      <c r="G61" s="1"/>
      <c r="H61" s="30"/>
      <c r="I61" s="30"/>
      <c r="J61" s="109"/>
      <c r="K61" s="1"/>
      <c r="L61" s="8"/>
      <c r="M61" s="68"/>
      <c r="N61" s="77"/>
      <c r="O61" s="68"/>
      <c r="P61" s="68"/>
      <c r="Q61" s="83"/>
      <c r="R61" s="8"/>
      <c r="S61" s="8"/>
      <c r="T61" s="8"/>
      <c r="U61" s="8"/>
      <c r="V61" s="1"/>
      <c r="W61" s="8"/>
      <c r="X61" s="8"/>
      <c r="Y61" s="8"/>
      <c r="Z61" s="8"/>
      <c r="AA61" s="8"/>
      <c r="AB61" s="8"/>
      <c r="AC61" s="8"/>
      <c r="AD61" s="8"/>
      <c r="AE61" s="8"/>
      <c r="AF61" s="8"/>
      <c r="AG61" s="8"/>
      <c r="AH61" s="77"/>
      <c r="AI61" s="1"/>
      <c r="AJ61" s="8"/>
      <c r="AK61" s="8"/>
      <c r="AL61" s="8"/>
      <c r="AM61" s="1"/>
      <c r="AN61" s="8"/>
      <c r="AO61" s="8"/>
      <c r="AP61" s="1"/>
      <c r="AQ61" s="8"/>
      <c r="AR61" s="8"/>
      <c r="AS61" s="1"/>
      <c r="AT61" s="8"/>
      <c r="AU61" s="8"/>
      <c r="AV61" s="10"/>
      <c r="AW61" s="1"/>
      <c r="AX61" s="8"/>
      <c r="AY61" s="77"/>
      <c r="AZ61" s="77"/>
      <c r="BA61" s="77"/>
    </row>
    <row r="62" spans="1:53" ht="15" customHeight="1" x14ac:dyDescent="0.25">
      <c r="A62" s="29" t="s">
        <v>309</v>
      </c>
      <c r="B62" s="30">
        <v>623599</v>
      </c>
      <c r="C62" s="1" t="s">
        <v>305</v>
      </c>
      <c r="D62" s="1" t="s">
        <v>310</v>
      </c>
      <c r="E62" s="1"/>
      <c r="F62" s="8"/>
      <c r="G62" s="1"/>
      <c r="H62" s="30"/>
      <c r="I62" s="30"/>
      <c r="J62" s="109"/>
      <c r="K62" s="1"/>
      <c r="L62" s="8"/>
      <c r="M62" s="68"/>
      <c r="N62" s="77"/>
      <c r="O62" s="68"/>
      <c r="P62" s="68"/>
      <c r="Q62" s="83"/>
      <c r="R62" s="8"/>
      <c r="S62" s="8"/>
      <c r="T62" s="8"/>
      <c r="U62" s="8"/>
      <c r="V62" s="1"/>
      <c r="W62" s="8"/>
      <c r="X62" s="8"/>
      <c r="Y62" s="8"/>
      <c r="Z62" s="8"/>
      <c r="AA62" s="8"/>
      <c r="AB62" s="8"/>
      <c r="AC62" s="8"/>
      <c r="AD62" s="8"/>
      <c r="AE62" s="8"/>
      <c r="AF62" s="8"/>
      <c r="AG62" s="8"/>
      <c r="AH62" s="77"/>
      <c r="AI62" s="1"/>
      <c r="AJ62" s="8"/>
      <c r="AK62" s="8"/>
      <c r="AL62" s="8"/>
      <c r="AM62" s="8"/>
      <c r="AN62" s="8"/>
      <c r="AO62" s="8"/>
      <c r="AP62" s="1"/>
      <c r="AQ62" s="8"/>
      <c r="AR62" s="8"/>
      <c r="AS62" s="1"/>
      <c r="AT62" s="8"/>
      <c r="AU62" s="8"/>
      <c r="AV62" s="10"/>
      <c r="AW62" s="1"/>
      <c r="AX62" s="8"/>
      <c r="AY62" s="77"/>
      <c r="AZ62" s="77"/>
      <c r="BA62" s="77"/>
    </row>
    <row r="63" spans="1:53" ht="15" customHeight="1" x14ac:dyDescent="0.25">
      <c r="A63" s="29" t="s">
        <v>311</v>
      </c>
      <c r="B63" s="30">
        <v>924406</v>
      </c>
      <c r="C63" s="1" t="s">
        <v>305</v>
      </c>
      <c r="D63" s="1" t="s">
        <v>312</v>
      </c>
      <c r="E63" s="1"/>
      <c r="F63" s="8"/>
      <c r="G63" s="1"/>
      <c r="H63" s="30"/>
      <c r="I63" s="30"/>
      <c r="J63" s="109"/>
      <c r="K63" s="1"/>
      <c r="L63" s="8"/>
      <c r="M63" s="68"/>
      <c r="N63" s="77"/>
      <c r="O63" s="68"/>
      <c r="P63" s="68"/>
      <c r="Q63" s="77"/>
      <c r="R63" s="8"/>
      <c r="S63" s="8"/>
      <c r="T63" s="8"/>
      <c r="U63" s="8"/>
      <c r="V63" s="1"/>
      <c r="W63" s="8"/>
      <c r="X63" s="8"/>
      <c r="Y63" s="8"/>
      <c r="Z63" s="8"/>
      <c r="AA63" s="8"/>
      <c r="AB63" s="8"/>
      <c r="AC63" s="8"/>
      <c r="AD63" s="8"/>
      <c r="AE63" s="8"/>
      <c r="AF63" s="8"/>
      <c r="AG63" s="8"/>
      <c r="AH63" s="76"/>
      <c r="AI63" s="30"/>
      <c r="AJ63" s="8"/>
      <c r="AK63" s="8"/>
      <c r="AL63" s="8"/>
      <c r="AM63" s="1"/>
      <c r="AN63" s="8"/>
      <c r="AO63" s="8"/>
      <c r="AP63" s="1"/>
      <c r="AQ63" s="8"/>
      <c r="AR63" s="8"/>
      <c r="AS63" s="1"/>
      <c r="AT63" s="8"/>
      <c r="AU63" s="8"/>
      <c r="AV63" s="10"/>
      <c r="AW63" s="1"/>
      <c r="AX63" s="8"/>
      <c r="AY63" s="77"/>
      <c r="AZ63" s="77"/>
      <c r="BA63" s="77"/>
    </row>
    <row r="64" spans="1:53" ht="15" customHeight="1" x14ac:dyDescent="0.25">
      <c r="A64" s="29" t="s">
        <v>313</v>
      </c>
      <c r="B64" s="30">
        <v>949060</v>
      </c>
      <c r="C64" s="1" t="s">
        <v>305</v>
      </c>
      <c r="D64" s="1" t="s">
        <v>314</v>
      </c>
      <c r="E64" s="1"/>
      <c r="F64" s="8"/>
      <c r="G64" s="1"/>
      <c r="H64" s="30"/>
      <c r="I64" s="30"/>
      <c r="J64" s="109"/>
      <c r="K64" s="1"/>
      <c r="L64" s="8"/>
      <c r="M64" s="68"/>
      <c r="N64" s="77"/>
      <c r="O64" s="68"/>
      <c r="P64" s="68"/>
      <c r="Q64" s="77"/>
      <c r="R64" s="8"/>
      <c r="S64" s="8"/>
      <c r="T64" s="8"/>
      <c r="U64" s="8"/>
      <c r="V64" s="1"/>
      <c r="W64" s="8"/>
      <c r="X64" s="8"/>
      <c r="Y64" s="8"/>
      <c r="Z64" s="8"/>
      <c r="AA64" s="8"/>
      <c r="AB64" s="8"/>
      <c r="AC64" s="8"/>
      <c r="AD64" s="8"/>
      <c r="AE64" s="8"/>
      <c r="AF64" s="8"/>
      <c r="AG64" s="8"/>
      <c r="AH64" s="76"/>
      <c r="AI64" s="30"/>
      <c r="AJ64" s="8"/>
      <c r="AK64" s="8"/>
      <c r="AL64" s="8"/>
      <c r="AM64" s="1"/>
      <c r="AN64" s="8"/>
      <c r="AO64" s="8"/>
      <c r="AP64" s="1"/>
      <c r="AQ64" s="8"/>
      <c r="AR64" s="8"/>
      <c r="AS64" s="1"/>
      <c r="AT64" s="8"/>
      <c r="AU64" s="8"/>
      <c r="AV64" s="10"/>
      <c r="AW64" s="1"/>
      <c r="AX64" s="8"/>
      <c r="AY64" s="77"/>
      <c r="AZ64" s="77"/>
      <c r="BA64" s="77"/>
    </row>
    <row r="65" spans="1:56" ht="15" customHeight="1" x14ac:dyDescent="0.25">
      <c r="A65" s="29" t="s">
        <v>315</v>
      </c>
      <c r="B65" s="30">
        <v>333772</v>
      </c>
      <c r="C65" s="1" t="s">
        <v>305</v>
      </c>
      <c r="D65" s="1" t="s">
        <v>316</v>
      </c>
      <c r="E65" s="1"/>
      <c r="F65" s="8"/>
      <c r="G65" s="1"/>
      <c r="H65" s="30"/>
      <c r="I65" s="30"/>
      <c r="J65" s="109"/>
      <c r="K65" s="1"/>
      <c r="L65" s="8"/>
      <c r="M65" s="68"/>
      <c r="N65" s="77"/>
      <c r="O65" s="68"/>
      <c r="P65" s="68"/>
      <c r="Q65" s="83"/>
      <c r="R65" s="8"/>
      <c r="S65" s="8"/>
      <c r="T65" s="8"/>
      <c r="U65" s="8"/>
      <c r="V65" s="1"/>
      <c r="W65" s="8"/>
      <c r="X65" s="8"/>
      <c r="Y65" s="8"/>
      <c r="Z65" s="8"/>
      <c r="AA65" s="8"/>
      <c r="AB65" s="8"/>
      <c r="AC65" s="8"/>
      <c r="AD65" s="8"/>
      <c r="AE65" s="8"/>
      <c r="AF65" s="8"/>
      <c r="AG65" s="8"/>
      <c r="AH65" s="76"/>
      <c r="AI65" s="30"/>
      <c r="AJ65" s="8"/>
      <c r="AK65" s="8"/>
      <c r="AL65" s="8"/>
      <c r="AM65" s="8"/>
      <c r="AN65" s="8"/>
      <c r="AO65" s="8"/>
      <c r="AP65" s="1"/>
      <c r="AQ65" s="8"/>
      <c r="AR65" s="8"/>
      <c r="AS65" s="1"/>
      <c r="AT65" s="8"/>
      <c r="AU65" s="8"/>
      <c r="AV65" s="10"/>
      <c r="AW65" s="1"/>
      <c r="AX65" s="8"/>
      <c r="AY65" s="77"/>
      <c r="AZ65" s="77"/>
      <c r="BA65" s="77"/>
    </row>
    <row r="66" spans="1:56" ht="15" customHeight="1" x14ac:dyDescent="0.25">
      <c r="A66" s="29" t="s">
        <v>319</v>
      </c>
      <c r="B66" s="30">
        <v>332109</v>
      </c>
      <c r="C66" s="1" t="s">
        <v>305</v>
      </c>
      <c r="D66" s="1" t="s">
        <v>320</v>
      </c>
      <c r="E66" s="1"/>
      <c r="F66" s="8"/>
      <c r="G66" s="1"/>
      <c r="H66" s="30"/>
      <c r="I66" s="30"/>
      <c r="J66" s="109"/>
      <c r="K66" s="1"/>
      <c r="L66" s="8"/>
      <c r="M66" s="68"/>
      <c r="N66" s="77"/>
      <c r="O66" s="68"/>
      <c r="P66" s="68"/>
      <c r="Q66" s="77"/>
      <c r="R66" s="8"/>
      <c r="S66" s="8"/>
      <c r="T66" s="8"/>
      <c r="U66" s="8"/>
      <c r="V66" s="1"/>
      <c r="W66" s="8"/>
      <c r="X66" s="8"/>
      <c r="Y66" s="8"/>
      <c r="Z66" s="8"/>
      <c r="AA66" s="8"/>
      <c r="AB66" s="8"/>
      <c r="AC66" s="8"/>
      <c r="AD66" s="8"/>
      <c r="AE66" s="8"/>
      <c r="AF66" s="8"/>
      <c r="AG66" s="8"/>
      <c r="AH66" s="76"/>
      <c r="AI66" s="30"/>
      <c r="AJ66" s="8"/>
      <c r="AK66" s="8"/>
      <c r="AL66" s="8"/>
      <c r="AM66" s="1"/>
      <c r="AN66" s="8"/>
      <c r="AO66" s="8"/>
      <c r="AP66" s="1"/>
      <c r="AQ66" s="8"/>
      <c r="AR66" s="8"/>
      <c r="AS66" s="1"/>
      <c r="AT66" s="8"/>
      <c r="AU66" s="8"/>
      <c r="AV66" s="10"/>
      <c r="AW66" s="1"/>
      <c r="AX66" s="8"/>
      <c r="AY66" s="77"/>
      <c r="AZ66" s="77"/>
      <c r="BA66" s="1"/>
    </row>
    <row r="67" spans="1:56" ht="15" customHeight="1" x14ac:dyDescent="0.25">
      <c r="A67" s="29" t="s">
        <v>321</v>
      </c>
      <c r="B67" s="30">
        <v>84941</v>
      </c>
      <c r="C67" s="1" t="s">
        <v>305</v>
      </c>
      <c r="D67" s="1" t="s">
        <v>322</v>
      </c>
      <c r="E67" s="1"/>
      <c r="F67" s="8"/>
      <c r="G67" s="1"/>
      <c r="H67" s="30"/>
      <c r="I67" s="30"/>
      <c r="J67" s="109"/>
      <c r="K67" s="1"/>
      <c r="L67" s="8"/>
      <c r="M67" s="68"/>
      <c r="N67" s="77"/>
      <c r="O67" s="68"/>
      <c r="P67" s="68"/>
      <c r="Q67" s="77"/>
      <c r="R67" s="8"/>
      <c r="S67" s="8"/>
      <c r="T67" s="8"/>
      <c r="U67" s="8"/>
      <c r="V67" s="1"/>
      <c r="W67" s="8"/>
      <c r="X67" s="8"/>
      <c r="Y67" s="8"/>
      <c r="Z67" s="8"/>
      <c r="AA67" s="8"/>
      <c r="AB67" s="8"/>
      <c r="AC67" s="8"/>
      <c r="AD67" s="8"/>
      <c r="AE67" s="8"/>
      <c r="AF67" s="8"/>
      <c r="AG67" s="8"/>
      <c r="AH67" s="76"/>
      <c r="AI67" s="30"/>
      <c r="AJ67" s="8"/>
      <c r="AK67" s="8"/>
      <c r="AL67" s="8"/>
      <c r="AM67" s="1"/>
      <c r="AN67" s="8"/>
      <c r="AO67" s="8"/>
      <c r="AP67" s="1"/>
      <c r="AQ67" s="8"/>
      <c r="AR67" s="8"/>
      <c r="AS67" s="1"/>
      <c r="AT67" s="8"/>
      <c r="AU67" s="8"/>
      <c r="AV67" s="10"/>
      <c r="AW67" s="1"/>
      <c r="AX67" s="8"/>
      <c r="AY67" s="77"/>
      <c r="AZ67" s="77"/>
      <c r="BA67" s="1"/>
    </row>
    <row r="68" spans="1:56" ht="15" customHeight="1" x14ac:dyDescent="0.25">
      <c r="A68" s="29"/>
      <c r="B68" s="30">
        <v>851970</v>
      </c>
      <c r="C68" s="1" t="s">
        <v>305</v>
      </c>
      <c r="D68" s="1" t="s">
        <v>323</v>
      </c>
      <c r="E68" s="1"/>
      <c r="F68" s="8"/>
      <c r="G68" s="1"/>
      <c r="H68" s="30"/>
      <c r="I68" s="30"/>
      <c r="J68" s="109"/>
      <c r="K68" s="1"/>
      <c r="L68" s="8"/>
      <c r="M68" s="68"/>
      <c r="N68" s="77"/>
      <c r="O68" s="68"/>
      <c r="P68" s="68"/>
      <c r="Q68" s="77"/>
      <c r="R68" s="8"/>
      <c r="S68" s="8"/>
      <c r="T68" s="8"/>
      <c r="U68" s="8"/>
      <c r="V68" s="1"/>
      <c r="W68" s="8"/>
      <c r="X68" s="8"/>
      <c r="Y68" s="8"/>
      <c r="Z68" s="8"/>
      <c r="AA68" s="8"/>
      <c r="AB68" s="8"/>
      <c r="AC68" s="8"/>
      <c r="AD68" s="8"/>
      <c r="AE68" s="8"/>
      <c r="AF68" s="8"/>
      <c r="AG68" s="8"/>
      <c r="AH68" s="76"/>
      <c r="AI68" s="30"/>
      <c r="AJ68" s="8"/>
      <c r="AK68" s="8"/>
      <c r="AL68" s="8"/>
      <c r="AM68" s="1"/>
      <c r="AN68" s="8"/>
      <c r="AO68" s="8"/>
      <c r="AP68" s="1"/>
      <c r="AQ68" s="8"/>
      <c r="AR68" s="8"/>
      <c r="AS68" s="1"/>
      <c r="AT68" s="8"/>
      <c r="AU68" s="8"/>
      <c r="AV68" s="10"/>
      <c r="AW68" s="30"/>
      <c r="AX68" s="8"/>
      <c r="AY68" s="77"/>
      <c r="AZ68" s="1"/>
      <c r="BA68" s="1"/>
    </row>
    <row r="69" spans="1:56" ht="15" customHeight="1" x14ac:dyDescent="0.25">
      <c r="A69" s="29" t="s">
        <v>325</v>
      </c>
      <c r="B69" s="30">
        <v>936180</v>
      </c>
      <c r="C69" s="1" t="s">
        <v>305</v>
      </c>
      <c r="D69" s="1" t="s">
        <v>326</v>
      </c>
      <c r="E69" s="1"/>
      <c r="F69" s="8"/>
      <c r="G69" s="1"/>
      <c r="H69" s="30"/>
      <c r="I69" s="30"/>
      <c r="J69" s="109"/>
      <c r="K69" s="1"/>
      <c r="L69" s="8"/>
      <c r="M69" s="68"/>
      <c r="N69" s="77"/>
      <c r="O69" s="68"/>
      <c r="P69" s="68"/>
      <c r="Q69" s="77"/>
      <c r="R69" s="8"/>
      <c r="S69" s="8"/>
      <c r="T69" s="8"/>
      <c r="U69" s="8"/>
      <c r="V69" s="1"/>
      <c r="W69" s="8"/>
      <c r="X69" s="8"/>
      <c r="Y69" s="8"/>
      <c r="Z69" s="8"/>
      <c r="AA69" s="8"/>
      <c r="AB69" s="8"/>
      <c r="AC69" s="8"/>
      <c r="AD69" s="8"/>
      <c r="AE69" s="8"/>
      <c r="AF69" s="8"/>
      <c r="AG69" s="8"/>
      <c r="AH69" s="76"/>
      <c r="AI69" s="30"/>
      <c r="AJ69" s="8"/>
      <c r="AK69" s="8"/>
      <c r="AL69" s="8"/>
      <c r="AM69" s="1"/>
      <c r="AN69" s="8"/>
      <c r="AO69" s="8"/>
      <c r="AP69" s="1"/>
      <c r="AQ69" s="8"/>
      <c r="AR69" s="8"/>
      <c r="AS69" s="1"/>
      <c r="AT69" s="8"/>
      <c r="AU69" s="8"/>
      <c r="AV69" s="10"/>
      <c r="AW69" s="30"/>
      <c r="AX69" s="8"/>
      <c r="AY69" s="77"/>
      <c r="AZ69" s="1"/>
      <c r="BA69" s="1"/>
    </row>
    <row r="70" spans="1:56" ht="15" customHeight="1" x14ac:dyDescent="0.25">
      <c r="A70" s="29" t="s">
        <v>328</v>
      </c>
      <c r="B70" s="30">
        <v>939288</v>
      </c>
      <c r="C70" s="1" t="s">
        <v>305</v>
      </c>
      <c r="D70" s="7" t="s">
        <v>22</v>
      </c>
      <c r="E70" s="77" t="s">
        <v>1633</v>
      </c>
      <c r="F70" s="8"/>
      <c r="G70" s="1"/>
      <c r="H70" s="30"/>
      <c r="I70" s="30"/>
      <c r="J70" s="108"/>
      <c r="K70" s="77"/>
      <c r="L70" s="68"/>
      <c r="M70" s="68"/>
      <c r="N70" s="77"/>
      <c r="O70" s="68"/>
      <c r="P70" s="68"/>
      <c r="Q70" s="77"/>
      <c r="R70" s="8"/>
      <c r="S70" s="8"/>
      <c r="T70" s="8"/>
      <c r="U70" s="8"/>
      <c r="V70" s="1"/>
      <c r="W70" s="8"/>
      <c r="X70" s="8"/>
      <c r="Y70" s="8"/>
      <c r="Z70" s="8"/>
      <c r="AA70" s="8"/>
      <c r="AB70" s="8"/>
      <c r="AC70" s="8"/>
      <c r="AD70" s="8"/>
      <c r="AE70" s="8"/>
      <c r="AF70" s="8"/>
      <c r="AG70" s="8"/>
      <c r="AH70" s="76"/>
      <c r="AI70" s="30"/>
      <c r="AJ70" s="8"/>
      <c r="AK70" s="8"/>
      <c r="AL70" s="8"/>
      <c r="AM70" s="1"/>
      <c r="AN70" s="8"/>
      <c r="AO70" s="8"/>
      <c r="AP70" s="1"/>
      <c r="AQ70" s="8"/>
      <c r="AR70" s="8"/>
      <c r="AS70" s="1"/>
      <c r="AT70" s="8"/>
      <c r="AU70" s="8"/>
      <c r="AV70" s="10"/>
      <c r="AW70" s="30"/>
      <c r="AX70" s="8"/>
      <c r="AY70" s="77"/>
      <c r="AZ70" s="1"/>
      <c r="BA70" s="1"/>
    </row>
    <row r="71" spans="1:56" ht="15" customHeight="1" x14ac:dyDescent="0.25">
      <c r="A71" s="29" t="s">
        <v>333</v>
      </c>
      <c r="B71" s="30">
        <v>960505</v>
      </c>
      <c r="C71" s="1" t="s">
        <v>305</v>
      </c>
      <c r="D71" s="7" t="s">
        <v>23</v>
      </c>
      <c r="E71" s="77" t="s">
        <v>1634</v>
      </c>
      <c r="F71" s="8"/>
      <c r="G71" s="8"/>
      <c r="H71" s="30"/>
      <c r="I71" s="30"/>
      <c r="J71" s="108"/>
      <c r="K71" s="77"/>
      <c r="L71" s="68"/>
      <c r="M71" s="68"/>
      <c r="N71" s="77"/>
      <c r="O71" s="68"/>
      <c r="P71" s="68"/>
      <c r="Q71" s="83"/>
      <c r="R71" s="8"/>
      <c r="S71" s="8"/>
      <c r="T71" s="8"/>
      <c r="U71" s="8"/>
      <c r="V71" s="1"/>
      <c r="W71" s="8"/>
      <c r="X71" s="8"/>
      <c r="Y71" s="8"/>
      <c r="Z71" s="8"/>
      <c r="AA71" s="8"/>
      <c r="AB71" s="8"/>
      <c r="AC71" s="8"/>
      <c r="AD71" s="8"/>
      <c r="AE71" s="8"/>
      <c r="AF71" s="8"/>
      <c r="AG71" s="8"/>
      <c r="AH71" s="76"/>
      <c r="AI71" s="30"/>
      <c r="AJ71" s="8"/>
      <c r="AK71" s="8"/>
      <c r="AL71" s="8"/>
      <c r="AM71" s="1"/>
      <c r="AN71" s="8"/>
      <c r="AO71" s="8"/>
      <c r="AP71" s="1"/>
      <c r="AQ71" s="8"/>
      <c r="AR71" s="8"/>
      <c r="AS71" s="1"/>
      <c r="AT71" s="8"/>
      <c r="AU71" s="8"/>
      <c r="AV71" s="10"/>
      <c r="AW71" s="30"/>
      <c r="AX71" s="8"/>
      <c r="AY71" s="77"/>
      <c r="AZ71" s="1"/>
      <c r="BA71" s="1"/>
    </row>
    <row r="72" spans="1:56" ht="15" customHeight="1" x14ac:dyDescent="0.25">
      <c r="A72" s="29" t="s">
        <v>335</v>
      </c>
      <c r="B72" s="30">
        <v>945052</v>
      </c>
      <c r="C72" s="1" t="s">
        <v>305</v>
      </c>
      <c r="D72" s="1" t="s">
        <v>336</v>
      </c>
      <c r="E72" s="1"/>
      <c r="F72" s="8"/>
      <c r="G72" s="8"/>
      <c r="H72" s="30"/>
      <c r="I72" s="30"/>
      <c r="J72" s="109"/>
      <c r="K72" s="1"/>
      <c r="L72" s="8"/>
      <c r="M72" s="68"/>
      <c r="N72" s="77"/>
      <c r="O72" s="68"/>
      <c r="P72" s="68"/>
      <c r="Q72" s="83"/>
      <c r="R72" s="8"/>
      <c r="S72" s="8"/>
      <c r="T72" s="8"/>
      <c r="U72" s="8"/>
      <c r="V72" s="1"/>
      <c r="W72" s="8"/>
      <c r="X72" s="8"/>
      <c r="Y72" s="8"/>
      <c r="Z72" s="8"/>
      <c r="AA72" s="8"/>
      <c r="AB72" s="8"/>
      <c r="AC72" s="8"/>
      <c r="AD72" s="8"/>
      <c r="AE72" s="8"/>
      <c r="AF72" s="8"/>
      <c r="AG72" s="8"/>
      <c r="AH72" s="76"/>
      <c r="AI72" s="30"/>
      <c r="AJ72" s="8"/>
      <c r="AK72" s="8"/>
      <c r="AL72" s="8"/>
      <c r="AM72" s="1"/>
      <c r="AN72" s="8"/>
      <c r="AO72" s="8"/>
      <c r="AP72" s="1"/>
      <c r="AQ72" s="8"/>
      <c r="AR72" s="8"/>
      <c r="AS72" s="8"/>
      <c r="AT72" s="8"/>
      <c r="AU72" s="8"/>
      <c r="AV72" s="10"/>
      <c r="AW72" s="30"/>
      <c r="AX72" s="8"/>
      <c r="AY72" s="77"/>
      <c r="AZ72" s="1"/>
      <c r="BA72" s="1"/>
    </row>
    <row r="73" spans="1:56" ht="15" customHeight="1" x14ac:dyDescent="0.25">
      <c r="A73" s="29" t="s">
        <v>341</v>
      </c>
      <c r="B73" s="30">
        <v>576649</v>
      </c>
      <c r="C73" s="1" t="s">
        <v>305</v>
      </c>
      <c r="D73" s="1" t="s">
        <v>342</v>
      </c>
      <c r="E73" s="1"/>
      <c r="F73" s="8"/>
      <c r="G73" s="8"/>
      <c r="H73" s="30"/>
      <c r="I73" s="30"/>
      <c r="J73" s="109"/>
      <c r="K73" s="1"/>
      <c r="L73" s="8"/>
      <c r="M73" s="68"/>
      <c r="N73" s="77"/>
      <c r="O73" s="68"/>
      <c r="P73" s="68"/>
      <c r="Q73" s="83"/>
      <c r="R73" s="8"/>
      <c r="S73" s="8"/>
      <c r="T73" s="8"/>
      <c r="U73" s="8"/>
      <c r="V73" s="1"/>
      <c r="W73" s="8"/>
      <c r="X73" s="8"/>
      <c r="Y73" s="8"/>
      <c r="Z73" s="8"/>
      <c r="AA73" s="8"/>
      <c r="AB73" s="8"/>
      <c r="AC73" s="8"/>
      <c r="AD73" s="8"/>
      <c r="AE73" s="8"/>
      <c r="AF73" s="8"/>
      <c r="AG73" s="8"/>
      <c r="AH73" s="76"/>
      <c r="AI73" s="30"/>
      <c r="AJ73" s="8"/>
      <c r="AK73" s="8"/>
      <c r="AL73" s="8"/>
      <c r="AM73" s="8"/>
      <c r="AN73" s="8"/>
      <c r="AO73" s="8"/>
      <c r="AP73" s="1"/>
      <c r="AQ73" s="8"/>
      <c r="AR73" s="8"/>
      <c r="AS73" s="8"/>
      <c r="AT73" s="8"/>
      <c r="AU73" s="8"/>
      <c r="AV73" s="10"/>
      <c r="AW73" s="30"/>
      <c r="AX73" s="8"/>
      <c r="AY73" s="77"/>
      <c r="AZ73" s="1"/>
      <c r="BA73" s="1"/>
    </row>
    <row r="74" spans="1:56" ht="15" customHeight="1" x14ac:dyDescent="0.25">
      <c r="A74" s="29" t="s">
        <v>344</v>
      </c>
      <c r="B74" s="30">
        <v>936149</v>
      </c>
      <c r="C74" s="1" t="s">
        <v>305</v>
      </c>
      <c r="D74" s="1" t="s">
        <v>346</v>
      </c>
      <c r="E74" s="1"/>
      <c r="F74" s="8"/>
      <c r="G74" s="8"/>
      <c r="H74" s="30"/>
      <c r="I74" s="30"/>
      <c r="J74" s="109"/>
      <c r="K74" s="1"/>
      <c r="L74" s="8"/>
      <c r="M74" s="68"/>
      <c r="N74" s="77"/>
      <c r="O74" s="68"/>
      <c r="P74" s="68"/>
      <c r="Q74" s="83"/>
      <c r="R74" s="8"/>
      <c r="S74" s="8"/>
      <c r="T74" s="8"/>
      <c r="U74" s="8"/>
      <c r="V74" s="1"/>
      <c r="W74" s="8"/>
      <c r="X74" s="8"/>
      <c r="Y74" s="8"/>
      <c r="Z74" s="8"/>
      <c r="AA74" s="8"/>
      <c r="AB74" s="8"/>
      <c r="AC74" s="8"/>
      <c r="AD74" s="8"/>
      <c r="AE74" s="8"/>
      <c r="AF74" s="8"/>
      <c r="AG74" s="8"/>
      <c r="AH74" s="76"/>
      <c r="AI74" s="30"/>
      <c r="AJ74" s="8"/>
      <c r="AK74" s="8"/>
      <c r="AL74" s="8"/>
      <c r="AM74" s="8"/>
      <c r="AN74" s="8"/>
      <c r="AO74" s="8"/>
      <c r="AP74" s="1"/>
      <c r="AQ74" s="8"/>
      <c r="AR74" s="8"/>
      <c r="AS74" s="8"/>
      <c r="AT74" s="8"/>
      <c r="AU74" s="8"/>
      <c r="AV74" s="10"/>
      <c r="AW74" s="30"/>
      <c r="AX74" s="8"/>
      <c r="AY74" s="77"/>
      <c r="AZ74" s="1"/>
      <c r="BA74" s="1"/>
    </row>
    <row r="75" spans="1:56" ht="18" customHeight="1" thickBot="1" x14ac:dyDescent="0.3">
      <c r="A75" s="29" t="s">
        <v>348</v>
      </c>
      <c r="B75" s="30">
        <v>8404818</v>
      </c>
      <c r="C75" s="1" t="s">
        <v>305</v>
      </c>
      <c r="D75" s="1" t="s">
        <v>349</v>
      </c>
      <c r="E75" s="1"/>
      <c r="F75" s="8"/>
      <c r="G75" s="8"/>
      <c r="H75" s="30"/>
      <c r="I75" s="30"/>
      <c r="J75" s="108"/>
      <c r="K75" s="68"/>
      <c r="L75" s="68"/>
      <c r="M75" s="68"/>
      <c r="N75" s="77"/>
      <c r="O75" s="68"/>
      <c r="P75" s="68"/>
      <c r="Q75" s="83"/>
      <c r="R75" s="8"/>
      <c r="S75" s="8"/>
      <c r="T75" s="8"/>
      <c r="U75" s="8"/>
      <c r="V75" s="1"/>
      <c r="W75" s="8"/>
      <c r="X75" s="8"/>
      <c r="Y75" s="8"/>
      <c r="Z75" s="8"/>
      <c r="AA75" s="8"/>
      <c r="AB75" s="8"/>
      <c r="AC75" s="8"/>
      <c r="AD75" s="8"/>
      <c r="AE75" s="8"/>
      <c r="AF75" s="8"/>
      <c r="AG75" s="8"/>
      <c r="AH75" s="76"/>
      <c r="AI75" s="30"/>
      <c r="AJ75" s="8"/>
      <c r="AK75" s="8"/>
      <c r="AL75" s="8"/>
      <c r="AM75" s="8"/>
      <c r="AN75" s="8"/>
      <c r="AO75" s="8"/>
      <c r="AP75" s="1"/>
      <c r="AQ75" s="8"/>
      <c r="AR75" s="8"/>
      <c r="AS75" s="8"/>
      <c r="AT75" s="8"/>
      <c r="AU75" s="8"/>
      <c r="AV75" s="10"/>
      <c r="AW75" s="30"/>
      <c r="AX75" s="8"/>
      <c r="AY75" s="77"/>
      <c r="AZ75" s="1"/>
      <c r="BA75" s="1"/>
    </row>
    <row r="76" spans="1:56" ht="18" customHeight="1" thickBot="1" x14ac:dyDescent="0.3">
      <c r="A76" s="29" t="s">
        <v>351</v>
      </c>
      <c r="B76" s="39">
        <v>939349</v>
      </c>
      <c r="C76" s="40" t="s">
        <v>352</v>
      </c>
      <c r="D76" s="40" t="s">
        <v>353</v>
      </c>
      <c r="E76" s="40"/>
      <c r="F76" s="4"/>
      <c r="G76" s="4"/>
      <c r="H76" s="39"/>
      <c r="I76" s="39"/>
      <c r="J76" s="108"/>
      <c r="K76" s="68"/>
      <c r="L76" s="68"/>
      <c r="M76" s="68"/>
      <c r="N76" s="89"/>
      <c r="O76" s="67"/>
      <c r="P76" s="80"/>
      <c r="Q76" s="89"/>
      <c r="R76" s="4"/>
      <c r="S76" s="67"/>
      <c r="T76" s="89"/>
      <c r="U76" s="67"/>
      <c r="V76" s="4"/>
      <c r="W76" s="67"/>
      <c r="X76" s="90"/>
      <c r="Y76" s="67"/>
      <c r="Z76" s="5"/>
      <c r="AA76" s="4"/>
      <c r="AB76" s="67"/>
      <c r="AC76" s="4"/>
      <c r="AD76" s="67"/>
      <c r="AE76" s="67"/>
      <c r="AF76" s="67"/>
      <c r="AG76" s="67"/>
      <c r="AH76" s="40"/>
      <c r="AI76" s="40"/>
      <c r="AJ76" s="4"/>
      <c r="AK76" s="4"/>
      <c r="AL76" s="67"/>
      <c r="AM76" s="90"/>
      <c r="AN76" s="67"/>
      <c r="AO76" s="4"/>
      <c r="AP76" s="67"/>
      <c r="AQ76" s="67"/>
      <c r="AR76" s="67"/>
      <c r="AS76" s="4"/>
      <c r="AT76" s="5"/>
      <c r="AU76" s="4"/>
      <c r="AV76" s="6"/>
      <c r="AW76" s="4"/>
      <c r="AX76" s="4"/>
      <c r="AY76" s="77"/>
      <c r="AZ76" s="77"/>
      <c r="BA76" s="1"/>
      <c r="BC76" s="91"/>
      <c r="BD76" s="91"/>
    </row>
    <row r="77" spans="1:56" ht="15" customHeight="1" x14ac:dyDescent="0.25">
      <c r="A77" s="29" t="s">
        <v>356</v>
      </c>
      <c r="B77" s="30">
        <v>924432</v>
      </c>
      <c r="C77" s="1" t="s">
        <v>352</v>
      </c>
      <c r="D77" s="1" t="s">
        <v>357</v>
      </c>
      <c r="E77" s="1"/>
      <c r="F77" s="8"/>
      <c r="G77" s="8"/>
      <c r="H77" s="30"/>
      <c r="I77" s="30"/>
      <c r="J77" s="122"/>
      <c r="K77" s="77"/>
      <c r="L77" s="67"/>
      <c r="M77" s="67"/>
      <c r="N77" s="77"/>
      <c r="O77" s="68"/>
      <c r="P77" s="83"/>
      <c r="Q77" s="77"/>
      <c r="R77" s="8"/>
      <c r="S77" s="68"/>
      <c r="T77" s="68"/>
      <c r="U77" s="68"/>
      <c r="V77" s="8"/>
      <c r="W77" s="68"/>
      <c r="X77" s="76"/>
      <c r="Y77" s="68"/>
      <c r="Z77" s="9"/>
      <c r="AA77" s="8"/>
      <c r="AB77" s="68"/>
      <c r="AC77" s="8"/>
      <c r="AD77" s="68"/>
      <c r="AE77" s="68"/>
      <c r="AF77" s="68"/>
      <c r="AG77" s="68"/>
      <c r="AH77" s="76"/>
      <c r="AI77" s="30"/>
      <c r="AJ77" s="8"/>
      <c r="AK77" s="8"/>
      <c r="AL77" s="68"/>
      <c r="AM77" s="76"/>
      <c r="AN77" s="68"/>
      <c r="AO77" s="8"/>
      <c r="AP77" s="68"/>
      <c r="AQ77" s="68"/>
      <c r="AR77" s="68"/>
      <c r="AS77" s="8"/>
      <c r="AT77" s="9"/>
      <c r="AU77" s="8"/>
      <c r="AV77" s="10"/>
      <c r="AW77" s="8"/>
      <c r="AX77" s="8"/>
      <c r="AY77" s="77"/>
      <c r="AZ77" s="77"/>
      <c r="BA77" s="1"/>
    </row>
    <row r="78" spans="1:56" ht="15" customHeight="1" x14ac:dyDescent="0.25">
      <c r="A78" s="29" t="s">
        <v>360</v>
      </c>
      <c r="B78" s="30">
        <v>627484</v>
      </c>
      <c r="C78" s="1" t="s">
        <v>352</v>
      </c>
      <c r="D78" s="7" t="s">
        <v>24</v>
      </c>
      <c r="E78" s="77" t="s">
        <v>1634</v>
      </c>
      <c r="F78" s="8"/>
      <c r="G78" s="8"/>
      <c r="H78" s="30"/>
      <c r="I78" s="30"/>
      <c r="J78" s="108"/>
      <c r="K78" s="77"/>
      <c r="L78" s="68"/>
      <c r="M78" s="68"/>
      <c r="N78" s="77"/>
      <c r="O78" s="8"/>
      <c r="P78" s="83"/>
      <c r="Q78" s="77"/>
      <c r="R78" s="8"/>
      <c r="S78" s="68"/>
      <c r="T78" s="68"/>
      <c r="U78" s="68"/>
      <c r="V78" s="8"/>
      <c r="W78" s="68"/>
      <c r="X78" s="76"/>
      <c r="Y78" s="68"/>
      <c r="Z78" s="9"/>
      <c r="AA78" s="8"/>
      <c r="AB78" s="68"/>
      <c r="AC78" s="8"/>
      <c r="AD78" s="68"/>
      <c r="AE78" s="68"/>
      <c r="AF78" s="68"/>
      <c r="AG78" s="68"/>
      <c r="AH78" s="76"/>
      <c r="AI78" s="30"/>
      <c r="AJ78" s="8"/>
      <c r="AK78" s="8"/>
      <c r="AL78" s="68"/>
      <c r="AM78" s="76"/>
      <c r="AN78" s="68"/>
      <c r="AO78" s="8"/>
      <c r="AP78" s="68"/>
      <c r="AQ78" s="68"/>
      <c r="AR78" s="68"/>
      <c r="AS78" s="8"/>
      <c r="AT78" s="9"/>
      <c r="AU78" s="8"/>
      <c r="AV78" s="10"/>
      <c r="AW78" s="8"/>
      <c r="AX78" s="8"/>
      <c r="AY78" s="1"/>
      <c r="AZ78" s="77"/>
      <c r="BA78" s="1"/>
    </row>
    <row r="79" spans="1:56" ht="15" customHeight="1" x14ac:dyDescent="0.25">
      <c r="A79" s="29" t="s">
        <v>364</v>
      </c>
      <c r="B79" s="30">
        <v>841172</v>
      </c>
      <c r="C79" s="1" t="s">
        <v>352</v>
      </c>
      <c r="D79" s="7" t="s">
        <v>25</v>
      </c>
      <c r="E79" s="77" t="s">
        <v>1634</v>
      </c>
      <c r="F79" s="8"/>
      <c r="G79" s="8"/>
      <c r="H79" s="30"/>
      <c r="I79" s="30"/>
      <c r="J79" s="108"/>
      <c r="K79" s="77"/>
      <c r="L79" s="68"/>
      <c r="M79" s="68"/>
      <c r="N79" s="77"/>
      <c r="O79" s="8"/>
      <c r="P79" s="83"/>
      <c r="Q79" s="77"/>
      <c r="R79" s="8"/>
      <c r="S79" s="68"/>
      <c r="T79" s="68"/>
      <c r="U79" s="68"/>
      <c r="V79" s="8"/>
      <c r="W79" s="68"/>
      <c r="X79" s="76"/>
      <c r="Y79" s="68"/>
      <c r="Z79" s="9"/>
      <c r="AA79" s="8"/>
      <c r="AB79" s="68"/>
      <c r="AC79" s="8"/>
      <c r="AD79" s="68"/>
      <c r="AE79" s="68"/>
      <c r="AF79" s="68"/>
      <c r="AG79" s="68"/>
      <c r="AH79" s="76"/>
      <c r="AI79" s="30"/>
      <c r="AJ79" s="8"/>
      <c r="AK79" s="8"/>
      <c r="AL79" s="68"/>
      <c r="AM79" s="76"/>
      <c r="AN79" s="68"/>
      <c r="AO79" s="8"/>
      <c r="AP79" s="68"/>
      <c r="AQ79" s="68"/>
      <c r="AR79" s="68"/>
      <c r="AS79" s="8"/>
      <c r="AT79" s="9"/>
      <c r="AU79" s="8"/>
      <c r="AV79" s="10"/>
      <c r="AW79" s="1"/>
      <c r="AX79" s="8"/>
      <c r="AY79" s="1"/>
      <c r="AZ79" s="77"/>
      <c r="BA79" s="1"/>
    </row>
    <row r="80" spans="1:56" ht="15" customHeight="1" x14ac:dyDescent="0.25">
      <c r="A80" s="29" t="s">
        <v>367</v>
      </c>
      <c r="B80" s="30">
        <v>924339</v>
      </c>
      <c r="C80" s="1" t="s">
        <v>352</v>
      </c>
      <c r="D80" s="7" t="s">
        <v>26</v>
      </c>
      <c r="E80" s="77" t="s">
        <v>1634</v>
      </c>
      <c r="F80" s="8"/>
      <c r="G80" s="8"/>
      <c r="H80" s="30"/>
      <c r="I80" s="30"/>
      <c r="J80" s="108"/>
      <c r="K80" s="77"/>
      <c r="L80" s="68"/>
      <c r="M80" s="68"/>
      <c r="N80" s="77"/>
      <c r="O80" s="8"/>
      <c r="P80" s="83"/>
      <c r="Q80" s="77"/>
      <c r="R80" s="8"/>
      <c r="S80" s="68"/>
      <c r="T80" s="68"/>
      <c r="U80" s="68"/>
      <c r="V80" s="8"/>
      <c r="W80" s="68"/>
      <c r="X80" s="76"/>
      <c r="Y80" s="68"/>
      <c r="Z80" s="9"/>
      <c r="AA80" s="8"/>
      <c r="AB80" s="68"/>
      <c r="AC80" s="8"/>
      <c r="AD80" s="68"/>
      <c r="AE80" s="68"/>
      <c r="AF80" s="68"/>
      <c r="AG80" s="68"/>
      <c r="AH80" s="76"/>
      <c r="AI80" s="30"/>
      <c r="AJ80" s="68"/>
      <c r="AK80" s="68"/>
      <c r="AL80" s="68"/>
      <c r="AM80" s="76"/>
      <c r="AN80" s="68"/>
      <c r="AO80" s="8"/>
      <c r="AP80" s="68"/>
      <c r="AQ80" s="68"/>
      <c r="AR80" s="68"/>
      <c r="AS80" s="8"/>
      <c r="AT80" s="9"/>
      <c r="AU80" s="8"/>
      <c r="AV80" s="10"/>
      <c r="AW80" s="1"/>
      <c r="AX80" s="8"/>
      <c r="AY80" s="77"/>
      <c r="AZ80" s="77"/>
      <c r="BA80" s="1"/>
    </row>
    <row r="81" spans="1:55" ht="15" customHeight="1" x14ac:dyDescent="0.25">
      <c r="A81" s="29" t="s">
        <v>369</v>
      </c>
      <c r="B81" s="30">
        <v>852800</v>
      </c>
      <c r="C81" s="1" t="s">
        <v>352</v>
      </c>
      <c r="D81" s="7" t="s">
        <v>27</v>
      </c>
      <c r="E81" s="77" t="s">
        <v>1633</v>
      </c>
      <c r="F81" s="8"/>
      <c r="G81" s="8"/>
      <c r="H81" s="30"/>
      <c r="I81" s="30"/>
      <c r="J81" s="108"/>
      <c r="K81" s="77"/>
      <c r="L81" s="68"/>
      <c r="M81" s="68"/>
      <c r="N81" s="77"/>
      <c r="O81" s="8"/>
      <c r="P81" s="83"/>
      <c r="Q81" s="77"/>
      <c r="R81" s="8"/>
      <c r="S81" s="68"/>
      <c r="T81" s="68"/>
      <c r="U81" s="68"/>
      <c r="V81" s="8"/>
      <c r="W81" s="68"/>
      <c r="X81" s="76"/>
      <c r="Y81" s="68"/>
      <c r="Z81" s="9"/>
      <c r="AA81" s="8"/>
      <c r="AB81" s="68"/>
      <c r="AC81" s="8"/>
      <c r="AD81" s="68"/>
      <c r="AE81" s="68"/>
      <c r="AF81" s="68"/>
      <c r="AG81" s="68"/>
      <c r="AH81" s="76"/>
      <c r="AI81" s="30"/>
      <c r="AJ81" s="8"/>
      <c r="AK81" s="8"/>
      <c r="AL81" s="68"/>
      <c r="AM81" s="76"/>
      <c r="AN81" s="68"/>
      <c r="AO81" s="8"/>
      <c r="AP81" s="68"/>
      <c r="AQ81" s="68"/>
      <c r="AR81" s="68"/>
      <c r="AS81" s="8"/>
      <c r="AT81" s="9"/>
      <c r="AU81" s="8"/>
      <c r="AV81" s="10"/>
      <c r="AW81" s="1"/>
      <c r="AX81" s="8"/>
      <c r="AY81" s="77"/>
      <c r="AZ81" s="77"/>
      <c r="BA81" s="1"/>
    </row>
    <row r="82" spans="1:55" ht="15" customHeight="1" x14ac:dyDescent="0.25">
      <c r="A82" s="29" t="s">
        <v>372</v>
      </c>
      <c r="B82" s="30">
        <v>910784</v>
      </c>
      <c r="C82" s="1" t="s">
        <v>352</v>
      </c>
      <c r="D82" s="7" t="s">
        <v>30</v>
      </c>
      <c r="E82" s="77" t="s">
        <v>1634</v>
      </c>
      <c r="F82" s="8"/>
      <c r="G82" s="8"/>
      <c r="H82" s="30"/>
      <c r="I82" s="30"/>
      <c r="J82" s="108"/>
      <c r="K82" s="77"/>
      <c r="L82" s="68"/>
      <c r="M82" s="68"/>
      <c r="N82" s="77"/>
      <c r="O82" s="8"/>
      <c r="P82" s="83"/>
      <c r="Q82" s="77"/>
      <c r="R82" s="8"/>
      <c r="S82" s="68"/>
      <c r="T82" s="68"/>
      <c r="U82" s="68"/>
      <c r="V82" s="8"/>
      <c r="W82" s="68"/>
      <c r="X82" s="76"/>
      <c r="Y82" s="68"/>
      <c r="Z82" s="9"/>
      <c r="AA82" s="8"/>
      <c r="AB82" s="68"/>
      <c r="AC82" s="8"/>
      <c r="AD82" s="68"/>
      <c r="AE82" s="68"/>
      <c r="AF82" s="68"/>
      <c r="AG82" s="68"/>
      <c r="AH82" s="76"/>
      <c r="AI82" s="30"/>
      <c r="AJ82" s="8"/>
      <c r="AK82" s="8"/>
      <c r="AL82" s="68"/>
      <c r="AM82" s="76"/>
      <c r="AN82" s="68"/>
      <c r="AO82" s="8"/>
      <c r="AP82" s="68"/>
      <c r="AQ82" s="68"/>
      <c r="AR82" s="68"/>
      <c r="AS82" s="8"/>
      <c r="AT82" s="9"/>
      <c r="AU82" s="8"/>
      <c r="AV82" s="10"/>
      <c r="AW82" s="1"/>
      <c r="AX82" s="8"/>
      <c r="AY82" s="77"/>
      <c r="AZ82" s="77"/>
      <c r="BA82" s="1"/>
    </row>
    <row r="83" spans="1:55" ht="15" customHeight="1" x14ac:dyDescent="0.25">
      <c r="A83" s="29" t="s">
        <v>377</v>
      </c>
      <c r="B83" s="30">
        <v>913684</v>
      </c>
      <c r="C83" s="1" t="s">
        <v>352</v>
      </c>
      <c r="D83" s="7" t="s">
        <v>33</v>
      </c>
      <c r="E83" s="77" t="s">
        <v>1633</v>
      </c>
      <c r="F83" s="8"/>
      <c r="G83" s="8"/>
      <c r="H83" s="30"/>
      <c r="I83" s="30"/>
      <c r="J83" s="108"/>
      <c r="K83" s="1"/>
      <c r="L83" s="68"/>
      <c r="M83" s="68"/>
      <c r="N83" s="77"/>
      <c r="O83" s="8"/>
      <c r="P83" s="83"/>
      <c r="Q83" s="77"/>
      <c r="R83" s="8"/>
      <c r="S83" s="68"/>
      <c r="T83" s="68"/>
      <c r="U83" s="68"/>
      <c r="V83" s="8"/>
      <c r="W83" s="68"/>
      <c r="X83" s="76"/>
      <c r="Y83" s="68"/>
      <c r="Z83" s="9"/>
      <c r="AA83" s="8"/>
      <c r="AB83" s="68"/>
      <c r="AC83" s="8"/>
      <c r="AD83" s="68"/>
      <c r="AE83" s="68"/>
      <c r="AF83" s="68"/>
      <c r="AG83" s="68"/>
      <c r="AH83" s="76"/>
      <c r="AI83" s="30"/>
      <c r="AJ83" s="8"/>
      <c r="AK83" s="8"/>
      <c r="AL83" s="68"/>
      <c r="AM83" s="76"/>
      <c r="AN83" s="68"/>
      <c r="AO83" s="8"/>
      <c r="AP83" s="68"/>
      <c r="AQ83" s="68"/>
      <c r="AR83" s="68"/>
      <c r="AS83" s="8"/>
      <c r="AT83" s="9"/>
      <c r="AU83" s="8"/>
      <c r="AV83" s="10"/>
      <c r="AW83" s="1"/>
      <c r="AX83" s="8"/>
      <c r="AY83" s="77"/>
      <c r="AZ83" s="77"/>
      <c r="BA83" s="1"/>
      <c r="BC83" s="91"/>
    </row>
    <row r="84" spans="1:55" ht="15" customHeight="1" x14ac:dyDescent="0.25">
      <c r="A84" s="29" t="s">
        <v>379</v>
      </c>
      <c r="B84" s="30">
        <v>913732</v>
      </c>
      <c r="C84" s="1" t="s">
        <v>352</v>
      </c>
      <c r="D84" s="1" t="s">
        <v>380</v>
      </c>
      <c r="E84" s="1"/>
      <c r="F84" s="8"/>
      <c r="G84" s="8"/>
      <c r="H84" s="30"/>
      <c r="I84" s="30"/>
      <c r="J84" s="108"/>
      <c r="K84" s="1"/>
      <c r="L84" s="68"/>
      <c r="M84" s="68"/>
      <c r="N84" s="77"/>
      <c r="O84" s="8"/>
      <c r="P84" s="83"/>
      <c r="Q84" s="1"/>
      <c r="R84" s="8"/>
      <c r="S84" s="68"/>
      <c r="T84" s="68"/>
      <c r="U84" s="68"/>
      <c r="V84" s="8"/>
      <c r="W84" s="68"/>
      <c r="X84" s="76"/>
      <c r="Y84" s="68"/>
      <c r="Z84" s="9"/>
      <c r="AA84" s="8"/>
      <c r="AB84" s="68"/>
      <c r="AC84" s="8"/>
      <c r="AD84" s="68"/>
      <c r="AE84" s="68"/>
      <c r="AF84" s="68"/>
      <c r="AG84" s="68"/>
      <c r="AH84" s="76"/>
      <c r="AI84" s="30"/>
      <c r="AJ84" s="8"/>
      <c r="AK84" s="8"/>
      <c r="AL84" s="68"/>
      <c r="AM84" s="76"/>
      <c r="AN84" s="68"/>
      <c r="AO84" s="8"/>
      <c r="AP84" s="68"/>
      <c r="AQ84" s="68"/>
      <c r="AR84" s="68"/>
      <c r="AS84" s="8"/>
      <c r="AT84" s="9"/>
      <c r="AU84" s="8"/>
      <c r="AV84" s="10"/>
      <c r="AW84" s="1"/>
      <c r="AX84" s="8"/>
      <c r="AY84" s="1"/>
      <c r="AZ84" s="77"/>
      <c r="BA84" s="1"/>
    </row>
    <row r="85" spans="1:55" ht="15" customHeight="1" x14ac:dyDescent="0.25">
      <c r="A85" s="29" t="s">
        <v>382</v>
      </c>
      <c r="B85" s="30">
        <v>913734</v>
      </c>
      <c r="C85" s="1" t="s">
        <v>352</v>
      </c>
      <c r="D85" s="1" t="s">
        <v>383</v>
      </c>
      <c r="E85" s="1"/>
      <c r="F85" s="8"/>
      <c r="G85" s="8"/>
      <c r="H85" s="30"/>
      <c r="I85" s="30"/>
      <c r="J85" s="108"/>
      <c r="K85" s="1"/>
      <c r="L85" s="68"/>
      <c r="M85" s="68"/>
      <c r="N85" s="77"/>
      <c r="O85" s="8"/>
      <c r="P85" s="83"/>
      <c r="Q85" s="1"/>
      <c r="R85" s="8"/>
      <c r="S85" s="68"/>
      <c r="T85" s="68"/>
      <c r="U85" s="68"/>
      <c r="V85" s="8"/>
      <c r="W85" s="68"/>
      <c r="X85" s="76"/>
      <c r="Y85" s="68"/>
      <c r="Z85" s="9"/>
      <c r="AA85" s="8"/>
      <c r="AB85" s="68"/>
      <c r="AC85" s="8"/>
      <c r="AD85" s="68"/>
      <c r="AE85" s="68"/>
      <c r="AF85" s="68"/>
      <c r="AG85" s="68"/>
      <c r="AH85" s="76"/>
      <c r="AI85" s="30"/>
      <c r="AJ85" s="8"/>
      <c r="AK85" s="8"/>
      <c r="AL85" s="68"/>
      <c r="AM85" s="76"/>
      <c r="AN85" s="68"/>
      <c r="AO85" s="8"/>
      <c r="AP85" s="68"/>
      <c r="AQ85" s="68"/>
      <c r="AR85" s="68"/>
      <c r="AS85" s="8"/>
      <c r="AT85" s="9"/>
      <c r="AU85" s="8"/>
      <c r="AV85" s="10"/>
      <c r="AW85" s="1"/>
      <c r="AX85" s="8"/>
      <c r="AY85" s="1"/>
      <c r="AZ85" s="77"/>
      <c r="BA85" s="1"/>
    </row>
    <row r="86" spans="1:55" ht="15" customHeight="1" x14ac:dyDescent="0.25">
      <c r="A86" s="29" t="s">
        <v>385</v>
      </c>
      <c r="B86" s="30">
        <v>913771</v>
      </c>
      <c r="C86" s="1" t="s">
        <v>352</v>
      </c>
      <c r="D86" s="1" t="s">
        <v>386</v>
      </c>
      <c r="E86" s="1"/>
      <c r="F86" s="8"/>
      <c r="G86" s="8"/>
      <c r="H86" s="30"/>
      <c r="I86" s="30"/>
      <c r="J86" s="108"/>
      <c r="K86" s="1"/>
      <c r="L86" s="68"/>
      <c r="M86" s="68"/>
      <c r="N86" s="77"/>
      <c r="O86" s="8"/>
      <c r="P86" s="83"/>
      <c r="Q86" s="1"/>
      <c r="R86" s="8"/>
      <c r="S86" s="68"/>
      <c r="T86" s="68"/>
      <c r="U86" s="68"/>
      <c r="V86" s="8"/>
      <c r="W86" s="68"/>
      <c r="X86" s="76"/>
      <c r="Y86" s="68"/>
      <c r="Z86" s="9"/>
      <c r="AA86" s="8"/>
      <c r="AB86" s="68"/>
      <c r="AC86" s="8"/>
      <c r="AD86" s="68"/>
      <c r="AE86" s="68"/>
      <c r="AF86" s="68"/>
      <c r="AG86" s="68"/>
      <c r="AH86" s="76"/>
      <c r="AI86" s="30"/>
      <c r="AJ86" s="8"/>
      <c r="AK86" s="8"/>
      <c r="AL86" s="68"/>
      <c r="AM86" s="76"/>
      <c r="AN86" s="68"/>
      <c r="AO86" s="8"/>
      <c r="AP86" s="68"/>
      <c r="AQ86" s="68"/>
      <c r="AR86" s="68"/>
      <c r="AS86" s="8"/>
      <c r="AT86" s="1"/>
      <c r="AU86" s="8"/>
      <c r="AV86" s="10"/>
      <c r="AW86" s="8"/>
      <c r="AX86" s="8"/>
      <c r="AY86" s="1"/>
      <c r="AZ86" s="77"/>
      <c r="BA86" s="1"/>
    </row>
    <row r="87" spans="1:55" ht="15" customHeight="1" x14ac:dyDescent="0.25">
      <c r="A87" s="29" t="s">
        <v>388</v>
      </c>
      <c r="B87" s="30">
        <v>943464</v>
      </c>
      <c r="C87" s="1" t="s">
        <v>352</v>
      </c>
      <c r="D87" s="1" t="s">
        <v>389</v>
      </c>
      <c r="E87" s="1"/>
      <c r="F87" s="8"/>
      <c r="G87" s="8"/>
      <c r="H87" s="30"/>
      <c r="I87" s="30"/>
      <c r="J87" s="108"/>
      <c r="K87" s="1"/>
      <c r="L87" s="68"/>
      <c r="M87" s="68"/>
      <c r="N87" s="77"/>
      <c r="O87" s="8"/>
      <c r="P87" s="83"/>
      <c r="Q87" s="1"/>
      <c r="R87" s="8"/>
      <c r="S87" s="68"/>
      <c r="T87" s="68"/>
      <c r="U87" s="68"/>
      <c r="V87" s="8"/>
      <c r="W87" s="68"/>
      <c r="X87" s="76"/>
      <c r="Y87" s="92"/>
      <c r="Z87" s="9"/>
      <c r="AA87" s="8"/>
      <c r="AB87" s="68"/>
      <c r="AC87" s="8"/>
      <c r="AD87" s="68"/>
      <c r="AE87" s="68"/>
      <c r="AF87" s="68"/>
      <c r="AG87" s="92"/>
      <c r="AH87" s="93"/>
      <c r="AI87" s="30"/>
      <c r="AJ87" s="8"/>
      <c r="AK87" s="8"/>
      <c r="AL87" s="68"/>
      <c r="AM87" s="76"/>
      <c r="AN87" s="68"/>
      <c r="AO87" s="8"/>
      <c r="AP87" s="68"/>
      <c r="AQ87" s="68"/>
      <c r="AR87" s="68"/>
      <c r="AS87" s="8"/>
      <c r="AT87" s="9"/>
      <c r="AU87" s="8"/>
      <c r="AV87" s="10"/>
      <c r="AW87" s="8"/>
      <c r="AX87" s="8"/>
      <c r="AY87" s="1"/>
      <c r="AZ87" s="77"/>
      <c r="BA87" s="1"/>
    </row>
    <row r="88" spans="1:55" ht="15" customHeight="1" x14ac:dyDescent="0.25">
      <c r="A88" s="29" t="s">
        <v>391</v>
      </c>
      <c r="B88" s="30">
        <v>66963</v>
      </c>
      <c r="C88" s="1" t="s">
        <v>352</v>
      </c>
      <c r="D88" s="3" t="s">
        <v>9</v>
      </c>
      <c r="E88" s="77" t="s">
        <v>1633</v>
      </c>
      <c r="F88" s="8"/>
      <c r="G88" s="8"/>
      <c r="H88" s="30"/>
      <c r="I88" s="30"/>
      <c r="J88" s="108"/>
      <c r="K88" s="1"/>
      <c r="L88" s="68"/>
      <c r="M88" s="68"/>
      <c r="N88" s="77"/>
      <c r="O88" s="8"/>
      <c r="P88" s="83"/>
      <c r="Q88" s="1"/>
      <c r="R88" s="8"/>
      <c r="S88" s="68"/>
      <c r="T88" s="68"/>
      <c r="U88" s="68"/>
      <c r="V88" s="8"/>
      <c r="W88" s="68"/>
      <c r="X88" s="76"/>
      <c r="Y88" s="68"/>
      <c r="Z88" s="9"/>
      <c r="AA88" s="8"/>
      <c r="AB88" s="68"/>
      <c r="AC88" s="8"/>
      <c r="AD88" s="68"/>
      <c r="AE88" s="68"/>
      <c r="AF88" s="68"/>
      <c r="AG88" s="68"/>
      <c r="AH88" s="76"/>
      <c r="AI88" s="30"/>
      <c r="AJ88" s="8"/>
      <c r="AK88" s="8"/>
      <c r="AL88" s="68"/>
      <c r="AM88" s="76"/>
      <c r="AN88" s="68"/>
      <c r="AO88" s="8"/>
      <c r="AP88" s="68"/>
      <c r="AQ88" s="68"/>
      <c r="AR88" s="68"/>
      <c r="AS88" s="8"/>
      <c r="AT88" s="9"/>
      <c r="AU88" s="8"/>
      <c r="AV88" s="10"/>
      <c r="AW88" s="8"/>
      <c r="AX88" s="8"/>
      <c r="AY88" s="1"/>
      <c r="AZ88" s="77"/>
      <c r="BA88" s="1"/>
    </row>
    <row r="89" spans="1:55" ht="15" customHeight="1" x14ac:dyDescent="0.25">
      <c r="A89" s="29" t="s">
        <v>393</v>
      </c>
      <c r="B89" s="30">
        <v>305849</v>
      </c>
      <c r="C89" s="1" t="s">
        <v>352</v>
      </c>
      <c r="D89" s="7" t="s">
        <v>34</v>
      </c>
      <c r="E89" s="77" t="s">
        <v>1633</v>
      </c>
      <c r="F89" s="8"/>
      <c r="G89" s="8"/>
      <c r="H89" s="30"/>
      <c r="I89" s="30"/>
      <c r="J89" s="108"/>
      <c r="K89" s="1"/>
      <c r="L89" s="68"/>
      <c r="M89" s="68"/>
      <c r="N89" s="77"/>
      <c r="O89" s="8"/>
      <c r="P89" s="83"/>
      <c r="Q89" s="1"/>
      <c r="R89" s="8"/>
      <c r="S89" s="68"/>
      <c r="T89" s="68"/>
      <c r="U89" s="68"/>
      <c r="V89" s="8"/>
      <c r="W89" s="68"/>
      <c r="X89" s="76"/>
      <c r="Y89" s="68"/>
      <c r="Z89" s="9"/>
      <c r="AA89" s="8"/>
      <c r="AB89" s="68"/>
      <c r="AC89" s="8"/>
      <c r="AD89" s="68"/>
      <c r="AE89" s="68"/>
      <c r="AF89" s="68"/>
      <c r="AG89" s="68"/>
      <c r="AH89" s="76"/>
      <c r="AI89" s="30"/>
      <c r="AJ89" s="8"/>
      <c r="AK89" s="8"/>
      <c r="AL89" s="68"/>
      <c r="AM89" s="76"/>
      <c r="AN89" s="68"/>
      <c r="AO89" s="8"/>
      <c r="AP89" s="68"/>
      <c r="AQ89" s="68"/>
      <c r="AR89" s="68"/>
      <c r="AS89" s="8"/>
      <c r="AT89" s="1"/>
      <c r="AU89" s="8"/>
      <c r="AV89" s="10"/>
      <c r="AW89" s="30"/>
      <c r="AX89" s="8"/>
      <c r="AY89" s="1"/>
      <c r="AZ89" s="77"/>
      <c r="BA89" s="1"/>
    </row>
    <row r="90" spans="1:55" ht="15" customHeight="1" x14ac:dyDescent="0.25">
      <c r="A90" s="29" t="s">
        <v>398</v>
      </c>
      <c r="B90" s="30">
        <v>913690</v>
      </c>
      <c r="C90" s="1" t="s">
        <v>352</v>
      </c>
      <c r="D90" s="36" t="s">
        <v>399</v>
      </c>
      <c r="E90" s="77"/>
      <c r="F90" s="8"/>
      <c r="G90" s="8"/>
      <c r="H90" s="30"/>
      <c r="I90" s="30"/>
      <c r="J90" s="108"/>
      <c r="K90" s="1"/>
      <c r="L90" s="68"/>
      <c r="M90" s="68"/>
      <c r="N90" s="76"/>
      <c r="O90" s="8"/>
      <c r="P90" s="83"/>
      <c r="Q90" s="1"/>
      <c r="R90" s="8"/>
      <c r="S90" s="77"/>
      <c r="T90" s="68"/>
      <c r="U90" s="68"/>
      <c r="V90" s="8"/>
      <c r="W90" s="68"/>
      <c r="X90" s="76"/>
      <c r="Y90" s="68"/>
      <c r="Z90" s="9"/>
      <c r="AA90" s="8"/>
      <c r="AB90" s="68"/>
      <c r="AC90" s="8"/>
      <c r="AD90" s="68"/>
      <c r="AE90" s="68"/>
      <c r="AF90" s="68"/>
      <c r="AG90" s="68"/>
      <c r="AH90" s="76"/>
      <c r="AI90" s="30"/>
      <c r="AJ90" s="8"/>
      <c r="AK90" s="8"/>
      <c r="AL90" s="68"/>
      <c r="AM90" s="76"/>
      <c r="AN90" s="68"/>
      <c r="AO90" s="8"/>
      <c r="AP90" s="68"/>
      <c r="AQ90" s="68"/>
      <c r="AR90" s="68"/>
      <c r="AS90" s="8"/>
      <c r="AT90" s="1"/>
      <c r="AU90" s="8"/>
      <c r="AV90" s="10"/>
      <c r="AW90" s="1"/>
      <c r="AX90" s="8"/>
      <c r="AY90" s="1"/>
      <c r="AZ90" s="77"/>
      <c r="BA90" s="1"/>
    </row>
    <row r="91" spans="1:55" ht="15" customHeight="1" x14ac:dyDescent="0.25">
      <c r="A91" s="29" t="s">
        <v>402</v>
      </c>
      <c r="B91" s="30">
        <v>913699</v>
      </c>
      <c r="C91" s="1" t="s">
        <v>352</v>
      </c>
      <c r="D91" s="1" t="s">
        <v>403</v>
      </c>
      <c r="E91" s="1"/>
      <c r="F91" s="8"/>
      <c r="G91" s="8"/>
      <c r="H91" s="30"/>
      <c r="I91" s="30"/>
      <c r="J91" s="108"/>
      <c r="K91" s="1"/>
      <c r="L91" s="68"/>
      <c r="M91" s="68"/>
      <c r="N91" s="77"/>
      <c r="O91" s="8"/>
      <c r="P91" s="83"/>
      <c r="Q91" s="1"/>
      <c r="R91" s="8"/>
      <c r="S91" s="77"/>
      <c r="T91" s="68"/>
      <c r="U91" s="68"/>
      <c r="V91" s="8"/>
      <c r="W91" s="68"/>
      <c r="X91" s="76"/>
      <c r="Y91" s="68"/>
      <c r="Z91" s="9"/>
      <c r="AA91" s="8"/>
      <c r="AB91" s="68"/>
      <c r="AC91" s="8"/>
      <c r="AD91" s="68"/>
      <c r="AE91" s="68"/>
      <c r="AF91" s="68"/>
      <c r="AG91" s="68"/>
      <c r="AH91" s="76"/>
      <c r="AI91" s="30"/>
      <c r="AJ91" s="8"/>
      <c r="AK91" s="8"/>
      <c r="AL91" s="68"/>
      <c r="AM91" s="76"/>
      <c r="AN91" s="68"/>
      <c r="AO91" s="8"/>
      <c r="AP91" s="68"/>
      <c r="AQ91" s="68"/>
      <c r="AR91" s="68"/>
      <c r="AS91" s="8"/>
      <c r="AT91" s="1"/>
      <c r="AU91" s="8"/>
      <c r="AV91" s="10"/>
      <c r="AW91" s="1"/>
      <c r="AX91" s="8"/>
      <c r="AY91" s="1"/>
      <c r="AZ91" s="77"/>
      <c r="BA91" s="1"/>
    </row>
    <row r="92" spans="1:55" ht="15" customHeight="1" thickBot="1" x14ac:dyDescent="0.3">
      <c r="A92" s="29" t="s">
        <v>406</v>
      </c>
      <c r="B92" s="47">
        <v>8405078</v>
      </c>
      <c r="C92" s="45" t="s">
        <v>352</v>
      </c>
      <c r="D92" s="45" t="s">
        <v>407</v>
      </c>
      <c r="E92" s="45"/>
      <c r="F92" s="37"/>
      <c r="G92" s="37"/>
      <c r="H92" s="47"/>
      <c r="I92" s="47"/>
      <c r="J92" s="108"/>
      <c r="K92" s="45"/>
      <c r="L92" s="68"/>
      <c r="M92" s="68"/>
      <c r="N92" s="94"/>
      <c r="O92" s="37"/>
      <c r="P92" s="95"/>
      <c r="Q92" s="45"/>
      <c r="R92" s="37"/>
      <c r="S92" s="87"/>
      <c r="T92" s="87"/>
      <c r="U92" s="87"/>
      <c r="V92" s="37"/>
      <c r="W92" s="87"/>
      <c r="X92" s="94"/>
      <c r="Y92" s="87"/>
      <c r="Z92" s="38"/>
      <c r="AA92" s="37"/>
      <c r="AB92" s="87"/>
      <c r="AC92" s="37"/>
      <c r="AD92" s="87"/>
      <c r="AE92" s="87"/>
      <c r="AF92" s="87"/>
      <c r="AG92" s="87"/>
      <c r="AH92" s="94"/>
      <c r="AI92" s="47"/>
      <c r="AJ92" s="37"/>
      <c r="AK92" s="37"/>
      <c r="AL92" s="87"/>
      <c r="AM92" s="94"/>
      <c r="AN92" s="87"/>
      <c r="AO92" s="37"/>
      <c r="AP92" s="87"/>
      <c r="AQ92" s="87"/>
      <c r="AR92" s="87"/>
      <c r="AS92" s="37"/>
      <c r="AT92" s="38"/>
      <c r="AU92" s="37"/>
      <c r="AV92" s="88"/>
      <c r="AW92" s="37"/>
      <c r="AX92" s="37"/>
      <c r="AY92" s="1"/>
      <c r="AZ92" s="77"/>
      <c r="BA92" s="1"/>
    </row>
    <row r="93" spans="1:55" ht="16.5" customHeight="1" x14ac:dyDescent="0.25">
      <c r="B93" s="1"/>
      <c r="C93" s="1"/>
      <c r="D93" s="1"/>
      <c r="E93" s="1"/>
      <c r="F93" s="1"/>
      <c r="G93" s="1"/>
      <c r="H93" s="1"/>
      <c r="I93" s="1"/>
      <c r="J93" s="103"/>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31"/>
      <c r="AW93" s="1"/>
      <c r="AX93" s="1"/>
      <c r="AY93" s="1"/>
      <c r="AZ93" s="1"/>
      <c r="BA93" s="1"/>
    </row>
    <row r="94" spans="1:55" ht="16.5" customHeight="1" x14ac:dyDescent="0.25">
      <c r="B94" s="1"/>
      <c r="C94" s="1"/>
      <c r="D94" s="1"/>
      <c r="E94" s="1"/>
      <c r="F94" s="1"/>
      <c r="G94" s="1"/>
      <c r="H94" s="1"/>
      <c r="I94" s="1"/>
      <c r="J94" s="103"/>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31"/>
      <c r="AW94" s="1"/>
      <c r="AX94" s="1"/>
      <c r="AY94" s="1"/>
      <c r="AZ94" s="1"/>
      <c r="BA94" s="1"/>
    </row>
    <row r="95" spans="1:55" ht="16.5" customHeight="1" x14ac:dyDescent="0.25">
      <c r="B95" s="1"/>
      <c r="C95" s="1"/>
      <c r="D95" s="1"/>
      <c r="E95" s="1"/>
      <c r="F95" s="1"/>
      <c r="G95" s="1"/>
      <c r="H95" s="1"/>
      <c r="I95" s="1"/>
      <c r="J95" s="103"/>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31"/>
      <c r="AW95" s="1"/>
      <c r="AX95" s="1"/>
      <c r="AY95" s="1"/>
      <c r="AZ95" s="1"/>
      <c r="BA95" s="1"/>
    </row>
    <row r="96" spans="1:55" ht="16.5" customHeight="1" x14ac:dyDescent="0.25">
      <c r="B96" s="1"/>
      <c r="C96" s="1"/>
      <c r="D96" s="1"/>
      <c r="E96" s="1"/>
      <c r="F96" s="1"/>
      <c r="G96" s="1"/>
      <c r="H96" s="1"/>
      <c r="I96" s="1"/>
      <c r="J96" s="103"/>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31"/>
      <c r="AW96" s="1"/>
      <c r="AX96" s="1"/>
      <c r="AY96" s="1"/>
      <c r="AZ96" s="1"/>
      <c r="BA96" s="1"/>
    </row>
    <row r="97" spans="2:53" ht="16.5" customHeight="1" x14ac:dyDescent="0.25">
      <c r="B97" s="1"/>
      <c r="C97" s="1"/>
      <c r="D97" s="1"/>
      <c r="E97" s="1"/>
      <c r="F97" s="1"/>
      <c r="G97" s="1"/>
      <c r="H97" s="1"/>
      <c r="I97" s="1"/>
      <c r="J97" s="103"/>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31"/>
      <c r="AW97" s="1"/>
      <c r="AX97" s="1"/>
      <c r="AY97" s="1"/>
      <c r="AZ97" s="1"/>
      <c r="BA97" s="1"/>
    </row>
    <row r="98" spans="2:53" ht="16.5" customHeight="1" x14ac:dyDescent="0.25">
      <c r="B98" s="1"/>
      <c r="C98" s="1"/>
      <c r="D98" s="1"/>
      <c r="E98" s="1"/>
      <c r="F98" s="1"/>
      <c r="G98" s="1"/>
      <c r="H98" s="1"/>
      <c r="I98" s="1"/>
      <c r="J98" s="103"/>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31"/>
      <c r="AW98" s="1"/>
      <c r="AX98" s="1"/>
      <c r="AY98" s="1"/>
      <c r="AZ98" s="1"/>
      <c r="BA98" s="1"/>
    </row>
    <row r="99" spans="2:53" ht="16.5" customHeight="1" x14ac:dyDescent="0.25">
      <c r="B99" s="1"/>
      <c r="C99" s="1"/>
      <c r="D99" s="1"/>
      <c r="E99" s="1"/>
      <c r="F99" s="1"/>
      <c r="G99" s="1"/>
      <c r="H99" s="1"/>
      <c r="I99" s="1"/>
      <c r="J99" s="103"/>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31"/>
      <c r="AW99" s="1"/>
      <c r="AX99" s="1"/>
      <c r="AY99" s="1"/>
      <c r="AZ99" s="1"/>
      <c r="BA99" s="1"/>
    </row>
    <row r="100" spans="2:53" ht="16.5" customHeight="1" x14ac:dyDescent="0.25">
      <c r="B100" s="1"/>
      <c r="C100" s="1"/>
      <c r="D100" s="1"/>
      <c r="E100" s="1"/>
      <c r="F100" s="1"/>
      <c r="G100" s="1"/>
      <c r="H100" s="1"/>
      <c r="I100" s="1"/>
      <c r="J100" s="103"/>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31"/>
      <c r="AW100" s="1"/>
      <c r="AX100" s="1"/>
      <c r="AY100" s="1"/>
      <c r="AZ100" s="1"/>
      <c r="BA100" s="1"/>
    </row>
    <row r="101" spans="2:53" ht="16.5" customHeight="1" x14ac:dyDescent="0.25">
      <c r="B101" s="1"/>
      <c r="C101" s="1"/>
      <c r="D101" s="1"/>
      <c r="E101" s="1"/>
      <c r="F101" s="1"/>
      <c r="G101" s="1"/>
      <c r="H101" s="1"/>
      <c r="I101" s="1"/>
      <c r="J101" s="103"/>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31"/>
      <c r="AW101" s="1"/>
      <c r="AX101" s="1"/>
      <c r="AY101" s="1"/>
      <c r="AZ101" s="1"/>
      <c r="BA101" s="1"/>
    </row>
    <row r="102" spans="2:53" ht="16.5" customHeight="1" x14ac:dyDescent="0.25">
      <c r="B102" s="1"/>
      <c r="C102" s="1"/>
      <c r="D102" s="1"/>
      <c r="E102" s="1"/>
      <c r="F102" s="1"/>
      <c r="G102" s="1"/>
      <c r="H102" s="1"/>
      <c r="I102" s="1"/>
      <c r="J102" s="103"/>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31"/>
      <c r="AW102" s="1"/>
      <c r="AX102" s="1"/>
      <c r="AY102" s="1"/>
      <c r="AZ102" s="1"/>
      <c r="BA102" s="1"/>
    </row>
    <row r="103" spans="2:53" ht="16.5" customHeight="1" x14ac:dyDescent="0.25">
      <c r="B103" s="1"/>
      <c r="C103" s="1"/>
      <c r="D103" s="1"/>
      <c r="E103" s="1"/>
      <c r="F103" s="1"/>
      <c r="G103" s="1"/>
      <c r="H103" s="1"/>
      <c r="I103" s="1"/>
      <c r="J103" s="103"/>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31"/>
      <c r="AW103" s="1"/>
      <c r="AX103" s="1"/>
      <c r="AY103" s="1"/>
      <c r="AZ103" s="1"/>
      <c r="BA103" s="1"/>
    </row>
    <row r="104" spans="2:53" ht="16.5" customHeight="1" x14ac:dyDescent="0.25">
      <c r="B104" s="1"/>
      <c r="C104" s="1"/>
      <c r="D104" s="1"/>
      <c r="E104" s="1"/>
      <c r="F104" s="1"/>
      <c r="G104" s="1"/>
      <c r="H104" s="1"/>
      <c r="I104" s="1"/>
      <c r="J104" s="103"/>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31"/>
      <c r="AW104" s="1"/>
      <c r="AX104" s="1"/>
      <c r="AY104" s="1"/>
      <c r="AZ104" s="1"/>
      <c r="BA104" s="1"/>
    </row>
    <row r="105" spans="2:53" ht="16.5" customHeight="1" x14ac:dyDescent="0.25">
      <c r="B105" s="1"/>
      <c r="C105" s="1"/>
      <c r="D105" s="1"/>
      <c r="E105" s="1"/>
      <c r="F105" s="1"/>
      <c r="G105" s="1"/>
      <c r="H105" s="1"/>
      <c r="I105" s="1"/>
      <c r="J105" s="103"/>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31"/>
      <c r="AW105" s="1"/>
      <c r="AX105" s="1"/>
      <c r="AY105" s="1"/>
      <c r="AZ105" s="1"/>
      <c r="BA105" s="1"/>
    </row>
    <row r="106" spans="2:53" ht="16.5" customHeight="1" x14ac:dyDescent="0.25">
      <c r="B106" s="1"/>
      <c r="C106" s="1"/>
      <c r="D106" s="1"/>
      <c r="E106" s="1"/>
      <c r="F106" s="1"/>
      <c r="G106" s="1"/>
      <c r="H106" s="1"/>
      <c r="I106" s="1"/>
      <c r="J106" s="103"/>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31"/>
      <c r="AW106" s="1"/>
      <c r="AX106" s="1"/>
      <c r="AY106" s="1"/>
      <c r="AZ106" s="1"/>
      <c r="BA106" s="1"/>
    </row>
    <row r="107" spans="2:53" ht="16.5" customHeight="1" x14ac:dyDescent="0.25">
      <c r="B107" s="1"/>
      <c r="C107" s="1"/>
      <c r="D107" s="1"/>
      <c r="E107" s="1"/>
      <c r="F107" s="1"/>
      <c r="G107" s="1"/>
      <c r="H107" s="1"/>
      <c r="I107" s="1"/>
      <c r="J107" s="103"/>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31"/>
      <c r="AW107" s="1"/>
      <c r="AX107" s="1"/>
      <c r="AY107" s="1"/>
      <c r="AZ107" s="1"/>
      <c r="BA107" s="1"/>
    </row>
    <row r="108" spans="2:53" ht="16.5" customHeight="1" x14ac:dyDescent="0.25">
      <c r="B108" s="1"/>
      <c r="C108" s="1"/>
      <c r="D108" s="1"/>
      <c r="E108" s="1"/>
      <c r="F108" s="1"/>
      <c r="G108" s="1"/>
      <c r="H108" s="1"/>
      <c r="I108" s="1"/>
      <c r="J108" s="103"/>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31"/>
      <c r="AW108" s="1"/>
      <c r="AX108" s="1"/>
      <c r="AY108" s="1"/>
      <c r="AZ108" s="1"/>
      <c r="BA108" s="1"/>
    </row>
    <row r="109" spans="2:53" ht="16.5" customHeight="1" x14ac:dyDescent="0.25">
      <c r="B109" s="1"/>
      <c r="C109" s="1"/>
      <c r="D109" s="1"/>
      <c r="E109" s="1"/>
      <c r="F109" s="1"/>
      <c r="G109" s="1"/>
      <c r="H109" s="1"/>
      <c r="I109" s="1"/>
      <c r="J109" s="103"/>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31"/>
      <c r="AW109" s="1"/>
      <c r="AX109" s="1"/>
      <c r="AY109" s="1"/>
      <c r="AZ109" s="1"/>
      <c r="BA109" s="1"/>
    </row>
    <row r="110" spans="2:53" ht="16.5" customHeight="1" x14ac:dyDescent="0.25">
      <c r="B110" s="1"/>
      <c r="C110" s="1"/>
      <c r="D110" s="1"/>
      <c r="E110" s="1"/>
      <c r="F110" s="1"/>
      <c r="G110" s="1"/>
      <c r="H110" s="1"/>
      <c r="I110" s="1"/>
      <c r="J110" s="103"/>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31"/>
      <c r="AW110" s="1"/>
      <c r="AX110" s="1"/>
      <c r="AY110" s="1"/>
      <c r="AZ110" s="1"/>
      <c r="BA110" s="1"/>
    </row>
    <row r="111" spans="2:53" ht="16.5" customHeight="1" x14ac:dyDescent="0.25">
      <c r="B111" s="1"/>
      <c r="C111" s="1"/>
      <c r="D111" s="1"/>
      <c r="E111" s="1"/>
      <c r="F111" s="1"/>
      <c r="G111" s="1"/>
      <c r="H111" s="1"/>
      <c r="I111" s="1"/>
      <c r="J111" s="103"/>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31"/>
      <c r="AW111" s="1"/>
      <c r="AX111" s="1"/>
      <c r="AY111" s="1"/>
      <c r="AZ111" s="1"/>
      <c r="BA111" s="1"/>
    </row>
    <row r="112" spans="2:53" ht="16.5" customHeight="1" x14ac:dyDescent="0.25">
      <c r="B112" s="1"/>
      <c r="C112" s="1"/>
      <c r="D112" s="1"/>
      <c r="E112" s="1"/>
      <c r="F112" s="1"/>
      <c r="G112" s="1"/>
      <c r="H112" s="1"/>
      <c r="I112" s="1"/>
      <c r="J112" s="103"/>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31"/>
      <c r="AW112" s="1"/>
      <c r="AX112" s="1"/>
      <c r="AY112" s="1"/>
      <c r="AZ112" s="1"/>
      <c r="BA112" s="1"/>
    </row>
    <row r="113" spans="2:53" ht="16.5" customHeight="1" x14ac:dyDescent="0.25">
      <c r="B113" s="1"/>
      <c r="C113" s="1"/>
      <c r="D113" s="1"/>
      <c r="E113" s="1"/>
      <c r="F113" s="1"/>
      <c r="G113" s="1"/>
      <c r="H113" s="1"/>
      <c r="I113" s="1"/>
      <c r="J113" s="103"/>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31"/>
      <c r="AW113" s="1"/>
      <c r="AX113" s="1"/>
      <c r="AY113" s="1"/>
      <c r="AZ113" s="1"/>
      <c r="BA113" s="1"/>
    </row>
    <row r="114" spans="2:53" ht="16.5" customHeight="1" x14ac:dyDescent="0.25">
      <c r="B114" s="1"/>
      <c r="C114" s="1"/>
      <c r="D114" s="1"/>
      <c r="E114" s="1"/>
      <c r="F114" s="1"/>
      <c r="G114" s="1"/>
      <c r="H114" s="1"/>
      <c r="I114" s="1"/>
      <c r="J114" s="103"/>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31"/>
      <c r="AW114" s="1"/>
      <c r="AX114" s="1"/>
      <c r="AY114" s="1"/>
      <c r="AZ114" s="1"/>
      <c r="BA114" s="1"/>
    </row>
    <row r="115" spans="2:53" ht="16.5" customHeight="1" x14ac:dyDescent="0.25">
      <c r="B115" s="1"/>
      <c r="C115" s="1"/>
      <c r="D115" s="1"/>
      <c r="E115" s="1"/>
      <c r="F115" s="1"/>
      <c r="G115" s="1"/>
      <c r="H115" s="1"/>
      <c r="I115" s="1"/>
      <c r="J115" s="103"/>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31"/>
      <c r="AW115" s="1"/>
      <c r="AX115" s="1"/>
      <c r="AY115" s="1"/>
      <c r="AZ115" s="1"/>
      <c r="BA115" s="1"/>
    </row>
    <row r="116" spans="2:53" ht="16.5" customHeight="1" x14ac:dyDescent="0.25">
      <c r="B116" s="1"/>
      <c r="C116" s="1"/>
      <c r="D116" s="1"/>
      <c r="E116" s="1"/>
      <c r="F116" s="1"/>
      <c r="G116" s="1"/>
      <c r="H116" s="1"/>
      <c r="I116" s="1"/>
      <c r="J116" s="103"/>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31"/>
      <c r="AW116" s="1"/>
      <c r="AX116" s="1"/>
      <c r="AY116" s="1"/>
      <c r="AZ116" s="1"/>
      <c r="BA116" s="1"/>
    </row>
    <row r="117" spans="2:53" ht="16.5" customHeight="1" x14ac:dyDescent="0.25">
      <c r="B117" s="1"/>
      <c r="C117" s="1"/>
      <c r="D117" s="1"/>
      <c r="E117" s="1"/>
      <c r="F117" s="1"/>
      <c r="G117" s="1"/>
      <c r="H117" s="1"/>
      <c r="I117" s="1"/>
      <c r="J117" s="103"/>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31"/>
      <c r="AW117" s="1"/>
      <c r="AX117" s="1"/>
      <c r="AY117" s="1"/>
      <c r="AZ117" s="1"/>
      <c r="BA117" s="1"/>
    </row>
    <row r="118" spans="2:53" ht="16.5" customHeight="1" x14ac:dyDescent="0.25">
      <c r="B118" s="1"/>
      <c r="C118" s="1"/>
      <c r="D118" s="1"/>
      <c r="E118" s="1"/>
      <c r="F118" s="1"/>
      <c r="G118" s="1"/>
      <c r="H118" s="1"/>
      <c r="I118" s="1"/>
      <c r="J118" s="103"/>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31"/>
      <c r="AW118" s="1"/>
      <c r="AX118" s="1"/>
      <c r="AY118" s="1"/>
      <c r="AZ118" s="1"/>
      <c r="BA118" s="1"/>
    </row>
    <row r="119" spans="2:53" ht="16.5" customHeight="1" x14ac:dyDescent="0.25">
      <c r="B119" s="1"/>
      <c r="C119" s="1"/>
      <c r="D119" s="1"/>
      <c r="E119" s="1"/>
      <c r="F119" s="1"/>
      <c r="G119" s="1"/>
      <c r="H119" s="1"/>
      <c r="I119" s="1"/>
      <c r="J119" s="103"/>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31"/>
      <c r="AW119" s="1"/>
      <c r="AX119" s="1"/>
      <c r="AY119" s="1"/>
      <c r="AZ119" s="1"/>
      <c r="BA119" s="1"/>
    </row>
    <row r="120" spans="2:53" ht="16.5" customHeight="1" x14ac:dyDescent="0.25">
      <c r="B120" s="1"/>
      <c r="C120" s="1"/>
      <c r="D120" s="1"/>
      <c r="E120" s="1"/>
      <c r="F120" s="1"/>
      <c r="G120" s="1"/>
      <c r="H120" s="1"/>
      <c r="I120" s="1"/>
      <c r="J120" s="103"/>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31"/>
      <c r="AW120" s="1"/>
      <c r="AX120" s="1"/>
      <c r="AY120" s="1"/>
      <c r="AZ120" s="1"/>
      <c r="BA120" s="1"/>
    </row>
    <row r="121" spans="2:53" ht="16.5" customHeight="1" x14ac:dyDescent="0.25">
      <c r="B121" s="1"/>
      <c r="C121" s="1"/>
      <c r="D121" s="1"/>
      <c r="E121" s="1"/>
      <c r="F121" s="1"/>
      <c r="G121" s="1"/>
      <c r="H121" s="1"/>
      <c r="I121" s="1"/>
      <c r="J121" s="103"/>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31"/>
      <c r="AW121" s="1"/>
      <c r="AX121" s="1"/>
      <c r="AY121" s="1"/>
      <c r="AZ121" s="1"/>
      <c r="BA121" s="1"/>
    </row>
    <row r="122" spans="2:53" ht="16.5" customHeight="1" x14ac:dyDescent="0.25">
      <c r="B122" s="1"/>
      <c r="C122" s="1"/>
      <c r="D122" s="1"/>
      <c r="E122" s="1"/>
      <c r="F122" s="1"/>
      <c r="G122" s="1"/>
      <c r="H122" s="1"/>
      <c r="I122" s="1"/>
      <c r="J122" s="103"/>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31"/>
      <c r="AW122" s="1"/>
      <c r="AX122" s="1"/>
      <c r="AY122" s="1"/>
      <c r="AZ122" s="1"/>
      <c r="BA122" s="1"/>
    </row>
    <row r="123" spans="2:53" ht="16.5" customHeight="1" x14ac:dyDescent="0.25">
      <c r="B123" s="1"/>
      <c r="C123" s="1"/>
      <c r="D123" s="1"/>
      <c r="E123" s="1"/>
      <c r="F123" s="1"/>
      <c r="G123" s="1"/>
      <c r="H123" s="1"/>
      <c r="I123" s="1"/>
      <c r="J123" s="103"/>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31"/>
      <c r="AW123" s="1"/>
      <c r="AX123" s="1"/>
      <c r="AY123" s="1"/>
      <c r="AZ123" s="1"/>
      <c r="BA123" s="1"/>
    </row>
    <row r="124" spans="2:53" ht="16.5" customHeight="1" x14ac:dyDescent="0.25">
      <c r="B124" s="1"/>
      <c r="C124" s="1"/>
      <c r="D124" s="1"/>
      <c r="E124" s="1"/>
      <c r="F124" s="1"/>
      <c r="G124" s="1"/>
      <c r="H124" s="1"/>
      <c r="I124" s="1"/>
      <c r="J124" s="103"/>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31"/>
      <c r="AW124" s="1"/>
      <c r="AX124" s="1"/>
      <c r="AY124" s="1"/>
      <c r="AZ124" s="1"/>
      <c r="BA124" s="1"/>
    </row>
    <row r="125" spans="2:53" ht="16.5" customHeight="1" x14ac:dyDescent="0.25">
      <c r="B125" s="1"/>
      <c r="C125" s="1"/>
      <c r="D125" s="1"/>
      <c r="E125" s="1"/>
      <c r="F125" s="1"/>
      <c r="G125" s="1"/>
      <c r="H125" s="1"/>
      <c r="I125" s="1"/>
      <c r="J125" s="103"/>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31"/>
      <c r="AW125" s="1"/>
      <c r="AX125" s="1"/>
      <c r="AY125" s="1"/>
      <c r="AZ125" s="1"/>
      <c r="BA125" s="1"/>
    </row>
    <row r="126" spans="2:53" ht="16.5" customHeight="1" x14ac:dyDescent="0.25">
      <c r="B126" s="1"/>
      <c r="C126" s="1"/>
      <c r="D126" s="1"/>
      <c r="E126" s="1"/>
      <c r="F126" s="1"/>
      <c r="G126" s="1"/>
      <c r="H126" s="1"/>
      <c r="I126" s="1"/>
      <c r="J126" s="103"/>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31"/>
      <c r="AW126" s="1"/>
      <c r="AX126" s="1"/>
      <c r="AY126" s="1"/>
      <c r="AZ126" s="1"/>
      <c r="BA126" s="1"/>
    </row>
    <row r="127" spans="2:53" ht="16.5" customHeight="1" x14ac:dyDescent="0.25">
      <c r="B127" s="1"/>
      <c r="C127" s="1"/>
      <c r="D127" s="1"/>
      <c r="E127" s="1"/>
      <c r="F127" s="1"/>
      <c r="G127" s="1"/>
      <c r="H127" s="1"/>
      <c r="I127" s="1"/>
      <c r="J127" s="103"/>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31"/>
      <c r="AW127" s="1"/>
      <c r="AX127" s="1"/>
      <c r="AY127" s="1"/>
      <c r="AZ127" s="1"/>
      <c r="BA127" s="1"/>
    </row>
    <row r="128" spans="2:53" ht="16.5" customHeight="1" x14ac:dyDescent="0.25">
      <c r="B128" s="1"/>
      <c r="C128" s="1"/>
      <c r="D128" s="1"/>
      <c r="E128" s="1"/>
      <c r="F128" s="1"/>
      <c r="G128" s="1"/>
      <c r="H128" s="1"/>
      <c r="I128" s="1"/>
      <c r="J128" s="103"/>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31"/>
      <c r="AW128" s="1"/>
      <c r="AX128" s="1"/>
      <c r="AY128" s="1"/>
      <c r="AZ128" s="1"/>
      <c r="BA128" s="1"/>
    </row>
    <row r="129" spans="2:53" ht="16.5" customHeight="1" x14ac:dyDescent="0.25">
      <c r="B129" s="1"/>
      <c r="C129" s="1"/>
      <c r="D129" s="1"/>
      <c r="E129" s="1"/>
      <c r="F129" s="1"/>
      <c r="G129" s="1"/>
      <c r="H129" s="1"/>
      <c r="I129" s="1"/>
      <c r="J129" s="103"/>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31"/>
      <c r="AW129" s="1"/>
      <c r="AX129" s="1"/>
      <c r="AY129" s="1"/>
      <c r="AZ129" s="1"/>
      <c r="BA129" s="1"/>
    </row>
    <row r="130" spans="2:53" ht="16.5" customHeight="1" x14ac:dyDescent="0.25">
      <c r="B130" s="1"/>
      <c r="C130" s="1"/>
      <c r="D130" s="1"/>
      <c r="E130" s="1"/>
      <c r="F130" s="1"/>
      <c r="G130" s="1"/>
      <c r="H130" s="1"/>
      <c r="I130" s="1"/>
      <c r="J130" s="103"/>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31"/>
      <c r="AW130" s="1"/>
      <c r="AX130" s="1"/>
      <c r="AY130" s="1"/>
      <c r="AZ130" s="1"/>
      <c r="BA130" s="1"/>
    </row>
    <row r="131" spans="2:53" ht="16.5" customHeight="1" x14ac:dyDescent="0.25">
      <c r="B131" s="1"/>
      <c r="C131" s="1"/>
      <c r="D131" s="1"/>
      <c r="E131" s="1"/>
      <c r="F131" s="1"/>
      <c r="G131" s="1"/>
      <c r="H131" s="1"/>
      <c r="I131" s="1"/>
      <c r="J131" s="103"/>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31"/>
      <c r="AW131" s="1"/>
      <c r="AX131" s="1"/>
      <c r="AY131" s="1"/>
      <c r="AZ131" s="1"/>
      <c r="BA131" s="1"/>
    </row>
    <row r="132" spans="2:53" ht="16.5" customHeight="1" x14ac:dyDescent="0.25">
      <c r="B132" s="1"/>
      <c r="C132" s="1"/>
      <c r="D132" s="1"/>
      <c r="E132" s="1"/>
      <c r="F132" s="1"/>
      <c r="G132" s="1"/>
      <c r="H132" s="1"/>
      <c r="I132" s="1"/>
      <c r="J132" s="103"/>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31"/>
      <c r="AW132" s="1"/>
      <c r="AX132" s="1"/>
      <c r="AY132" s="1"/>
      <c r="AZ132" s="1"/>
      <c r="BA132" s="1"/>
    </row>
    <row r="133" spans="2:53" ht="16.5" customHeight="1" x14ac:dyDescent="0.25">
      <c r="B133" s="1"/>
      <c r="C133" s="1"/>
      <c r="D133" s="1"/>
      <c r="E133" s="1"/>
      <c r="F133" s="1"/>
      <c r="G133" s="1"/>
      <c r="H133" s="1"/>
      <c r="I133" s="1"/>
      <c r="J133" s="103"/>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31"/>
      <c r="AW133" s="1"/>
      <c r="AX133" s="1"/>
      <c r="AY133" s="1"/>
      <c r="AZ133" s="1"/>
      <c r="BA133" s="1"/>
    </row>
    <row r="134" spans="2:53" ht="16.5" customHeight="1" x14ac:dyDescent="0.25">
      <c r="B134" s="1"/>
      <c r="C134" s="1"/>
      <c r="D134" s="1"/>
      <c r="E134" s="1"/>
      <c r="F134" s="1"/>
      <c r="G134" s="1"/>
      <c r="H134" s="1"/>
      <c r="I134" s="1"/>
      <c r="J134" s="103"/>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31"/>
      <c r="AW134" s="1"/>
      <c r="AX134" s="1"/>
      <c r="AY134" s="1"/>
      <c r="AZ134" s="1"/>
      <c r="BA134" s="1"/>
    </row>
    <row r="135" spans="2:53" ht="16.5" customHeight="1" x14ac:dyDescent="0.25">
      <c r="B135" s="1"/>
      <c r="C135" s="1"/>
      <c r="D135" s="1"/>
      <c r="E135" s="1"/>
      <c r="F135" s="1"/>
      <c r="G135" s="1"/>
      <c r="H135" s="1"/>
      <c r="I135" s="1"/>
      <c r="J135" s="103"/>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31"/>
      <c r="AW135" s="1"/>
      <c r="AX135" s="1"/>
      <c r="AY135" s="1"/>
      <c r="AZ135" s="1"/>
      <c r="BA135" s="1"/>
    </row>
    <row r="136" spans="2:53" ht="16.5" customHeight="1" x14ac:dyDescent="0.25">
      <c r="B136" s="1"/>
      <c r="C136" s="1"/>
      <c r="D136" s="1"/>
      <c r="E136" s="1"/>
      <c r="F136" s="1"/>
      <c r="G136" s="1"/>
      <c r="H136" s="1"/>
      <c r="I136" s="1"/>
      <c r="J136" s="103"/>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31"/>
      <c r="AW136" s="1"/>
      <c r="AX136" s="1"/>
      <c r="AY136" s="1"/>
      <c r="AZ136" s="1"/>
      <c r="BA136" s="1"/>
    </row>
    <row r="137" spans="2:53" ht="16.5" customHeight="1" x14ac:dyDescent="0.25">
      <c r="B137" s="1"/>
      <c r="C137" s="1"/>
      <c r="D137" s="1"/>
      <c r="E137" s="1"/>
      <c r="F137" s="1"/>
      <c r="G137" s="1"/>
      <c r="H137" s="1"/>
      <c r="I137" s="1"/>
      <c r="J137" s="103"/>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31"/>
      <c r="AW137" s="1"/>
      <c r="AX137" s="1"/>
      <c r="AY137" s="1"/>
      <c r="AZ137" s="1"/>
      <c r="BA137" s="1"/>
    </row>
    <row r="138" spans="2:53" ht="16.5" customHeight="1" x14ac:dyDescent="0.25">
      <c r="B138" s="1"/>
      <c r="C138" s="1"/>
      <c r="D138" s="1"/>
      <c r="E138" s="1"/>
      <c r="F138" s="1"/>
      <c r="G138" s="1"/>
      <c r="H138" s="1"/>
      <c r="I138" s="1"/>
      <c r="J138" s="103"/>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31"/>
      <c r="AW138" s="1"/>
      <c r="AX138" s="1"/>
      <c r="AY138" s="1"/>
      <c r="AZ138" s="1"/>
      <c r="BA138" s="1"/>
    </row>
    <row r="139" spans="2:53" ht="16.5" customHeight="1" x14ac:dyDescent="0.25">
      <c r="B139" s="1"/>
      <c r="C139" s="1"/>
      <c r="D139" s="1"/>
      <c r="E139" s="1"/>
      <c r="F139" s="1"/>
      <c r="G139" s="1"/>
      <c r="H139" s="1"/>
      <c r="I139" s="1"/>
      <c r="J139" s="103"/>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31"/>
      <c r="AW139" s="1"/>
      <c r="AX139" s="1"/>
      <c r="AY139" s="1"/>
      <c r="AZ139" s="1"/>
      <c r="BA139" s="1"/>
    </row>
    <row r="140" spans="2:53" ht="16.5" customHeight="1" x14ac:dyDescent="0.25">
      <c r="B140" s="1"/>
      <c r="C140" s="1"/>
      <c r="D140" s="1"/>
      <c r="E140" s="1"/>
      <c r="F140" s="1"/>
      <c r="G140" s="1"/>
      <c r="H140" s="1"/>
      <c r="I140" s="1"/>
      <c r="J140" s="103"/>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31"/>
      <c r="AW140" s="1"/>
      <c r="AX140" s="1"/>
      <c r="AY140" s="1"/>
      <c r="AZ140" s="1"/>
      <c r="BA140" s="1"/>
    </row>
    <row r="141" spans="2:53" ht="16.5" customHeight="1" x14ac:dyDescent="0.25">
      <c r="B141" s="1"/>
      <c r="C141" s="1"/>
      <c r="D141" s="1"/>
      <c r="E141" s="1"/>
      <c r="F141" s="1"/>
      <c r="G141" s="1"/>
      <c r="H141" s="1"/>
      <c r="I141" s="1"/>
      <c r="J141" s="103"/>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31"/>
      <c r="AW141" s="1"/>
      <c r="AX141" s="1"/>
      <c r="AY141" s="1"/>
      <c r="AZ141" s="1"/>
      <c r="BA141" s="1"/>
    </row>
    <row r="142" spans="2:53" ht="16.5" customHeight="1" x14ac:dyDescent="0.25">
      <c r="B142" s="1"/>
      <c r="C142" s="1"/>
      <c r="D142" s="1"/>
      <c r="E142" s="1"/>
      <c r="F142" s="1"/>
      <c r="G142" s="1"/>
      <c r="H142" s="1"/>
      <c r="I142" s="1"/>
      <c r="J142" s="103"/>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31"/>
      <c r="AW142" s="1"/>
      <c r="AX142" s="1"/>
      <c r="AY142" s="1"/>
      <c r="AZ142" s="1"/>
      <c r="BA142" s="1"/>
    </row>
    <row r="143" spans="2:53" ht="16.5" customHeight="1" x14ac:dyDescent="0.25">
      <c r="B143" s="1"/>
      <c r="C143" s="1"/>
      <c r="D143" s="1"/>
      <c r="E143" s="1"/>
      <c r="F143" s="1"/>
      <c r="G143" s="1"/>
      <c r="H143" s="1"/>
      <c r="I143" s="1"/>
      <c r="J143" s="103"/>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31"/>
      <c r="AW143" s="1"/>
      <c r="AX143" s="1"/>
      <c r="AY143" s="1"/>
      <c r="AZ143" s="1"/>
      <c r="BA143" s="1"/>
    </row>
    <row r="144" spans="2:53" ht="16.5" customHeight="1" x14ac:dyDescent="0.25">
      <c r="B144" s="1"/>
      <c r="C144" s="1"/>
      <c r="D144" s="1"/>
      <c r="E144" s="1"/>
      <c r="F144" s="1"/>
      <c r="G144" s="1"/>
      <c r="H144" s="1"/>
      <c r="I144" s="1"/>
      <c r="J144" s="103"/>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31"/>
      <c r="AW144" s="1"/>
      <c r="AX144" s="1"/>
      <c r="AY144" s="1"/>
      <c r="AZ144" s="1"/>
      <c r="BA144" s="1"/>
    </row>
    <row r="145" spans="2:53" ht="16.5" customHeight="1" x14ac:dyDescent="0.25">
      <c r="B145" s="1"/>
      <c r="C145" s="1"/>
      <c r="D145" s="1"/>
      <c r="E145" s="1"/>
      <c r="F145" s="1"/>
      <c r="G145" s="1"/>
      <c r="H145" s="1"/>
      <c r="I145" s="1"/>
      <c r="J145" s="103"/>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31"/>
      <c r="AW145" s="1"/>
      <c r="AX145" s="1"/>
      <c r="AY145" s="1"/>
      <c r="AZ145" s="1"/>
      <c r="BA145" s="1"/>
    </row>
    <row r="146" spans="2:53" ht="16.5" customHeight="1" x14ac:dyDescent="0.25">
      <c r="B146" s="1"/>
      <c r="C146" s="1"/>
      <c r="D146" s="1"/>
      <c r="E146" s="1"/>
      <c r="F146" s="1"/>
      <c r="G146" s="1"/>
      <c r="H146" s="1"/>
      <c r="I146" s="1"/>
      <c r="J146" s="103"/>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31"/>
      <c r="AW146" s="1"/>
      <c r="AX146" s="1"/>
      <c r="AY146" s="1"/>
      <c r="AZ146" s="1"/>
      <c r="BA146" s="1"/>
    </row>
    <row r="147" spans="2:53" ht="16.5" customHeight="1" x14ac:dyDescent="0.25">
      <c r="B147" s="1"/>
      <c r="C147" s="1"/>
      <c r="D147" s="1"/>
      <c r="E147" s="1"/>
      <c r="F147" s="1"/>
      <c r="G147" s="1"/>
      <c r="H147" s="1"/>
      <c r="I147" s="1"/>
      <c r="J147" s="103"/>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31"/>
      <c r="AW147" s="1"/>
      <c r="AX147" s="1"/>
      <c r="AY147" s="1"/>
      <c r="AZ147" s="1"/>
      <c r="BA147" s="1"/>
    </row>
    <row r="148" spans="2:53" ht="16.5" customHeight="1" x14ac:dyDescent="0.25">
      <c r="B148" s="1"/>
      <c r="C148" s="1"/>
      <c r="D148" s="1"/>
      <c r="E148" s="1"/>
      <c r="F148" s="1"/>
      <c r="G148" s="1"/>
      <c r="H148" s="1"/>
      <c r="I148" s="1"/>
      <c r="J148" s="103"/>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31"/>
      <c r="AW148" s="1"/>
      <c r="AX148" s="1"/>
      <c r="AY148" s="1"/>
      <c r="AZ148" s="1"/>
      <c r="BA148" s="1"/>
    </row>
    <row r="149" spans="2:53" ht="16.5" customHeight="1" x14ac:dyDescent="0.25">
      <c r="B149" s="1"/>
      <c r="C149" s="1"/>
      <c r="D149" s="1"/>
      <c r="E149" s="1"/>
      <c r="F149" s="1"/>
      <c r="G149" s="1"/>
      <c r="H149" s="1"/>
      <c r="I149" s="1"/>
      <c r="J149" s="103"/>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31"/>
      <c r="AW149" s="1"/>
      <c r="AX149" s="1"/>
      <c r="AY149" s="1"/>
      <c r="AZ149" s="1"/>
      <c r="BA149" s="1"/>
    </row>
    <row r="150" spans="2:53" ht="16.5" customHeight="1" x14ac:dyDescent="0.25">
      <c r="B150" s="1"/>
      <c r="C150" s="1"/>
      <c r="D150" s="1"/>
      <c r="E150" s="1"/>
      <c r="F150" s="1"/>
      <c r="G150" s="1"/>
      <c r="H150" s="1"/>
      <c r="I150" s="1"/>
      <c r="J150" s="103"/>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31"/>
      <c r="AW150" s="1"/>
      <c r="AX150" s="1"/>
      <c r="AY150" s="1"/>
      <c r="AZ150" s="1"/>
      <c r="BA150" s="1"/>
    </row>
    <row r="151" spans="2:53" ht="16.5" customHeight="1" x14ac:dyDescent="0.25">
      <c r="B151" s="1"/>
      <c r="C151" s="1"/>
      <c r="D151" s="1"/>
      <c r="E151" s="1"/>
      <c r="F151" s="1"/>
      <c r="G151" s="1"/>
      <c r="H151" s="1"/>
      <c r="I151" s="1"/>
      <c r="J151" s="103"/>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31"/>
      <c r="AW151" s="1"/>
      <c r="AX151" s="1"/>
      <c r="AY151" s="1"/>
      <c r="AZ151" s="1"/>
      <c r="BA151" s="1"/>
    </row>
    <row r="152" spans="2:53" ht="16.5" customHeight="1" x14ac:dyDescent="0.25">
      <c r="B152" s="1"/>
      <c r="C152" s="1"/>
      <c r="D152" s="1"/>
      <c r="E152" s="1"/>
      <c r="F152" s="1"/>
      <c r="G152" s="1"/>
      <c r="H152" s="1"/>
      <c r="I152" s="1"/>
      <c r="J152" s="103"/>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31"/>
      <c r="AW152" s="1"/>
      <c r="AX152" s="1"/>
      <c r="AY152" s="1"/>
      <c r="AZ152" s="1"/>
      <c r="BA152" s="1"/>
    </row>
    <row r="153" spans="2:53" ht="16.5" customHeight="1" x14ac:dyDescent="0.25">
      <c r="B153" s="1"/>
      <c r="C153" s="1"/>
      <c r="D153" s="1"/>
      <c r="E153" s="1"/>
      <c r="F153" s="1"/>
      <c r="G153" s="1"/>
      <c r="H153" s="1"/>
      <c r="I153" s="1"/>
      <c r="J153" s="103"/>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31"/>
      <c r="AW153" s="1"/>
      <c r="AX153" s="1"/>
      <c r="AY153" s="1"/>
      <c r="AZ153" s="1"/>
      <c r="BA153" s="1"/>
    </row>
    <row r="154" spans="2:53" ht="16.5" customHeight="1" x14ac:dyDescent="0.25">
      <c r="B154" s="1"/>
      <c r="C154" s="1"/>
      <c r="D154" s="1"/>
      <c r="E154" s="1"/>
      <c r="F154" s="1"/>
      <c r="G154" s="1"/>
      <c r="H154" s="1"/>
      <c r="I154" s="1"/>
      <c r="J154" s="103"/>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31"/>
      <c r="AW154" s="1"/>
      <c r="AX154" s="1"/>
      <c r="AY154" s="1"/>
      <c r="AZ154" s="1"/>
      <c r="BA154" s="1"/>
    </row>
    <row r="155" spans="2:53" ht="16.5" customHeight="1" x14ac:dyDescent="0.25">
      <c r="B155" s="1"/>
      <c r="C155" s="1"/>
      <c r="D155" s="1"/>
      <c r="E155" s="1"/>
      <c r="F155" s="1"/>
      <c r="G155" s="1"/>
      <c r="H155" s="1"/>
      <c r="I155" s="1"/>
      <c r="J155" s="103"/>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31"/>
      <c r="AW155" s="1"/>
      <c r="AX155" s="1"/>
      <c r="AY155" s="1"/>
      <c r="AZ155" s="1"/>
      <c r="BA155" s="1"/>
    </row>
    <row r="156" spans="2:53" ht="16.5" customHeight="1" x14ac:dyDescent="0.25">
      <c r="B156" s="1"/>
      <c r="C156" s="1"/>
      <c r="D156" s="1"/>
      <c r="E156" s="1"/>
      <c r="F156" s="1"/>
      <c r="G156" s="1"/>
      <c r="H156" s="1"/>
      <c r="I156" s="1"/>
      <c r="J156" s="103"/>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31"/>
      <c r="AW156" s="1"/>
      <c r="AX156" s="1"/>
      <c r="AY156" s="1"/>
      <c r="AZ156" s="1"/>
      <c r="BA156" s="1"/>
    </row>
    <row r="157" spans="2:53" ht="16.5" customHeight="1" x14ac:dyDescent="0.25">
      <c r="B157" s="1"/>
      <c r="C157" s="1"/>
      <c r="D157" s="1"/>
      <c r="E157" s="1"/>
      <c r="F157" s="1"/>
      <c r="G157" s="1"/>
      <c r="H157" s="1"/>
      <c r="I157" s="1"/>
      <c r="J157" s="103"/>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31"/>
      <c r="AW157" s="1"/>
      <c r="AX157" s="1"/>
      <c r="AY157" s="1"/>
      <c r="AZ157" s="1"/>
      <c r="BA157" s="1"/>
    </row>
    <row r="158" spans="2:53" ht="16.5" customHeight="1" x14ac:dyDescent="0.25">
      <c r="B158" s="1"/>
      <c r="C158" s="1"/>
      <c r="D158" s="1"/>
      <c r="E158" s="1"/>
      <c r="F158" s="1"/>
      <c r="G158" s="1"/>
      <c r="H158" s="1"/>
      <c r="I158" s="1"/>
      <c r="J158" s="103"/>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31"/>
      <c r="AW158" s="1"/>
      <c r="AX158" s="1"/>
      <c r="AY158" s="1"/>
      <c r="AZ158" s="1"/>
      <c r="BA158" s="1"/>
    </row>
    <row r="159" spans="2:53" ht="16.5" customHeight="1" x14ac:dyDescent="0.25">
      <c r="B159" s="1"/>
      <c r="C159" s="1"/>
      <c r="D159" s="1"/>
      <c r="E159" s="1"/>
      <c r="F159" s="1"/>
      <c r="G159" s="1"/>
      <c r="H159" s="1"/>
      <c r="I159" s="1"/>
      <c r="J159" s="103"/>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31"/>
      <c r="AW159" s="1"/>
      <c r="AX159" s="1"/>
      <c r="AY159" s="1"/>
      <c r="AZ159" s="1"/>
      <c r="BA159" s="1"/>
    </row>
    <row r="160" spans="2:53" ht="16.5" customHeight="1" x14ac:dyDescent="0.25">
      <c r="B160" s="1"/>
      <c r="C160" s="1"/>
      <c r="D160" s="1"/>
      <c r="E160" s="1"/>
      <c r="F160" s="1"/>
      <c r="G160" s="1"/>
      <c r="H160" s="1"/>
      <c r="I160" s="1"/>
      <c r="J160" s="103"/>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31"/>
      <c r="AW160" s="1"/>
      <c r="AX160" s="1"/>
      <c r="AY160" s="1"/>
      <c r="AZ160" s="1"/>
      <c r="BA160" s="1"/>
    </row>
    <row r="161" spans="2:53" ht="16.5" customHeight="1" x14ac:dyDescent="0.25">
      <c r="B161" s="1"/>
      <c r="C161" s="1"/>
      <c r="D161" s="1"/>
      <c r="E161" s="1"/>
      <c r="F161" s="1"/>
      <c r="G161" s="1"/>
      <c r="H161" s="1"/>
      <c r="I161" s="1"/>
      <c r="J161" s="103"/>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31"/>
      <c r="AW161" s="1"/>
      <c r="AX161" s="1"/>
      <c r="AY161" s="1"/>
      <c r="AZ161" s="1"/>
      <c r="BA161" s="1"/>
    </row>
    <row r="162" spans="2:53" ht="16.5" customHeight="1" x14ac:dyDescent="0.25">
      <c r="B162" s="1"/>
      <c r="C162" s="1"/>
      <c r="D162" s="1"/>
      <c r="E162" s="1"/>
      <c r="F162" s="1"/>
      <c r="G162" s="1"/>
      <c r="H162" s="1"/>
      <c r="I162" s="1"/>
      <c r="J162" s="103"/>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31"/>
      <c r="AW162" s="1"/>
      <c r="AX162" s="1"/>
      <c r="AY162" s="1"/>
      <c r="AZ162" s="1"/>
      <c r="BA162" s="1"/>
    </row>
    <row r="163" spans="2:53" ht="16.5" customHeight="1" x14ac:dyDescent="0.25">
      <c r="B163" s="1"/>
      <c r="C163" s="1"/>
      <c r="D163" s="1"/>
      <c r="E163" s="1"/>
      <c r="F163" s="1"/>
      <c r="G163" s="1"/>
      <c r="H163" s="1"/>
      <c r="I163" s="1"/>
      <c r="J163" s="103"/>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31"/>
      <c r="AW163" s="1"/>
      <c r="AX163" s="1"/>
      <c r="AY163" s="1"/>
      <c r="AZ163" s="1"/>
      <c r="BA163" s="1"/>
    </row>
    <row r="164" spans="2:53" ht="16.5" customHeight="1" x14ac:dyDescent="0.25">
      <c r="B164" s="1"/>
      <c r="C164" s="1"/>
      <c r="D164" s="1"/>
      <c r="E164" s="1"/>
      <c r="F164" s="1"/>
      <c r="G164" s="1"/>
      <c r="H164" s="1"/>
      <c r="I164" s="1"/>
      <c r="J164" s="103"/>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31"/>
      <c r="AW164" s="1"/>
      <c r="AX164" s="1"/>
      <c r="AY164" s="1"/>
      <c r="AZ164" s="1"/>
      <c r="BA164" s="1"/>
    </row>
    <row r="165" spans="2:53" ht="16.5" customHeight="1" x14ac:dyDescent="0.25">
      <c r="B165" s="1"/>
      <c r="C165" s="1"/>
      <c r="D165" s="1"/>
      <c r="E165" s="1"/>
      <c r="F165" s="1"/>
      <c r="G165" s="1"/>
      <c r="H165" s="1"/>
      <c r="I165" s="1"/>
      <c r="J165" s="103"/>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31"/>
      <c r="AW165" s="1"/>
      <c r="AX165" s="1"/>
      <c r="AY165" s="1"/>
      <c r="AZ165" s="1"/>
      <c r="BA165" s="1"/>
    </row>
    <row r="166" spans="2:53" ht="16.5" customHeight="1" x14ac:dyDescent="0.25">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31"/>
      <c r="AW166" s="1"/>
      <c r="AX166" s="1"/>
      <c r="AY166" s="1"/>
      <c r="AZ166" s="1"/>
      <c r="BA166" s="1"/>
    </row>
    <row r="167" spans="2:53" ht="16.5" customHeight="1" x14ac:dyDescent="0.25">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31"/>
      <c r="AW167" s="1"/>
      <c r="AX167" s="1"/>
      <c r="AY167" s="1"/>
      <c r="AZ167" s="1"/>
      <c r="BA167" s="1"/>
    </row>
    <row r="168" spans="2:53" ht="16.5" customHeight="1" x14ac:dyDescent="0.25">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31"/>
      <c r="AW168" s="1"/>
      <c r="AX168" s="1"/>
      <c r="AY168" s="1"/>
      <c r="AZ168" s="1"/>
      <c r="BA168" s="1"/>
    </row>
    <row r="169" spans="2:53" ht="16.5" customHeight="1" x14ac:dyDescent="0.25">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31"/>
      <c r="AW169" s="1"/>
      <c r="AX169" s="1"/>
      <c r="AY169" s="1"/>
      <c r="AZ169" s="1"/>
      <c r="BA169" s="1"/>
    </row>
    <row r="170" spans="2:53" ht="16.5" customHeight="1" x14ac:dyDescent="0.25">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31"/>
      <c r="AW170" s="1"/>
      <c r="AX170" s="1"/>
      <c r="AY170" s="1"/>
      <c r="AZ170" s="1"/>
      <c r="BA170" s="1"/>
    </row>
    <row r="171" spans="2:53" ht="16.5" customHeight="1" x14ac:dyDescent="0.25">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31"/>
      <c r="AW171" s="1"/>
      <c r="AX171" s="1"/>
      <c r="AY171" s="1"/>
      <c r="AZ171" s="1"/>
      <c r="BA171" s="1"/>
    </row>
    <row r="172" spans="2:53" ht="16.5" customHeight="1" x14ac:dyDescent="0.25">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31"/>
      <c r="AW172" s="1"/>
      <c r="AX172" s="1"/>
      <c r="AY172" s="1"/>
      <c r="AZ172" s="1"/>
      <c r="BA172" s="1"/>
    </row>
    <row r="173" spans="2:53" ht="16.5" customHeight="1" x14ac:dyDescent="0.25">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31"/>
      <c r="AW173" s="1"/>
      <c r="AX173" s="1"/>
      <c r="AY173" s="1"/>
      <c r="AZ173" s="1"/>
      <c r="BA173" s="1"/>
    </row>
    <row r="174" spans="2:53" ht="16.5" customHeight="1" x14ac:dyDescent="0.25">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31"/>
      <c r="AW174" s="1"/>
      <c r="AX174" s="1"/>
      <c r="AY174" s="1"/>
      <c r="AZ174" s="1"/>
      <c r="BA174" s="1"/>
    </row>
    <row r="175" spans="2:53" ht="16.5" customHeight="1" x14ac:dyDescent="0.25">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31"/>
      <c r="AW175" s="1"/>
      <c r="AX175" s="1"/>
      <c r="AY175" s="1"/>
      <c r="AZ175" s="1"/>
      <c r="BA175" s="1"/>
    </row>
    <row r="176" spans="2:53" ht="16.5" customHeight="1" x14ac:dyDescent="0.25">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31"/>
      <c r="AW176" s="1"/>
      <c r="AX176" s="1"/>
      <c r="AY176" s="1"/>
      <c r="AZ176" s="1"/>
      <c r="BA176" s="1"/>
    </row>
    <row r="177" spans="2:53" ht="16.5" customHeight="1" x14ac:dyDescent="0.25">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31"/>
      <c r="AW177" s="1"/>
      <c r="AX177" s="1"/>
      <c r="AY177" s="1"/>
      <c r="AZ177" s="1"/>
      <c r="BA177" s="1"/>
    </row>
    <row r="178" spans="2:53" ht="16.5" customHeight="1" x14ac:dyDescent="0.25">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31"/>
      <c r="AW178" s="1"/>
      <c r="AX178" s="1"/>
      <c r="AY178" s="1"/>
      <c r="AZ178" s="1"/>
      <c r="BA178" s="1"/>
    </row>
    <row r="179" spans="2:53" ht="16.5" customHeight="1" x14ac:dyDescent="0.25">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31"/>
      <c r="AW179" s="1"/>
      <c r="AX179" s="1"/>
      <c r="AY179" s="1"/>
      <c r="AZ179" s="1"/>
      <c r="BA179" s="1"/>
    </row>
    <row r="180" spans="2:53" ht="16.5" customHeight="1" x14ac:dyDescent="0.25">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31"/>
      <c r="AW180" s="1"/>
      <c r="AX180" s="1"/>
      <c r="AY180" s="1"/>
      <c r="AZ180" s="1"/>
      <c r="BA180" s="1"/>
    </row>
    <row r="181" spans="2:53" ht="16.5" customHeight="1" x14ac:dyDescent="0.25">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31"/>
      <c r="AW181" s="1"/>
      <c r="AX181" s="1"/>
      <c r="AY181" s="1"/>
      <c r="AZ181" s="1"/>
      <c r="BA181" s="1"/>
    </row>
    <row r="182" spans="2:53" ht="16.5" customHeight="1" x14ac:dyDescent="0.25">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31"/>
      <c r="AW182" s="1"/>
      <c r="AX182" s="1"/>
      <c r="AY182" s="1"/>
      <c r="AZ182" s="1"/>
      <c r="BA182" s="1"/>
    </row>
    <row r="183" spans="2:53" ht="16.5" customHeight="1" x14ac:dyDescent="0.25">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31"/>
      <c r="AW183" s="1"/>
      <c r="AX183" s="1"/>
      <c r="AY183" s="1"/>
      <c r="AZ183" s="1"/>
      <c r="BA183" s="1"/>
    </row>
    <row r="184" spans="2:53" ht="16.5" customHeight="1" x14ac:dyDescent="0.25">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31"/>
      <c r="AW184" s="1"/>
      <c r="AX184" s="1"/>
      <c r="AY184" s="1"/>
      <c r="AZ184" s="1"/>
      <c r="BA184" s="1"/>
    </row>
    <row r="185" spans="2:53" ht="16.5" customHeight="1" x14ac:dyDescent="0.25">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31"/>
      <c r="AW185" s="1"/>
      <c r="AX185" s="1"/>
      <c r="AY185" s="1"/>
      <c r="AZ185" s="1"/>
      <c r="BA185" s="1"/>
    </row>
    <row r="186" spans="2:53" ht="16.5" customHeight="1" x14ac:dyDescent="0.25">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31"/>
      <c r="AW186" s="1"/>
      <c r="AX186" s="1"/>
      <c r="AY186" s="1"/>
      <c r="AZ186" s="1"/>
      <c r="BA186" s="1"/>
    </row>
    <row r="187" spans="2:53" ht="16.5" customHeight="1" x14ac:dyDescent="0.25">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31"/>
      <c r="AW187" s="1"/>
      <c r="AX187" s="1"/>
      <c r="AY187" s="1"/>
      <c r="AZ187" s="1"/>
      <c r="BA187" s="1"/>
    </row>
    <row r="188" spans="2:53" ht="16.5" customHeight="1" x14ac:dyDescent="0.25">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31"/>
      <c r="AW188" s="1"/>
      <c r="AX188" s="1"/>
      <c r="AY188" s="1"/>
      <c r="AZ188" s="1"/>
      <c r="BA188" s="1"/>
    </row>
    <row r="189" spans="2:53" ht="16.5" customHeight="1" x14ac:dyDescent="0.25">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31"/>
      <c r="AW189" s="1"/>
      <c r="AX189" s="1"/>
      <c r="AY189" s="1"/>
      <c r="AZ189" s="1"/>
      <c r="BA189" s="1"/>
    </row>
    <row r="190" spans="2:53" ht="16.5" customHeight="1" x14ac:dyDescent="0.25">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31"/>
      <c r="AW190" s="1"/>
      <c r="AX190" s="1"/>
      <c r="AY190" s="1"/>
      <c r="AZ190" s="1"/>
      <c r="BA190" s="1"/>
    </row>
    <row r="191" spans="2:53" ht="16.5" customHeight="1" x14ac:dyDescent="0.25">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31"/>
      <c r="AW191" s="1"/>
      <c r="AX191" s="1"/>
      <c r="AY191" s="1"/>
      <c r="AZ191" s="1"/>
      <c r="BA191" s="1"/>
    </row>
    <row r="192" spans="2:53" ht="16.5" customHeight="1" x14ac:dyDescent="0.25">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31"/>
      <c r="AW192" s="1"/>
      <c r="AX192" s="1"/>
      <c r="AY192" s="1"/>
      <c r="AZ192" s="1"/>
      <c r="BA192" s="1"/>
    </row>
    <row r="193" spans="2:53" ht="16.5" customHeight="1" x14ac:dyDescent="0.25">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31"/>
      <c r="AW193" s="1"/>
      <c r="AX193" s="1"/>
      <c r="AY193" s="1"/>
      <c r="AZ193" s="1"/>
      <c r="BA193" s="1"/>
    </row>
    <row r="194" spans="2:53" ht="16.5" customHeight="1" x14ac:dyDescent="0.25">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31"/>
      <c r="AW194" s="1"/>
      <c r="AX194" s="1"/>
      <c r="AY194" s="1"/>
      <c r="AZ194" s="1"/>
      <c r="BA194" s="1"/>
    </row>
    <row r="195" spans="2:53" ht="16.5" customHeight="1" x14ac:dyDescent="0.25">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31"/>
      <c r="AW195" s="1"/>
      <c r="AX195" s="1"/>
      <c r="AY195" s="1"/>
      <c r="AZ195" s="1"/>
      <c r="BA195" s="1"/>
    </row>
    <row r="196" spans="2:53" ht="16.5" customHeight="1" x14ac:dyDescent="0.25">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31"/>
      <c r="AW196" s="1"/>
      <c r="AX196" s="1"/>
      <c r="AY196" s="1"/>
      <c r="AZ196" s="1"/>
      <c r="BA196" s="1"/>
    </row>
    <row r="197" spans="2:53" ht="16.5" customHeight="1" x14ac:dyDescent="0.25">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31"/>
      <c r="AW197" s="1"/>
      <c r="AX197" s="1"/>
      <c r="AY197" s="1"/>
      <c r="AZ197" s="1"/>
      <c r="BA197" s="1"/>
    </row>
    <row r="198" spans="2:53" ht="16.5" customHeight="1" x14ac:dyDescent="0.25">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31"/>
      <c r="AW198" s="1"/>
      <c r="AX198" s="1"/>
      <c r="AY198" s="1"/>
      <c r="AZ198" s="1"/>
      <c r="BA198" s="1"/>
    </row>
    <row r="199" spans="2:53" ht="16.5" customHeight="1" x14ac:dyDescent="0.25">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31"/>
      <c r="AW199" s="1"/>
      <c r="AX199" s="1"/>
      <c r="AY199" s="1"/>
      <c r="AZ199" s="1"/>
      <c r="BA199" s="1"/>
    </row>
    <row r="200" spans="2:53" ht="16.5" customHeight="1" x14ac:dyDescent="0.25">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31"/>
      <c r="AW200" s="1"/>
      <c r="AX200" s="1"/>
      <c r="AY200" s="1"/>
      <c r="AZ200" s="1"/>
      <c r="BA200" s="1"/>
    </row>
    <row r="201" spans="2:53" ht="16.5" customHeight="1" x14ac:dyDescent="0.25">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31"/>
      <c r="AW201" s="1"/>
      <c r="AX201" s="1"/>
      <c r="AY201" s="1"/>
      <c r="AZ201" s="1"/>
      <c r="BA201" s="1"/>
    </row>
    <row r="202" spans="2:53" ht="16.5" customHeight="1" x14ac:dyDescent="0.25">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31"/>
      <c r="AW202" s="1"/>
      <c r="AX202" s="1"/>
      <c r="AY202" s="1"/>
      <c r="AZ202" s="1"/>
      <c r="BA202" s="1"/>
    </row>
    <row r="203" spans="2:53" ht="16.5" customHeight="1" x14ac:dyDescent="0.25">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31"/>
      <c r="AW203" s="1"/>
      <c r="AX203" s="1"/>
      <c r="AY203" s="1"/>
      <c r="AZ203" s="1"/>
      <c r="BA203" s="1"/>
    </row>
    <row r="204" spans="2:53" ht="16.5" customHeight="1" x14ac:dyDescent="0.25">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31"/>
      <c r="AW204" s="1"/>
      <c r="AX204" s="1"/>
      <c r="AY204" s="1"/>
      <c r="AZ204" s="1"/>
      <c r="BA204" s="1"/>
    </row>
    <row r="205" spans="2:53" ht="16.5" customHeight="1" x14ac:dyDescent="0.25">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31"/>
      <c r="AW205" s="1"/>
      <c r="AX205" s="1"/>
      <c r="AY205" s="1"/>
      <c r="AZ205" s="1"/>
      <c r="BA205" s="1"/>
    </row>
    <row r="206" spans="2:53" ht="16.5" customHeight="1" x14ac:dyDescent="0.25">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31"/>
      <c r="AW206" s="1"/>
      <c r="AX206" s="1"/>
      <c r="AY206" s="1"/>
      <c r="AZ206" s="1"/>
      <c r="BA206" s="1"/>
    </row>
    <row r="207" spans="2:53" ht="16.5" customHeight="1" x14ac:dyDescent="0.25">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31"/>
      <c r="AW207" s="1"/>
      <c r="AX207" s="1"/>
      <c r="AY207" s="1"/>
      <c r="AZ207" s="1"/>
      <c r="BA207" s="1"/>
    </row>
    <row r="208" spans="2:53" ht="16.5" customHeight="1" x14ac:dyDescent="0.25">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31"/>
      <c r="AW208" s="1"/>
      <c r="AX208" s="1"/>
      <c r="AY208" s="1"/>
      <c r="AZ208" s="1"/>
      <c r="BA208" s="1"/>
    </row>
    <row r="209" spans="2:53" ht="16.5" customHeight="1" x14ac:dyDescent="0.25">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31"/>
      <c r="AW209" s="1"/>
      <c r="AX209" s="1"/>
      <c r="AY209" s="1"/>
      <c r="AZ209" s="1"/>
      <c r="BA209" s="1"/>
    </row>
    <row r="210" spans="2:53" ht="16.5" customHeight="1" x14ac:dyDescent="0.25">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31"/>
      <c r="AW210" s="1"/>
      <c r="AX210" s="1"/>
      <c r="AY210" s="1"/>
      <c r="AZ210" s="1"/>
      <c r="BA210" s="1"/>
    </row>
    <row r="211" spans="2:53" ht="16.5" customHeight="1" x14ac:dyDescent="0.25">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31"/>
      <c r="AW211" s="1"/>
      <c r="AX211" s="1"/>
      <c r="AY211" s="1"/>
      <c r="AZ211" s="1"/>
      <c r="BA211" s="1"/>
    </row>
    <row r="212" spans="2:53" ht="16.5" customHeight="1" x14ac:dyDescent="0.25">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31"/>
      <c r="AW212" s="1"/>
      <c r="AX212" s="1"/>
      <c r="AY212" s="1"/>
      <c r="AZ212" s="1"/>
      <c r="BA212" s="1"/>
    </row>
    <row r="213" spans="2:53" ht="16.5" customHeight="1" x14ac:dyDescent="0.25">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31"/>
      <c r="AW213" s="1"/>
      <c r="AX213" s="1"/>
      <c r="AY213" s="1"/>
      <c r="AZ213" s="1"/>
      <c r="BA213" s="1"/>
    </row>
    <row r="214" spans="2:53" ht="16.5" customHeight="1" x14ac:dyDescent="0.25">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31"/>
      <c r="AW214" s="1"/>
      <c r="AX214" s="1"/>
      <c r="AY214" s="1"/>
      <c r="AZ214" s="1"/>
      <c r="BA214" s="1"/>
    </row>
    <row r="215" spans="2:53" ht="16.5" customHeight="1" x14ac:dyDescent="0.25">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31"/>
      <c r="AW215" s="1"/>
      <c r="AX215" s="1"/>
      <c r="AY215" s="1"/>
      <c r="AZ215" s="1"/>
      <c r="BA215" s="1"/>
    </row>
    <row r="216" spans="2:53" ht="16.5" customHeight="1" x14ac:dyDescent="0.25">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31"/>
      <c r="AW216" s="1"/>
      <c r="AX216" s="1"/>
      <c r="AY216" s="1"/>
      <c r="AZ216" s="1"/>
      <c r="BA216" s="1"/>
    </row>
    <row r="217" spans="2:53" ht="16.5" customHeight="1" x14ac:dyDescent="0.25">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31"/>
      <c r="AW217" s="1"/>
      <c r="AX217" s="1"/>
      <c r="AY217" s="1"/>
      <c r="AZ217" s="1"/>
      <c r="BA217" s="1"/>
    </row>
    <row r="218" spans="2:53" ht="16.5" customHeight="1" x14ac:dyDescent="0.25">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31"/>
      <c r="AW218" s="1"/>
      <c r="AX218" s="1"/>
      <c r="AY218" s="1"/>
      <c r="AZ218" s="1"/>
      <c r="BA218" s="1"/>
    </row>
    <row r="219" spans="2:53" ht="16.5" customHeight="1" x14ac:dyDescent="0.25">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31"/>
      <c r="AW219" s="1"/>
      <c r="AX219" s="1"/>
      <c r="AY219" s="1"/>
      <c r="AZ219" s="1"/>
      <c r="BA219" s="1"/>
    </row>
    <row r="220" spans="2:53" ht="16.5" customHeight="1" x14ac:dyDescent="0.25">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31"/>
      <c r="AW220" s="1"/>
      <c r="AX220" s="1"/>
      <c r="AY220" s="1"/>
      <c r="AZ220" s="1"/>
      <c r="BA220" s="1"/>
    </row>
    <row r="221" spans="2:53" ht="16.5" customHeight="1" x14ac:dyDescent="0.25">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31"/>
      <c r="AW221" s="1"/>
      <c r="AX221" s="1"/>
      <c r="AY221" s="1"/>
      <c r="AZ221" s="1"/>
      <c r="BA221" s="1"/>
    </row>
    <row r="222" spans="2:53" ht="16.5" customHeight="1" x14ac:dyDescent="0.25">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31"/>
      <c r="AW222" s="1"/>
      <c r="AX222" s="1"/>
      <c r="AY222" s="1"/>
      <c r="AZ222" s="1"/>
      <c r="BA222" s="1"/>
    </row>
    <row r="223" spans="2:53" ht="16.5" customHeight="1" x14ac:dyDescent="0.25">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31"/>
      <c r="AW223" s="1"/>
      <c r="AX223" s="1"/>
      <c r="AY223" s="1"/>
      <c r="AZ223" s="1"/>
      <c r="BA223" s="1"/>
    </row>
    <row r="224" spans="2:53" ht="16.5" customHeight="1" x14ac:dyDescent="0.25">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31"/>
      <c r="AW224" s="1"/>
      <c r="AX224" s="1"/>
      <c r="AY224" s="1"/>
      <c r="AZ224" s="1"/>
      <c r="BA224" s="1"/>
    </row>
    <row r="225" spans="2:53" ht="16.5" customHeight="1" x14ac:dyDescent="0.25">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31"/>
      <c r="AW225" s="1"/>
      <c r="AX225" s="1"/>
      <c r="AY225" s="1"/>
      <c r="AZ225" s="1"/>
      <c r="BA225" s="1"/>
    </row>
    <row r="226" spans="2:53" ht="16.5" customHeight="1" x14ac:dyDescent="0.25">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31"/>
      <c r="AW226" s="1"/>
      <c r="AX226" s="1"/>
      <c r="AY226" s="1"/>
      <c r="AZ226" s="1"/>
      <c r="BA226" s="1"/>
    </row>
    <row r="227" spans="2:53" ht="16.5" customHeight="1" x14ac:dyDescent="0.25">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31"/>
      <c r="AW227" s="1"/>
      <c r="AX227" s="1"/>
      <c r="AY227" s="1"/>
      <c r="AZ227" s="1"/>
      <c r="BA227" s="1"/>
    </row>
    <row r="228" spans="2:53" ht="16.5" customHeight="1" x14ac:dyDescent="0.25">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31"/>
      <c r="AW228" s="1"/>
      <c r="AX228" s="1"/>
      <c r="AY228" s="1"/>
      <c r="AZ228" s="1"/>
      <c r="BA228" s="1"/>
    </row>
    <row r="229" spans="2:53" ht="16.5" customHeight="1" x14ac:dyDescent="0.25">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31"/>
      <c r="AW229" s="1"/>
      <c r="AX229" s="1"/>
      <c r="AY229" s="1"/>
      <c r="AZ229" s="1"/>
      <c r="BA229" s="1"/>
    </row>
    <row r="230" spans="2:53" ht="16.5" customHeight="1" x14ac:dyDescent="0.25">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31"/>
      <c r="AW230" s="1"/>
      <c r="AX230" s="1"/>
      <c r="AY230" s="1"/>
      <c r="AZ230" s="1"/>
      <c r="BA230" s="1"/>
    </row>
    <row r="231" spans="2:53" ht="16.5" customHeight="1" x14ac:dyDescent="0.25">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31"/>
      <c r="AW231" s="1"/>
      <c r="AX231" s="1"/>
      <c r="AY231" s="1"/>
      <c r="AZ231" s="1"/>
      <c r="BA231" s="1"/>
    </row>
    <row r="232" spans="2:53" ht="16.5" customHeight="1" x14ac:dyDescent="0.25">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31"/>
      <c r="AW232" s="1"/>
      <c r="AX232" s="1"/>
      <c r="AY232" s="1"/>
      <c r="AZ232" s="1"/>
      <c r="BA232" s="1"/>
    </row>
    <row r="233" spans="2:53" ht="16.5" customHeight="1" x14ac:dyDescent="0.25">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31"/>
      <c r="AW233" s="1"/>
      <c r="AX233" s="1"/>
      <c r="AY233" s="1"/>
      <c r="AZ233" s="1"/>
      <c r="BA233" s="1"/>
    </row>
    <row r="234" spans="2:53" ht="16.5" customHeight="1" x14ac:dyDescent="0.25">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31"/>
      <c r="AW234" s="1"/>
      <c r="AX234" s="1"/>
      <c r="AY234" s="1"/>
      <c r="AZ234" s="1"/>
      <c r="BA234" s="1"/>
    </row>
    <row r="235" spans="2:53" ht="16.5" customHeight="1" x14ac:dyDescent="0.25">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31"/>
      <c r="AW235" s="1"/>
      <c r="AX235" s="1"/>
      <c r="AY235" s="1"/>
      <c r="AZ235" s="1"/>
      <c r="BA235" s="1"/>
    </row>
    <row r="236" spans="2:53" ht="16.5" customHeight="1" x14ac:dyDescent="0.25">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31"/>
      <c r="AW236" s="1"/>
      <c r="AX236" s="1"/>
      <c r="AY236" s="1"/>
      <c r="AZ236" s="1"/>
      <c r="BA236" s="1"/>
    </row>
    <row r="237" spans="2:53" ht="16.5" customHeight="1" x14ac:dyDescent="0.25">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31"/>
      <c r="AW237" s="1"/>
      <c r="AX237" s="1"/>
      <c r="AY237" s="1"/>
      <c r="AZ237" s="1"/>
      <c r="BA237" s="1"/>
    </row>
    <row r="238" spans="2:53" ht="16.5" customHeight="1" x14ac:dyDescent="0.25">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31"/>
      <c r="AW238" s="1"/>
      <c r="AX238" s="1"/>
      <c r="AY238" s="1"/>
      <c r="AZ238" s="1"/>
      <c r="BA238" s="1"/>
    </row>
    <row r="239" spans="2:53" ht="16.5" customHeight="1" x14ac:dyDescent="0.25">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31"/>
      <c r="AW239" s="1"/>
      <c r="AX239" s="1"/>
      <c r="AY239" s="1"/>
      <c r="AZ239" s="1"/>
      <c r="BA239" s="1"/>
    </row>
    <row r="240" spans="2:53" ht="16.5" customHeight="1" x14ac:dyDescent="0.25">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31"/>
      <c r="AW240" s="1"/>
      <c r="AX240" s="1"/>
      <c r="AY240" s="1"/>
      <c r="AZ240" s="1"/>
      <c r="BA240" s="1"/>
    </row>
    <row r="241" spans="2:53" ht="16.5" customHeight="1" x14ac:dyDescent="0.25">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31"/>
      <c r="AW241" s="1"/>
      <c r="AX241" s="1"/>
      <c r="AY241" s="1"/>
      <c r="AZ241" s="1"/>
      <c r="BA241" s="1"/>
    </row>
    <row r="242" spans="2:53" ht="16.5" customHeight="1" x14ac:dyDescent="0.25">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31"/>
      <c r="AW242" s="1"/>
      <c r="AX242" s="1"/>
      <c r="AY242" s="1"/>
      <c r="AZ242" s="1"/>
      <c r="BA242" s="1"/>
    </row>
    <row r="243" spans="2:53" ht="16.5" customHeight="1" x14ac:dyDescent="0.25">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31"/>
      <c r="AW243" s="1"/>
      <c r="AX243" s="1"/>
      <c r="AY243" s="1"/>
      <c r="AZ243" s="1"/>
      <c r="BA243" s="1"/>
    </row>
    <row r="244" spans="2:53" ht="16.5" customHeight="1" x14ac:dyDescent="0.25">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31"/>
      <c r="AW244" s="1"/>
      <c r="AX244" s="1"/>
      <c r="AY244" s="1"/>
      <c r="AZ244" s="1"/>
      <c r="BA244" s="1"/>
    </row>
    <row r="245" spans="2:53" ht="16.5" customHeight="1" x14ac:dyDescent="0.25">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31"/>
      <c r="AW245" s="1"/>
      <c r="AX245" s="1"/>
      <c r="AY245" s="1"/>
      <c r="AZ245" s="1"/>
      <c r="BA245" s="1"/>
    </row>
    <row r="246" spans="2:53" ht="16.5" customHeight="1" x14ac:dyDescent="0.25">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31"/>
      <c r="AW246" s="1"/>
      <c r="AX246" s="1"/>
      <c r="AY246" s="1"/>
      <c r="AZ246" s="1"/>
      <c r="BA246" s="1"/>
    </row>
    <row r="247" spans="2:53" ht="16.5" customHeight="1" x14ac:dyDescent="0.25">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31"/>
      <c r="AW247" s="1"/>
      <c r="AX247" s="1"/>
      <c r="AY247" s="1"/>
      <c r="AZ247" s="1"/>
      <c r="BA247" s="1"/>
    </row>
    <row r="248" spans="2:53" ht="16.5" customHeight="1" x14ac:dyDescent="0.25">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31"/>
      <c r="AW248" s="1"/>
      <c r="AX248" s="1"/>
      <c r="AY248" s="1"/>
      <c r="AZ248" s="1"/>
      <c r="BA248" s="1"/>
    </row>
    <row r="249" spans="2:53" ht="16.5" customHeight="1" x14ac:dyDescent="0.25">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31"/>
      <c r="AW249" s="1"/>
      <c r="AX249" s="1"/>
      <c r="AY249" s="1"/>
      <c r="AZ249" s="1"/>
      <c r="BA249" s="1"/>
    </row>
    <row r="250" spans="2:53" ht="16.5" customHeight="1" x14ac:dyDescent="0.25">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31"/>
      <c r="AW250" s="1"/>
      <c r="AX250" s="1"/>
      <c r="AY250" s="1"/>
      <c r="AZ250" s="1"/>
      <c r="BA250" s="1"/>
    </row>
    <row r="251" spans="2:53" ht="16.5" customHeight="1" x14ac:dyDescent="0.25">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31"/>
      <c r="AW251" s="1"/>
      <c r="AX251" s="1"/>
      <c r="AY251" s="1"/>
      <c r="AZ251" s="1"/>
      <c r="BA251" s="1"/>
    </row>
    <row r="252" spans="2:53" ht="16.5" customHeight="1" x14ac:dyDescent="0.25">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31"/>
      <c r="AW252" s="1"/>
      <c r="AX252" s="1"/>
      <c r="AY252" s="1"/>
      <c r="AZ252" s="1"/>
      <c r="BA252" s="1"/>
    </row>
    <row r="253" spans="2:53" ht="16.5" customHeight="1" x14ac:dyDescent="0.25">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31"/>
      <c r="AW253" s="1"/>
      <c r="AX253" s="1"/>
      <c r="AY253" s="1"/>
      <c r="AZ253" s="1"/>
      <c r="BA253" s="1"/>
    </row>
    <row r="254" spans="2:53" ht="16.5" customHeight="1" x14ac:dyDescent="0.25">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31"/>
      <c r="AW254" s="1"/>
      <c r="AX254" s="1"/>
      <c r="AY254" s="1"/>
      <c r="AZ254" s="1"/>
      <c r="BA254" s="1"/>
    </row>
    <row r="255" spans="2:53" ht="16.5" customHeight="1" x14ac:dyDescent="0.25">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31"/>
      <c r="AW255" s="1"/>
      <c r="AX255" s="1"/>
      <c r="AY255" s="1"/>
      <c r="AZ255" s="1"/>
      <c r="BA255" s="1"/>
    </row>
    <row r="256" spans="2:53" ht="16.5" customHeight="1" x14ac:dyDescent="0.25">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31"/>
      <c r="AW256" s="1"/>
      <c r="AX256" s="1"/>
      <c r="AY256" s="1"/>
      <c r="AZ256" s="1"/>
      <c r="BA256" s="1"/>
    </row>
    <row r="257" spans="2:53" ht="16.5" customHeight="1" x14ac:dyDescent="0.25">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31"/>
      <c r="AW257" s="1"/>
      <c r="AX257" s="1"/>
      <c r="AY257" s="1"/>
      <c r="AZ257" s="1"/>
      <c r="BA257" s="1"/>
    </row>
    <row r="258" spans="2:53" ht="16.5" customHeight="1" x14ac:dyDescent="0.25">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31"/>
      <c r="AW258" s="1"/>
      <c r="AX258" s="1"/>
      <c r="AY258" s="1"/>
      <c r="AZ258" s="1"/>
      <c r="BA258" s="1"/>
    </row>
    <row r="259" spans="2:53" ht="16.5" customHeight="1" x14ac:dyDescent="0.25">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31"/>
      <c r="AW259" s="1"/>
      <c r="AX259" s="1"/>
      <c r="AY259" s="1"/>
      <c r="AZ259" s="1"/>
      <c r="BA259" s="1"/>
    </row>
    <row r="260" spans="2:53" ht="16.5" customHeight="1" x14ac:dyDescent="0.25">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31"/>
      <c r="AW260" s="1"/>
      <c r="AX260" s="1"/>
      <c r="AY260" s="1"/>
      <c r="AZ260" s="1"/>
      <c r="BA260" s="1"/>
    </row>
    <row r="261" spans="2:53" ht="16.5" customHeight="1" x14ac:dyDescent="0.25">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31"/>
      <c r="AW261" s="1"/>
      <c r="AX261" s="1"/>
      <c r="AY261" s="1"/>
      <c r="AZ261" s="1"/>
      <c r="BA261" s="1"/>
    </row>
    <row r="262" spans="2:53" ht="16.5" customHeight="1" x14ac:dyDescent="0.25">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31"/>
      <c r="AW262" s="1"/>
      <c r="AX262" s="1"/>
      <c r="AY262" s="1"/>
      <c r="AZ262" s="1"/>
      <c r="BA262" s="1"/>
    </row>
    <row r="263" spans="2:53" ht="16.5" customHeight="1" x14ac:dyDescent="0.25">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31"/>
      <c r="AW263" s="1"/>
      <c r="AX263" s="1"/>
      <c r="AY263" s="1"/>
      <c r="AZ263" s="1"/>
      <c r="BA263" s="1"/>
    </row>
    <row r="264" spans="2:53" ht="16.5" customHeight="1" x14ac:dyDescent="0.25">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31"/>
      <c r="AW264" s="1"/>
      <c r="AX264" s="1"/>
      <c r="AY264" s="1"/>
      <c r="AZ264" s="1"/>
      <c r="BA264" s="1"/>
    </row>
    <row r="265" spans="2:53" ht="16.5" customHeight="1" x14ac:dyDescent="0.25">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31"/>
      <c r="AW265" s="1"/>
      <c r="AX265" s="1"/>
      <c r="AY265" s="1"/>
      <c r="AZ265" s="1"/>
      <c r="BA265" s="1"/>
    </row>
    <row r="266" spans="2:53" ht="16.5" customHeight="1" x14ac:dyDescent="0.25">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31"/>
      <c r="AW266" s="1"/>
      <c r="AX266" s="1"/>
      <c r="AY266" s="1"/>
      <c r="AZ266" s="1"/>
      <c r="BA266" s="1"/>
    </row>
    <row r="267" spans="2:53" ht="16.5" customHeight="1" x14ac:dyDescent="0.25">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31"/>
      <c r="AW267" s="1"/>
      <c r="AX267" s="1"/>
      <c r="AY267" s="1"/>
      <c r="AZ267" s="1"/>
      <c r="BA267" s="1"/>
    </row>
    <row r="268" spans="2:53" ht="16.5" customHeight="1" x14ac:dyDescent="0.25">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31"/>
      <c r="AW268" s="1"/>
      <c r="AX268" s="1"/>
      <c r="AY268" s="1"/>
      <c r="AZ268" s="1"/>
      <c r="BA268" s="1"/>
    </row>
    <row r="269" spans="2:53" ht="16.5" customHeight="1" x14ac:dyDescent="0.25">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31"/>
      <c r="AW269" s="1"/>
      <c r="AX269" s="1"/>
      <c r="AY269" s="1"/>
      <c r="AZ269" s="1"/>
      <c r="BA269" s="1"/>
    </row>
    <row r="270" spans="2:53" ht="16.5" customHeight="1" x14ac:dyDescent="0.25">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31"/>
      <c r="AW270" s="1"/>
      <c r="AX270" s="1"/>
      <c r="AY270" s="1"/>
      <c r="AZ270" s="1"/>
      <c r="BA270" s="1"/>
    </row>
    <row r="271" spans="2:53" ht="16.5" customHeight="1" x14ac:dyDescent="0.25">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31"/>
      <c r="AW271" s="1"/>
      <c r="AX271" s="1"/>
      <c r="AY271" s="1"/>
      <c r="AZ271" s="1"/>
      <c r="BA271" s="1"/>
    </row>
    <row r="272" spans="2:53" ht="16.5" customHeight="1" x14ac:dyDescent="0.25">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31"/>
      <c r="AW272" s="1"/>
      <c r="AX272" s="1"/>
      <c r="AY272" s="1"/>
      <c r="AZ272" s="1"/>
      <c r="BA272" s="1"/>
    </row>
    <row r="273" spans="2:53" ht="16.5" customHeight="1" x14ac:dyDescent="0.25">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31"/>
      <c r="AW273" s="1"/>
      <c r="AX273" s="1"/>
      <c r="AY273" s="1"/>
      <c r="AZ273" s="1"/>
      <c r="BA273" s="1"/>
    </row>
    <row r="274" spans="2:53" ht="16.5" customHeight="1" x14ac:dyDescent="0.25">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31"/>
      <c r="AW274" s="1"/>
      <c r="AX274" s="1"/>
      <c r="AY274" s="1"/>
      <c r="AZ274" s="1"/>
      <c r="BA274" s="1"/>
    </row>
    <row r="275" spans="2:53" ht="16.5" customHeight="1" x14ac:dyDescent="0.25">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31"/>
      <c r="AW275" s="1"/>
      <c r="AX275" s="1"/>
      <c r="AY275" s="1"/>
      <c r="AZ275" s="1"/>
      <c r="BA275" s="1"/>
    </row>
    <row r="276" spans="2:53" ht="16.5" customHeight="1" x14ac:dyDescent="0.25">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31"/>
      <c r="AW276" s="1"/>
      <c r="AX276" s="1"/>
      <c r="AY276" s="1"/>
      <c r="AZ276" s="1"/>
      <c r="BA276" s="1"/>
    </row>
    <row r="277" spans="2:53" ht="16.5" customHeight="1" x14ac:dyDescent="0.25">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31"/>
      <c r="AW277" s="1"/>
      <c r="AX277" s="1"/>
      <c r="AY277" s="1"/>
      <c r="AZ277" s="1"/>
      <c r="BA277" s="1"/>
    </row>
    <row r="278" spans="2:53" ht="16.5" customHeight="1" x14ac:dyDescent="0.25">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31"/>
      <c r="AW278" s="1"/>
      <c r="AX278" s="1"/>
      <c r="AY278" s="1"/>
      <c r="AZ278" s="1"/>
      <c r="BA278" s="1"/>
    </row>
    <row r="279" spans="2:53" ht="16.5" customHeight="1" x14ac:dyDescent="0.25">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31"/>
      <c r="AW279" s="1"/>
      <c r="AX279" s="1"/>
      <c r="AY279" s="1"/>
      <c r="AZ279" s="1"/>
      <c r="BA279" s="1"/>
    </row>
    <row r="280" spans="2:53" ht="16.5" customHeight="1" x14ac:dyDescent="0.25">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31"/>
      <c r="AW280" s="1"/>
      <c r="AX280" s="1"/>
      <c r="AY280" s="1"/>
      <c r="AZ280" s="1"/>
      <c r="BA280" s="1"/>
    </row>
    <row r="281" spans="2:53" ht="16.5" customHeight="1" x14ac:dyDescent="0.25">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31"/>
      <c r="AW281" s="1"/>
      <c r="AX281" s="1"/>
      <c r="AY281" s="1"/>
      <c r="AZ281" s="1"/>
      <c r="BA281" s="1"/>
    </row>
    <row r="282" spans="2:53" ht="16.5" customHeight="1" x14ac:dyDescent="0.25">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31"/>
      <c r="AW282" s="1"/>
      <c r="AX282" s="1"/>
      <c r="AY282" s="1"/>
      <c r="AZ282" s="1"/>
      <c r="BA282" s="1"/>
    </row>
    <row r="283" spans="2:53" ht="16.5" customHeight="1" x14ac:dyDescent="0.25">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31"/>
      <c r="AW283" s="1"/>
      <c r="AX283" s="1"/>
      <c r="AY283" s="1"/>
      <c r="AZ283" s="1"/>
      <c r="BA283" s="1"/>
    </row>
    <row r="284" spans="2:53" ht="16.5" customHeight="1" x14ac:dyDescent="0.25">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31"/>
      <c r="AW284" s="1"/>
      <c r="AX284" s="1"/>
      <c r="AY284" s="1"/>
      <c r="AZ284" s="1"/>
      <c r="BA284" s="1"/>
    </row>
    <row r="285" spans="2:53" ht="16.5" customHeight="1" x14ac:dyDescent="0.25">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31"/>
      <c r="AW285" s="1"/>
      <c r="AX285" s="1"/>
      <c r="AY285" s="1"/>
      <c r="AZ285" s="1"/>
      <c r="BA285" s="1"/>
    </row>
    <row r="286" spans="2:53" ht="16.5" customHeight="1" x14ac:dyDescent="0.25">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31"/>
      <c r="AW286" s="1"/>
      <c r="AX286" s="1"/>
      <c r="AY286" s="1"/>
      <c r="AZ286" s="1"/>
      <c r="BA286" s="1"/>
    </row>
    <row r="287" spans="2:53" ht="16.5" customHeight="1" x14ac:dyDescent="0.25">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31"/>
      <c r="AW287" s="1"/>
      <c r="AX287" s="1"/>
      <c r="AY287" s="1"/>
      <c r="AZ287" s="1"/>
      <c r="BA287" s="1"/>
    </row>
    <row r="288" spans="2:53" ht="16.5" customHeight="1" x14ac:dyDescent="0.25">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31"/>
      <c r="AW288" s="1"/>
      <c r="AX288" s="1"/>
      <c r="AY288" s="1"/>
      <c r="AZ288" s="1"/>
      <c r="BA288" s="1"/>
    </row>
    <row r="289" spans="2:53" ht="16.5" customHeight="1" x14ac:dyDescent="0.25">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31"/>
      <c r="AW289" s="1"/>
      <c r="AX289" s="1"/>
      <c r="AY289" s="1"/>
      <c r="AZ289" s="1"/>
      <c r="BA289" s="1"/>
    </row>
    <row r="290" spans="2:53" ht="16.5" customHeight="1" x14ac:dyDescent="0.25">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31"/>
      <c r="AW290" s="1"/>
      <c r="AX290" s="1"/>
      <c r="AY290" s="1"/>
      <c r="AZ290" s="1"/>
      <c r="BA290" s="1"/>
    </row>
    <row r="291" spans="2:53" ht="16.5" customHeight="1" x14ac:dyDescent="0.25">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31"/>
      <c r="AW291" s="1"/>
      <c r="AX291" s="1"/>
      <c r="AY291" s="1"/>
      <c r="AZ291" s="1"/>
      <c r="BA291" s="1"/>
    </row>
    <row r="292" spans="2:53" ht="16.5" customHeight="1" x14ac:dyDescent="0.25">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31"/>
      <c r="AW292" s="1"/>
      <c r="AX292" s="1"/>
      <c r="AY292" s="1"/>
      <c r="AZ292" s="1"/>
      <c r="BA292" s="1"/>
    </row>
    <row r="293" spans="2:53" ht="15.75" customHeight="1" x14ac:dyDescent="0.25"/>
    <row r="294" spans="2:53" ht="15.75" customHeight="1" x14ac:dyDescent="0.25"/>
    <row r="295" spans="2:53" ht="15.75" customHeight="1" x14ac:dyDescent="0.25"/>
    <row r="296" spans="2:53" ht="15.75" customHeight="1" x14ac:dyDescent="0.25"/>
    <row r="297" spans="2:53" ht="15.75" customHeight="1" x14ac:dyDescent="0.25"/>
    <row r="298" spans="2:53" ht="15.75" customHeight="1" x14ac:dyDescent="0.25"/>
    <row r="299" spans="2:53" ht="15.75" customHeight="1" x14ac:dyDescent="0.25"/>
    <row r="300" spans="2:53" ht="15.75" customHeight="1" x14ac:dyDescent="0.25"/>
    <row r="301" spans="2:53" ht="15.75" customHeight="1" x14ac:dyDescent="0.25"/>
    <row r="302" spans="2:53" ht="15.75" customHeight="1" x14ac:dyDescent="0.25"/>
    <row r="303" spans="2:53" ht="15.75" customHeight="1" x14ac:dyDescent="0.25"/>
    <row r="304" spans="2:53"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8:BA92" xr:uid="{00000000-0009-0000-0000-000000000000}"/>
  <pageMargins left="0.7" right="0.7" top="0.75" bottom="0.75" header="0" footer="0"/>
  <pageSetup paperSize="9" scale="33"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1"/>
  <sheetViews>
    <sheetView tabSelected="1" topLeftCell="A360" zoomScale="115" zoomScaleNormal="115" workbookViewId="0">
      <selection activeCell="E381" sqref="E381"/>
    </sheetView>
  </sheetViews>
  <sheetFormatPr baseColWidth="10" defaultColWidth="14.42578125" defaultRowHeight="15" customHeight="1" x14ac:dyDescent="0.25"/>
  <cols>
    <col min="1" max="1" width="10" customWidth="1"/>
    <col min="2" max="2" width="13.5703125" customWidth="1"/>
    <col min="3" max="3" width="11.7109375" customWidth="1"/>
    <col min="4" max="4" width="9.85546875" customWidth="1"/>
    <col min="5" max="5" width="38.140625" customWidth="1"/>
    <col min="6" max="8" width="8.7109375" customWidth="1"/>
    <col min="9" max="9" width="6.7109375" customWidth="1"/>
    <col min="10" max="10" width="6.28515625" customWidth="1"/>
    <col min="11" max="11" width="8.7109375" customWidth="1"/>
    <col min="12" max="12" width="5.85546875" customWidth="1"/>
    <col min="13" max="14" width="5.42578125" customWidth="1"/>
    <col min="15" max="15" width="10.28515625" customWidth="1"/>
    <col min="16" max="20" width="8.7109375" customWidth="1"/>
    <col min="21" max="23" width="11.42578125" customWidth="1"/>
    <col min="24" max="27" width="10.7109375" customWidth="1"/>
  </cols>
  <sheetData>
    <row r="1" spans="1:27" ht="17.25" customHeight="1" x14ac:dyDescent="0.25">
      <c r="A1" s="1"/>
      <c r="D1" s="1"/>
      <c r="E1" s="1"/>
      <c r="F1" s="1"/>
      <c r="G1" s="1"/>
      <c r="H1" s="1"/>
      <c r="I1" s="1"/>
      <c r="J1" s="1"/>
      <c r="K1" s="1"/>
      <c r="L1" s="1"/>
      <c r="M1" s="1"/>
      <c r="N1" s="1"/>
      <c r="O1" s="1"/>
      <c r="P1" s="1"/>
      <c r="Q1" s="1"/>
      <c r="R1" s="1"/>
      <c r="S1" s="1"/>
      <c r="T1" s="1"/>
      <c r="U1" s="1"/>
      <c r="V1" s="1"/>
      <c r="W1" s="1"/>
      <c r="X1" s="1"/>
      <c r="Y1" s="1"/>
      <c r="Z1" s="1"/>
      <c r="AA1" s="1"/>
    </row>
    <row r="2" spans="1:27" ht="17.25" customHeight="1" x14ac:dyDescent="0.25">
      <c r="A2" s="1"/>
      <c r="D2" s="1"/>
      <c r="E2" s="1"/>
      <c r="F2" s="1"/>
      <c r="G2" s="1"/>
      <c r="H2" s="1"/>
      <c r="I2" s="1"/>
      <c r="J2" s="1"/>
      <c r="K2" s="1"/>
      <c r="L2" s="1"/>
      <c r="M2" s="1"/>
      <c r="N2" s="1"/>
      <c r="O2" s="1"/>
      <c r="P2" s="1"/>
      <c r="Q2" s="1"/>
      <c r="R2" s="1"/>
      <c r="S2" s="1"/>
      <c r="T2" s="1"/>
      <c r="U2" s="1"/>
      <c r="V2" s="1"/>
      <c r="W2" s="1"/>
      <c r="X2" s="1"/>
      <c r="Y2" s="1"/>
      <c r="Z2" s="1"/>
      <c r="AA2" s="1"/>
    </row>
    <row r="3" spans="1:27" ht="17.25" customHeight="1" x14ac:dyDescent="0.25">
      <c r="A3" s="1"/>
      <c r="D3" s="1"/>
      <c r="E3" s="1"/>
      <c r="F3" s="1"/>
      <c r="G3" s="1"/>
      <c r="H3" s="1"/>
      <c r="I3" s="1"/>
      <c r="J3" s="1"/>
      <c r="K3" s="1"/>
      <c r="L3" s="1"/>
      <c r="M3" s="1"/>
      <c r="N3" s="1"/>
      <c r="O3" s="1"/>
      <c r="P3" s="1"/>
      <c r="Q3" s="1"/>
      <c r="R3" s="1"/>
      <c r="S3" s="1"/>
      <c r="T3" s="1"/>
      <c r="U3" s="1"/>
      <c r="V3" s="1"/>
      <c r="W3" s="1"/>
      <c r="X3" s="1"/>
      <c r="Y3" s="1"/>
      <c r="Z3" s="1"/>
      <c r="AA3" s="1"/>
    </row>
    <row r="4" spans="1:27" ht="17.25" customHeight="1" x14ac:dyDescent="0.25">
      <c r="A4" s="1"/>
      <c r="D4" s="1"/>
      <c r="E4" s="1"/>
      <c r="F4" s="1"/>
      <c r="G4" s="1"/>
      <c r="H4" s="1"/>
      <c r="I4" s="1"/>
      <c r="J4" s="1"/>
      <c r="K4" s="1"/>
      <c r="L4" s="1"/>
      <c r="M4" s="1"/>
      <c r="N4" s="1"/>
      <c r="O4" s="1"/>
      <c r="P4" s="1"/>
      <c r="Q4" s="1"/>
      <c r="R4" s="1"/>
      <c r="S4" s="1"/>
      <c r="T4" s="1"/>
      <c r="U4" s="1"/>
      <c r="V4" s="1"/>
      <c r="W4" s="1"/>
      <c r="X4" s="1"/>
      <c r="Y4" s="1"/>
      <c r="Z4" s="1"/>
      <c r="AA4" s="1"/>
    </row>
    <row r="5" spans="1:27" ht="17.25" customHeight="1" x14ac:dyDescent="0.25">
      <c r="A5" s="1"/>
      <c r="D5" s="1"/>
      <c r="E5" s="1"/>
      <c r="F5" s="1"/>
      <c r="G5" s="1"/>
      <c r="H5" s="1"/>
      <c r="I5" s="1"/>
      <c r="J5" s="1"/>
      <c r="K5" s="1"/>
      <c r="L5" s="1"/>
      <c r="M5" s="1"/>
      <c r="N5" s="1"/>
      <c r="O5" s="1"/>
      <c r="P5" s="1"/>
      <c r="Q5" s="1"/>
      <c r="R5" s="1"/>
      <c r="S5" s="1"/>
      <c r="T5" s="1"/>
      <c r="U5" s="1"/>
      <c r="V5" s="1"/>
      <c r="W5" s="1"/>
      <c r="X5" s="1"/>
      <c r="Y5" s="1"/>
      <c r="Z5" s="1"/>
      <c r="AA5" s="1"/>
    </row>
    <row r="6" spans="1:27" ht="17.25" customHeight="1" x14ac:dyDescent="0.25">
      <c r="A6" s="1"/>
      <c r="D6" s="1"/>
      <c r="E6" s="1"/>
      <c r="F6" s="1"/>
      <c r="G6" s="1"/>
      <c r="H6" s="1"/>
      <c r="I6" s="1"/>
      <c r="J6" s="1"/>
      <c r="K6" s="1"/>
      <c r="L6" s="1"/>
      <c r="M6" s="1"/>
      <c r="N6" s="1"/>
      <c r="O6" s="1"/>
      <c r="P6" s="1"/>
      <c r="Q6" s="1"/>
      <c r="R6" s="1"/>
      <c r="S6" s="1"/>
      <c r="T6" s="1"/>
      <c r="U6" s="1"/>
      <c r="V6" s="1"/>
      <c r="W6" s="1"/>
      <c r="X6" s="1"/>
      <c r="Y6" s="1"/>
      <c r="Z6" s="1"/>
      <c r="AA6" s="1"/>
    </row>
    <row r="7" spans="1:27" ht="17.25" customHeight="1" x14ac:dyDescent="0.25">
      <c r="A7" s="1"/>
      <c r="D7" s="1"/>
      <c r="E7" s="1"/>
      <c r="F7" s="1"/>
      <c r="G7" s="1"/>
      <c r="H7" s="1"/>
      <c r="I7" s="1"/>
      <c r="J7" s="1"/>
      <c r="K7" s="1"/>
      <c r="L7" s="1"/>
      <c r="M7" s="1"/>
      <c r="N7" s="1"/>
      <c r="O7" s="1"/>
      <c r="P7" s="1"/>
      <c r="Q7" s="1"/>
      <c r="R7" s="1"/>
      <c r="S7" s="1"/>
      <c r="T7" s="1"/>
      <c r="U7" s="1"/>
      <c r="V7" s="1"/>
      <c r="W7" s="1"/>
      <c r="X7" s="1"/>
      <c r="Y7" s="1"/>
      <c r="Z7" s="1"/>
      <c r="AA7" s="1"/>
    </row>
    <row r="8" spans="1:27" ht="17.25" customHeight="1" x14ac:dyDescent="0.25">
      <c r="A8" s="1"/>
      <c r="D8" s="1"/>
      <c r="E8" s="1"/>
      <c r="F8" s="1"/>
      <c r="G8" s="1"/>
      <c r="H8" s="1"/>
      <c r="I8" s="1"/>
      <c r="J8" s="1"/>
      <c r="K8" s="1"/>
      <c r="L8" s="1"/>
      <c r="M8" s="1"/>
      <c r="N8" s="1"/>
      <c r="O8" s="1"/>
      <c r="P8" s="1"/>
      <c r="Q8" s="1"/>
      <c r="R8" s="1"/>
      <c r="S8" s="1"/>
      <c r="T8" s="1"/>
      <c r="U8" s="1"/>
      <c r="V8" s="1"/>
      <c r="W8" s="1"/>
      <c r="X8" s="1"/>
      <c r="Y8" s="1"/>
      <c r="Z8" s="1"/>
      <c r="AA8" s="1"/>
    </row>
    <row r="9" spans="1:27" ht="17.25" customHeight="1" x14ac:dyDescent="0.25">
      <c r="A9" s="1"/>
      <c r="D9" s="1"/>
      <c r="E9" s="1"/>
      <c r="F9" s="1"/>
      <c r="G9" s="1"/>
      <c r="H9" s="1"/>
      <c r="I9" s="1"/>
      <c r="J9" s="1"/>
      <c r="K9" s="1"/>
      <c r="L9" s="1"/>
      <c r="M9" s="1"/>
      <c r="N9" s="1"/>
      <c r="O9" s="1"/>
      <c r="P9" s="1"/>
      <c r="Q9" s="1"/>
      <c r="R9" s="1"/>
      <c r="S9" s="1"/>
      <c r="T9" s="1"/>
      <c r="U9" s="1"/>
      <c r="V9" s="1"/>
      <c r="W9" s="1"/>
      <c r="X9" s="1"/>
      <c r="Y9" s="1"/>
      <c r="Z9" s="1"/>
      <c r="AA9" s="1"/>
    </row>
    <row r="10" spans="1:27" ht="17.25" customHeight="1" x14ac:dyDescent="0.25">
      <c r="A10" s="42" t="s">
        <v>224</v>
      </c>
      <c r="B10" s="42" t="s">
        <v>228</v>
      </c>
      <c r="C10" s="42" t="s">
        <v>230</v>
      </c>
      <c r="D10" s="46" t="s">
        <v>231</v>
      </c>
      <c r="E10" s="46" t="s">
        <v>234</v>
      </c>
      <c r="F10" s="46" t="s">
        <v>235</v>
      </c>
      <c r="G10" s="46" t="s">
        <v>154</v>
      </c>
      <c r="H10" s="48" t="s">
        <v>238</v>
      </c>
      <c r="I10" s="46" t="s">
        <v>240</v>
      </c>
      <c r="J10" s="46" t="s">
        <v>242</v>
      </c>
      <c r="K10" s="46" t="s">
        <v>245</v>
      </c>
      <c r="L10" s="46" t="s">
        <v>246</v>
      </c>
      <c r="M10" s="46" t="s">
        <v>247</v>
      </c>
      <c r="N10" s="46" t="s">
        <v>249</v>
      </c>
      <c r="O10" s="46" t="s">
        <v>250</v>
      </c>
      <c r="P10" s="46" t="s">
        <v>251</v>
      </c>
      <c r="Q10" s="1" t="s">
        <v>254</v>
      </c>
      <c r="R10" s="1" t="s">
        <v>245</v>
      </c>
      <c r="S10" s="1" t="s">
        <v>255</v>
      </c>
      <c r="T10" s="1" t="s">
        <v>256</v>
      </c>
      <c r="U10" s="1"/>
      <c r="V10" s="1"/>
      <c r="W10" s="1"/>
      <c r="X10" s="1"/>
      <c r="Y10" s="1"/>
      <c r="Z10" s="1"/>
      <c r="AA10" s="1"/>
    </row>
    <row r="11" spans="1:27" ht="17.25" customHeight="1" x14ac:dyDescent="0.25">
      <c r="A11" s="49" t="str">
        <f>VLOOKUP(INVENTARIO!$D11,LISTA!$A:$E,3,0)</f>
        <v>APC-FQ</v>
      </c>
      <c r="B11" s="49" t="str">
        <f>VLOOKUP(INVENTARIO!$D11,LISTA!$A:$E,4,0)</f>
        <v>Yogurt</v>
      </c>
      <c r="C11" s="49" t="str">
        <f>VLOOKUP(INVENTARIO!$D11,LISTA!$A:$E,5,0)</f>
        <v>MIGURT</v>
      </c>
      <c r="D11" s="49" t="s">
        <v>270</v>
      </c>
      <c r="E11" s="49" t="s">
        <v>271</v>
      </c>
      <c r="F11" s="49">
        <v>24</v>
      </c>
      <c r="G11" s="50">
        <f t="shared" ref="G11:G36" si="0">Q11</f>
        <v>0</v>
      </c>
      <c r="H11" s="50">
        <f t="shared" ref="H11:H159" si="1">G11*F11</f>
        <v>0</v>
      </c>
      <c r="I11" s="49"/>
      <c r="J11" s="49"/>
      <c r="K11" s="49">
        <f t="shared" ref="K11:K266" si="2">R11</f>
        <v>0</v>
      </c>
      <c r="L11" s="49"/>
      <c r="M11" s="49">
        <f t="shared" ref="M11:M266" si="3">S11</f>
        <v>0</v>
      </c>
      <c r="N11" s="49"/>
      <c r="O11" s="49"/>
      <c r="P11" s="50">
        <f>H11-J11-I11-K11-L11-M11-INVENTARIO!$N11-O11</f>
        <v>0</v>
      </c>
      <c r="Q11" s="1">
        <f>IFERROR(VLOOKUP(D11,'TABL COMPR'!$A:$D,4,0),0)</f>
        <v>0</v>
      </c>
      <c r="R11" s="1">
        <f>IFERROR(VLOOKUP(D11,#REF!,4,0),0)</f>
        <v>0</v>
      </c>
      <c r="S11" s="1">
        <f t="shared" ref="S11:S266" si="4">IFERROR(VLOOKUP(D11,#REF!,4,0),0)</f>
        <v>0</v>
      </c>
      <c r="T11" s="1">
        <f t="shared" ref="T11:T266" si="5">IFERROR(VLOOKUP(D11,#REF!,4,0),0)</f>
        <v>0</v>
      </c>
      <c r="U11" s="1"/>
      <c r="V11" s="1"/>
      <c r="W11" s="1"/>
      <c r="X11" s="1"/>
      <c r="Y11" s="1"/>
      <c r="Z11" s="1"/>
      <c r="AA11" s="1"/>
    </row>
    <row r="12" spans="1:27" ht="17.25" customHeight="1" x14ac:dyDescent="0.25">
      <c r="A12" s="49" t="str">
        <f>VLOOKUP(INVENTARIO!$D12,LISTA!$A:$E,3,0)</f>
        <v>APC-FQ</v>
      </c>
      <c r="B12" s="49" t="str">
        <f>VLOOKUP(INVENTARIO!$D12,LISTA!$A:$E,4,0)</f>
        <v>Yogurt</v>
      </c>
      <c r="C12" s="49" t="str">
        <f>VLOOKUP(INVENTARIO!$D12,LISTA!$A:$E,5,0)</f>
        <v>MIGURT</v>
      </c>
      <c r="D12" s="49" t="s">
        <v>302</v>
      </c>
      <c r="E12" s="49" t="s">
        <v>303</v>
      </c>
      <c r="F12" s="49">
        <v>24</v>
      </c>
      <c r="G12" s="50">
        <f t="shared" si="0"/>
        <v>0</v>
      </c>
      <c r="H12" s="50">
        <f t="shared" si="1"/>
        <v>0</v>
      </c>
      <c r="I12" s="49"/>
      <c r="J12" s="49"/>
      <c r="K12" s="49">
        <f t="shared" si="2"/>
        <v>0</v>
      </c>
      <c r="L12" s="49"/>
      <c r="M12" s="49">
        <f t="shared" si="3"/>
        <v>0</v>
      </c>
      <c r="N12" s="49"/>
      <c r="O12" s="49"/>
      <c r="P12" s="50">
        <f>H12-J12-I12-K12-L12-M12-INVENTARIO!$N12-O12</f>
        <v>0</v>
      </c>
      <c r="Q12" s="1">
        <f>IFERROR(VLOOKUP(D12,'TABL COMPR'!$A:$D,4,0),0)</f>
        <v>0</v>
      </c>
      <c r="R12" s="1">
        <f>IFERROR(VLOOKUP(D12,#REF!,4,0),0)</f>
        <v>0</v>
      </c>
      <c r="S12" s="1">
        <f t="shared" si="4"/>
        <v>0</v>
      </c>
      <c r="T12" s="1">
        <f t="shared" si="5"/>
        <v>0</v>
      </c>
      <c r="U12" s="1"/>
      <c r="V12" s="1"/>
      <c r="W12" s="1"/>
      <c r="X12" s="1"/>
      <c r="Y12" s="1"/>
      <c r="Z12" s="1"/>
      <c r="AA12" s="1"/>
    </row>
    <row r="13" spans="1:27" ht="17.25" customHeight="1" x14ac:dyDescent="0.25">
      <c r="A13" s="49" t="str">
        <f>VLOOKUP(INVENTARIO!$D13,LISTA!$A:$E,3,0)</f>
        <v>APC-FQ</v>
      </c>
      <c r="B13" s="49" t="str">
        <f>VLOOKUP(INVENTARIO!$D13,LISTA!$A:$E,4,0)</f>
        <v>Yogurt</v>
      </c>
      <c r="C13" s="49" t="str">
        <f>VLOOKUP(INVENTARIO!$D13,LISTA!$A:$E,5,0)</f>
        <v>MIGURT</v>
      </c>
      <c r="D13" s="49" t="s">
        <v>317</v>
      </c>
      <c r="E13" s="49" t="s">
        <v>318</v>
      </c>
      <c r="F13" s="49">
        <v>24</v>
      </c>
      <c r="G13" s="50">
        <f t="shared" si="0"/>
        <v>0</v>
      </c>
      <c r="H13" s="50">
        <f t="shared" si="1"/>
        <v>0</v>
      </c>
      <c r="I13" s="49"/>
      <c r="J13" s="49"/>
      <c r="K13" s="49">
        <f t="shared" si="2"/>
        <v>0</v>
      </c>
      <c r="L13" s="49"/>
      <c r="M13" s="49">
        <f t="shared" si="3"/>
        <v>0</v>
      </c>
      <c r="N13" s="49"/>
      <c r="O13" s="49"/>
      <c r="P13" s="50">
        <f>H13-J13-I13-K13-L13-M13-INVENTARIO!$N13-O13</f>
        <v>0</v>
      </c>
      <c r="Q13" s="1">
        <f>IFERROR(VLOOKUP(D13,'TABL COMPR'!$A:$D,4,0),0)</f>
        <v>0</v>
      </c>
      <c r="R13" s="1">
        <f>IFERROR(VLOOKUP(D13,#REF!,4,0),0)</f>
        <v>0</v>
      </c>
      <c r="S13" s="1">
        <f t="shared" si="4"/>
        <v>0</v>
      </c>
      <c r="T13" s="1">
        <f t="shared" si="5"/>
        <v>0</v>
      </c>
      <c r="U13" s="1"/>
      <c r="V13" s="1"/>
      <c r="W13" s="1"/>
      <c r="X13" s="1"/>
      <c r="Y13" s="1"/>
      <c r="Z13" s="1"/>
      <c r="AA13" s="1"/>
    </row>
    <row r="14" spans="1:27" ht="17.25" customHeight="1" x14ac:dyDescent="0.25">
      <c r="A14" s="49" t="str">
        <f>VLOOKUP(INVENTARIO!$D14,LISTA!$A:$E,3,0)</f>
        <v>APC-FQ</v>
      </c>
      <c r="B14" s="49" t="str">
        <f>VLOOKUP(INVENTARIO!$D14,LISTA!$A:$E,4,0)</f>
        <v>Yogurt</v>
      </c>
      <c r="C14" s="49" t="str">
        <f>VLOOKUP(INVENTARIO!$D14,LISTA!$A:$E,5,0)</f>
        <v>MIGURT</v>
      </c>
      <c r="D14" s="49" t="s">
        <v>330</v>
      </c>
      <c r="E14" s="49" t="s">
        <v>331</v>
      </c>
      <c r="F14" s="49">
        <v>12</v>
      </c>
      <c r="G14" s="50">
        <f t="shared" si="0"/>
        <v>0</v>
      </c>
      <c r="H14" s="50">
        <f t="shared" si="1"/>
        <v>0</v>
      </c>
      <c r="I14" s="49"/>
      <c r="J14" s="49"/>
      <c r="K14" s="49">
        <f t="shared" si="2"/>
        <v>0</v>
      </c>
      <c r="L14" s="49"/>
      <c r="M14" s="49">
        <f t="shared" si="3"/>
        <v>0</v>
      </c>
      <c r="N14" s="49"/>
      <c r="O14" s="49"/>
      <c r="P14" s="50">
        <f>H14-J14-I14-K14-L14-M14-INVENTARIO!$N14-O14</f>
        <v>0</v>
      </c>
      <c r="Q14" s="1">
        <f>IFERROR(VLOOKUP(D14,'TABL COMPR'!$A:$D,4,0),0)</f>
        <v>0</v>
      </c>
      <c r="R14" s="1">
        <f>IFERROR(VLOOKUP(D14,#REF!,4,0),0)</f>
        <v>0</v>
      </c>
      <c r="S14" s="1">
        <f t="shared" si="4"/>
        <v>0</v>
      </c>
      <c r="T14" s="1">
        <f t="shared" si="5"/>
        <v>0</v>
      </c>
      <c r="U14" s="1"/>
      <c r="V14" s="1"/>
      <c r="W14" s="1"/>
      <c r="X14" s="1"/>
      <c r="Y14" s="1"/>
      <c r="Z14" s="1"/>
      <c r="AA14" s="1"/>
    </row>
    <row r="15" spans="1:27" ht="17.25" customHeight="1" x14ac:dyDescent="0.25">
      <c r="A15" s="49" t="str">
        <f>VLOOKUP(INVENTARIO!$D15,LISTA!$A:$E,3,0)</f>
        <v>APC-FQ</v>
      </c>
      <c r="B15" s="49" t="str">
        <f>VLOOKUP(INVENTARIO!$D15,LISTA!$A:$E,4,0)</f>
        <v>Yogurt</v>
      </c>
      <c r="C15" s="49" t="str">
        <f>VLOOKUP(INVENTARIO!$D15,LISTA!$A:$E,5,0)</f>
        <v>MIGURT</v>
      </c>
      <c r="D15" s="49" t="s">
        <v>361</v>
      </c>
      <c r="E15" s="49" t="s">
        <v>362</v>
      </c>
      <c r="F15" s="49">
        <v>24</v>
      </c>
      <c r="G15" s="50">
        <f t="shared" si="0"/>
        <v>0</v>
      </c>
      <c r="H15" s="50">
        <f t="shared" si="1"/>
        <v>0</v>
      </c>
      <c r="I15" s="49"/>
      <c r="J15" s="49"/>
      <c r="K15" s="49">
        <f t="shared" si="2"/>
        <v>0</v>
      </c>
      <c r="L15" s="49"/>
      <c r="M15" s="49">
        <f t="shared" si="3"/>
        <v>0</v>
      </c>
      <c r="N15" s="49"/>
      <c r="O15" s="49"/>
      <c r="P15" s="50">
        <f>H15-J15-I15-K15-L15-M15-INVENTARIO!$N15-O15</f>
        <v>0</v>
      </c>
      <c r="Q15" s="1">
        <f>IFERROR(VLOOKUP(D15,'TABL COMPR'!$A:$D,4,0),0)</f>
        <v>0</v>
      </c>
      <c r="R15" s="1">
        <f>IFERROR(VLOOKUP(D15,#REF!,4,0),0)</f>
        <v>0</v>
      </c>
      <c r="S15" s="1">
        <f t="shared" si="4"/>
        <v>0</v>
      </c>
      <c r="T15" s="1">
        <f t="shared" si="5"/>
        <v>0</v>
      </c>
      <c r="U15" s="1"/>
      <c r="V15" s="1"/>
      <c r="W15" s="1"/>
      <c r="X15" s="1"/>
      <c r="Y15" s="1"/>
      <c r="Z15" s="1"/>
      <c r="AA15" s="1"/>
    </row>
    <row r="16" spans="1:27" ht="17.25" customHeight="1" x14ac:dyDescent="0.25">
      <c r="A16" s="49" t="str">
        <f>VLOOKUP(INVENTARIO!$D16,LISTA!$A:$E,3,0)</f>
        <v>APC-FQ</v>
      </c>
      <c r="B16" s="49" t="str">
        <f>VLOOKUP(INVENTARIO!$D16,LISTA!$A:$E,4,0)</f>
        <v>Yogurt</v>
      </c>
      <c r="C16" s="49" t="str">
        <f>VLOOKUP(INVENTARIO!$D16,LISTA!$A:$E,5,0)</f>
        <v>MIGURT</v>
      </c>
      <c r="D16" s="49" t="s">
        <v>373</v>
      </c>
      <c r="E16" s="49" t="s">
        <v>374</v>
      </c>
      <c r="F16" s="49">
        <v>24</v>
      </c>
      <c r="G16" s="50">
        <f t="shared" si="0"/>
        <v>0</v>
      </c>
      <c r="H16" s="50">
        <f t="shared" si="1"/>
        <v>0</v>
      </c>
      <c r="I16" s="49"/>
      <c r="J16" s="49"/>
      <c r="K16" s="49">
        <f t="shared" si="2"/>
        <v>0</v>
      </c>
      <c r="L16" s="49"/>
      <c r="M16" s="49">
        <f t="shared" si="3"/>
        <v>0</v>
      </c>
      <c r="N16" s="49"/>
      <c r="O16" s="49"/>
      <c r="P16" s="50">
        <f>H16-J16-I16-K16-L16-M16-INVENTARIO!$N16-O16</f>
        <v>0</v>
      </c>
      <c r="Q16" s="1">
        <f>IFERROR(VLOOKUP(D16,'TABL COMPR'!$A:$D,4,0),0)</f>
        <v>0</v>
      </c>
      <c r="R16" s="1">
        <f>IFERROR(VLOOKUP(D16,#REF!,4,0),0)</f>
        <v>0</v>
      </c>
      <c r="S16" s="1">
        <f t="shared" si="4"/>
        <v>0</v>
      </c>
      <c r="T16" s="1">
        <f t="shared" si="5"/>
        <v>0</v>
      </c>
      <c r="U16" s="1"/>
      <c r="V16" s="1"/>
      <c r="W16" s="1"/>
      <c r="X16" s="1"/>
      <c r="Y16" s="1"/>
      <c r="Z16" s="1"/>
      <c r="AA16" s="1"/>
    </row>
    <row r="17" spans="1:27" ht="17.25" customHeight="1" x14ac:dyDescent="0.25">
      <c r="A17" s="49" t="str">
        <f>VLOOKUP(INVENTARIO!$D17,LISTA!$A:$E,3,0)</f>
        <v>APC-FQ</v>
      </c>
      <c r="B17" s="49" t="str">
        <f>VLOOKUP(INVENTARIO!$D17,LISTA!$A:$E,4,0)</f>
        <v>Yogurt</v>
      </c>
      <c r="C17" s="49" t="str">
        <f>VLOOKUP(INVENTARIO!$D17,LISTA!$A:$E,5,0)</f>
        <v>MIGURT</v>
      </c>
      <c r="D17" s="49" t="s">
        <v>394</v>
      </c>
      <c r="E17" s="49" t="s">
        <v>397</v>
      </c>
      <c r="F17" s="49">
        <v>24</v>
      </c>
      <c r="G17" s="50">
        <f t="shared" si="0"/>
        <v>0</v>
      </c>
      <c r="H17" s="50">
        <f t="shared" si="1"/>
        <v>0</v>
      </c>
      <c r="I17" s="49"/>
      <c r="J17" s="49"/>
      <c r="K17" s="49">
        <f t="shared" si="2"/>
        <v>0</v>
      </c>
      <c r="L17" s="49"/>
      <c r="M17" s="49">
        <f t="shared" si="3"/>
        <v>0</v>
      </c>
      <c r="N17" s="49"/>
      <c r="O17" s="49"/>
      <c r="P17" s="50">
        <f>H17-J17-I17-K17-L17-M17-INVENTARIO!$N17-O17</f>
        <v>0</v>
      </c>
      <c r="Q17" s="1">
        <f>IFERROR(VLOOKUP(D17,'TABL COMPR'!$A:$D,4,0),0)</f>
        <v>0</v>
      </c>
      <c r="R17" s="1">
        <f>IFERROR(VLOOKUP(D17,#REF!,4,0),0)</f>
        <v>0</v>
      </c>
      <c r="S17" s="1">
        <f t="shared" si="4"/>
        <v>0</v>
      </c>
      <c r="T17" s="1">
        <f t="shared" si="5"/>
        <v>0</v>
      </c>
      <c r="U17" s="1"/>
      <c r="V17" s="1"/>
      <c r="W17" s="1"/>
      <c r="X17" s="1"/>
      <c r="Y17" s="1"/>
      <c r="Z17" s="1"/>
      <c r="AA17" s="1"/>
    </row>
    <row r="18" spans="1:27" ht="17.25" customHeight="1" x14ac:dyDescent="0.25">
      <c r="A18" s="49" t="str">
        <f>VLOOKUP(INVENTARIO!$D18,LISTA!$A:$E,3,0)</f>
        <v>APC-FQ</v>
      </c>
      <c r="B18" s="49" t="str">
        <f>VLOOKUP(INVENTARIO!$D18,LISTA!$A:$E,4,0)</f>
        <v>Yogurt</v>
      </c>
      <c r="C18" s="49" t="str">
        <f>VLOOKUP(INVENTARIO!$D18,LISTA!$A:$E,5,0)</f>
        <v>MIGURT</v>
      </c>
      <c r="D18" s="49" t="s">
        <v>419</v>
      </c>
      <c r="E18" s="49" t="s">
        <v>422</v>
      </c>
      <c r="F18" s="49">
        <v>24</v>
      </c>
      <c r="G18" s="50">
        <f t="shared" si="0"/>
        <v>0</v>
      </c>
      <c r="H18" s="50">
        <f t="shared" si="1"/>
        <v>0</v>
      </c>
      <c r="I18" s="49"/>
      <c r="J18" s="49"/>
      <c r="K18" s="49">
        <f t="shared" si="2"/>
        <v>0</v>
      </c>
      <c r="L18" s="49"/>
      <c r="M18" s="49">
        <f t="shared" si="3"/>
        <v>0</v>
      </c>
      <c r="N18" s="49"/>
      <c r="O18" s="49"/>
      <c r="P18" s="50">
        <f>H18-J18-I18-K18-L18-M18-INVENTARIO!$N18-O18</f>
        <v>0</v>
      </c>
      <c r="Q18" s="1">
        <f>IFERROR(VLOOKUP(D18,'TABL COMPR'!$A:$D,4,0),0)</f>
        <v>0</v>
      </c>
      <c r="R18" s="1">
        <f>IFERROR(VLOOKUP(D18,#REF!,4,0),0)</f>
        <v>0</v>
      </c>
      <c r="S18" s="1">
        <f t="shared" si="4"/>
        <v>0</v>
      </c>
      <c r="T18" s="1">
        <f t="shared" si="5"/>
        <v>0</v>
      </c>
      <c r="U18" s="1"/>
      <c r="V18" s="1"/>
      <c r="W18" s="1"/>
      <c r="X18" s="1"/>
      <c r="Y18" s="1"/>
      <c r="Z18" s="1"/>
      <c r="AA18" s="1"/>
    </row>
    <row r="19" spans="1:27" ht="17.25" customHeight="1" x14ac:dyDescent="0.25">
      <c r="A19" s="49" t="str">
        <f>VLOOKUP(INVENTARIO!$D19,LISTA!$A:$E,3,0)</f>
        <v>APC-FQ</v>
      </c>
      <c r="B19" s="49" t="str">
        <f>VLOOKUP(INVENTARIO!$D19,LISTA!$A:$E,4,0)</f>
        <v>HARINA DE MAIZ</v>
      </c>
      <c r="C19" s="49" t="str">
        <f>VLOOKUP(INVENTARIO!$D19,LISTA!$A:$E,5,0)</f>
        <v>PAN</v>
      </c>
      <c r="D19" s="49" t="s">
        <v>446</v>
      </c>
      <c r="E19" s="49" t="s">
        <v>447</v>
      </c>
      <c r="F19" s="49">
        <v>20</v>
      </c>
      <c r="G19" s="50">
        <f t="shared" si="0"/>
        <v>0</v>
      </c>
      <c r="H19" s="50">
        <f t="shared" si="1"/>
        <v>0</v>
      </c>
      <c r="I19" s="49"/>
      <c r="J19" s="49"/>
      <c r="K19" s="49">
        <f t="shared" si="2"/>
        <v>0</v>
      </c>
      <c r="L19" s="49"/>
      <c r="M19" s="49">
        <f t="shared" si="3"/>
        <v>0</v>
      </c>
      <c r="N19" s="49"/>
      <c r="O19" s="49"/>
      <c r="P19" s="50">
        <f>H19-J19-I19-K19-L19-M19-INVENTARIO!$N19-O19</f>
        <v>0</v>
      </c>
      <c r="Q19" s="1">
        <f>IFERROR(VLOOKUP(D19,'TABL COMPR'!$A:$D,4,0),0)</f>
        <v>0</v>
      </c>
      <c r="R19" s="1">
        <f>IFERROR(VLOOKUP(D19,#REF!,4,0),0)</f>
        <v>0</v>
      </c>
      <c r="S19" s="1">
        <f t="shared" si="4"/>
        <v>0</v>
      </c>
      <c r="T19" s="1">
        <f t="shared" si="5"/>
        <v>0</v>
      </c>
      <c r="U19" s="1"/>
      <c r="V19" s="1"/>
      <c r="W19" s="1"/>
      <c r="X19" s="1"/>
      <c r="Y19" s="1"/>
      <c r="Z19" s="1"/>
      <c r="AA19" s="1"/>
    </row>
    <row r="20" spans="1:27" ht="17.25" customHeight="1" x14ac:dyDescent="0.25">
      <c r="A20" s="49" t="str">
        <f>VLOOKUP(INVENTARIO!$D20,LISTA!$A:$E,3,0)</f>
        <v>APC-FQ</v>
      </c>
      <c r="B20" s="49" t="str">
        <f>VLOOKUP(INVENTARIO!$D20,LISTA!$A:$E,4,0)</f>
        <v>MAYONESAS</v>
      </c>
      <c r="C20" s="49" t="str">
        <f>VLOOKUP(INVENTARIO!$D20,LISTA!$A:$E,5,0)</f>
        <v>MAVESA</v>
      </c>
      <c r="D20" s="49" t="s">
        <v>442</v>
      </c>
      <c r="E20" s="49" t="s">
        <v>458</v>
      </c>
      <c r="F20" s="49">
        <v>12</v>
      </c>
      <c r="G20" s="50">
        <f t="shared" si="0"/>
        <v>0</v>
      </c>
      <c r="H20" s="50">
        <f t="shared" si="1"/>
        <v>0</v>
      </c>
      <c r="I20" s="49"/>
      <c r="J20" s="49"/>
      <c r="K20" s="49">
        <f t="shared" si="2"/>
        <v>0</v>
      </c>
      <c r="L20" s="49"/>
      <c r="M20" s="49">
        <f t="shared" si="3"/>
        <v>0</v>
      </c>
      <c r="N20" s="49"/>
      <c r="O20" s="49"/>
      <c r="P20" s="50">
        <f>H20-J20-I20-K20-L20-M20-INVENTARIO!$N20-O20</f>
        <v>0</v>
      </c>
      <c r="Q20" s="1">
        <f>IFERROR(VLOOKUP(D20,'TABL COMPR'!$A:$D,4,0),0)</f>
        <v>0</v>
      </c>
      <c r="R20" s="1">
        <f>IFERROR(VLOOKUP(D20,#REF!,4,0),0)</f>
        <v>0</v>
      </c>
      <c r="S20" s="1">
        <f t="shared" si="4"/>
        <v>0</v>
      </c>
      <c r="T20" s="1">
        <f t="shared" si="5"/>
        <v>0</v>
      </c>
      <c r="U20" s="1"/>
      <c r="V20" s="1"/>
      <c r="W20" s="1"/>
      <c r="X20" s="1"/>
      <c r="Y20" s="1"/>
      <c r="Z20" s="1"/>
      <c r="AA20" s="1"/>
    </row>
    <row r="21" spans="1:27" ht="17.25" customHeight="1" x14ac:dyDescent="0.25">
      <c r="A21" s="49" t="str">
        <f>VLOOKUP(INVENTARIO!$D21,LISTA!$A:$E,3,0)</f>
        <v>APC-FQ</v>
      </c>
      <c r="B21" s="49" t="str">
        <f>VLOOKUP(INVENTARIO!$D21,LISTA!$A:$E,4,0)</f>
        <v>KETCHUP</v>
      </c>
      <c r="C21" s="49" t="str">
        <f>VLOOKUP(INVENTARIO!$D21,LISTA!$A:$E,5,0)</f>
        <v>PAMPERO</v>
      </c>
      <c r="D21" s="49" t="s">
        <v>425</v>
      </c>
      <c r="E21" s="49" t="s">
        <v>465</v>
      </c>
      <c r="F21" s="49">
        <v>24</v>
      </c>
      <c r="G21" s="50">
        <f t="shared" si="0"/>
        <v>0</v>
      </c>
      <c r="H21" s="50">
        <f t="shared" si="1"/>
        <v>0</v>
      </c>
      <c r="I21" s="49"/>
      <c r="J21" s="49"/>
      <c r="K21" s="49">
        <f t="shared" si="2"/>
        <v>0</v>
      </c>
      <c r="L21" s="49"/>
      <c r="M21" s="49">
        <f t="shared" si="3"/>
        <v>0</v>
      </c>
      <c r="N21" s="49"/>
      <c r="O21" s="49"/>
      <c r="P21" s="50">
        <f>H21-J21-I21-K21-L21-M21-INVENTARIO!$N21-O21</f>
        <v>0</v>
      </c>
      <c r="Q21" s="1">
        <f>IFERROR(VLOOKUP(D21,'TABL COMPR'!$A:$D,4,0),0)</f>
        <v>0</v>
      </c>
      <c r="R21" s="1">
        <f>IFERROR(VLOOKUP(D21,#REF!,4,0),0)</f>
        <v>0</v>
      </c>
      <c r="S21" s="1">
        <f t="shared" si="4"/>
        <v>0</v>
      </c>
      <c r="T21" s="1">
        <f t="shared" si="5"/>
        <v>0</v>
      </c>
      <c r="U21" s="1"/>
      <c r="V21" s="1"/>
      <c r="W21" s="1"/>
      <c r="X21" s="1"/>
      <c r="Y21" s="1"/>
      <c r="Z21" s="1"/>
      <c r="AA21" s="1"/>
    </row>
    <row r="22" spans="1:27" ht="17.25" customHeight="1" x14ac:dyDescent="0.25">
      <c r="A22" s="49" t="str">
        <f>VLOOKUP(INVENTARIO!$D22,LISTA!$A:$E,3,0)</f>
        <v>APC-FQ</v>
      </c>
      <c r="B22" s="49" t="str">
        <f>VLOOKUP(INVENTARIO!$D22,LISTA!$A:$E,4,0)</f>
        <v>MARGARINA</v>
      </c>
      <c r="C22" s="49" t="str">
        <f>VLOOKUP(INVENTARIO!$D22,LISTA!$A:$E,5,0)</f>
        <v>MAVESA</v>
      </c>
      <c r="D22" s="49" t="s">
        <v>475</v>
      </c>
      <c r="E22" s="49" t="s">
        <v>476</v>
      </c>
      <c r="F22" s="49">
        <v>24</v>
      </c>
      <c r="G22" s="50">
        <f t="shared" si="0"/>
        <v>0</v>
      </c>
      <c r="H22" s="50">
        <f t="shared" si="1"/>
        <v>0</v>
      </c>
      <c r="I22" s="49"/>
      <c r="J22" s="49"/>
      <c r="K22" s="49">
        <f t="shared" si="2"/>
        <v>0</v>
      </c>
      <c r="L22" s="49"/>
      <c r="M22" s="49">
        <f t="shared" si="3"/>
        <v>0</v>
      </c>
      <c r="N22" s="49"/>
      <c r="O22" s="49"/>
      <c r="P22" s="50">
        <f>H22-J22-I22-K22-L22-M22-INVENTARIO!$N22-O22</f>
        <v>0</v>
      </c>
      <c r="Q22" s="1">
        <f>IFERROR(VLOOKUP(D22,'TABL COMPR'!$A:$D,4,0),0)</f>
        <v>0</v>
      </c>
      <c r="R22" s="1">
        <f>IFERROR(VLOOKUP(D22,#REF!,4,0),0)</f>
        <v>0</v>
      </c>
      <c r="S22" s="1">
        <f t="shared" si="4"/>
        <v>0</v>
      </c>
      <c r="T22" s="1">
        <f t="shared" si="5"/>
        <v>0</v>
      </c>
      <c r="U22" s="1"/>
      <c r="V22" s="1"/>
      <c r="W22" s="1"/>
      <c r="X22" s="1"/>
      <c r="Y22" s="1"/>
      <c r="Z22" s="1"/>
      <c r="AA22" s="1"/>
    </row>
    <row r="23" spans="1:27" ht="17.25" customHeight="1" x14ac:dyDescent="0.25">
      <c r="A23" s="49" t="str">
        <f>VLOOKUP(INVENTARIO!$D23,LISTA!$A:$E,3,0)</f>
        <v>APC-FQ</v>
      </c>
      <c r="B23" s="49" t="str">
        <f>VLOOKUP(INVENTARIO!$D23,LISTA!$A:$E,4,0)</f>
        <v>MARGARINA</v>
      </c>
      <c r="C23" s="49" t="str">
        <f>VLOOKUP(INVENTARIO!$D23,LISTA!$A:$E,5,0)</f>
        <v>NELLY</v>
      </c>
      <c r="D23" s="49" t="s">
        <v>454</v>
      </c>
      <c r="E23" s="49" t="s">
        <v>480</v>
      </c>
      <c r="F23" s="49">
        <v>12</v>
      </c>
      <c r="G23" s="50">
        <f t="shared" si="0"/>
        <v>0</v>
      </c>
      <c r="H23" s="50">
        <f t="shared" si="1"/>
        <v>0</v>
      </c>
      <c r="I23" s="49"/>
      <c r="J23" s="49"/>
      <c r="K23" s="49">
        <f t="shared" si="2"/>
        <v>0</v>
      </c>
      <c r="L23" s="49"/>
      <c r="M23" s="49">
        <f t="shared" si="3"/>
        <v>0</v>
      </c>
      <c r="N23" s="49"/>
      <c r="O23" s="49"/>
      <c r="P23" s="50">
        <f>H23-J23-I23-K23-L23-M23-INVENTARIO!$N23-O23</f>
        <v>0</v>
      </c>
      <c r="Q23" s="1">
        <f>IFERROR(VLOOKUP(D23,'TABL COMPR'!$A:$D,4,0),0)</f>
        <v>0</v>
      </c>
      <c r="R23" s="1">
        <f>IFERROR(VLOOKUP(D23,#REF!,4,0),0)</f>
        <v>0</v>
      </c>
      <c r="S23" s="1">
        <f t="shared" si="4"/>
        <v>0</v>
      </c>
      <c r="T23" s="1">
        <f t="shared" si="5"/>
        <v>0</v>
      </c>
      <c r="U23" s="1"/>
      <c r="V23" s="1"/>
      <c r="W23" s="1"/>
      <c r="X23" s="1"/>
      <c r="Y23" s="1"/>
      <c r="Z23" s="1"/>
      <c r="AA23" s="1"/>
    </row>
    <row r="24" spans="1:27" ht="17.25" customHeight="1" x14ac:dyDescent="0.25">
      <c r="A24" s="49" t="str">
        <f>VLOOKUP(INVENTARIO!$D24,LISTA!$A:$E,3,0)</f>
        <v>APC-FQ</v>
      </c>
      <c r="B24" s="49" t="str">
        <f>VLOOKUP(INVENTARIO!$D24,LISTA!$A:$E,4,0)</f>
        <v>JABONES EN PANELA</v>
      </c>
      <c r="C24" s="49" t="str">
        <f>VLOOKUP(INVENTARIO!$D24,LISTA!$A:$E,5,0)</f>
        <v>LAS LLAVES PANELA</v>
      </c>
      <c r="D24" s="49" t="s">
        <v>366</v>
      </c>
      <c r="E24" s="49" t="s">
        <v>483</v>
      </c>
      <c r="F24" s="49">
        <v>36</v>
      </c>
      <c r="G24" s="50">
        <f t="shared" si="0"/>
        <v>0</v>
      </c>
      <c r="H24" s="50">
        <f t="shared" si="1"/>
        <v>0</v>
      </c>
      <c r="I24" s="49"/>
      <c r="J24" s="49"/>
      <c r="K24" s="49">
        <f t="shared" si="2"/>
        <v>0</v>
      </c>
      <c r="L24" s="49"/>
      <c r="M24" s="49">
        <f t="shared" si="3"/>
        <v>0</v>
      </c>
      <c r="N24" s="49"/>
      <c r="O24" s="49"/>
      <c r="P24" s="50">
        <f>H24-J24-I24-K24-L24-M24-INVENTARIO!$N24-O24</f>
        <v>0</v>
      </c>
      <c r="Q24" s="1">
        <f>IFERROR(VLOOKUP(D24,'TABL COMPR'!$A:$D,4,0),0)</f>
        <v>0</v>
      </c>
      <c r="R24" s="1">
        <f>IFERROR(VLOOKUP(D24,#REF!,4,0),0)</f>
        <v>0</v>
      </c>
      <c r="S24" s="1">
        <f t="shared" si="4"/>
        <v>0</v>
      </c>
      <c r="T24" s="1">
        <f t="shared" si="5"/>
        <v>0</v>
      </c>
      <c r="U24" s="1"/>
      <c r="V24" s="1"/>
      <c r="W24" s="1"/>
      <c r="X24" s="1"/>
      <c r="Y24" s="1"/>
      <c r="Z24" s="1"/>
      <c r="AA24" s="1"/>
    </row>
    <row r="25" spans="1:27" ht="17.25" customHeight="1" x14ac:dyDescent="0.25">
      <c r="A25" s="49" t="str">
        <f>VLOOKUP(INVENTARIO!$D25,LISTA!$A:$E,3,0)</f>
        <v>APC-FQ</v>
      </c>
      <c r="B25" s="49" t="str">
        <f>VLOOKUP(INVENTARIO!$D25,LISTA!$A:$E,4,0)</f>
        <v>MARGARINA</v>
      </c>
      <c r="C25" s="49" t="str">
        <f>VLOOKUP(INVENTARIO!$D25,LISTA!$A:$E,5,0)</f>
        <v>PRIMOR</v>
      </c>
      <c r="D25" s="49" t="s">
        <v>488</v>
      </c>
      <c r="E25" s="49" t="s">
        <v>489</v>
      </c>
      <c r="F25" s="49">
        <v>12</v>
      </c>
      <c r="G25" s="50">
        <f t="shared" si="0"/>
        <v>0</v>
      </c>
      <c r="H25" s="50">
        <f t="shared" si="1"/>
        <v>0</v>
      </c>
      <c r="I25" s="49"/>
      <c r="J25" s="49"/>
      <c r="K25" s="49">
        <f t="shared" si="2"/>
        <v>0</v>
      </c>
      <c r="L25" s="49"/>
      <c r="M25" s="49">
        <f t="shared" si="3"/>
        <v>0</v>
      </c>
      <c r="N25" s="49"/>
      <c r="O25" s="49"/>
      <c r="P25" s="50">
        <f>H25-J25-I25-K25-L25-M25-INVENTARIO!$N25-O25</f>
        <v>0</v>
      </c>
      <c r="Q25" s="1">
        <f>IFERROR(VLOOKUP(D25,'TABL COMPR'!$A:$D,4,0),0)</f>
        <v>0</v>
      </c>
      <c r="R25" s="1">
        <f>IFERROR(VLOOKUP(D25,#REF!,4,0),0)</f>
        <v>0</v>
      </c>
      <c r="S25" s="1">
        <f t="shared" si="4"/>
        <v>0</v>
      </c>
      <c r="T25" s="1">
        <f t="shared" si="5"/>
        <v>0</v>
      </c>
      <c r="U25" s="1"/>
      <c r="V25" s="1"/>
      <c r="W25" s="1"/>
      <c r="X25" s="1"/>
      <c r="Y25" s="1"/>
      <c r="Z25" s="1"/>
      <c r="AA25" s="1"/>
    </row>
    <row r="26" spans="1:27" ht="17.25" customHeight="1" x14ac:dyDescent="0.25">
      <c r="A26" s="49" t="str">
        <f>VLOOKUP(INVENTARIO!$D26,LISTA!$A:$E,3,0)</f>
        <v>APC-FQ</v>
      </c>
      <c r="B26" s="49" t="str">
        <f>VLOOKUP(INVENTARIO!$D26,LISTA!$A:$E,4,0)</f>
        <v>MARGARINA</v>
      </c>
      <c r="C26" s="49" t="str">
        <f>VLOOKUP(INVENTARIO!$D26,LISTA!$A:$E,5,0)</f>
        <v>MAVESA</v>
      </c>
      <c r="D26" s="49" t="s">
        <v>436</v>
      </c>
      <c r="E26" s="49" t="s">
        <v>493</v>
      </c>
      <c r="F26" s="49">
        <v>12</v>
      </c>
      <c r="G26" s="50">
        <f t="shared" si="0"/>
        <v>0</v>
      </c>
      <c r="H26" s="50">
        <f t="shared" si="1"/>
        <v>0</v>
      </c>
      <c r="I26" s="49"/>
      <c r="J26" s="49"/>
      <c r="K26" s="49">
        <f t="shared" si="2"/>
        <v>0</v>
      </c>
      <c r="L26" s="49"/>
      <c r="M26" s="49">
        <f t="shared" si="3"/>
        <v>0</v>
      </c>
      <c r="N26" s="49"/>
      <c r="O26" s="49"/>
      <c r="P26" s="50">
        <f>H26-J26-I26-K26-L26-M26-INVENTARIO!$N26-O26</f>
        <v>0</v>
      </c>
      <c r="Q26" s="1">
        <f>IFERROR(VLOOKUP(D26,'TABL COMPR'!$A:$D,4,0),0)</f>
        <v>0</v>
      </c>
      <c r="R26" s="1">
        <f>IFERROR(VLOOKUP(D26,#REF!,4,0),0)</f>
        <v>0</v>
      </c>
      <c r="S26" s="1">
        <f t="shared" si="4"/>
        <v>0</v>
      </c>
      <c r="T26" s="1">
        <f t="shared" si="5"/>
        <v>0</v>
      </c>
      <c r="U26" s="1"/>
      <c r="V26" s="1"/>
      <c r="W26" s="1"/>
      <c r="X26" s="1"/>
      <c r="Y26" s="1"/>
      <c r="Z26" s="1"/>
      <c r="AA26" s="1"/>
    </row>
    <row r="27" spans="1:27" ht="17.25" customHeight="1" x14ac:dyDescent="0.25">
      <c r="A27" s="49" t="str">
        <f>VLOOKUP(INVENTARIO!$D27,LISTA!$A:$E,3,0)</f>
        <v>APC-FQ</v>
      </c>
      <c r="B27" s="49" t="str">
        <f>VLOOKUP(INVENTARIO!$D27,LISTA!$A:$E,4,0)</f>
        <v>VINAGRES</v>
      </c>
      <c r="C27" s="49" t="str">
        <f>VLOOKUP(INVENTARIO!$D27,LISTA!$A:$E,5,0)</f>
        <v>MAVESA</v>
      </c>
      <c r="D27" s="49" t="s">
        <v>494</v>
      </c>
      <c r="E27" s="49" t="s">
        <v>495</v>
      </c>
      <c r="F27" s="49">
        <v>4</v>
      </c>
      <c r="G27" s="50">
        <f t="shared" si="0"/>
        <v>0</v>
      </c>
      <c r="H27" s="50">
        <f t="shared" si="1"/>
        <v>0</v>
      </c>
      <c r="I27" s="49"/>
      <c r="J27" s="49"/>
      <c r="K27" s="49">
        <f t="shared" si="2"/>
        <v>0</v>
      </c>
      <c r="L27" s="49"/>
      <c r="M27" s="49">
        <f t="shared" si="3"/>
        <v>0</v>
      </c>
      <c r="N27" s="49"/>
      <c r="O27" s="49"/>
      <c r="P27" s="50">
        <f>H27-J27-I27-K27-L27-M27-INVENTARIO!$N27-O27</f>
        <v>0</v>
      </c>
      <c r="Q27" s="1">
        <f>IFERROR(VLOOKUP(D27,'TABL COMPR'!$A:$D,4,0),0)</f>
        <v>0</v>
      </c>
      <c r="R27" s="1">
        <f>IFERROR(VLOOKUP(D27,#REF!,4,0),0)</f>
        <v>0</v>
      </c>
      <c r="S27" s="1">
        <f t="shared" si="4"/>
        <v>0</v>
      </c>
      <c r="T27" s="1">
        <f t="shared" si="5"/>
        <v>0</v>
      </c>
      <c r="U27" s="1"/>
      <c r="V27" s="1"/>
      <c r="W27" s="1"/>
      <c r="X27" s="1"/>
      <c r="Y27" s="1"/>
      <c r="Z27" s="1"/>
      <c r="AA27" s="1"/>
    </row>
    <row r="28" spans="1:27" ht="17.25" customHeight="1" x14ac:dyDescent="0.25">
      <c r="A28" s="49" t="str">
        <f>VLOOKUP(INVENTARIO!$D28,LISTA!$A:$E,3,0)</f>
        <v>APC-FQ</v>
      </c>
      <c r="B28" s="49" t="str">
        <f>VLOOKUP(INVENTARIO!$D28,LISTA!$A:$E,4,0)</f>
        <v>QUESOS</v>
      </c>
      <c r="C28" s="49" t="str">
        <f>VLOOKUP(INVENTARIO!$D28,LISTA!$A:$E,5,0)</f>
        <v>RIKESA</v>
      </c>
      <c r="D28" s="49" t="s">
        <v>462</v>
      </c>
      <c r="E28" s="49" t="s">
        <v>463</v>
      </c>
      <c r="F28" s="49">
        <v>18</v>
      </c>
      <c r="G28" s="50">
        <f t="shared" si="0"/>
        <v>0</v>
      </c>
      <c r="H28" s="50">
        <f t="shared" si="1"/>
        <v>0</v>
      </c>
      <c r="I28" s="49"/>
      <c r="J28" s="49"/>
      <c r="K28" s="49">
        <f t="shared" si="2"/>
        <v>0</v>
      </c>
      <c r="L28" s="49"/>
      <c r="M28" s="49">
        <f t="shared" si="3"/>
        <v>0</v>
      </c>
      <c r="N28" s="49"/>
      <c r="O28" s="49"/>
      <c r="P28" s="50">
        <f>H28-J28-I28-K28-L28-M28-INVENTARIO!$N28-O28</f>
        <v>0</v>
      </c>
      <c r="Q28" s="1">
        <f>IFERROR(VLOOKUP(D28,'TABL COMPR'!$A:$D,4,0),0)</f>
        <v>0</v>
      </c>
      <c r="R28" s="1">
        <f>IFERROR(VLOOKUP(D28,#REF!,4,0),0)</f>
        <v>0</v>
      </c>
      <c r="S28" s="1">
        <f t="shared" si="4"/>
        <v>0</v>
      </c>
      <c r="T28" s="1">
        <f t="shared" si="5"/>
        <v>0</v>
      </c>
      <c r="U28" s="1"/>
      <c r="V28" s="1"/>
      <c r="W28" s="1"/>
      <c r="X28" s="1"/>
      <c r="Y28" s="1"/>
      <c r="Z28" s="1"/>
      <c r="AA28" s="1"/>
    </row>
    <row r="29" spans="1:27" ht="17.25" customHeight="1" x14ac:dyDescent="0.25">
      <c r="A29" s="49" t="str">
        <f>VLOOKUP(INVENTARIO!$D29,LISTA!$A:$E,3,0)</f>
        <v>APC-FQ</v>
      </c>
      <c r="B29" s="49" t="str">
        <f>VLOOKUP(INVENTARIO!$D29,LISTA!$A:$E,4,0)</f>
        <v>MAYONESAS</v>
      </c>
      <c r="C29" s="49" t="str">
        <f>VLOOKUP(INVENTARIO!$D29,LISTA!$A:$E,5,0)</f>
        <v>MAVESA</v>
      </c>
      <c r="D29" s="49" t="s">
        <v>496</v>
      </c>
      <c r="E29" s="49" t="s">
        <v>497</v>
      </c>
      <c r="F29" s="49">
        <v>4</v>
      </c>
      <c r="G29" s="50">
        <f t="shared" si="0"/>
        <v>0</v>
      </c>
      <c r="H29" s="50">
        <f t="shared" si="1"/>
        <v>0</v>
      </c>
      <c r="I29" s="49"/>
      <c r="J29" s="49"/>
      <c r="K29" s="49">
        <f t="shared" si="2"/>
        <v>0</v>
      </c>
      <c r="L29" s="49"/>
      <c r="M29" s="49">
        <f t="shared" si="3"/>
        <v>0</v>
      </c>
      <c r="N29" s="49"/>
      <c r="O29" s="49"/>
      <c r="P29" s="50">
        <f>H29-J29-I29-K29-L29-M29-INVENTARIO!$N29-O29</f>
        <v>0</v>
      </c>
      <c r="Q29" s="1">
        <f>IFERROR(VLOOKUP(D29,'TABL COMPR'!$A:$D,4,0),0)</f>
        <v>0</v>
      </c>
      <c r="R29" s="1">
        <f>IFERROR(VLOOKUP(D29,#REF!,4,0),0)</f>
        <v>0</v>
      </c>
      <c r="S29" s="1">
        <f t="shared" si="4"/>
        <v>0</v>
      </c>
      <c r="T29" s="1">
        <f t="shared" si="5"/>
        <v>0</v>
      </c>
      <c r="U29" s="1"/>
      <c r="V29" s="1"/>
      <c r="W29" s="1"/>
      <c r="X29" s="1"/>
      <c r="Y29" s="1"/>
      <c r="Z29" s="1"/>
      <c r="AA29" s="1"/>
    </row>
    <row r="30" spans="1:27" ht="17.25" customHeight="1" x14ac:dyDescent="0.25">
      <c r="A30" s="49" t="str">
        <f>VLOOKUP(INVENTARIO!$D30,LISTA!$A:$E,3,0)</f>
        <v>APC-FQ</v>
      </c>
      <c r="B30" s="49" t="str">
        <f>VLOOKUP(INVENTARIO!$D30,LISTA!$A:$E,4,0)</f>
        <v>QUESOS</v>
      </c>
      <c r="C30" s="49" t="str">
        <f>VLOOKUP(INVENTARIO!$D30,LISTA!$A:$E,5,0)</f>
        <v>RIKESA</v>
      </c>
      <c r="D30" s="49" t="s">
        <v>498</v>
      </c>
      <c r="E30" s="49" t="s">
        <v>499</v>
      </c>
      <c r="F30" s="49">
        <v>18</v>
      </c>
      <c r="G30" s="50">
        <f t="shared" si="0"/>
        <v>0</v>
      </c>
      <c r="H30" s="50">
        <f t="shared" si="1"/>
        <v>0</v>
      </c>
      <c r="I30" s="49"/>
      <c r="J30" s="49"/>
      <c r="K30" s="49">
        <f t="shared" si="2"/>
        <v>0</v>
      </c>
      <c r="L30" s="49"/>
      <c r="M30" s="49">
        <f t="shared" si="3"/>
        <v>0</v>
      </c>
      <c r="N30" s="49"/>
      <c r="O30" s="49"/>
      <c r="P30" s="50">
        <f>H30-J30-I30-K30-L30-M30-INVENTARIO!$N30-O30</f>
        <v>0</v>
      </c>
      <c r="Q30" s="1">
        <f>IFERROR(VLOOKUP(D30,'TABL COMPR'!$A:$D,4,0),0)</f>
        <v>0</v>
      </c>
      <c r="R30" s="1">
        <f>IFERROR(VLOOKUP(D30,#REF!,4,0),0)</f>
        <v>0</v>
      </c>
      <c r="S30" s="1">
        <f t="shared" si="4"/>
        <v>0</v>
      </c>
      <c r="T30" s="1">
        <f t="shared" si="5"/>
        <v>0</v>
      </c>
      <c r="U30" s="1"/>
      <c r="V30" s="1"/>
      <c r="W30" s="1"/>
      <c r="X30" s="1"/>
      <c r="Y30" s="1"/>
      <c r="Z30" s="1"/>
      <c r="AA30" s="1"/>
    </row>
    <row r="31" spans="1:27" ht="17.25" customHeight="1" x14ac:dyDescent="0.25">
      <c r="A31" s="49" t="str">
        <f>VLOOKUP(INVENTARIO!$D31,LISTA!$A:$E,3,0)</f>
        <v>APC-FQ</v>
      </c>
      <c r="B31" s="49" t="str">
        <f>VLOOKUP(INVENTARIO!$D31,LISTA!$A:$E,4,0)</f>
        <v>QUESOS</v>
      </c>
      <c r="C31" s="49" t="str">
        <f>VLOOKUP(INVENTARIO!$D31,LISTA!$A:$E,5,0)</f>
        <v>RIKESA</v>
      </c>
      <c r="D31" s="49" t="s">
        <v>464</v>
      </c>
      <c r="E31" s="33" t="s">
        <v>500</v>
      </c>
      <c r="F31" s="49">
        <v>18</v>
      </c>
      <c r="G31" s="50">
        <f t="shared" si="0"/>
        <v>0</v>
      </c>
      <c r="H31" s="50">
        <f t="shared" si="1"/>
        <v>0</v>
      </c>
      <c r="I31" s="49"/>
      <c r="J31" s="49"/>
      <c r="K31" s="49">
        <f t="shared" si="2"/>
        <v>0</v>
      </c>
      <c r="L31" s="49"/>
      <c r="M31" s="49">
        <f t="shared" si="3"/>
        <v>0</v>
      </c>
      <c r="N31" s="49"/>
      <c r="O31" s="49"/>
      <c r="P31" s="50">
        <f>H31-J31-I31-K31-L31-M31-INVENTARIO!$N31-O31</f>
        <v>0</v>
      </c>
      <c r="Q31" s="1">
        <f>IFERROR(VLOOKUP(D31,'TABL COMPR'!$A:$D,4,0),0)</f>
        <v>0</v>
      </c>
      <c r="R31" s="1">
        <f>IFERROR(VLOOKUP(D31,#REF!,4,0),0)</f>
        <v>0</v>
      </c>
      <c r="S31" s="1">
        <f t="shared" si="4"/>
        <v>0</v>
      </c>
      <c r="T31" s="1">
        <f t="shared" si="5"/>
        <v>0</v>
      </c>
      <c r="U31" s="1"/>
      <c r="V31" s="1"/>
      <c r="W31" s="1"/>
      <c r="X31" s="1"/>
      <c r="Y31" s="1"/>
      <c r="Z31" s="1"/>
      <c r="AA31" s="1"/>
    </row>
    <row r="32" spans="1:27" ht="17.25" customHeight="1" x14ac:dyDescent="0.25">
      <c r="A32" s="49" t="str">
        <f>VLOOKUP(INVENTARIO!$D32,LISTA!$A:$E,3,0)</f>
        <v>APC-FQ</v>
      </c>
      <c r="B32" s="49" t="str">
        <f>VLOOKUP(INVENTARIO!$D32,LISTA!$A:$E,4,0)</f>
        <v>KETCHUP</v>
      </c>
      <c r="C32" s="49" t="str">
        <f>VLOOKUP(INVENTARIO!$D32,LISTA!$A:$E,5,0)</f>
        <v>PAMPERO</v>
      </c>
      <c r="D32" s="49" t="s">
        <v>501</v>
      </c>
      <c r="E32" s="49" t="s">
        <v>502</v>
      </c>
      <c r="F32" s="49">
        <v>4</v>
      </c>
      <c r="G32" s="50">
        <f t="shared" si="0"/>
        <v>0</v>
      </c>
      <c r="H32" s="50">
        <f t="shared" si="1"/>
        <v>0</v>
      </c>
      <c r="I32" s="49"/>
      <c r="J32" s="49"/>
      <c r="K32" s="49">
        <f t="shared" si="2"/>
        <v>0</v>
      </c>
      <c r="L32" s="49"/>
      <c r="M32" s="49">
        <f t="shared" si="3"/>
        <v>0</v>
      </c>
      <c r="N32" s="49"/>
      <c r="O32" s="49"/>
      <c r="P32" s="50">
        <f>H32-J32-I32-K32-L32-M32-INVENTARIO!$N32-O32</f>
        <v>0</v>
      </c>
      <c r="Q32" s="1">
        <f>IFERROR(VLOOKUP(D32,'TABL COMPR'!$A:$D,4,0),0)</f>
        <v>0</v>
      </c>
      <c r="R32" s="1">
        <f>IFERROR(VLOOKUP(D32,#REF!,4,0),0)</f>
        <v>0</v>
      </c>
      <c r="S32" s="1">
        <f t="shared" si="4"/>
        <v>0</v>
      </c>
      <c r="T32" s="1">
        <f t="shared" si="5"/>
        <v>0</v>
      </c>
      <c r="U32" s="1"/>
      <c r="V32" s="1"/>
      <c r="W32" s="1"/>
      <c r="X32" s="1"/>
      <c r="Y32" s="1"/>
      <c r="Z32" s="1"/>
      <c r="AA32" s="1"/>
    </row>
    <row r="33" spans="1:27" ht="17.25" customHeight="1" x14ac:dyDescent="0.25">
      <c r="A33" s="49" t="str">
        <f>VLOOKUP(INVENTARIO!$D33,LISTA!$A:$E,3,0)</f>
        <v>APC-FQ</v>
      </c>
      <c r="B33" s="49" t="str">
        <f>VLOOKUP(INVENTARIO!$D33,LISTA!$A:$E,4,0)</f>
        <v>ARROZ</v>
      </c>
      <c r="C33" s="49" t="str">
        <f>VLOOKUP(INVENTARIO!$D33,LISTA!$A:$E,5,0)</f>
        <v>PRIMOR</v>
      </c>
      <c r="D33" s="49" t="s">
        <v>339</v>
      </c>
      <c r="E33" s="49" t="s">
        <v>340</v>
      </c>
      <c r="F33" s="49">
        <v>24</v>
      </c>
      <c r="G33" s="50">
        <f t="shared" si="0"/>
        <v>0</v>
      </c>
      <c r="H33" s="50">
        <f t="shared" si="1"/>
        <v>0</v>
      </c>
      <c r="I33" s="49"/>
      <c r="J33" s="49"/>
      <c r="K33" s="49">
        <f t="shared" si="2"/>
        <v>0</v>
      </c>
      <c r="L33" s="49"/>
      <c r="M33" s="49">
        <f t="shared" si="3"/>
        <v>0</v>
      </c>
      <c r="N33" s="49"/>
      <c r="O33" s="49"/>
      <c r="P33" s="50">
        <f>H33-J33-I33-K33-L33-M33-INVENTARIO!$N33-O33</f>
        <v>0</v>
      </c>
      <c r="Q33" s="1">
        <f>IFERROR(VLOOKUP(D33,'TABL COMPR'!$A:$D,4,0),0)</f>
        <v>0</v>
      </c>
      <c r="R33" s="1">
        <f>IFERROR(VLOOKUP(D33,#REF!,4,0),0)</f>
        <v>0</v>
      </c>
      <c r="S33" s="1">
        <f t="shared" si="4"/>
        <v>0</v>
      </c>
      <c r="T33" s="1">
        <f t="shared" si="5"/>
        <v>0</v>
      </c>
      <c r="U33" s="1"/>
      <c r="V33" s="1"/>
      <c r="W33" s="1"/>
      <c r="X33" s="1"/>
      <c r="Y33" s="1"/>
      <c r="Z33" s="1"/>
      <c r="AA33" s="1"/>
    </row>
    <row r="34" spans="1:27" ht="17.25" customHeight="1" x14ac:dyDescent="0.25">
      <c r="A34" s="49" t="str">
        <f>VLOOKUP(INVENTARIO!$D34,LISTA!$A:$E,3,0)</f>
        <v>APC-FQ</v>
      </c>
      <c r="B34" s="49" t="str">
        <f>VLOOKUP(INVENTARIO!$D34,LISTA!$A:$E,4,0)</f>
        <v>JABONES EN PANELA</v>
      </c>
      <c r="C34" s="49" t="str">
        <f>VLOOKUP(INVENTARIO!$D34,LISTA!$A:$E,5,0)</f>
        <v>LAS LLAVES</v>
      </c>
      <c r="D34" s="49" t="s">
        <v>381</v>
      </c>
      <c r="E34" s="49" t="s">
        <v>503</v>
      </c>
      <c r="F34" s="49">
        <v>44</v>
      </c>
      <c r="G34" s="50">
        <f t="shared" si="0"/>
        <v>0</v>
      </c>
      <c r="H34" s="50">
        <f t="shared" si="1"/>
        <v>0</v>
      </c>
      <c r="I34" s="49"/>
      <c r="J34" s="49"/>
      <c r="K34" s="49">
        <f t="shared" si="2"/>
        <v>0</v>
      </c>
      <c r="L34" s="49"/>
      <c r="M34" s="49">
        <f t="shared" si="3"/>
        <v>0</v>
      </c>
      <c r="N34" s="49"/>
      <c r="O34" s="49"/>
      <c r="P34" s="50">
        <f>H34-J34-I34-K34-L34-M34-INVENTARIO!$N34-O34</f>
        <v>0</v>
      </c>
      <c r="Q34" s="1">
        <f>IFERROR(VLOOKUP(D34,'TABL COMPR'!$A:$D,4,0),0)</f>
        <v>0</v>
      </c>
      <c r="R34" s="1">
        <f>IFERROR(VLOOKUP(D34,#REF!,4,0),0)</f>
        <v>0</v>
      </c>
      <c r="S34" s="1">
        <f t="shared" si="4"/>
        <v>0</v>
      </c>
      <c r="T34" s="1">
        <f t="shared" si="5"/>
        <v>0</v>
      </c>
      <c r="U34" s="1"/>
      <c r="V34" s="1"/>
      <c r="W34" s="1"/>
      <c r="X34" s="1"/>
      <c r="Y34" s="1"/>
      <c r="Z34" s="1"/>
      <c r="AA34" s="1"/>
    </row>
    <row r="35" spans="1:27" ht="17.25" customHeight="1" x14ac:dyDescent="0.25">
      <c r="A35" s="49" t="str">
        <f>VLOOKUP(INVENTARIO!$D35,LISTA!$A:$E,3,0)</f>
        <v>APC-FQ</v>
      </c>
      <c r="B35" s="49" t="str">
        <f>VLOOKUP(INVENTARIO!$D35,LISTA!$A:$E,4,0)</f>
        <v>MARGARINA</v>
      </c>
      <c r="C35" s="49" t="str">
        <f>VLOOKUP(INVENTARIO!$D35,LISTA!$A:$E,5,0)</f>
        <v>MAVESA</v>
      </c>
      <c r="D35" s="49" t="s">
        <v>433</v>
      </c>
      <c r="E35" s="49" t="s">
        <v>504</v>
      </c>
      <c r="F35" s="49">
        <v>6</v>
      </c>
      <c r="G35" s="50">
        <f t="shared" si="0"/>
        <v>0</v>
      </c>
      <c r="H35" s="50">
        <f t="shared" si="1"/>
        <v>0</v>
      </c>
      <c r="I35" s="49"/>
      <c r="J35" s="49"/>
      <c r="K35" s="49">
        <f t="shared" si="2"/>
        <v>0</v>
      </c>
      <c r="L35" s="49"/>
      <c r="M35" s="49">
        <f t="shared" si="3"/>
        <v>0</v>
      </c>
      <c r="N35" s="49"/>
      <c r="O35" s="49"/>
      <c r="P35" s="50">
        <f>H35-J35-I35-K35-L35-M35-INVENTARIO!$N35-O35</f>
        <v>0</v>
      </c>
      <c r="Q35" s="1">
        <f>IFERROR(VLOOKUP(D35,'TABL COMPR'!$A:$D,4,0),0)</f>
        <v>0</v>
      </c>
      <c r="R35" s="1">
        <f>IFERROR(VLOOKUP(D35,#REF!,4,0),0)</f>
        <v>0</v>
      </c>
      <c r="S35" s="1">
        <f t="shared" si="4"/>
        <v>0</v>
      </c>
      <c r="T35" s="1">
        <f t="shared" si="5"/>
        <v>0</v>
      </c>
      <c r="U35" s="1"/>
      <c r="V35" s="1"/>
      <c r="W35" s="1"/>
      <c r="X35" s="1"/>
      <c r="Y35" s="1"/>
      <c r="Z35" s="1"/>
      <c r="AA35" s="1"/>
    </row>
    <row r="36" spans="1:27" ht="17.25" customHeight="1" x14ac:dyDescent="0.25">
      <c r="A36" s="49" t="str">
        <f>VLOOKUP(INVENTARIO!$D36,LISTA!$A:$E,3,0)</f>
        <v>APC-FQ</v>
      </c>
      <c r="B36" s="49" t="str">
        <f>VLOOKUP(INVENTARIO!$D36,LISTA!$A:$E,4,0)</f>
        <v>MAYONESAS</v>
      </c>
      <c r="C36" s="49" t="str">
        <f>VLOOKUP(INVENTARIO!$D36,LISTA!$A:$E,5,0)</f>
        <v>MAVESA</v>
      </c>
      <c r="D36" s="49" t="s">
        <v>445</v>
      </c>
      <c r="E36" s="49" t="s">
        <v>505</v>
      </c>
      <c r="F36" s="49">
        <v>6</v>
      </c>
      <c r="G36" s="50">
        <f t="shared" si="0"/>
        <v>0</v>
      </c>
      <c r="H36" s="50">
        <f t="shared" si="1"/>
        <v>0</v>
      </c>
      <c r="I36" s="49"/>
      <c r="J36" s="49"/>
      <c r="K36" s="49">
        <f t="shared" si="2"/>
        <v>0</v>
      </c>
      <c r="L36" s="49"/>
      <c r="M36" s="49">
        <f t="shared" si="3"/>
        <v>0</v>
      </c>
      <c r="N36" s="49"/>
      <c r="O36" s="49"/>
      <c r="P36" s="50">
        <f>H36-J36-I36-K36-L36-M36-INVENTARIO!$N36-O36</f>
        <v>0</v>
      </c>
      <c r="Q36" s="1">
        <f>IFERROR(VLOOKUP(D36,'TABL COMPR'!$A:$D,4,0),0)</f>
        <v>0</v>
      </c>
      <c r="R36" s="1">
        <f>IFERROR(VLOOKUP(D36,#REF!,4,0),0)</f>
        <v>0</v>
      </c>
      <c r="S36" s="1">
        <f t="shared" si="4"/>
        <v>0</v>
      </c>
      <c r="T36" s="1">
        <f t="shared" si="5"/>
        <v>0</v>
      </c>
      <c r="U36" s="1"/>
      <c r="V36" s="1"/>
      <c r="W36" s="1"/>
      <c r="X36" s="1"/>
      <c r="Y36" s="1"/>
      <c r="Z36" s="1"/>
      <c r="AA36" s="1"/>
    </row>
    <row r="37" spans="1:27" ht="17.25" customHeight="1" x14ac:dyDescent="0.25">
      <c r="A37" s="49" t="str">
        <f>VLOOKUP(INVENTARIO!$D37,LISTA!$A:$E,3,0)</f>
        <v>APC-FQ</v>
      </c>
      <c r="B37" s="49" t="str">
        <f>VLOOKUP(INVENTARIO!$D37,LISTA!$A:$E,4,0)</f>
        <v>MODIFICADORES LACTEOS BEBIDAS</v>
      </c>
      <c r="C37" s="49" t="str">
        <f>VLOOKUP(INVENTARIO!$D37,LISTA!$A:$E,5,0)</f>
        <v>TODDY</v>
      </c>
      <c r="D37" s="49" t="s">
        <v>506</v>
      </c>
      <c r="E37" s="49" t="s">
        <v>507</v>
      </c>
      <c r="F37" s="49">
        <v>24</v>
      </c>
      <c r="G37" s="50">
        <v>0</v>
      </c>
      <c r="H37" s="50">
        <f t="shared" si="1"/>
        <v>0</v>
      </c>
      <c r="I37" s="49"/>
      <c r="J37" s="49"/>
      <c r="K37" s="49">
        <f t="shared" si="2"/>
        <v>0</v>
      </c>
      <c r="L37" s="49"/>
      <c r="M37" s="49">
        <f t="shared" si="3"/>
        <v>0</v>
      </c>
      <c r="N37" s="49"/>
      <c r="O37" s="49"/>
      <c r="P37" s="50">
        <f>H37-J37-I37-K37-L37-M37-INVENTARIO!$N37-O37</f>
        <v>0</v>
      </c>
      <c r="Q37" s="1">
        <f>IFERROR(VLOOKUP(D37,'TABL COMPR'!$A:$D,4,0),0)</f>
        <v>0</v>
      </c>
      <c r="R37" s="1">
        <f>IFERROR(VLOOKUP(D37,#REF!,4,0),0)</f>
        <v>0</v>
      </c>
      <c r="S37" s="1">
        <f t="shared" si="4"/>
        <v>0</v>
      </c>
      <c r="T37" s="1">
        <f t="shared" si="5"/>
        <v>0</v>
      </c>
      <c r="U37" s="1"/>
      <c r="V37" s="1"/>
      <c r="W37" s="1"/>
      <c r="X37" s="1"/>
      <c r="Y37" s="1"/>
      <c r="Z37" s="1"/>
      <c r="AA37" s="1"/>
    </row>
    <row r="38" spans="1:27" ht="17.25" customHeight="1" x14ac:dyDescent="0.25">
      <c r="A38" s="49" t="str">
        <f>VLOOKUP(INVENTARIO!$D38,LISTA!$A:$E,3,0)</f>
        <v>APC-FQ</v>
      </c>
      <c r="B38" s="49" t="str">
        <f>VLOOKUP(INVENTARIO!$D38,LISTA!$A:$E,4,0)</f>
        <v>MODIFICADORES LACTEOS BEBIDAS</v>
      </c>
      <c r="C38" s="49" t="str">
        <f>VLOOKUP(INVENTARIO!$D38,LISTA!$A:$E,5,0)</f>
        <v>TODDY</v>
      </c>
      <c r="D38" s="49" t="s">
        <v>448</v>
      </c>
      <c r="E38" s="49" t="s">
        <v>508</v>
      </c>
      <c r="F38" s="49">
        <v>8</v>
      </c>
      <c r="G38" s="50">
        <f t="shared" ref="G38:G293" si="6">Q38</f>
        <v>0</v>
      </c>
      <c r="H38" s="50">
        <f t="shared" si="1"/>
        <v>0</v>
      </c>
      <c r="I38" s="49"/>
      <c r="J38" s="49"/>
      <c r="K38" s="49">
        <f t="shared" si="2"/>
        <v>0</v>
      </c>
      <c r="L38" s="49"/>
      <c r="M38" s="49">
        <f t="shared" si="3"/>
        <v>0</v>
      </c>
      <c r="N38" s="49"/>
      <c r="O38" s="49"/>
      <c r="P38" s="50">
        <f>H38-J38-I38-K38-L38-M38-INVENTARIO!$N38-O38</f>
        <v>0</v>
      </c>
      <c r="Q38" s="1">
        <f>IFERROR(VLOOKUP(D38,'TABL COMPR'!$A:$D,4,0),0)</f>
        <v>0</v>
      </c>
      <c r="R38" s="1">
        <f>IFERROR(VLOOKUP(D38,#REF!,4,0),0)</f>
        <v>0</v>
      </c>
      <c r="S38" s="1">
        <f t="shared" si="4"/>
        <v>0</v>
      </c>
      <c r="T38" s="1">
        <f t="shared" si="5"/>
        <v>0</v>
      </c>
      <c r="U38" s="1"/>
      <c r="V38" s="1"/>
      <c r="W38" s="1"/>
      <c r="X38" s="1"/>
      <c r="Y38" s="1"/>
      <c r="Z38" s="1"/>
      <c r="AA38" s="1"/>
    </row>
    <row r="39" spans="1:27" ht="17.25" customHeight="1" x14ac:dyDescent="0.25">
      <c r="A39" s="49" t="str">
        <f>VLOOKUP(INVENTARIO!$D39,LISTA!$A:$E,3,0)</f>
        <v>APC-FQ</v>
      </c>
      <c r="B39" s="49" t="str">
        <f>VLOOKUP(INVENTARIO!$D39,LISTA!$A:$E,4,0)</f>
        <v>VINAGRES</v>
      </c>
      <c r="C39" s="49" t="str">
        <f>VLOOKUP(INVENTARIO!$D39,LISTA!$A:$E,5,0)</f>
        <v>MAVESA</v>
      </c>
      <c r="D39" s="49" t="s">
        <v>449</v>
      </c>
      <c r="E39" s="49" t="s">
        <v>450</v>
      </c>
      <c r="F39" s="49">
        <v>24</v>
      </c>
      <c r="G39" s="50">
        <f t="shared" si="6"/>
        <v>0</v>
      </c>
      <c r="H39" s="50">
        <f t="shared" si="1"/>
        <v>0</v>
      </c>
      <c r="I39" s="49"/>
      <c r="J39" s="49"/>
      <c r="K39" s="49">
        <f t="shared" si="2"/>
        <v>0</v>
      </c>
      <c r="L39" s="49"/>
      <c r="M39" s="49">
        <f t="shared" si="3"/>
        <v>0</v>
      </c>
      <c r="N39" s="49"/>
      <c r="O39" s="49"/>
      <c r="P39" s="50">
        <f>H39-J39-I39-K39-L39-M39-INVENTARIO!$N39-O39</f>
        <v>0</v>
      </c>
      <c r="Q39" s="1">
        <f>IFERROR(VLOOKUP(D39,'TABL COMPR'!$A:$D,4,0),0)</f>
        <v>0</v>
      </c>
      <c r="R39" s="1">
        <f>IFERROR(VLOOKUP(D39,#REF!,4,0),0)</f>
        <v>0</v>
      </c>
      <c r="S39" s="1">
        <f t="shared" si="4"/>
        <v>0</v>
      </c>
      <c r="T39" s="1">
        <f t="shared" si="5"/>
        <v>0</v>
      </c>
      <c r="U39" s="1"/>
      <c r="V39" s="1"/>
      <c r="W39" s="1"/>
      <c r="X39" s="1"/>
      <c r="Y39" s="1"/>
      <c r="Z39" s="1"/>
      <c r="AA39" s="1"/>
    </row>
    <row r="40" spans="1:27" ht="17.25" customHeight="1" x14ac:dyDescent="0.25">
      <c r="A40" s="49" t="str">
        <f>VLOOKUP(INVENTARIO!$D40,LISTA!$A:$E,3,0)</f>
        <v>APC-FQ</v>
      </c>
      <c r="B40" s="49" t="str">
        <f>VLOOKUP(INVENTARIO!$D40,LISTA!$A:$E,4,0)</f>
        <v>KETCHUP</v>
      </c>
      <c r="C40" s="49" t="str">
        <f>VLOOKUP(INVENTARIO!$D40,LISTA!$A:$E,5,0)</f>
        <v>PAMPERO</v>
      </c>
      <c r="D40" s="49" t="s">
        <v>420</v>
      </c>
      <c r="E40" s="49" t="s">
        <v>509</v>
      </c>
      <c r="F40" s="49">
        <v>24</v>
      </c>
      <c r="G40" s="50">
        <f t="shared" si="6"/>
        <v>0</v>
      </c>
      <c r="H40" s="50">
        <f t="shared" si="1"/>
        <v>0</v>
      </c>
      <c r="I40" s="49"/>
      <c r="J40" s="49"/>
      <c r="K40" s="49">
        <f t="shared" si="2"/>
        <v>0</v>
      </c>
      <c r="L40" s="49"/>
      <c r="M40" s="49">
        <f t="shared" si="3"/>
        <v>0</v>
      </c>
      <c r="N40" s="49"/>
      <c r="O40" s="49"/>
      <c r="P40" s="50">
        <f>H40-J40-I40-K40-L40-M40-INVENTARIO!$N40-O40</f>
        <v>0</v>
      </c>
      <c r="Q40" s="1">
        <f>IFERROR(VLOOKUP(D40,'TABL COMPR'!$A:$D,4,0),0)</f>
        <v>0</v>
      </c>
      <c r="R40" s="1">
        <f>IFERROR(VLOOKUP(D40,#REF!,4,0),0)</f>
        <v>0</v>
      </c>
      <c r="S40" s="1">
        <f t="shared" si="4"/>
        <v>0</v>
      </c>
      <c r="T40" s="1">
        <f t="shared" si="5"/>
        <v>0</v>
      </c>
      <c r="U40" s="1"/>
      <c r="V40" s="1"/>
      <c r="W40" s="1"/>
      <c r="X40" s="1"/>
      <c r="Y40" s="1"/>
      <c r="Z40" s="1"/>
      <c r="AA40" s="1"/>
    </row>
    <row r="41" spans="1:27" ht="17.25" customHeight="1" x14ac:dyDescent="0.25">
      <c r="A41" s="49" t="str">
        <f>VLOOKUP(INVENTARIO!$D41,LISTA!$A:$E,3,0)</f>
        <v>APC-FQ</v>
      </c>
      <c r="B41" s="49" t="str">
        <f>VLOOKUP(INVENTARIO!$D41,LISTA!$A:$E,4,0)</f>
        <v>BEBIDAS INSTANTANEAS</v>
      </c>
      <c r="C41" s="49" t="str">
        <f>VLOOKUP(INVENTARIO!$D41,LISTA!$A:$E,5,0)</f>
        <v>KONGA</v>
      </c>
      <c r="D41" s="49" t="s">
        <v>510</v>
      </c>
      <c r="E41" s="49" t="s">
        <v>511</v>
      </c>
      <c r="F41" s="49">
        <v>14</v>
      </c>
      <c r="G41" s="50">
        <f t="shared" si="6"/>
        <v>0</v>
      </c>
      <c r="H41" s="50">
        <f t="shared" si="1"/>
        <v>0</v>
      </c>
      <c r="I41" s="49"/>
      <c r="J41" s="49"/>
      <c r="K41" s="49">
        <f t="shared" si="2"/>
        <v>0</v>
      </c>
      <c r="L41" s="49"/>
      <c r="M41" s="49">
        <f t="shared" si="3"/>
        <v>0</v>
      </c>
      <c r="N41" s="49"/>
      <c r="O41" s="49"/>
      <c r="P41" s="50">
        <f>H41-J41-I41-K41-L41-M41-INVENTARIO!$N41-O41</f>
        <v>0</v>
      </c>
      <c r="Q41" s="1">
        <f>IFERROR(VLOOKUP(D41,'TABL COMPR'!$A:$D,4,0),0)</f>
        <v>0</v>
      </c>
      <c r="R41" s="1">
        <f>IFERROR(VLOOKUP(D41,#REF!,4,0),0)</f>
        <v>0</v>
      </c>
      <c r="S41" s="1">
        <f t="shared" si="4"/>
        <v>0</v>
      </c>
      <c r="T41" s="1">
        <f t="shared" si="5"/>
        <v>0</v>
      </c>
      <c r="U41" s="1"/>
      <c r="V41" s="1"/>
      <c r="W41" s="51"/>
      <c r="X41" s="1"/>
      <c r="Y41" s="1"/>
      <c r="Z41" s="1"/>
      <c r="AA41" s="1"/>
    </row>
    <row r="42" spans="1:27" ht="17.25" customHeight="1" x14ac:dyDescent="0.25">
      <c r="A42" s="49" t="str">
        <f>VLOOKUP(INVENTARIO!$D42,LISTA!$A:$E,3,0)</f>
        <v>APC-FQ</v>
      </c>
      <c r="B42" s="49" t="str">
        <f>VLOOKUP(INVENTARIO!$D42,LISTA!$A:$E,4,0)</f>
        <v>BEBIDAS INSTANTANEAS</v>
      </c>
      <c r="C42" s="49" t="str">
        <f>VLOOKUP(INVENTARIO!$D42,LISTA!$A:$E,5,0)</f>
        <v>KONGA</v>
      </c>
      <c r="D42" s="49" t="s">
        <v>512</v>
      </c>
      <c r="E42" s="49" t="s">
        <v>513</v>
      </c>
      <c r="F42" s="49">
        <v>14</v>
      </c>
      <c r="G42" s="50">
        <f t="shared" si="6"/>
        <v>0</v>
      </c>
      <c r="H42" s="50">
        <f t="shared" si="1"/>
        <v>0</v>
      </c>
      <c r="I42" s="49"/>
      <c r="J42" s="49"/>
      <c r="K42" s="49">
        <f t="shared" si="2"/>
        <v>0</v>
      </c>
      <c r="L42" s="49"/>
      <c r="M42" s="49">
        <f t="shared" si="3"/>
        <v>0</v>
      </c>
      <c r="N42" s="49"/>
      <c r="O42" s="49"/>
      <c r="P42" s="50">
        <f>H42-J42-I42-K42-L42-M42-INVENTARIO!$N42-O42</f>
        <v>0</v>
      </c>
      <c r="Q42" s="1">
        <f>IFERROR(VLOOKUP(D42,'TABL COMPR'!$A:$D,4,0),0)</f>
        <v>0</v>
      </c>
      <c r="R42" s="1">
        <f>IFERROR(VLOOKUP(D42,#REF!,4,0),0)</f>
        <v>0</v>
      </c>
      <c r="S42" s="1">
        <f t="shared" si="4"/>
        <v>0</v>
      </c>
      <c r="T42" s="1">
        <f t="shared" si="5"/>
        <v>0</v>
      </c>
      <c r="U42" s="1"/>
      <c r="V42" s="1"/>
      <c r="W42" s="1"/>
      <c r="X42" s="1"/>
      <c r="Y42" s="1"/>
      <c r="Z42" s="1"/>
      <c r="AA42" s="1"/>
    </row>
    <row r="43" spans="1:27" ht="17.25" customHeight="1" x14ac:dyDescent="0.25">
      <c r="A43" s="49" t="str">
        <f>VLOOKUP(INVENTARIO!$D43,LISTA!$A:$E,3,0)</f>
        <v>APC-FQ</v>
      </c>
      <c r="B43" s="49" t="str">
        <f>VLOOKUP(INVENTARIO!$D43,LISTA!$A:$E,4,0)</f>
        <v>BEBIDAS INSTANTANEAS</v>
      </c>
      <c r="C43" s="49" t="str">
        <f>VLOOKUP(INVENTARIO!$D43,LISTA!$A:$E,5,0)</f>
        <v>KONGA</v>
      </c>
      <c r="D43" s="49" t="s">
        <v>514</v>
      </c>
      <c r="E43" s="49" t="s">
        <v>515</v>
      </c>
      <c r="F43" s="49">
        <v>14</v>
      </c>
      <c r="G43" s="50">
        <f t="shared" si="6"/>
        <v>0</v>
      </c>
      <c r="H43" s="50">
        <f t="shared" si="1"/>
        <v>0</v>
      </c>
      <c r="I43" s="49"/>
      <c r="J43" s="49"/>
      <c r="K43" s="49">
        <f t="shared" si="2"/>
        <v>0</v>
      </c>
      <c r="L43" s="49"/>
      <c r="M43" s="49">
        <f t="shared" si="3"/>
        <v>0</v>
      </c>
      <c r="N43" s="49"/>
      <c r="O43" s="49"/>
      <c r="P43" s="50">
        <f>H43-J43-I43-K43-L43-M43-INVENTARIO!$N43-O43</f>
        <v>0</v>
      </c>
      <c r="Q43" s="1">
        <f>IFERROR(VLOOKUP(D43,'TABL COMPR'!$A:$D,4,0),0)</f>
        <v>0</v>
      </c>
      <c r="R43" s="1">
        <f>IFERROR(VLOOKUP(D43,#REF!,4,0),0)</f>
        <v>0</v>
      </c>
      <c r="S43" s="1">
        <f t="shared" si="4"/>
        <v>0</v>
      </c>
      <c r="T43" s="1">
        <f t="shared" si="5"/>
        <v>0</v>
      </c>
      <c r="U43" s="1"/>
      <c r="V43" s="1"/>
      <c r="W43" s="1"/>
      <c r="X43" s="1"/>
      <c r="Y43" s="1"/>
      <c r="Z43" s="1"/>
      <c r="AA43" s="1"/>
    </row>
    <row r="44" spans="1:27" ht="17.25" customHeight="1" x14ac:dyDescent="0.25">
      <c r="A44" s="49" t="str">
        <f>VLOOKUP(INVENTARIO!$D44,LISTA!$A:$E,3,0)</f>
        <v>APC-FQ</v>
      </c>
      <c r="B44" s="49" t="str">
        <f>VLOOKUP(INVENTARIO!$D44,LISTA!$A:$E,4,0)</f>
        <v>AVENAS</v>
      </c>
      <c r="C44" s="49" t="str">
        <f>VLOOKUP(INVENTARIO!$D44,LISTA!$A:$E,5,0)</f>
        <v>QUAKER</v>
      </c>
      <c r="D44" s="49" t="s">
        <v>516</v>
      </c>
      <c r="E44" s="49" t="s">
        <v>517</v>
      </c>
      <c r="F44" s="49">
        <v>30</v>
      </c>
      <c r="G44" s="50">
        <f t="shared" si="6"/>
        <v>0</v>
      </c>
      <c r="H44" s="50">
        <f t="shared" si="1"/>
        <v>0</v>
      </c>
      <c r="I44" s="49"/>
      <c r="J44" s="49"/>
      <c r="K44" s="49">
        <f t="shared" si="2"/>
        <v>0</v>
      </c>
      <c r="L44" s="49"/>
      <c r="M44" s="49">
        <f t="shared" si="3"/>
        <v>0</v>
      </c>
      <c r="N44" s="49"/>
      <c r="O44" s="49"/>
      <c r="P44" s="50">
        <f>H44-J44-I44-K44-L44-M44-INVENTARIO!$N44-O44</f>
        <v>0</v>
      </c>
      <c r="Q44" s="1">
        <f>IFERROR(VLOOKUP(D44,'TABL COMPR'!$A:$D,4,0),0)</f>
        <v>0</v>
      </c>
      <c r="R44" s="1">
        <f>IFERROR(VLOOKUP(D44,#REF!,4,0),0)</f>
        <v>0</v>
      </c>
      <c r="S44" s="1">
        <f t="shared" si="4"/>
        <v>0</v>
      </c>
      <c r="T44" s="1">
        <f t="shared" si="5"/>
        <v>0</v>
      </c>
      <c r="U44" s="1"/>
      <c r="V44" s="1"/>
      <c r="W44" s="1"/>
      <c r="X44" s="1"/>
      <c r="Y44" s="1"/>
      <c r="Z44" s="1"/>
      <c r="AA44" s="1"/>
    </row>
    <row r="45" spans="1:27" ht="17.25" customHeight="1" x14ac:dyDescent="0.25">
      <c r="A45" s="49" t="str">
        <f>VLOOKUP(INVENTARIO!$D45,LISTA!$A:$E,3,0)</f>
        <v>APC-FQ</v>
      </c>
      <c r="B45" s="49" t="str">
        <f>VLOOKUP(INVENTARIO!$D45,LISTA!$A:$E,4,0)</f>
        <v>BEBIDAS INSTANTANEAS</v>
      </c>
      <c r="C45" s="49" t="str">
        <f>VLOOKUP(INVENTARIO!$D45,LISTA!$A:$E,5,0)</f>
        <v>KONGA</v>
      </c>
      <c r="D45" s="49" t="s">
        <v>518</v>
      </c>
      <c r="E45" s="49" t="s">
        <v>519</v>
      </c>
      <c r="F45" s="49">
        <v>14</v>
      </c>
      <c r="G45" s="50">
        <f t="shared" si="6"/>
        <v>0</v>
      </c>
      <c r="H45" s="50">
        <f t="shared" si="1"/>
        <v>0</v>
      </c>
      <c r="I45" s="49"/>
      <c r="J45" s="49"/>
      <c r="K45" s="49">
        <f t="shared" si="2"/>
        <v>0</v>
      </c>
      <c r="L45" s="49"/>
      <c r="M45" s="49">
        <f t="shared" si="3"/>
        <v>0</v>
      </c>
      <c r="N45" s="49"/>
      <c r="O45" s="49"/>
      <c r="P45" s="50">
        <f>H45-J45-I45-K45-L45-M45-INVENTARIO!$N45-O45</f>
        <v>0</v>
      </c>
      <c r="Q45" s="1">
        <f>IFERROR(VLOOKUP(D45,'TABL COMPR'!$A:$D,4,0),0)</f>
        <v>0</v>
      </c>
      <c r="R45" s="1">
        <f>IFERROR(VLOOKUP(D45,#REF!,4,0),0)</f>
        <v>0</v>
      </c>
      <c r="S45" s="1">
        <f t="shared" si="4"/>
        <v>0</v>
      </c>
      <c r="T45" s="1">
        <f t="shared" si="5"/>
        <v>0</v>
      </c>
      <c r="U45" s="1"/>
      <c r="V45" s="1"/>
      <c r="W45" s="1"/>
      <c r="X45" s="1"/>
      <c r="Y45" s="1"/>
      <c r="Z45" s="1"/>
      <c r="AA45" s="1"/>
    </row>
    <row r="46" spans="1:27" ht="17.25" customHeight="1" x14ac:dyDescent="0.25">
      <c r="A46" s="49" t="str">
        <f>VLOOKUP(INVENTARIO!$D46,LISTA!$A:$E,3,0)</f>
        <v>APC-FQ</v>
      </c>
      <c r="B46" s="49" t="str">
        <f>VLOOKUP(INVENTARIO!$D46,LISTA!$A:$E,4,0)</f>
        <v>BEBIDAS INSTANTANEAS</v>
      </c>
      <c r="C46" s="49" t="str">
        <f>VLOOKUP(INVENTARIO!$D46,LISTA!$A:$E,5,0)</f>
        <v>KONGA</v>
      </c>
      <c r="D46" s="49" t="s">
        <v>520</v>
      </c>
      <c r="E46" s="49" t="s">
        <v>521</v>
      </c>
      <c r="F46" s="49">
        <v>14</v>
      </c>
      <c r="G46" s="50">
        <f t="shared" si="6"/>
        <v>0</v>
      </c>
      <c r="H46" s="50">
        <f t="shared" si="1"/>
        <v>0</v>
      </c>
      <c r="I46" s="49"/>
      <c r="J46" s="49"/>
      <c r="K46" s="49">
        <f t="shared" si="2"/>
        <v>0</v>
      </c>
      <c r="L46" s="49"/>
      <c r="M46" s="49">
        <f t="shared" si="3"/>
        <v>0</v>
      </c>
      <c r="N46" s="49"/>
      <c r="O46" s="49"/>
      <c r="P46" s="50">
        <f>H46-J46-I46-K46-L46-M46-INVENTARIO!$N46-O46</f>
        <v>0</v>
      </c>
      <c r="Q46" s="1">
        <f>IFERROR(VLOOKUP(D46,'TABL COMPR'!$A:$D,4,0),0)</f>
        <v>0</v>
      </c>
      <c r="R46" s="1">
        <f>IFERROR(VLOOKUP(D46,#REF!,4,0),0)</f>
        <v>0</v>
      </c>
      <c r="S46" s="1">
        <f t="shared" si="4"/>
        <v>0</v>
      </c>
      <c r="T46" s="1">
        <f t="shared" si="5"/>
        <v>0</v>
      </c>
      <c r="U46" s="1"/>
      <c r="V46" s="1"/>
      <c r="W46" s="1"/>
      <c r="X46" s="1"/>
      <c r="Y46" s="1"/>
      <c r="Z46" s="1"/>
      <c r="AA46" s="1"/>
    </row>
    <row r="47" spans="1:27" ht="17.25" customHeight="1" x14ac:dyDescent="0.25">
      <c r="A47" s="49" t="str">
        <f>VLOOKUP(INVENTARIO!$D47,LISTA!$A:$E,3,0)</f>
        <v>APC-FQ</v>
      </c>
      <c r="B47" s="49" t="str">
        <f>VLOOKUP(INVENTARIO!$D47,LISTA!$A:$E,4,0)</f>
        <v>BEBIDAS INSTANTANEAS</v>
      </c>
      <c r="C47" s="49" t="str">
        <f>VLOOKUP(INVENTARIO!$D47,LISTA!$A:$E,5,0)</f>
        <v>KONGA</v>
      </c>
      <c r="D47" s="49" t="s">
        <v>552</v>
      </c>
      <c r="E47" s="49" t="s">
        <v>553</v>
      </c>
      <c r="F47" s="49">
        <v>14</v>
      </c>
      <c r="G47" s="50">
        <f t="shared" si="6"/>
        <v>0</v>
      </c>
      <c r="H47" s="50">
        <f t="shared" si="1"/>
        <v>0</v>
      </c>
      <c r="I47" s="49"/>
      <c r="J47" s="49"/>
      <c r="K47" s="49">
        <f t="shared" si="2"/>
        <v>0</v>
      </c>
      <c r="L47" s="49"/>
      <c r="M47" s="49">
        <f t="shared" si="3"/>
        <v>0</v>
      </c>
      <c r="N47" s="49"/>
      <c r="O47" s="49"/>
      <c r="P47" s="50">
        <f>H47-J47-I47-K47-L47-M47-INVENTARIO!$N47-O47</f>
        <v>0</v>
      </c>
      <c r="Q47" s="1">
        <f>IFERROR(VLOOKUP(D47,'TABL COMPR'!$A:$D,4,0),0)</f>
        <v>0</v>
      </c>
      <c r="R47" s="1">
        <f>IFERROR(VLOOKUP(D47,#REF!,4,0),0)</f>
        <v>0</v>
      </c>
      <c r="S47" s="1">
        <f t="shared" si="4"/>
        <v>0</v>
      </c>
      <c r="T47" s="1">
        <f t="shared" si="5"/>
        <v>0</v>
      </c>
      <c r="U47" s="1"/>
      <c r="V47" s="1"/>
      <c r="W47" s="1"/>
      <c r="X47" s="1"/>
      <c r="Y47" s="1"/>
      <c r="Z47" s="1"/>
      <c r="AA47" s="1"/>
    </row>
    <row r="48" spans="1:27" ht="17.25" customHeight="1" x14ac:dyDescent="0.25">
      <c r="A48" s="49" t="str">
        <f>VLOOKUP(INVENTARIO!$D48,LISTA!$A:$E,3,0)</f>
        <v>APC-FQ</v>
      </c>
      <c r="B48" s="49" t="str">
        <f>VLOOKUP(INVENTARIO!$D48,LISTA!$A:$E,4,0)</f>
        <v>AVENAS</v>
      </c>
      <c r="C48" s="49" t="str">
        <f>VLOOKUP(INVENTARIO!$D48,LISTA!$A:$E,5,0)</f>
        <v>QUAKER</v>
      </c>
      <c r="D48" s="49" t="s">
        <v>586</v>
      </c>
      <c r="E48" s="49" t="s">
        <v>589</v>
      </c>
      <c r="F48" s="49">
        <v>24</v>
      </c>
      <c r="G48" s="50">
        <f t="shared" si="6"/>
        <v>0</v>
      </c>
      <c r="H48" s="50">
        <f t="shared" si="1"/>
        <v>0</v>
      </c>
      <c r="I48" s="49"/>
      <c r="J48" s="49"/>
      <c r="K48" s="49">
        <f t="shared" si="2"/>
        <v>0</v>
      </c>
      <c r="L48" s="49"/>
      <c r="M48" s="49">
        <f t="shared" si="3"/>
        <v>0</v>
      </c>
      <c r="N48" s="49"/>
      <c r="O48" s="49"/>
      <c r="P48" s="50">
        <f>H48-J48-I48-K48-L48-M48-INVENTARIO!$N48-O48</f>
        <v>0</v>
      </c>
      <c r="Q48" s="1">
        <f>IFERROR(VLOOKUP(D48,'TABL COMPR'!$A:$D,4,0),0)</f>
        <v>0</v>
      </c>
      <c r="R48" s="1">
        <f>IFERROR(VLOOKUP(D48,#REF!,4,0),0)</f>
        <v>0</v>
      </c>
      <c r="S48" s="1">
        <f t="shared" si="4"/>
        <v>0</v>
      </c>
      <c r="T48" s="1">
        <f t="shared" si="5"/>
        <v>0</v>
      </c>
      <c r="U48" s="1"/>
      <c r="V48" s="1"/>
      <c r="W48" s="1"/>
      <c r="X48" s="1"/>
      <c r="Y48" s="1"/>
      <c r="Z48" s="1"/>
      <c r="AA48" s="1"/>
    </row>
    <row r="49" spans="1:27" ht="17.25" customHeight="1" x14ac:dyDescent="0.25">
      <c r="A49" s="49" t="str">
        <f>VLOOKUP(INVENTARIO!$D49,LISTA!$A:$E,3,0)</f>
        <v>APC-FQ</v>
      </c>
      <c r="B49" s="49" t="str">
        <f>VLOOKUP(INVENTARIO!$D49,LISTA!$A:$E,4,0)</f>
        <v>AVENAS</v>
      </c>
      <c r="C49" s="49" t="str">
        <f>VLOOKUP(INVENTARIO!$D49,LISTA!$A:$E,5,0)</f>
        <v>QUAKER</v>
      </c>
      <c r="D49" s="49" t="s">
        <v>610</v>
      </c>
      <c r="E49" s="49" t="s">
        <v>612</v>
      </c>
      <c r="F49" s="49">
        <v>24</v>
      </c>
      <c r="G49" s="50">
        <f t="shared" si="6"/>
        <v>0</v>
      </c>
      <c r="H49" s="50">
        <f t="shared" si="1"/>
        <v>0</v>
      </c>
      <c r="I49" s="49"/>
      <c r="J49" s="49"/>
      <c r="K49" s="49">
        <f t="shared" si="2"/>
        <v>0</v>
      </c>
      <c r="L49" s="49"/>
      <c r="M49" s="49">
        <f t="shared" si="3"/>
        <v>0</v>
      </c>
      <c r="N49" s="49"/>
      <c r="O49" s="49"/>
      <c r="P49" s="50">
        <f>H49-J49-I49-K49-L49-M49-INVENTARIO!$N49-O49</f>
        <v>0</v>
      </c>
      <c r="Q49" s="1">
        <f>IFERROR(VLOOKUP(D49,'TABL COMPR'!$A:$D,4,0),0)</f>
        <v>0</v>
      </c>
      <c r="R49" s="1">
        <f>IFERROR(VLOOKUP(D49,#REF!,4,0),0)</f>
        <v>0</v>
      </c>
      <c r="S49" s="1">
        <f t="shared" si="4"/>
        <v>0</v>
      </c>
      <c r="T49" s="1">
        <f t="shared" si="5"/>
        <v>0</v>
      </c>
      <c r="U49" s="1"/>
      <c r="V49" s="1"/>
      <c r="W49" s="1"/>
      <c r="X49" s="1"/>
      <c r="Y49" s="1"/>
      <c r="Z49" s="1"/>
      <c r="AA49" s="1"/>
    </row>
    <row r="50" spans="1:27" ht="17.25" customHeight="1" x14ac:dyDescent="0.25">
      <c r="A50" s="49" t="str">
        <f>VLOOKUP(INVENTARIO!$D50,LISTA!$A:$E,3,0)</f>
        <v>APC-FQ</v>
      </c>
      <c r="B50" s="49" t="str">
        <f>VLOOKUP(INVENTARIO!$D50,LISTA!$A:$E,4,0)</f>
        <v>ALIMENTOS PARA PERROS</v>
      </c>
      <c r="C50" s="49" t="str">
        <f>VLOOKUP(INVENTARIO!$D50,LISTA!$A:$E,5,0)</f>
        <v>DOGOURMET</v>
      </c>
      <c r="D50" s="49" t="s">
        <v>648</v>
      </c>
      <c r="E50" s="49" t="s">
        <v>649</v>
      </c>
      <c r="F50" s="49">
        <v>1</v>
      </c>
      <c r="G50" s="50">
        <f t="shared" si="6"/>
        <v>0</v>
      </c>
      <c r="H50" s="50">
        <f t="shared" si="1"/>
        <v>0</v>
      </c>
      <c r="I50" s="49"/>
      <c r="J50" s="49"/>
      <c r="K50" s="49">
        <f t="shared" si="2"/>
        <v>0</v>
      </c>
      <c r="L50" s="49"/>
      <c r="M50" s="49">
        <f t="shared" si="3"/>
        <v>0</v>
      </c>
      <c r="N50" s="49"/>
      <c r="O50" s="49"/>
      <c r="P50" s="50">
        <f>H50-J50-I50-K50-L50-M50-INVENTARIO!$N50-O50</f>
        <v>0</v>
      </c>
      <c r="Q50" s="1">
        <f>IFERROR(VLOOKUP(D50,'TABL COMPR'!$A:$D,4,0),0)</f>
        <v>0</v>
      </c>
      <c r="R50" s="1">
        <f>IFERROR(VLOOKUP(D50,#REF!,4,0),0)</f>
        <v>0</v>
      </c>
      <c r="S50" s="1">
        <f t="shared" si="4"/>
        <v>0</v>
      </c>
      <c r="T50" s="1">
        <f t="shared" si="5"/>
        <v>0</v>
      </c>
      <c r="U50" s="1"/>
      <c r="V50" s="1"/>
      <c r="W50" s="1"/>
      <c r="X50" s="1"/>
      <c r="Y50" s="1"/>
      <c r="Z50" s="1"/>
      <c r="AA50" s="1"/>
    </row>
    <row r="51" spans="1:27" ht="17.25" customHeight="1" x14ac:dyDescent="0.25">
      <c r="A51" s="49" t="str">
        <f>VLOOKUP(INVENTARIO!$D51,LISTA!$A:$E,3,0)</f>
        <v>APC-FQ</v>
      </c>
      <c r="B51" s="49" t="str">
        <f>VLOOKUP(INVENTARIO!$D51,LISTA!$A:$E,4,0)</f>
        <v>ALIMENTOS PARA PERROS</v>
      </c>
      <c r="C51" s="49" t="str">
        <f>VLOOKUP(INVENTARIO!$D51,LISTA!$A:$E,5,0)</f>
        <v>SUPER CAN</v>
      </c>
      <c r="D51" s="49" t="s">
        <v>670</v>
      </c>
      <c r="E51" s="49" t="s">
        <v>673</v>
      </c>
      <c r="F51" s="49">
        <v>6</v>
      </c>
      <c r="G51" s="50">
        <f t="shared" si="6"/>
        <v>0</v>
      </c>
      <c r="H51" s="50">
        <f t="shared" si="1"/>
        <v>0</v>
      </c>
      <c r="I51" s="49"/>
      <c r="J51" s="49"/>
      <c r="K51" s="49">
        <f t="shared" si="2"/>
        <v>0</v>
      </c>
      <c r="L51" s="49"/>
      <c r="M51" s="49">
        <f t="shared" si="3"/>
        <v>0</v>
      </c>
      <c r="N51" s="49"/>
      <c r="O51" s="49"/>
      <c r="P51" s="50">
        <f>H51-J51-I51-K51-L51-M51-INVENTARIO!$N51-O51</f>
        <v>0</v>
      </c>
      <c r="Q51" s="1">
        <f>IFERROR(VLOOKUP(D51,'TABL COMPR'!$A:$D,4,0),0)</f>
        <v>0</v>
      </c>
      <c r="R51" s="1">
        <f>IFERROR(VLOOKUP(D51,#REF!,4,0),0)</f>
        <v>0</v>
      </c>
      <c r="S51" s="1">
        <f t="shared" si="4"/>
        <v>0</v>
      </c>
      <c r="T51" s="1">
        <f t="shared" si="5"/>
        <v>0</v>
      </c>
      <c r="U51" s="1"/>
      <c r="V51" s="1"/>
      <c r="W51" s="1"/>
      <c r="X51" s="1"/>
      <c r="Y51" s="1"/>
      <c r="Z51" s="1"/>
      <c r="AA51" s="1"/>
    </row>
    <row r="52" spans="1:27" ht="17.25" customHeight="1" x14ac:dyDescent="0.25">
      <c r="A52" s="49" t="str">
        <f>VLOOKUP(INVENTARIO!$D52,LISTA!$A:$E,3,0)</f>
        <v>APC-FQ</v>
      </c>
      <c r="B52" s="49" t="str">
        <f>VLOOKUP(INVENTARIO!$D52,LISTA!$A:$E,4,0)</f>
        <v>GATOS</v>
      </c>
      <c r="C52" s="49" t="str">
        <f>VLOOKUP(INVENTARIO!$D52,LISTA!$A:$E,5,0)</f>
        <v>DONKAT</v>
      </c>
      <c r="D52" s="49" t="s">
        <v>417</v>
      </c>
      <c r="E52" s="49" t="s">
        <v>418</v>
      </c>
      <c r="F52" s="49">
        <v>1</v>
      </c>
      <c r="G52" s="50">
        <f t="shared" si="6"/>
        <v>0</v>
      </c>
      <c r="H52" s="50">
        <f t="shared" si="1"/>
        <v>0</v>
      </c>
      <c r="I52" s="49"/>
      <c r="J52" s="49"/>
      <c r="K52" s="49">
        <f t="shared" si="2"/>
        <v>0</v>
      </c>
      <c r="L52" s="49"/>
      <c r="M52" s="49">
        <f t="shared" si="3"/>
        <v>0</v>
      </c>
      <c r="N52" s="49"/>
      <c r="O52" s="49"/>
      <c r="P52" s="50">
        <f>H52-J52-I52-K52-L52-M52-INVENTARIO!$N52-O52</f>
        <v>0</v>
      </c>
      <c r="Q52" s="1">
        <f>IFERROR(VLOOKUP(D52,'TABL COMPR'!$A:$D,4,0),0)</f>
        <v>0</v>
      </c>
      <c r="R52" s="1">
        <f>IFERROR(VLOOKUP(D52,#REF!,4,0),0)</f>
        <v>0</v>
      </c>
      <c r="S52" s="1">
        <f t="shared" si="4"/>
        <v>0</v>
      </c>
      <c r="T52" s="1">
        <f t="shared" si="5"/>
        <v>0</v>
      </c>
      <c r="U52" s="1"/>
      <c r="V52" s="1"/>
      <c r="W52" s="1"/>
      <c r="X52" s="1"/>
      <c r="Y52" s="1"/>
      <c r="Z52" s="1"/>
      <c r="AA52" s="1"/>
    </row>
    <row r="53" spans="1:27" ht="17.25" customHeight="1" x14ac:dyDescent="0.25">
      <c r="A53" s="49" t="str">
        <f>VLOOKUP(INVENTARIO!$D53,LISTA!$A:$E,3,0)</f>
        <v>APC-FQ</v>
      </c>
      <c r="B53" s="49" t="str">
        <f>VLOOKUP(INVENTARIO!$D53,LISTA!$A:$E,4,0)</f>
        <v>GATOS</v>
      </c>
      <c r="C53" s="49" t="str">
        <f>VLOOKUP(INVENTARIO!$D53,LISTA!$A:$E,5,0)</f>
        <v>DONKAT</v>
      </c>
      <c r="D53" s="49" t="s">
        <v>412</v>
      </c>
      <c r="E53" s="49" t="s">
        <v>413</v>
      </c>
      <c r="F53" s="49">
        <v>15</v>
      </c>
      <c r="G53" s="50">
        <f t="shared" si="6"/>
        <v>0</v>
      </c>
      <c r="H53" s="50">
        <f t="shared" si="1"/>
        <v>0</v>
      </c>
      <c r="I53" s="49"/>
      <c r="J53" s="49"/>
      <c r="K53" s="49">
        <f t="shared" si="2"/>
        <v>0</v>
      </c>
      <c r="L53" s="49"/>
      <c r="M53" s="49">
        <f t="shared" si="3"/>
        <v>0</v>
      </c>
      <c r="N53" s="49"/>
      <c r="O53" s="49"/>
      <c r="P53" s="50">
        <f>H53-J53-I53-K53-L53-M53-INVENTARIO!$N53-O53</f>
        <v>0</v>
      </c>
      <c r="Q53" s="1">
        <f>IFERROR(VLOOKUP(D53,'TABL COMPR'!$A:$D,4,0),0)</f>
        <v>0</v>
      </c>
      <c r="R53" s="1">
        <f>IFERROR(VLOOKUP(D53,#REF!,4,0),0)</f>
        <v>0</v>
      </c>
      <c r="S53" s="1">
        <f t="shared" si="4"/>
        <v>0</v>
      </c>
      <c r="T53" s="1">
        <f t="shared" si="5"/>
        <v>0</v>
      </c>
      <c r="U53" s="1"/>
      <c r="V53" s="1"/>
      <c r="W53" s="1"/>
      <c r="X53" s="1"/>
      <c r="Y53" s="1"/>
      <c r="Z53" s="1"/>
      <c r="AA53" s="1"/>
    </row>
    <row r="54" spans="1:27" ht="17.25" customHeight="1" x14ac:dyDescent="0.25">
      <c r="A54" s="49" t="str">
        <f>VLOOKUP(INVENTARIO!$D54,LISTA!$A:$E,3,0)</f>
        <v>APC-FQ</v>
      </c>
      <c r="B54" s="49" t="str">
        <f>VLOOKUP(INVENTARIO!$D54,LISTA!$A:$E,4,0)</f>
        <v>GATOS</v>
      </c>
      <c r="C54" s="49" t="str">
        <f>VLOOKUP(INVENTARIO!$D54,LISTA!$A:$E,5,0)</f>
        <v>DONKAT</v>
      </c>
      <c r="D54" s="49" t="s">
        <v>414</v>
      </c>
      <c r="E54" s="49" t="s">
        <v>415</v>
      </c>
      <c r="F54" s="49">
        <v>1</v>
      </c>
      <c r="G54" s="50">
        <f t="shared" si="6"/>
        <v>0</v>
      </c>
      <c r="H54" s="50">
        <f t="shared" si="1"/>
        <v>0</v>
      </c>
      <c r="I54" s="49"/>
      <c r="J54" s="49"/>
      <c r="K54" s="49">
        <f t="shared" si="2"/>
        <v>0</v>
      </c>
      <c r="L54" s="49"/>
      <c r="M54" s="49">
        <f t="shared" si="3"/>
        <v>0</v>
      </c>
      <c r="N54" s="49"/>
      <c r="O54" s="49"/>
      <c r="P54" s="50">
        <f>H54-J54-I54-K54-L54-M54-INVENTARIO!$N54-O54</f>
        <v>0</v>
      </c>
      <c r="Q54" s="1">
        <f>IFERROR(VLOOKUP(D54,'TABL COMPR'!$A:$D,4,0),0)</f>
        <v>0</v>
      </c>
      <c r="R54" s="1">
        <f>IFERROR(VLOOKUP(D54,#REF!,4,0),0)</f>
        <v>0</v>
      </c>
      <c r="S54" s="1">
        <f t="shared" si="4"/>
        <v>0</v>
      </c>
      <c r="T54" s="1">
        <f t="shared" si="5"/>
        <v>0</v>
      </c>
      <c r="U54" s="1"/>
      <c r="V54" s="1"/>
      <c r="W54" s="1"/>
      <c r="X54" s="1"/>
      <c r="Y54" s="1"/>
      <c r="Z54" s="1"/>
      <c r="AA54" s="1"/>
    </row>
    <row r="55" spans="1:27" ht="17.25" customHeight="1" x14ac:dyDescent="0.25">
      <c r="A55" s="49" t="str">
        <f>VLOOKUP(INVENTARIO!$D55,LISTA!$A:$E,3,0)</f>
        <v>APC-FQ</v>
      </c>
      <c r="B55" s="49" t="str">
        <f>VLOOKUP(INVENTARIO!$D55,LISTA!$A:$E,4,0)</f>
        <v>GATOS</v>
      </c>
      <c r="C55" s="49" t="str">
        <f>VLOOKUP(INVENTARIO!$D55,LISTA!$A:$E,5,0)</f>
        <v>DONKAT</v>
      </c>
      <c r="D55" s="49" t="s">
        <v>410</v>
      </c>
      <c r="E55" s="49" t="s">
        <v>411</v>
      </c>
      <c r="F55" s="49">
        <v>18</v>
      </c>
      <c r="G55" s="50">
        <f t="shared" si="6"/>
        <v>0</v>
      </c>
      <c r="H55" s="50">
        <f t="shared" si="1"/>
        <v>0</v>
      </c>
      <c r="I55" s="49"/>
      <c r="J55" s="49"/>
      <c r="K55" s="49">
        <f t="shared" si="2"/>
        <v>0</v>
      </c>
      <c r="L55" s="49"/>
      <c r="M55" s="49">
        <f t="shared" si="3"/>
        <v>0</v>
      </c>
      <c r="N55" s="49"/>
      <c r="O55" s="49"/>
      <c r="P55" s="50">
        <f>H55-J55-I55-K55-L55-M55-INVENTARIO!$N55-O55</f>
        <v>0</v>
      </c>
      <c r="Q55" s="1">
        <f>IFERROR(VLOOKUP(D55,'TABL COMPR'!$A:$D,4,0),0)</f>
        <v>0</v>
      </c>
      <c r="R55" s="1">
        <f>IFERROR(VLOOKUP(D55,#REF!,4,0),0)</f>
        <v>0</v>
      </c>
      <c r="S55" s="1">
        <f t="shared" si="4"/>
        <v>0</v>
      </c>
      <c r="T55" s="1">
        <f t="shared" si="5"/>
        <v>0</v>
      </c>
      <c r="U55" s="1"/>
      <c r="V55" s="1"/>
      <c r="W55" s="1"/>
      <c r="X55" s="1"/>
      <c r="Y55" s="1"/>
      <c r="Z55" s="1"/>
      <c r="AA55" s="1"/>
    </row>
    <row r="56" spans="1:27" ht="17.25" customHeight="1" x14ac:dyDescent="0.25">
      <c r="A56" s="49" t="str">
        <f>VLOOKUP(INVENTARIO!$D56,LISTA!$A:$E,3,0)</f>
        <v>APC-FQ</v>
      </c>
      <c r="B56" s="49" t="str">
        <f>VLOOKUP(INVENTARIO!$D56,LISTA!$A:$E,4,0)</f>
        <v>ALIMENTOS PARA PERROS</v>
      </c>
      <c r="C56" s="49" t="str">
        <f>VLOOKUP(INVENTARIO!$D56,LISTA!$A:$E,5,0)</f>
        <v>DOGOURMET</v>
      </c>
      <c r="D56" s="49" t="s">
        <v>787</v>
      </c>
      <c r="E56" s="49" t="s">
        <v>788</v>
      </c>
      <c r="F56" s="49">
        <v>1</v>
      </c>
      <c r="G56" s="50">
        <f t="shared" si="6"/>
        <v>0</v>
      </c>
      <c r="H56" s="50">
        <f t="shared" si="1"/>
        <v>0</v>
      </c>
      <c r="I56" s="49"/>
      <c r="J56" s="49"/>
      <c r="K56" s="49">
        <f t="shared" si="2"/>
        <v>0</v>
      </c>
      <c r="L56" s="49"/>
      <c r="M56" s="49">
        <f t="shared" si="3"/>
        <v>0</v>
      </c>
      <c r="N56" s="49"/>
      <c r="O56" s="49"/>
      <c r="P56" s="50">
        <f>H56-J56-I56-K56-L56-M56-INVENTARIO!$N56-O56</f>
        <v>0</v>
      </c>
      <c r="Q56" s="1">
        <f>IFERROR(VLOOKUP(D56,'TABL COMPR'!$A:$D,4,0),0)</f>
        <v>0</v>
      </c>
      <c r="R56" s="1">
        <f>IFERROR(VLOOKUP(D56,#REF!,4,0),0)</f>
        <v>0</v>
      </c>
      <c r="S56" s="1">
        <f t="shared" si="4"/>
        <v>0</v>
      </c>
      <c r="T56" s="1">
        <f t="shared" si="5"/>
        <v>0</v>
      </c>
      <c r="U56" s="1"/>
      <c r="V56" s="1"/>
      <c r="W56" s="1"/>
      <c r="X56" s="1"/>
      <c r="Y56" s="1"/>
      <c r="Z56" s="1"/>
      <c r="AA56" s="1"/>
    </row>
    <row r="57" spans="1:27" ht="17.25" customHeight="1" x14ac:dyDescent="0.25">
      <c r="A57" s="49" t="str">
        <f>VLOOKUP(INVENTARIO!$D57,LISTA!$A:$E,3,0)</f>
        <v>APC-FQ</v>
      </c>
      <c r="B57" s="49" t="str">
        <f>VLOOKUP(INVENTARIO!$D57,LISTA!$A:$E,4,0)</f>
        <v>ALIMENTOS PARA PERROS</v>
      </c>
      <c r="C57" s="49" t="str">
        <f>VLOOKUP(INVENTARIO!$D57,LISTA!$A:$E,5,0)</f>
        <v>DOGOURMET</v>
      </c>
      <c r="D57" s="49" t="s">
        <v>803</v>
      </c>
      <c r="E57" s="49" t="s">
        <v>804</v>
      </c>
      <c r="F57" s="49">
        <v>6</v>
      </c>
      <c r="G57" s="50">
        <f t="shared" si="6"/>
        <v>0</v>
      </c>
      <c r="H57" s="50">
        <f t="shared" si="1"/>
        <v>0</v>
      </c>
      <c r="I57" s="49"/>
      <c r="J57" s="49"/>
      <c r="K57" s="49">
        <f t="shared" si="2"/>
        <v>0</v>
      </c>
      <c r="L57" s="49"/>
      <c r="M57" s="49">
        <f t="shared" si="3"/>
        <v>0</v>
      </c>
      <c r="N57" s="49"/>
      <c r="O57" s="49"/>
      <c r="P57" s="50">
        <f>H57-J57-I57-K57-L57-M57-INVENTARIO!$N57-O57</f>
        <v>0</v>
      </c>
      <c r="Q57" s="1">
        <f>IFERROR(VLOOKUP(D57,'TABL COMPR'!$A:$D,4,0),0)</f>
        <v>0</v>
      </c>
      <c r="R57" s="1">
        <f>IFERROR(VLOOKUP(D57,#REF!,4,0),0)</f>
        <v>0</v>
      </c>
      <c r="S57" s="1">
        <f t="shared" si="4"/>
        <v>0</v>
      </c>
      <c r="T57" s="1">
        <f t="shared" si="5"/>
        <v>0</v>
      </c>
      <c r="U57" s="1"/>
      <c r="V57" s="1"/>
      <c r="W57" s="1"/>
      <c r="X57" s="1"/>
      <c r="Y57" s="1"/>
      <c r="Z57" s="1"/>
      <c r="AA57" s="1"/>
    </row>
    <row r="58" spans="1:27" ht="17.25" customHeight="1" x14ac:dyDescent="0.25">
      <c r="A58" s="49" t="str">
        <f>VLOOKUP(INVENTARIO!$D58,LISTA!$A:$E,3,0)</f>
        <v>APC-FQ</v>
      </c>
      <c r="B58" s="49" t="str">
        <f>VLOOKUP(INVENTARIO!$D58,LISTA!$A:$E,4,0)</f>
        <v>ALIMENTOS PARA PERROS</v>
      </c>
      <c r="C58" s="49" t="str">
        <f>VLOOKUP(INVENTARIO!$D58,LISTA!$A:$E,5,0)</f>
        <v>DOGOURMET</v>
      </c>
      <c r="D58" s="49" t="s">
        <v>823</v>
      </c>
      <c r="E58" s="49" t="s">
        <v>824</v>
      </c>
      <c r="F58" s="49">
        <v>1</v>
      </c>
      <c r="G58" s="50">
        <f t="shared" si="6"/>
        <v>0</v>
      </c>
      <c r="H58" s="50">
        <f t="shared" si="1"/>
        <v>0</v>
      </c>
      <c r="I58" s="49"/>
      <c r="J58" s="49"/>
      <c r="K58" s="49">
        <f t="shared" si="2"/>
        <v>0</v>
      </c>
      <c r="L58" s="49"/>
      <c r="M58" s="49">
        <f t="shared" si="3"/>
        <v>0</v>
      </c>
      <c r="N58" s="49"/>
      <c r="O58" s="49"/>
      <c r="P58" s="50">
        <f>H58-J58-I58-K58-L58-M58-INVENTARIO!$N58-O58</f>
        <v>0</v>
      </c>
      <c r="Q58" s="1">
        <f>IFERROR(VLOOKUP(D58,'TABL COMPR'!$A:$D,4,0),0)</f>
        <v>0</v>
      </c>
      <c r="R58" s="1">
        <f>IFERROR(VLOOKUP(D58,#REF!,4,0),0)</f>
        <v>0</v>
      </c>
      <c r="S58" s="1">
        <f t="shared" si="4"/>
        <v>0</v>
      </c>
      <c r="T58" s="1">
        <f t="shared" si="5"/>
        <v>0</v>
      </c>
      <c r="U58" s="1"/>
      <c r="V58" s="1"/>
      <c r="W58" s="1"/>
      <c r="X58" s="1"/>
      <c r="Y58" s="1"/>
      <c r="Z58" s="1"/>
      <c r="AA58" s="1"/>
    </row>
    <row r="59" spans="1:27" ht="17.25" customHeight="1" x14ac:dyDescent="0.25">
      <c r="A59" s="49" t="str">
        <f>VLOOKUP(INVENTARIO!$D59,LISTA!$A:$E,3,0)</f>
        <v>APC-FQ</v>
      </c>
      <c r="B59" s="49" t="str">
        <f>VLOOKUP(INVENTARIO!$D59,LISTA!$A:$E,4,0)</f>
        <v>ALIMENTOS PARA PERROS</v>
      </c>
      <c r="C59" s="49" t="str">
        <f>VLOOKUP(INVENTARIO!$D59,LISTA!$A:$E,5,0)</f>
        <v>DOGOURMET</v>
      </c>
      <c r="D59" s="49" t="s">
        <v>862</v>
      </c>
      <c r="E59" s="49" t="s">
        <v>863</v>
      </c>
      <c r="F59" s="49">
        <v>6</v>
      </c>
      <c r="G59" s="50">
        <f t="shared" si="6"/>
        <v>0</v>
      </c>
      <c r="H59" s="50">
        <f t="shared" si="1"/>
        <v>0</v>
      </c>
      <c r="I59" s="49"/>
      <c r="J59" s="49"/>
      <c r="K59" s="49">
        <f t="shared" si="2"/>
        <v>0</v>
      </c>
      <c r="L59" s="49"/>
      <c r="M59" s="49">
        <f t="shared" si="3"/>
        <v>0</v>
      </c>
      <c r="N59" s="49"/>
      <c r="O59" s="49"/>
      <c r="P59" s="50">
        <f>H59-J59-I59-K59-L59-M59-INVENTARIO!$N59-O59</f>
        <v>0</v>
      </c>
      <c r="Q59" s="1">
        <f>IFERROR(VLOOKUP(D59,'TABL COMPR'!$A:$D,4,0),0)</f>
        <v>0</v>
      </c>
      <c r="R59" s="1">
        <f>IFERROR(VLOOKUP(D59,#REF!,4,0),0)</f>
        <v>0</v>
      </c>
      <c r="S59" s="1">
        <f t="shared" si="4"/>
        <v>0</v>
      </c>
      <c r="T59" s="1">
        <f t="shared" si="5"/>
        <v>0</v>
      </c>
      <c r="U59" s="1"/>
      <c r="V59" s="1"/>
      <c r="W59" s="1"/>
      <c r="X59" s="1"/>
      <c r="Y59" s="1"/>
      <c r="Z59" s="1"/>
      <c r="AA59" s="1"/>
    </row>
    <row r="60" spans="1:27" ht="17.25" customHeight="1" x14ac:dyDescent="0.25">
      <c r="A60" s="49" t="str">
        <f>VLOOKUP(INVENTARIO!$D60,LISTA!$A:$E,3,0)</f>
        <v>APC-FQ</v>
      </c>
      <c r="B60" s="49" t="str">
        <f>VLOOKUP(INVENTARIO!$D60,LISTA!$A:$E,4,0)</f>
        <v>ALIMENTOS PARA PERROS</v>
      </c>
      <c r="C60" s="49" t="str">
        <f>VLOOKUP(INVENTARIO!$D60,LISTA!$A:$E,5,0)</f>
        <v>DOGOURMET</v>
      </c>
      <c r="D60" s="49" t="s">
        <v>859</v>
      </c>
      <c r="E60" s="49" t="s">
        <v>860</v>
      </c>
      <c r="F60" s="49">
        <v>1</v>
      </c>
      <c r="G60" s="50">
        <f t="shared" si="6"/>
        <v>0</v>
      </c>
      <c r="H60" s="50">
        <f t="shared" si="1"/>
        <v>0</v>
      </c>
      <c r="I60" s="49"/>
      <c r="J60" s="49"/>
      <c r="K60" s="49">
        <f t="shared" si="2"/>
        <v>0</v>
      </c>
      <c r="L60" s="49"/>
      <c r="M60" s="49">
        <f t="shared" si="3"/>
        <v>0</v>
      </c>
      <c r="N60" s="49"/>
      <c r="O60" s="49"/>
      <c r="P60" s="50">
        <f>H60-J60-I60-K60-L60-M60-INVENTARIO!$N60-O60</f>
        <v>0</v>
      </c>
      <c r="Q60" s="1">
        <f>IFERROR(VLOOKUP(D60,'TABL COMPR'!$A:$D,4,0),0)</f>
        <v>0</v>
      </c>
      <c r="R60" s="1">
        <f>IFERROR(VLOOKUP(D60,#REF!,4,0),0)</f>
        <v>0</v>
      </c>
      <c r="S60" s="1">
        <f t="shared" si="4"/>
        <v>0</v>
      </c>
      <c r="T60" s="1">
        <f t="shared" si="5"/>
        <v>0</v>
      </c>
      <c r="U60" s="1"/>
      <c r="V60" s="1"/>
      <c r="W60" s="1"/>
      <c r="X60" s="1"/>
      <c r="Y60" s="1"/>
      <c r="Z60" s="1"/>
      <c r="AA60" s="1"/>
    </row>
    <row r="61" spans="1:27" ht="17.25" customHeight="1" x14ac:dyDescent="0.25">
      <c r="A61" s="49" t="str">
        <f>VLOOKUP(INVENTARIO!$D61,LISTA!$A:$E,3,0)</f>
        <v>APC-FQ</v>
      </c>
      <c r="B61" s="49" t="str">
        <f>VLOOKUP(INVENTARIO!$D61,LISTA!$A:$E,4,0)</f>
        <v>ALIMENTOS PARA PERROS</v>
      </c>
      <c r="C61" s="49" t="str">
        <f>VLOOKUP(INVENTARIO!$D61,LISTA!$A:$E,5,0)</f>
        <v>SUPER CAN</v>
      </c>
      <c r="D61" s="49" t="s">
        <v>845</v>
      </c>
      <c r="E61" s="49" t="s">
        <v>846</v>
      </c>
      <c r="F61" s="49">
        <v>1</v>
      </c>
      <c r="G61" s="50">
        <f t="shared" si="6"/>
        <v>0</v>
      </c>
      <c r="H61" s="50">
        <f t="shared" si="1"/>
        <v>0</v>
      </c>
      <c r="I61" s="49"/>
      <c r="J61" s="49"/>
      <c r="K61" s="49">
        <f t="shared" si="2"/>
        <v>0</v>
      </c>
      <c r="L61" s="49"/>
      <c r="M61" s="49">
        <f t="shared" si="3"/>
        <v>0</v>
      </c>
      <c r="N61" s="49"/>
      <c r="O61" s="49"/>
      <c r="P61" s="50">
        <f>H61-J61-I61-K61-L61-M61-INVENTARIO!$N61-O61</f>
        <v>0</v>
      </c>
      <c r="Q61" s="1">
        <f>IFERROR(VLOOKUP(D61,'TABL COMPR'!$A:$D,4,0),0)</f>
        <v>0</v>
      </c>
      <c r="R61" s="1">
        <f>IFERROR(VLOOKUP(D61,#REF!,4,0),0)</f>
        <v>0</v>
      </c>
      <c r="S61" s="1">
        <f t="shared" si="4"/>
        <v>0</v>
      </c>
      <c r="T61" s="1">
        <f t="shared" si="5"/>
        <v>0</v>
      </c>
      <c r="U61" s="1"/>
      <c r="V61" s="1"/>
      <c r="W61" s="1"/>
      <c r="X61" s="1"/>
      <c r="Y61" s="1"/>
      <c r="Z61" s="1"/>
      <c r="AA61" s="1"/>
    </row>
    <row r="62" spans="1:27" ht="17.25" customHeight="1" x14ac:dyDescent="0.25">
      <c r="A62" s="49" t="str">
        <f>VLOOKUP(INVENTARIO!$D62,LISTA!$A:$E,3,0)</f>
        <v>APC-FQ</v>
      </c>
      <c r="B62" s="49" t="str">
        <f>VLOOKUP(INVENTARIO!$D62,LISTA!$A:$E,4,0)</f>
        <v>ALIMENTOS PARA PERROS</v>
      </c>
      <c r="C62" s="49" t="str">
        <f>VLOOKUP(INVENTARIO!$D62,LISTA!$A:$E,5,0)</f>
        <v>SUPER CAN</v>
      </c>
      <c r="D62" s="49" t="s">
        <v>843</v>
      </c>
      <c r="E62" s="49" t="s">
        <v>844</v>
      </c>
      <c r="F62" s="49">
        <v>1</v>
      </c>
      <c r="G62" s="50">
        <f t="shared" si="6"/>
        <v>0</v>
      </c>
      <c r="H62" s="50">
        <f t="shared" si="1"/>
        <v>0</v>
      </c>
      <c r="I62" s="49"/>
      <c r="J62" s="49"/>
      <c r="K62" s="49">
        <f t="shared" si="2"/>
        <v>0</v>
      </c>
      <c r="L62" s="49"/>
      <c r="M62" s="49">
        <f t="shared" si="3"/>
        <v>0</v>
      </c>
      <c r="N62" s="49"/>
      <c r="O62" s="49"/>
      <c r="P62" s="50">
        <f>H62-J62-I62-K62-L62-M62-INVENTARIO!$N62-O62</f>
        <v>0</v>
      </c>
      <c r="Q62" s="1">
        <f>IFERROR(VLOOKUP(D62,'TABL COMPR'!$A:$D,4,0),0)</f>
        <v>0</v>
      </c>
      <c r="R62" s="1">
        <f>IFERROR(VLOOKUP(D62,#REF!,4,0),0)</f>
        <v>0</v>
      </c>
      <c r="S62" s="1">
        <f t="shared" si="4"/>
        <v>0</v>
      </c>
      <c r="T62" s="1">
        <f t="shared" si="5"/>
        <v>0</v>
      </c>
      <c r="U62" s="1"/>
      <c r="V62" s="1"/>
      <c r="W62" s="1"/>
      <c r="X62" s="1"/>
      <c r="Y62" s="1"/>
      <c r="Z62" s="1"/>
      <c r="AA62" s="1"/>
    </row>
    <row r="63" spans="1:27" ht="17.25" customHeight="1" x14ac:dyDescent="0.25">
      <c r="A63" s="49" t="str">
        <f>VLOOKUP(INVENTARIO!$D63,LISTA!$A:$E,3,0)</f>
        <v>APC-FQ</v>
      </c>
      <c r="B63" s="49" t="str">
        <f>VLOOKUP(INVENTARIO!$D63,LISTA!$A:$E,4,0)</f>
        <v>ALIMENTOS PARA PERROS</v>
      </c>
      <c r="C63" s="49" t="str">
        <f>VLOOKUP(INVENTARIO!$D63,LISTA!$A:$E,5,0)</f>
        <v>SUPER CAN</v>
      </c>
      <c r="D63" s="49" t="s">
        <v>840</v>
      </c>
      <c r="E63" s="49" t="s">
        <v>841</v>
      </c>
      <c r="F63" s="49">
        <v>1</v>
      </c>
      <c r="G63" s="50">
        <f t="shared" si="6"/>
        <v>0</v>
      </c>
      <c r="H63" s="50">
        <f t="shared" si="1"/>
        <v>0</v>
      </c>
      <c r="I63" s="49"/>
      <c r="J63" s="49"/>
      <c r="K63" s="49">
        <f t="shared" si="2"/>
        <v>0</v>
      </c>
      <c r="L63" s="49"/>
      <c r="M63" s="49">
        <f t="shared" si="3"/>
        <v>0</v>
      </c>
      <c r="N63" s="49"/>
      <c r="O63" s="49"/>
      <c r="P63" s="50">
        <f>H63-J63-I63-K63-L63-M63-INVENTARIO!$N63-O63</f>
        <v>0</v>
      </c>
      <c r="Q63" s="1">
        <f>IFERROR(VLOOKUP(D63,'TABL COMPR'!$A:$D,4,0),0)</f>
        <v>0</v>
      </c>
      <c r="R63" s="1">
        <f>IFERROR(VLOOKUP(D63,#REF!,4,0),0)</f>
        <v>0</v>
      </c>
      <c r="S63" s="1">
        <f t="shared" si="4"/>
        <v>0</v>
      </c>
      <c r="T63" s="1">
        <f t="shared" si="5"/>
        <v>0</v>
      </c>
      <c r="U63" s="1"/>
      <c r="V63" s="1"/>
      <c r="W63" s="1"/>
      <c r="X63" s="1"/>
      <c r="Y63" s="1"/>
      <c r="Z63" s="1"/>
      <c r="AA63" s="1"/>
    </row>
    <row r="64" spans="1:27" ht="17.25" customHeight="1" x14ac:dyDescent="0.25">
      <c r="A64" s="49" t="str">
        <f>VLOOKUP(INVENTARIO!$D64,LISTA!$A:$E,3,0)</f>
        <v>APC-FQ</v>
      </c>
      <c r="B64" s="49" t="str">
        <f>VLOOKUP(INVENTARIO!$D64,LISTA!$A:$E,4,0)</f>
        <v>ALIMENTOS PARA PERROS</v>
      </c>
      <c r="C64" s="49" t="str">
        <f>VLOOKUP(INVENTARIO!$D64,LISTA!$A:$E,5,0)</f>
        <v>SUPER CAN</v>
      </c>
      <c r="D64" s="49" t="s">
        <v>409</v>
      </c>
      <c r="E64" s="49" t="s">
        <v>837</v>
      </c>
      <c r="F64" s="49">
        <v>6</v>
      </c>
      <c r="G64" s="50">
        <f t="shared" si="6"/>
        <v>0</v>
      </c>
      <c r="H64" s="50">
        <f t="shared" si="1"/>
        <v>0</v>
      </c>
      <c r="I64" s="49"/>
      <c r="J64" s="49"/>
      <c r="K64" s="49">
        <f t="shared" si="2"/>
        <v>0</v>
      </c>
      <c r="L64" s="49"/>
      <c r="M64" s="49">
        <f t="shared" si="3"/>
        <v>0</v>
      </c>
      <c r="N64" s="49"/>
      <c r="O64" s="49"/>
      <c r="P64" s="50">
        <f>H64-J64-I64-K64-L64-M64-INVENTARIO!$N64-O64</f>
        <v>0</v>
      </c>
      <c r="Q64" s="1">
        <f>IFERROR(VLOOKUP(D64,'TABL COMPR'!$A:$D,4,0),0)</f>
        <v>0</v>
      </c>
      <c r="R64" s="1">
        <f>IFERROR(VLOOKUP(D64,#REF!,4,0),0)</f>
        <v>0</v>
      </c>
      <c r="S64" s="1">
        <f t="shared" si="4"/>
        <v>0</v>
      </c>
      <c r="T64" s="1">
        <f t="shared" si="5"/>
        <v>0</v>
      </c>
      <c r="U64" s="1"/>
      <c r="V64" s="1"/>
      <c r="W64" s="1"/>
      <c r="X64" s="1"/>
      <c r="Y64" s="1"/>
      <c r="Z64" s="1"/>
      <c r="AA64" s="1"/>
    </row>
    <row r="65" spans="1:27" ht="17.25" customHeight="1" x14ac:dyDescent="0.25">
      <c r="A65" s="49" t="str">
        <f>VLOOKUP(INVENTARIO!$D65,LISTA!$A:$E,3,0)</f>
        <v>APC-FQ</v>
      </c>
      <c r="B65" s="49" t="str">
        <f>VLOOKUP(INVENTARIO!$D65,LISTA!$A:$E,4,0)</f>
        <v>ALIMENTOS PARA PERROS</v>
      </c>
      <c r="C65" s="49" t="str">
        <f>VLOOKUP(INVENTARIO!$D65,LISTA!$A:$E,5,0)</f>
        <v>DOGOURMET</v>
      </c>
      <c r="D65" s="49" t="s">
        <v>865</v>
      </c>
      <c r="E65" s="49" t="s">
        <v>866</v>
      </c>
      <c r="F65" s="49">
        <v>1</v>
      </c>
      <c r="G65" s="50">
        <f t="shared" si="6"/>
        <v>0</v>
      </c>
      <c r="H65" s="50">
        <f t="shared" si="1"/>
        <v>0</v>
      </c>
      <c r="I65" s="49"/>
      <c r="J65" s="49"/>
      <c r="K65" s="49">
        <f t="shared" si="2"/>
        <v>0</v>
      </c>
      <c r="L65" s="49"/>
      <c r="M65" s="49">
        <f t="shared" si="3"/>
        <v>0</v>
      </c>
      <c r="N65" s="49"/>
      <c r="O65" s="49"/>
      <c r="P65" s="50">
        <f>H65-J65-I65-K65-L65-M65-INVENTARIO!$N65-O65</f>
        <v>0</v>
      </c>
      <c r="Q65" s="1">
        <f>IFERROR(VLOOKUP(D65,'TABL COMPR'!$A:$D,4,0),0)</f>
        <v>0</v>
      </c>
      <c r="R65" s="1">
        <f>IFERROR(VLOOKUP(D65,#REF!,4,0),0)</f>
        <v>0</v>
      </c>
      <c r="S65" s="1">
        <f t="shared" si="4"/>
        <v>0</v>
      </c>
      <c r="T65" s="1">
        <f t="shared" si="5"/>
        <v>0</v>
      </c>
      <c r="U65" s="1"/>
      <c r="V65" s="1"/>
      <c r="W65" s="1"/>
      <c r="X65" s="1"/>
      <c r="Y65" s="1"/>
      <c r="Z65" s="1"/>
      <c r="AA65" s="1"/>
    </row>
    <row r="66" spans="1:27" ht="17.25" customHeight="1" x14ac:dyDescent="0.25">
      <c r="A66" s="49" t="str">
        <f>VLOOKUP(INVENTARIO!$D66,LISTA!$A:$E,3,0)</f>
        <v>APC-FQ</v>
      </c>
      <c r="B66" s="49" t="str">
        <f>VLOOKUP(INVENTARIO!$D66,LISTA!$A:$E,4,0)</f>
        <v>ALIMENTOS PARA PERROS</v>
      </c>
      <c r="C66" s="49" t="str">
        <f>VLOOKUP(INVENTARIO!$D66,LISTA!$A:$E,5,0)</f>
        <v>DOGOURMET</v>
      </c>
      <c r="D66" s="49" t="s">
        <v>876</v>
      </c>
      <c r="E66" s="49" t="s">
        <v>877</v>
      </c>
      <c r="F66" s="49">
        <v>1</v>
      </c>
      <c r="G66" s="50">
        <f t="shared" si="6"/>
        <v>0</v>
      </c>
      <c r="H66" s="50">
        <f t="shared" si="1"/>
        <v>0</v>
      </c>
      <c r="I66" s="49"/>
      <c r="J66" s="49"/>
      <c r="K66" s="49">
        <f t="shared" si="2"/>
        <v>0</v>
      </c>
      <c r="L66" s="49"/>
      <c r="M66" s="49">
        <f t="shared" si="3"/>
        <v>0</v>
      </c>
      <c r="N66" s="49"/>
      <c r="O66" s="49"/>
      <c r="P66" s="50">
        <f>H66-J66-I66-K66-L66-M66-INVENTARIO!$N66-O66</f>
        <v>0</v>
      </c>
      <c r="Q66" s="1">
        <f>IFERROR(VLOOKUP(D66,'TABL COMPR'!$A:$D,4,0),0)</f>
        <v>0</v>
      </c>
      <c r="R66" s="1">
        <f>IFERROR(VLOOKUP(D66,#REF!,4,0),0)</f>
        <v>0</v>
      </c>
      <c r="S66" s="1">
        <f t="shared" si="4"/>
        <v>0</v>
      </c>
      <c r="T66" s="1">
        <f t="shared" si="5"/>
        <v>0</v>
      </c>
      <c r="U66" s="1"/>
      <c r="V66" s="1"/>
      <c r="W66" s="1"/>
      <c r="X66" s="1"/>
      <c r="Y66" s="1"/>
      <c r="Z66" s="1"/>
      <c r="AA66" s="1"/>
    </row>
    <row r="67" spans="1:27" ht="17.25" customHeight="1" x14ac:dyDescent="0.25">
      <c r="A67" s="49" t="str">
        <f>VLOOKUP(INVENTARIO!$D67,LISTA!$A:$E,3,0)</f>
        <v>APC-FQ</v>
      </c>
      <c r="B67" s="49" t="str">
        <f>VLOOKUP(INVENTARIO!$D67,LISTA!$A:$E,4,0)</f>
        <v>GATOS</v>
      </c>
      <c r="C67" s="49" t="str">
        <f>VLOOKUP(INVENTARIO!$D67,LISTA!$A:$E,5,0)</f>
        <v>DONKAT</v>
      </c>
      <c r="D67" s="49" t="s">
        <v>431</v>
      </c>
      <c r="E67" s="49" t="s">
        <v>432</v>
      </c>
      <c r="F67" s="49">
        <v>1</v>
      </c>
      <c r="G67" s="50">
        <f t="shared" si="6"/>
        <v>0</v>
      </c>
      <c r="H67" s="50">
        <f t="shared" si="1"/>
        <v>0</v>
      </c>
      <c r="I67" s="49"/>
      <c r="J67" s="49"/>
      <c r="K67" s="49">
        <f t="shared" si="2"/>
        <v>0</v>
      </c>
      <c r="L67" s="49"/>
      <c r="M67" s="49">
        <f t="shared" si="3"/>
        <v>0</v>
      </c>
      <c r="N67" s="49"/>
      <c r="O67" s="49"/>
      <c r="P67" s="50">
        <f>H67-J67-I67-K67-L67-M67-INVENTARIO!$N67-O67</f>
        <v>0</v>
      </c>
      <c r="Q67" s="1">
        <f>IFERROR(VLOOKUP(D67,'TABL COMPR'!$A:$D,4,0),0)</f>
        <v>0</v>
      </c>
      <c r="R67" s="1">
        <f>IFERROR(VLOOKUP(D67,#REF!,4,0),0)</f>
        <v>0</v>
      </c>
      <c r="S67" s="1">
        <f t="shared" si="4"/>
        <v>0</v>
      </c>
      <c r="T67" s="1">
        <f t="shared" si="5"/>
        <v>0</v>
      </c>
      <c r="U67" s="1"/>
      <c r="V67" s="1"/>
      <c r="W67" s="1"/>
      <c r="X67" s="1"/>
      <c r="Y67" s="1"/>
      <c r="Z67" s="1"/>
      <c r="AA67" s="1"/>
    </row>
    <row r="68" spans="1:27" ht="17.25" customHeight="1" x14ac:dyDescent="0.25">
      <c r="A68" s="49" t="str">
        <f>VLOOKUP(INVENTARIO!$D68,LISTA!$A:$E,3,0)</f>
        <v>APC-FQ</v>
      </c>
      <c r="B68" s="49" t="str">
        <f>VLOOKUP(INVENTARIO!$D68,LISTA!$A:$E,4,0)</f>
        <v>PEPITONAS</v>
      </c>
      <c r="C68" s="49" t="str">
        <f>VLOOKUP(INVENTARIO!$D68,LISTA!$A:$E,5,0)</f>
        <v>MARGARITA</v>
      </c>
      <c r="D68" s="49" t="s">
        <v>252</v>
      </c>
      <c r="E68" s="49" t="s">
        <v>1139</v>
      </c>
      <c r="F68" s="49">
        <v>35</v>
      </c>
      <c r="G68" s="50">
        <f t="shared" si="6"/>
        <v>0</v>
      </c>
      <c r="H68" s="50">
        <f t="shared" si="1"/>
        <v>0</v>
      </c>
      <c r="I68" s="49"/>
      <c r="J68" s="49"/>
      <c r="K68" s="49">
        <f t="shared" si="2"/>
        <v>0</v>
      </c>
      <c r="L68" s="49"/>
      <c r="M68" s="49">
        <f t="shared" si="3"/>
        <v>0</v>
      </c>
      <c r="N68" s="49"/>
      <c r="O68" s="49"/>
      <c r="P68" s="50">
        <f>H68-J68-I68-K68-L68-M68-INVENTARIO!$N68-O68</f>
        <v>0</v>
      </c>
      <c r="Q68" s="1">
        <f>IFERROR(VLOOKUP(D68,'TABL COMPR'!$A:$D,4,0),0)</f>
        <v>0</v>
      </c>
      <c r="R68" s="1">
        <f>IFERROR(VLOOKUP(D68,#REF!,4,0),0)</f>
        <v>0</v>
      </c>
      <c r="S68" s="1">
        <f t="shared" si="4"/>
        <v>0</v>
      </c>
      <c r="T68" s="1">
        <f t="shared" si="5"/>
        <v>0</v>
      </c>
      <c r="U68" s="1"/>
      <c r="V68" s="1"/>
      <c r="W68" s="1"/>
      <c r="X68" s="1"/>
      <c r="Y68" s="1"/>
      <c r="Z68" s="1"/>
      <c r="AA68" s="1"/>
    </row>
    <row r="69" spans="1:27" ht="17.25" customHeight="1" x14ac:dyDescent="0.25">
      <c r="A69" s="49" t="str">
        <f>VLOOKUP(INVENTARIO!$D69,LISTA!$A:$E,3,0)</f>
        <v>APC-FQ</v>
      </c>
      <c r="B69" s="49" t="str">
        <f>VLOOKUP(INVENTARIO!$D69,LISTA!$A:$E,4,0)</f>
        <v>SARDINAS</v>
      </c>
      <c r="C69" s="49" t="str">
        <f>VLOOKUP(INVENTARIO!$D69,LISTA!$A:$E,5,0)</f>
        <v>MARGARITA</v>
      </c>
      <c r="D69" s="49" t="s">
        <v>257</v>
      </c>
      <c r="E69" s="49" t="s">
        <v>1169</v>
      </c>
      <c r="F69" s="49">
        <v>20</v>
      </c>
      <c r="G69" s="50">
        <f t="shared" si="6"/>
        <v>0</v>
      </c>
      <c r="H69" s="50">
        <f t="shared" si="1"/>
        <v>0</v>
      </c>
      <c r="I69" s="49"/>
      <c r="J69" s="49"/>
      <c r="K69" s="49">
        <f t="shared" si="2"/>
        <v>0</v>
      </c>
      <c r="L69" s="49"/>
      <c r="M69" s="49">
        <f t="shared" si="3"/>
        <v>0</v>
      </c>
      <c r="N69" s="49"/>
      <c r="O69" s="49"/>
      <c r="P69" s="50">
        <f>H69-J69-I69-K69-L69-M69-INVENTARIO!$N69-O69</f>
        <v>0</v>
      </c>
      <c r="Q69" s="1">
        <f>IFERROR(VLOOKUP(D69,'TABL COMPR'!$A:$D,4,0),0)</f>
        <v>0</v>
      </c>
      <c r="R69" s="1">
        <f>IFERROR(VLOOKUP(D69,#REF!,4,0),0)</f>
        <v>0</v>
      </c>
      <c r="S69" s="1">
        <f t="shared" si="4"/>
        <v>0</v>
      </c>
      <c r="T69" s="1">
        <f t="shared" si="5"/>
        <v>0</v>
      </c>
      <c r="U69" s="1"/>
      <c r="V69" s="1"/>
      <c r="W69" s="1"/>
      <c r="X69" s="1"/>
      <c r="Y69" s="1"/>
      <c r="Z69" s="1"/>
      <c r="AA69" s="1"/>
    </row>
    <row r="70" spans="1:27" ht="17.25" customHeight="1" x14ac:dyDescent="0.25">
      <c r="A70" s="49" t="str">
        <f>VLOOKUP(INVENTARIO!$D70,LISTA!$A:$E,3,0)</f>
        <v>APC-FQ</v>
      </c>
      <c r="B70" s="49" t="str">
        <f>VLOOKUP(INVENTARIO!$D70,LISTA!$A:$E,4,0)</f>
        <v>SARDINAS</v>
      </c>
      <c r="C70" s="49" t="str">
        <f>VLOOKUP(INVENTARIO!$D70,LISTA!$A:$E,5,0)</f>
        <v>MARGARITA</v>
      </c>
      <c r="D70" s="49" t="s">
        <v>262</v>
      </c>
      <c r="E70" s="49" t="s">
        <v>1198</v>
      </c>
      <c r="F70" s="49">
        <v>20</v>
      </c>
      <c r="G70" s="50">
        <f t="shared" si="6"/>
        <v>0</v>
      </c>
      <c r="H70" s="50">
        <f t="shared" si="1"/>
        <v>0</v>
      </c>
      <c r="I70" s="49"/>
      <c r="J70" s="49"/>
      <c r="K70" s="49">
        <f t="shared" si="2"/>
        <v>0</v>
      </c>
      <c r="L70" s="49"/>
      <c r="M70" s="49">
        <f t="shared" si="3"/>
        <v>0</v>
      </c>
      <c r="N70" s="49"/>
      <c r="O70" s="49"/>
      <c r="P70" s="50">
        <f>H70-J70-I70-K70-L70-M70-INVENTARIO!$N70-O70</f>
        <v>0</v>
      </c>
      <c r="Q70" s="1">
        <f>IFERROR(VLOOKUP(D70,'TABL COMPR'!$A:$D,4,0),0)</f>
        <v>0</v>
      </c>
      <c r="R70" s="1">
        <f>IFERROR(VLOOKUP(D70,#REF!,4,0),0)</f>
        <v>0</v>
      </c>
      <c r="S70" s="1">
        <f t="shared" si="4"/>
        <v>0</v>
      </c>
      <c r="T70" s="1">
        <f t="shared" si="5"/>
        <v>0</v>
      </c>
      <c r="U70" s="1"/>
      <c r="V70" s="1"/>
      <c r="W70" s="1"/>
      <c r="X70" s="1"/>
      <c r="Y70" s="1"/>
      <c r="Z70" s="1"/>
      <c r="AA70" s="1"/>
    </row>
    <row r="71" spans="1:27" ht="17.25" customHeight="1" x14ac:dyDescent="0.25">
      <c r="A71" s="49" t="str">
        <f>VLOOKUP(INVENTARIO!$D71,LISTA!$A:$E,3,0)</f>
        <v>APC-FQ</v>
      </c>
      <c r="B71" s="49" t="str">
        <f>VLOOKUP(INVENTARIO!$D71,LISTA!$A:$E,4,0)</f>
        <v>VINAGRES</v>
      </c>
      <c r="C71" s="49" t="str">
        <f>VLOOKUP(INVENTARIO!$D71,LISTA!$A:$E,5,0)</f>
        <v>MAVESA</v>
      </c>
      <c r="D71" s="49" t="s">
        <v>451</v>
      </c>
      <c r="E71" s="49" t="s">
        <v>1220</v>
      </c>
      <c r="F71" s="49">
        <v>12</v>
      </c>
      <c r="G71" s="50">
        <f t="shared" si="6"/>
        <v>0</v>
      </c>
      <c r="H71" s="50">
        <f t="shared" si="1"/>
        <v>0</v>
      </c>
      <c r="I71" s="49"/>
      <c r="J71" s="49"/>
      <c r="K71" s="49">
        <f t="shared" si="2"/>
        <v>0</v>
      </c>
      <c r="L71" s="49"/>
      <c r="M71" s="49">
        <f t="shared" si="3"/>
        <v>0</v>
      </c>
      <c r="N71" s="49"/>
      <c r="O71" s="49"/>
      <c r="P71" s="50">
        <f>H71-J71-I71-K71-L71-M71-INVENTARIO!$N71-O71</f>
        <v>0</v>
      </c>
      <c r="Q71" s="1">
        <f>IFERROR(VLOOKUP(D71,'TABL COMPR'!$A:$D,4,0),0)</f>
        <v>0</v>
      </c>
      <c r="R71" s="1">
        <f>IFERROR(VLOOKUP(D71,#REF!,4,0),0)</f>
        <v>0</v>
      </c>
      <c r="S71" s="1">
        <f t="shared" si="4"/>
        <v>0</v>
      </c>
      <c r="T71" s="1">
        <f t="shared" si="5"/>
        <v>0</v>
      </c>
      <c r="U71" s="1"/>
      <c r="V71" s="1"/>
      <c r="W71" s="1"/>
      <c r="X71" s="1"/>
      <c r="Y71" s="1"/>
      <c r="Z71" s="1"/>
      <c r="AA71" s="1"/>
    </row>
    <row r="72" spans="1:27" ht="17.25" customHeight="1" x14ac:dyDescent="0.25">
      <c r="A72" s="49" t="str">
        <f>VLOOKUP(INVENTARIO!$D72,LISTA!$A:$E,3,0)</f>
        <v>APC-FQ</v>
      </c>
      <c r="B72" s="49" t="str">
        <f>VLOOKUP(INVENTARIO!$D72,LISTA!$A:$E,4,0)</f>
        <v>MARGARINA</v>
      </c>
      <c r="C72" s="49" t="str">
        <f>VLOOKUP(INVENTARIO!$D72,LISTA!$A:$E,5,0)</f>
        <v>NELLY</v>
      </c>
      <c r="D72" s="49" t="s">
        <v>452</v>
      </c>
      <c r="E72" s="49" t="s">
        <v>1103</v>
      </c>
      <c r="F72" s="49">
        <v>24</v>
      </c>
      <c r="G72" s="50">
        <f t="shared" si="6"/>
        <v>0</v>
      </c>
      <c r="H72" s="50">
        <f t="shared" si="1"/>
        <v>0</v>
      </c>
      <c r="I72" s="49"/>
      <c r="J72" s="49"/>
      <c r="K72" s="49">
        <f t="shared" si="2"/>
        <v>0</v>
      </c>
      <c r="L72" s="49"/>
      <c r="M72" s="49">
        <f t="shared" si="3"/>
        <v>0</v>
      </c>
      <c r="N72" s="49"/>
      <c r="O72" s="49"/>
      <c r="P72" s="50">
        <f>H72-J72-I72-K72-L72-M72-INVENTARIO!$N72-O72</f>
        <v>0</v>
      </c>
      <c r="Q72" s="1">
        <f>IFERROR(VLOOKUP(D72,'TABL COMPR'!$A:$D,4,0),0)</f>
        <v>0</v>
      </c>
      <c r="R72" s="1">
        <f>IFERROR(VLOOKUP(D72,#REF!,4,0),0)</f>
        <v>0</v>
      </c>
      <c r="S72" s="1">
        <f t="shared" si="4"/>
        <v>0</v>
      </c>
      <c r="T72" s="1">
        <f t="shared" si="5"/>
        <v>0</v>
      </c>
      <c r="U72" s="1"/>
      <c r="V72" s="1"/>
      <c r="W72" s="1"/>
      <c r="X72" s="1"/>
      <c r="Y72" s="1"/>
      <c r="Z72" s="1"/>
      <c r="AA72" s="1"/>
    </row>
    <row r="73" spans="1:27" ht="17.25" customHeight="1" x14ac:dyDescent="0.25">
      <c r="A73" s="49" t="str">
        <f>VLOOKUP(INVENTARIO!$D73,LISTA!$A:$E,3,0)</f>
        <v>APC-FQ</v>
      </c>
      <c r="B73" s="49" t="str">
        <f>VLOOKUP(INVENTARIO!$D73,LISTA!$A:$E,4,0)</f>
        <v>DETERGENTES</v>
      </c>
      <c r="C73" s="49" t="str">
        <f>VLOOKUP(INVENTARIO!$D73,LISTA!$A:$E,5,0)</f>
        <v>LAS LLAVES POLVO</v>
      </c>
      <c r="D73" s="49" t="s">
        <v>975</v>
      </c>
      <c r="E73" s="49" t="s">
        <v>976</v>
      </c>
      <c r="F73" s="49">
        <v>30</v>
      </c>
      <c r="G73" s="50">
        <f t="shared" si="6"/>
        <v>0</v>
      </c>
      <c r="H73" s="50">
        <f t="shared" si="1"/>
        <v>0</v>
      </c>
      <c r="I73" s="49"/>
      <c r="J73" s="49"/>
      <c r="K73" s="49">
        <f t="shared" si="2"/>
        <v>0</v>
      </c>
      <c r="L73" s="49"/>
      <c r="M73" s="49">
        <f t="shared" si="3"/>
        <v>0</v>
      </c>
      <c r="N73" s="49"/>
      <c r="O73" s="49"/>
      <c r="P73" s="50">
        <f>H73-J73-I73-K73-L73-M73-INVENTARIO!$N73-O73</f>
        <v>0</v>
      </c>
      <c r="Q73" s="1">
        <f>IFERROR(VLOOKUP(D73,'TABL COMPR'!$A:$D,4,0),0)</f>
        <v>0</v>
      </c>
      <c r="R73" s="1">
        <f>IFERROR(VLOOKUP(D73,#REF!,4,0),0)</f>
        <v>0</v>
      </c>
      <c r="S73" s="1">
        <f t="shared" si="4"/>
        <v>0</v>
      </c>
      <c r="T73" s="1">
        <f t="shared" si="5"/>
        <v>0</v>
      </c>
      <c r="U73" s="1"/>
      <c r="V73" s="1"/>
      <c r="W73" s="1"/>
      <c r="X73" s="1"/>
      <c r="Y73" s="1"/>
      <c r="Z73" s="1"/>
      <c r="AA73" s="1"/>
    </row>
    <row r="74" spans="1:27" ht="17.25" customHeight="1" x14ac:dyDescent="0.25">
      <c r="A74" s="49" t="str">
        <f>VLOOKUP(INVENTARIO!$D74,LISTA!$A:$E,3,0)</f>
        <v>APC-FQ</v>
      </c>
      <c r="B74" s="49" t="str">
        <f>VLOOKUP(INVENTARIO!$D74,LISTA!$A:$E,4,0)</f>
        <v>DETERGENTES</v>
      </c>
      <c r="C74" s="49" t="str">
        <f>VLOOKUP(INVENTARIO!$D74,LISTA!$A:$E,5,0)</f>
        <v>LAS LLAVES POLVO</v>
      </c>
      <c r="D74" s="49" t="s">
        <v>973</v>
      </c>
      <c r="E74" s="49" t="s">
        <v>974</v>
      </c>
      <c r="F74" s="49">
        <v>20</v>
      </c>
      <c r="G74" s="50">
        <f t="shared" si="6"/>
        <v>0</v>
      </c>
      <c r="H74" s="50">
        <f t="shared" si="1"/>
        <v>0</v>
      </c>
      <c r="I74" s="49"/>
      <c r="J74" s="49"/>
      <c r="K74" s="49">
        <f t="shared" si="2"/>
        <v>0</v>
      </c>
      <c r="L74" s="49"/>
      <c r="M74" s="49">
        <f t="shared" si="3"/>
        <v>0</v>
      </c>
      <c r="N74" s="49"/>
      <c r="O74" s="49"/>
      <c r="P74" s="50">
        <f>H74-J74-I74-K74-L74-M74-INVENTARIO!$N74-O74</f>
        <v>0</v>
      </c>
      <c r="Q74" s="1">
        <f>IFERROR(VLOOKUP(D74,'TABL COMPR'!$A:$D,4,0),0)</f>
        <v>0</v>
      </c>
      <c r="R74" s="1">
        <f>IFERROR(VLOOKUP(D74,#REF!,4,0),0)</f>
        <v>0</v>
      </c>
      <c r="S74" s="1">
        <f t="shared" si="4"/>
        <v>0</v>
      </c>
      <c r="T74" s="1">
        <f t="shared" si="5"/>
        <v>0</v>
      </c>
      <c r="U74" s="1"/>
      <c r="V74" s="1"/>
      <c r="W74" s="1"/>
      <c r="X74" s="1"/>
      <c r="Y74" s="1"/>
      <c r="Z74" s="1"/>
      <c r="AA74" s="1"/>
    </row>
    <row r="75" spans="1:27" ht="17.25" customHeight="1" x14ac:dyDescent="0.25">
      <c r="A75" s="49" t="str">
        <f>VLOOKUP(INVENTARIO!$D75,LISTA!$A:$E,3,0)</f>
        <v>APC-FQ</v>
      </c>
      <c r="B75" s="49" t="str">
        <f>VLOOKUP(INVENTARIO!$D75,LISTA!$A:$E,4,0)</f>
        <v>DETERGENTES</v>
      </c>
      <c r="C75" s="49" t="str">
        <f>VLOOKUP(INVENTARIO!$D75,LISTA!$A:$E,5,0)</f>
        <v>LAS LLAVES POLVO</v>
      </c>
      <c r="D75" s="49" t="s">
        <v>971</v>
      </c>
      <c r="E75" s="49" t="s">
        <v>972</v>
      </c>
      <c r="F75" s="49">
        <v>30</v>
      </c>
      <c r="G75" s="50">
        <f t="shared" si="6"/>
        <v>0</v>
      </c>
      <c r="H75" s="50">
        <f t="shared" si="1"/>
        <v>0</v>
      </c>
      <c r="I75" s="49"/>
      <c r="J75" s="49"/>
      <c r="K75" s="49">
        <f t="shared" si="2"/>
        <v>0</v>
      </c>
      <c r="L75" s="49"/>
      <c r="M75" s="49">
        <f t="shared" si="3"/>
        <v>0</v>
      </c>
      <c r="N75" s="49"/>
      <c r="O75" s="49"/>
      <c r="P75" s="50">
        <f>H75-J75-I75-K75-L75-M75-INVENTARIO!$N75-O75</f>
        <v>0</v>
      </c>
      <c r="Q75" s="1">
        <f>IFERROR(VLOOKUP(D75,'TABL COMPR'!$A:$D,4,0),0)</f>
        <v>0</v>
      </c>
      <c r="R75" s="1">
        <f>IFERROR(VLOOKUP(D75,#REF!,4,0),0)</f>
        <v>0</v>
      </c>
      <c r="S75" s="1">
        <f t="shared" si="4"/>
        <v>0</v>
      </c>
      <c r="T75" s="1">
        <f t="shared" si="5"/>
        <v>0</v>
      </c>
      <c r="U75" s="1"/>
      <c r="V75" s="1"/>
      <c r="W75" s="1"/>
      <c r="X75" s="1"/>
      <c r="Y75" s="1"/>
      <c r="Z75" s="1"/>
      <c r="AA75" s="1"/>
    </row>
    <row r="76" spans="1:27" ht="17.25" customHeight="1" x14ac:dyDescent="0.25">
      <c r="A76" s="49" t="str">
        <f>VLOOKUP(INVENTARIO!$D76,LISTA!$A:$E,3,0)</f>
        <v>APC-FQ</v>
      </c>
      <c r="B76" s="49" t="str">
        <f>VLOOKUP(INVENTARIO!$D76,LISTA!$A:$E,4,0)</f>
        <v>DETERGENTES</v>
      </c>
      <c r="C76" s="49" t="str">
        <f>VLOOKUP(INVENTARIO!$D76,LISTA!$A:$E,5,0)</f>
        <v>LAS LLAVES POLVO</v>
      </c>
      <c r="D76" s="49" t="s">
        <v>969</v>
      </c>
      <c r="E76" s="49" t="s">
        <v>970</v>
      </c>
      <c r="F76" s="49">
        <v>20</v>
      </c>
      <c r="G76" s="50">
        <f t="shared" si="6"/>
        <v>0</v>
      </c>
      <c r="H76" s="50">
        <f t="shared" si="1"/>
        <v>0</v>
      </c>
      <c r="I76" s="49"/>
      <c r="J76" s="49"/>
      <c r="K76" s="49">
        <f t="shared" si="2"/>
        <v>0</v>
      </c>
      <c r="L76" s="49"/>
      <c r="M76" s="49">
        <f t="shared" si="3"/>
        <v>0</v>
      </c>
      <c r="N76" s="49"/>
      <c r="O76" s="49"/>
      <c r="P76" s="50">
        <f>H76-J76-I76-K76-L76-M76-INVENTARIO!$N76-O76</f>
        <v>0</v>
      </c>
      <c r="Q76" s="1">
        <f>IFERROR(VLOOKUP(D76,'TABL COMPR'!$A:$D,4,0),0)</f>
        <v>0</v>
      </c>
      <c r="R76" s="1">
        <f>IFERROR(VLOOKUP(D76,#REF!,4,0),0)</f>
        <v>0</v>
      </c>
      <c r="S76" s="1">
        <f t="shared" si="4"/>
        <v>0</v>
      </c>
      <c r="T76" s="1">
        <f t="shared" si="5"/>
        <v>0</v>
      </c>
      <c r="U76" s="1"/>
      <c r="V76" s="1"/>
      <c r="W76" s="1"/>
      <c r="X76" s="1"/>
      <c r="Y76" s="1"/>
      <c r="Z76" s="1"/>
      <c r="AA76" s="1"/>
    </row>
    <row r="77" spans="1:27" ht="17.25" customHeight="1" x14ac:dyDescent="0.25">
      <c r="A77" s="49" t="str">
        <f>VLOOKUP(INVENTARIO!$D77,LISTA!$A:$E,3,0)</f>
        <v>APC-FQ</v>
      </c>
      <c r="B77" s="49" t="str">
        <f>VLOOKUP(INVENTARIO!$D77,LISTA!$A:$E,4,0)</f>
        <v>LIMPIADORES</v>
      </c>
      <c r="C77" s="49" t="str">
        <f>VLOOKUP(INVENTARIO!$D77,LISTA!$A:$E,5,0)</f>
        <v>LAS LLAVES LIQUIDO</v>
      </c>
      <c r="D77" s="49" t="s">
        <v>1087</v>
      </c>
      <c r="E77" s="49" t="s">
        <v>1088</v>
      </c>
      <c r="F77" s="49">
        <v>12</v>
      </c>
      <c r="G77" s="50">
        <f t="shared" si="6"/>
        <v>0</v>
      </c>
      <c r="H77" s="50">
        <f t="shared" si="1"/>
        <v>0</v>
      </c>
      <c r="I77" s="49"/>
      <c r="J77" s="49"/>
      <c r="K77" s="49">
        <f t="shared" si="2"/>
        <v>0</v>
      </c>
      <c r="L77" s="49"/>
      <c r="M77" s="49">
        <f t="shared" si="3"/>
        <v>0</v>
      </c>
      <c r="N77" s="49"/>
      <c r="O77" s="49"/>
      <c r="P77" s="50">
        <f>H77-J77-I77-K77-L77-M77-INVENTARIO!$N77-O77</f>
        <v>0</v>
      </c>
      <c r="Q77" s="1">
        <f>IFERROR(VLOOKUP(D77,'TABL COMPR'!$A:$D,4,0),0)</f>
        <v>0</v>
      </c>
      <c r="R77" s="1">
        <f>IFERROR(VLOOKUP(D77,#REF!,4,0),0)</f>
        <v>0</v>
      </c>
      <c r="S77" s="1">
        <f t="shared" si="4"/>
        <v>0</v>
      </c>
      <c r="T77" s="1">
        <f t="shared" si="5"/>
        <v>0</v>
      </c>
      <c r="U77" s="1"/>
      <c r="V77" s="1"/>
      <c r="W77" s="1"/>
      <c r="X77" s="1"/>
      <c r="Y77" s="1"/>
      <c r="Z77" s="1"/>
      <c r="AA77" s="1"/>
    </row>
    <row r="78" spans="1:27" ht="17.25" customHeight="1" x14ac:dyDescent="0.25">
      <c r="A78" s="49" t="str">
        <f>VLOOKUP(INVENTARIO!$D78,LISTA!$A:$E,3,0)</f>
        <v>APC-FQ</v>
      </c>
      <c r="B78" s="49" t="str">
        <f>VLOOKUP(INVENTARIO!$D78,LISTA!$A:$E,4,0)</f>
        <v>LIMPIADORES</v>
      </c>
      <c r="C78" s="49" t="str">
        <f>VLOOKUP(INVENTARIO!$D78,LISTA!$A:$E,5,0)</f>
        <v>LAS LLAVES LIQUIDO</v>
      </c>
      <c r="D78" s="49" t="s">
        <v>395</v>
      </c>
      <c r="E78" s="49" t="s">
        <v>396</v>
      </c>
      <c r="F78" s="49">
        <v>12</v>
      </c>
      <c r="G78" s="50">
        <f t="shared" si="6"/>
        <v>0</v>
      </c>
      <c r="H78" s="50">
        <f t="shared" si="1"/>
        <v>0</v>
      </c>
      <c r="I78" s="49"/>
      <c r="J78" s="49"/>
      <c r="K78" s="49">
        <f t="shared" si="2"/>
        <v>0</v>
      </c>
      <c r="L78" s="49"/>
      <c r="M78" s="49">
        <f t="shared" si="3"/>
        <v>0</v>
      </c>
      <c r="N78" s="49"/>
      <c r="O78" s="49"/>
      <c r="P78" s="50">
        <f>H78-J78-I78-K78-L78-M78-INVENTARIO!$N78-O78</f>
        <v>0</v>
      </c>
      <c r="Q78" s="1">
        <f>IFERROR(VLOOKUP(D78,'TABL COMPR'!$A:$D,4,0),0)</f>
        <v>0</v>
      </c>
      <c r="R78" s="1">
        <f>IFERROR(VLOOKUP(D78,#REF!,4,0),0)</f>
        <v>0</v>
      </c>
      <c r="S78" s="1">
        <f t="shared" si="4"/>
        <v>0</v>
      </c>
      <c r="T78" s="1">
        <f t="shared" si="5"/>
        <v>0</v>
      </c>
      <c r="U78" s="1"/>
      <c r="V78" s="1"/>
      <c r="W78" s="1"/>
      <c r="X78" s="1"/>
      <c r="Y78" s="1"/>
      <c r="Z78" s="1"/>
      <c r="AA78" s="1"/>
    </row>
    <row r="79" spans="1:27" ht="17.25" customHeight="1" x14ac:dyDescent="0.25">
      <c r="A79" s="49" t="str">
        <f>VLOOKUP(INVENTARIO!$D79,LISTA!$A:$E,3,0)</f>
        <v>APC-FQ</v>
      </c>
      <c r="B79" s="49" t="str">
        <f>VLOOKUP(INVENTARIO!$D79,LISTA!$A:$E,4,0)</f>
        <v>DETERGENTES</v>
      </c>
      <c r="C79" s="49" t="str">
        <f>VLOOKUP(INVENTARIO!$D79,LISTA!$A:$E,5,0)</f>
        <v>MULTI CLEAN</v>
      </c>
      <c r="D79" s="49" t="s">
        <v>1009</v>
      </c>
      <c r="E79" s="49" t="s">
        <v>1010</v>
      </c>
      <c r="F79" s="49">
        <v>4</v>
      </c>
      <c r="G79" s="50">
        <f t="shared" si="6"/>
        <v>0</v>
      </c>
      <c r="H79" s="50">
        <f t="shared" si="1"/>
        <v>0</v>
      </c>
      <c r="I79" s="49"/>
      <c r="J79" s="49"/>
      <c r="K79" s="49">
        <f t="shared" si="2"/>
        <v>0</v>
      </c>
      <c r="L79" s="49"/>
      <c r="M79" s="49">
        <f t="shared" si="3"/>
        <v>0</v>
      </c>
      <c r="N79" s="49"/>
      <c r="O79" s="49"/>
      <c r="P79" s="50">
        <f>H79-J79-I79-K79-L79-M79-INVENTARIO!$N79-O79</f>
        <v>0</v>
      </c>
      <c r="Q79" s="1">
        <f>IFERROR(VLOOKUP(D79,'TABL COMPR'!$A:$D,4,0),0)</f>
        <v>0</v>
      </c>
      <c r="R79" s="1">
        <f>IFERROR(VLOOKUP(D79,#REF!,4,0),0)</f>
        <v>0</v>
      </c>
      <c r="S79" s="1">
        <f t="shared" si="4"/>
        <v>0</v>
      </c>
      <c r="T79" s="1">
        <f t="shared" si="5"/>
        <v>0</v>
      </c>
      <c r="U79" s="1"/>
      <c r="V79" s="1"/>
      <c r="W79" s="1"/>
      <c r="X79" s="1"/>
      <c r="Y79" s="1"/>
      <c r="Z79" s="1"/>
      <c r="AA79" s="1"/>
    </row>
    <row r="80" spans="1:27" ht="17.25" customHeight="1" x14ac:dyDescent="0.25">
      <c r="A80" s="49" t="str">
        <f>VLOOKUP(INVENTARIO!$D80,LISTA!$A:$E,3,0)</f>
        <v>APC-FQ</v>
      </c>
      <c r="B80" s="49" t="str">
        <f>VLOOKUP(INVENTARIO!$D80,LISTA!$A:$E,4,0)</f>
        <v>DETERGENTES</v>
      </c>
      <c r="C80" s="49" t="str">
        <f>VLOOKUP(INVENTARIO!$D80,LISTA!$A:$E,5,0)</f>
        <v>MULTI CLEAN</v>
      </c>
      <c r="D80" s="49" t="s">
        <v>1007</v>
      </c>
      <c r="E80" s="49" t="s">
        <v>1008</v>
      </c>
      <c r="F80" s="49">
        <v>30</v>
      </c>
      <c r="G80" s="50">
        <f t="shared" si="6"/>
        <v>0</v>
      </c>
      <c r="H80" s="50">
        <f t="shared" si="1"/>
        <v>0</v>
      </c>
      <c r="I80" s="49"/>
      <c r="J80" s="49"/>
      <c r="K80" s="49">
        <f t="shared" si="2"/>
        <v>0</v>
      </c>
      <c r="L80" s="49"/>
      <c r="M80" s="49">
        <f t="shared" si="3"/>
        <v>0</v>
      </c>
      <c r="N80" s="49"/>
      <c r="O80" s="49"/>
      <c r="P80" s="50">
        <f>H80-J80-I80-K80-L80-M80-INVENTARIO!$N80-O80</f>
        <v>0</v>
      </c>
      <c r="Q80" s="1">
        <f>IFERROR(VLOOKUP(D80,'TABL COMPR'!$A:$D,4,0),0)</f>
        <v>0</v>
      </c>
      <c r="R80" s="1">
        <f>IFERROR(VLOOKUP(D80,#REF!,4,0),0)</f>
        <v>0</v>
      </c>
      <c r="S80" s="1">
        <f t="shared" si="4"/>
        <v>0</v>
      </c>
      <c r="T80" s="1">
        <f t="shared" si="5"/>
        <v>0</v>
      </c>
      <c r="U80" s="1"/>
      <c r="V80" s="1"/>
      <c r="W80" s="1"/>
      <c r="X80" s="1"/>
      <c r="Y80" s="1"/>
      <c r="Z80" s="1"/>
      <c r="AA80" s="1"/>
    </row>
    <row r="81" spans="1:27" ht="17.25" customHeight="1" x14ac:dyDescent="0.25">
      <c r="A81" s="49" t="str">
        <f>VLOOKUP(INVENTARIO!$D81,LISTA!$A:$E,3,0)</f>
        <v>APC-FQ</v>
      </c>
      <c r="B81" s="49" t="str">
        <f>VLOOKUP(INVENTARIO!$D81,LISTA!$A:$E,4,0)</f>
        <v>DETERGENTES</v>
      </c>
      <c r="C81" s="49" t="str">
        <f>VLOOKUP(INVENTARIO!$D81,LISTA!$A:$E,5,0)</f>
        <v>MULTI CLEAN</v>
      </c>
      <c r="D81" s="49" t="s">
        <v>1005</v>
      </c>
      <c r="E81" s="49" t="s">
        <v>1006</v>
      </c>
      <c r="F81" s="49">
        <v>20</v>
      </c>
      <c r="G81" s="50">
        <f t="shared" si="6"/>
        <v>0</v>
      </c>
      <c r="H81" s="50">
        <f t="shared" si="1"/>
        <v>0</v>
      </c>
      <c r="I81" s="49"/>
      <c r="J81" s="49"/>
      <c r="K81" s="49">
        <f t="shared" si="2"/>
        <v>0</v>
      </c>
      <c r="L81" s="49"/>
      <c r="M81" s="49">
        <f t="shared" si="3"/>
        <v>0</v>
      </c>
      <c r="N81" s="49"/>
      <c r="O81" s="49"/>
      <c r="P81" s="50">
        <f>H81-J81-I81-K81-L81-M81-INVENTARIO!$N81-O81</f>
        <v>0</v>
      </c>
      <c r="Q81" s="1">
        <f>IFERROR(VLOOKUP(D81,'TABL COMPR'!$A:$D,4,0),0)</f>
        <v>0</v>
      </c>
      <c r="R81" s="1">
        <f>IFERROR(VLOOKUP(D81,#REF!,4,0),0)</f>
        <v>0</v>
      </c>
      <c r="S81" s="1">
        <f t="shared" si="4"/>
        <v>0</v>
      </c>
      <c r="T81" s="1">
        <f t="shared" si="5"/>
        <v>0</v>
      </c>
      <c r="U81" s="1"/>
      <c r="V81" s="1"/>
      <c r="W81" s="1"/>
      <c r="X81" s="1"/>
      <c r="Y81" s="1"/>
      <c r="Z81" s="1"/>
      <c r="AA81" s="1"/>
    </row>
    <row r="82" spans="1:27" ht="17.25" customHeight="1" x14ac:dyDescent="0.25">
      <c r="A82" s="49" t="str">
        <f>VLOOKUP(INVENTARIO!$D82,LISTA!$A:$E,3,0)</f>
        <v>APC-FQ</v>
      </c>
      <c r="B82" s="49" t="str">
        <f>VLOOKUP(INVENTARIO!$D82,LISTA!$A:$E,4,0)</f>
        <v>LAVAPLATOS</v>
      </c>
      <c r="C82" s="49" t="str">
        <f>VLOOKUP(INVENTARIO!$D82,LISTA!$A:$E,5,0)</f>
        <v>LAS LLAVES LIQUIDO</v>
      </c>
      <c r="D82" s="49" t="s">
        <v>392</v>
      </c>
      <c r="E82" s="49" t="s">
        <v>1066</v>
      </c>
      <c r="F82" s="49">
        <v>16</v>
      </c>
      <c r="G82" s="50">
        <f t="shared" si="6"/>
        <v>0</v>
      </c>
      <c r="H82" s="50">
        <f t="shared" si="1"/>
        <v>0</v>
      </c>
      <c r="I82" s="49"/>
      <c r="J82" s="49"/>
      <c r="K82" s="49">
        <f t="shared" si="2"/>
        <v>0</v>
      </c>
      <c r="L82" s="49"/>
      <c r="M82" s="49">
        <f t="shared" si="3"/>
        <v>0</v>
      </c>
      <c r="N82" s="49"/>
      <c r="O82" s="49"/>
      <c r="P82" s="50">
        <f>H82-J82-I82-K82-L82-M82-INVENTARIO!$N82-O82</f>
        <v>0</v>
      </c>
      <c r="Q82" s="1">
        <f>IFERROR(VLOOKUP(D82,'TABL COMPR'!$A:$D,4,0),0)</f>
        <v>0</v>
      </c>
      <c r="R82" s="1">
        <f>IFERROR(VLOOKUP(D82,#REF!,4,0),0)</f>
        <v>0</v>
      </c>
      <c r="S82" s="1">
        <f t="shared" si="4"/>
        <v>0</v>
      </c>
      <c r="T82" s="1">
        <f t="shared" si="5"/>
        <v>0</v>
      </c>
      <c r="U82" s="1"/>
      <c r="V82" s="1"/>
      <c r="W82" s="1"/>
      <c r="X82" s="1"/>
      <c r="Y82" s="1"/>
      <c r="Z82" s="1"/>
      <c r="AA82" s="1"/>
    </row>
    <row r="83" spans="1:27" ht="17.25" customHeight="1" x14ac:dyDescent="0.25">
      <c r="A83" s="49" t="str">
        <f>VLOOKUP(INVENTARIO!$D83,LISTA!$A:$E,3,0)</f>
        <v>APC-FQ</v>
      </c>
      <c r="B83" s="49" t="str">
        <f>VLOOKUP(INVENTARIO!$D83,LISTA!$A:$E,4,0)</f>
        <v>LIMPIADORES</v>
      </c>
      <c r="C83" s="49" t="str">
        <f>VLOOKUP(INVENTARIO!$D83,LISTA!$A:$E,5,0)</f>
        <v>LAS LLAVES LIQUIDO</v>
      </c>
      <c r="D83" s="49" t="s">
        <v>390</v>
      </c>
      <c r="E83" s="49" t="s">
        <v>1085</v>
      </c>
      <c r="F83" s="49">
        <v>12</v>
      </c>
      <c r="G83" s="50">
        <f t="shared" si="6"/>
        <v>0</v>
      </c>
      <c r="H83" s="50">
        <f t="shared" si="1"/>
        <v>0</v>
      </c>
      <c r="I83" s="49"/>
      <c r="J83" s="49"/>
      <c r="K83" s="49">
        <f t="shared" si="2"/>
        <v>0</v>
      </c>
      <c r="L83" s="49"/>
      <c r="M83" s="49">
        <f t="shared" si="3"/>
        <v>0</v>
      </c>
      <c r="N83" s="49"/>
      <c r="O83" s="49"/>
      <c r="P83" s="50">
        <f>H83-J83-I83-K83-L83-M83-INVENTARIO!$N83-O83</f>
        <v>0</v>
      </c>
      <c r="Q83" s="1">
        <f>IFERROR(VLOOKUP(D83,'TABL COMPR'!$A:$D,4,0),0)</f>
        <v>0</v>
      </c>
      <c r="R83" s="1">
        <f>IFERROR(VLOOKUP(D83,#REF!,4,0),0)</f>
        <v>0</v>
      </c>
      <c r="S83" s="1">
        <f t="shared" si="4"/>
        <v>0</v>
      </c>
      <c r="T83" s="1">
        <f t="shared" si="5"/>
        <v>0</v>
      </c>
      <c r="U83" s="1"/>
      <c r="V83" s="1"/>
      <c r="W83" s="1"/>
      <c r="X83" s="1"/>
      <c r="Y83" s="1"/>
      <c r="Z83" s="1"/>
      <c r="AA83" s="1"/>
    </row>
    <row r="84" spans="1:27" ht="17.25" customHeight="1" x14ac:dyDescent="0.25">
      <c r="A84" s="49" t="str">
        <f>VLOOKUP(INVENTARIO!$D84,LISTA!$A:$E,3,0)</f>
        <v>APC-FQ</v>
      </c>
      <c r="B84" s="49" t="str">
        <f>VLOOKUP(INVENTARIO!$D84,LISTA!$A:$E,4,0)</f>
        <v>MEZCLAS P.A.N</v>
      </c>
      <c r="C84" s="49" t="str">
        <f>VLOOKUP(INVENTARIO!$D84,LISTA!$A:$E,5,0)</f>
        <v>PAN</v>
      </c>
      <c r="D84" s="49" t="s">
        <v>327</v>
      </c>
      <c r="E84" s="49" t="s">
        <v>1132</v>
      </c>
      <c r="F84" s="49">
        <v>12</v>
      </c>
      <c r="G84" s="50">
        <f t="shared" si="6"/>
        <v>0</v>
      </c>
      <c r="H84" s="50">
        <f t="shared" si="1"/>
        <v>0</v>
      </c>
      <c r="I84" s="49"/>
      <c r="J84" s="49"/>
      <c r="K84" s="49">
        <f t="shared" si="2"/>
        <v>0</v>
      </c>
      <c r="L84" s="49"/>
      <c r="M84" s="49">
        <f t="shared" si="3"/>
        <v>0</v>
      </c>
      <c r="N84" s="49"/>
      <c r="O84" s="49"/>
      <c r="P84" s="50">
        <f>H84-J84-I84-K84-L84-M84-INVENTARIO!$N84-O84</f>
        <v>0</v>
      </c>
      <c r="Q84" s="1">
        <f>IFERROR(VLOOKUP(D84,'TABL COMPR'!$A:$D,4,0),0)</f>
        <v>0</v>
      </c>
      <c r="R84" s="1">
        <f>IFERROR(VLOOKUP(D84,#REF!,4,0),0)</f>
        <v>0</v>
      </c>
      <c r="S84" s="1">
        <f t="shared" si="4"/>
        <v>0</v>
      </c>
      <c r="T84" s="1">
        <f t="shared" si="5"/>
        <v>0</v>
      </c>
      <c r="U84" s="1"/>
      <c r="V84" s="1"/>
      <c r="W84" s="1"/>
      <c r="X84" s="1"/>
      <c r="Y84" s="1"/>
      <c r="Z84" s="1"/>
      <c r="AA84" s="1"/>
    </row>
    <row r="85" spans="1:27" ht="17.25" customHeight="1" x14ac:dyDescent="0.25">
      <c r="A85" s="49" t="str">
        <f>VLOOKUP(INVENTARIO!$D85,LISTA!$A:$E,3,0)</f>
        <v>APC-FQ</v>
      </c>
      <c r="B85" s="49" t="str">
        <f>VLOOKUP(INVENTARIO!$D85,LISTA!$A:$E,4,0)</f>
        <v>PASTAS</v>
      </c>
      <c r="C85" s="49" t="str">
        <f>VLOOKUP(INVENTARIO!$D85,LISTA!$A:$E,5,0)</f>
        <v>PRIMOR</v>
      </c>
      <c r="D85" s="49" t="s">
        <v>324</v>
      </c>
      <c r="E85" s="49" t="s">
        <v>1154</v>
      </c>
      <c r="F85" s="49">
        <v>12</v>
      </c>
      <c r="G85" s="50">
        <f t="shared" si="6"/>
        <v>0</v>
      </c>
      <c r="H85" s="50">
        <f t="shared" si="1"/>
        <v>0</v>
      </c>
      <c r="I85" s="49"/>
      <c r="J85" s="49"/>
      <c r="K85" s="49">
        <f t="shared" si="2"/>
        <v>0</v>
      </c>
      <c r="L85" s="49"/>
      <c r="M85" s="49">
        <f t="shared" si="3"/>
        <v>0</v>
      </c>
      <c r="N85" s="49"/>
      <c r="O85" s="49"/>
      <c r="P85" s="50">
        <f>H85-J85-I85-K85-L85-M85-INVENTARIO!$N85-O85</f>
        <v>0</v>
      </c>
      <c r="Q85" s="1">
        <f>IFERROR(VLOOKUP(D85,'TABL COMPR'!$A:$D,4,0),0)</f>
        <v>0</v>
      </c>
      <c r="R85" s="1">
        <f>IFERROR(VLOOKUP(D85,#REF!,4,0),0)</f>
        <v>0</v>
      </c>
      <c r="S85" s="1">
        <f t="shared" si="4"/>
        <v>0</v>
      </c>
      <c r="T85" s="1">
        <f t="shared" si="5"/>
        <v>0</v>
      </c>
      <c r="U85" s="1"/>
      <c r="V85" s="1"/>
      <c r="W85" s="1"/>
      <c r="X85" s="1"/>
      <c r="Y85" s="1"/>
      <c r="Z85" s="1"/>
      <c r="AA85" s="1"/>
    </row>
    <row r="86" spans="1:27" ht="17.25" customHeight="1" x14ac:dyDescent="0.25">
      <c r="A86" s="49" t="str">
        <f>VLOOKUP(INVENTARIO!$D86,LISTA!$A:$E,3,0)</f>
        <v>APC-FQ</v>
      </c>
      <c r="B86" s="49" t="str">
        <f>VLOOKUP(INVENTARIO!$D86,LISTA!$A:$E,4,0)</f>
        <v>DETERGENTES</v>
      </c>
      <c r="C86" s="49" t="str">
        <f>VLOOKUP(INVENTARIO!$D86,LISTA!$A:$E,5,0)</f>
        <v>MULTI CLEAN</v>
      </c>
      <c r="D86" s="49" t="s">
        <v>1001</v>
      </c>
      <c r="E86" s="49" t="s">
        <v>1002</v>
      </c>
      <c r="F86" s="49">
        <v>30</v>
      </c>
      <c r="G86" s="50">
        <f t="shared" si="6"/>
        <v>0</v>
      </c>
      <c r="H86" s="50">
        <f t="shared" si="1"/>
        <v>0</v>
      </c>
      <c r="I86" s="49"/>
      <c r="J86" s="49"/>
      <c r="K86" s="49">
        <f t="shared" si="2"/>
        <v>0</v>
      </c>
      <c r="L86" s="49"/>
      <c r="M86" s="49">
        <f t="shared" si="3"/>
        <v>0</v>
      </c>
      <c r="N86" s="49"/>
      <c r="O86" s="49"/>
      <c r="P86" s="50">
        <f>H86-J86-I86-K86-L86-M86-INVENTARIO!$N86-O86</f>
        <v>0</v>
      </c>
      <c r="Q86" s="1">
        <f>IFERROR(VLOOKUP(D86,'TABL COMPR'!$A:$D,4,0),0)</f>
        <v>0</v>
      </c>
      <c r="R86" s="1">
        <f>IFERROR(VLOOKUP(D86,#REF!,4,0),0)</f>
        <v>0</v>
      </c>
      <c r="S86" s="1">
        <f t="shared" si="4"/>
        <v>0</v>
      </c>
      <c r="T86" s="1">
        <f t="shared" si="5"/>
        <v>0</v>
      </c>
      <c r="U86" s="1"/>
      <c r="V86" s="1"/>
      <c r="W86" s="1"/>
      <c r="X86" s="1"/>
      <c r="Y86" s="1"/>
      <c r="Z86" s="1"/>
      <c r="AA86" s="1"/>
    </row>
    <row r="87" spans="1:27" ht="17.25" customHeight="1" x14ac:dyDescent="0.25">
      <c r="A87" s="49" t="str">
        <f>VLOOKUP(INVENTARIO!$D87,LISTA!$A:$E,3,0)</f>
        <v>APC-FQ</v>
      </c>
      <c r="B87" s="49" t="str">
        <f>VLOOKUP(INVENTARIO!$D87,LISTA!$A:$E,4,0)</f>
        <v>DETERGENTES</v>
      </c>
      <c r="C87" s="49" t="str">
        <f>VLOOKUP(INVENTARIO!$D87,LISTA!$A:$E,5,0)</f>
        <v>MULTI CLEAN</v>
      </c>
      <c r="D87" s="49" t="s">
        <v>998</v>
      </c>
      <c r="E87" s="49" t="s">
        <v>999</v>
      </c>
      <c r="F87" s="49">
        <v>20</v>
      </c>
      <c r="G87" s="50">
        <f t="shared" si="6"/>
        <v>0</v>
      </c>
      <c r="H87" s="50">
        <f t="shared" si="1"/>
        <v>0</v>
      </c>
      <c r="I87" s="49"/>
      <c r="J87" s="49"/>
      <c r="K87" s="49">
        <f t="shared" si="2"/>
        <v>0</v>
      </c>
      <c r="L87" s="49"/>
      <c r="M87" s="49">
        <f t="shared" si="3"/>
        <v>0</v>
      </c>
      <c r="N87" s="49"/>
      <c r="O87" s="49"/>
      <c r="P87" s="50">
        <f>H87-J87-I87-K87-L87-M87-INVENTARIO!$N87-O87</f>
        <v>0</v>
      </c>
      <c r="Q87" s="1">
        <f>IFERROR(VLOOKUP(D87,'TABL COMPR'!$A:$D,4,0),0)</f>
        <v>0</v>
      </c>
      <c r="R87" s="1">
        <f>IFERROR(VLOOKUP(D87,#REF!,4,0),0)</f>
        <v>0</v>
      </c>
      <c r="S87" s="1">
        <f t="shared" si="4"/>
        <v>0</v>
      </c>
      <c r="T87" s="1">
        <f t="shared" si="5"/>
        <v>0</v>
      </c>
      <c r="U87" s="1"/>
      <c r="V87" s="1"/>
      <c r="W87" s="1"/>
      <c r="X87" s="1"/>
      <c r="Y87" s="1"/>
      <c r="Z87" s="1"/>
      <c r="AA87" s="1"/>
    </row>
    <row r="88" spans="1:27" ht="17.25" customHeight="1" x14ac:dyDescent="0.25">
      <c r="A88" s="49" t="str">
        <f>VLOOKUP(INVENTARIO!$D88,LISTA!$A:$E,3,0)</f>
        <v>APC-FQ</v>
      </c>
      <c r="B88" s="49" t="str">
        <f>VLOOKUP(INVENTARIO!$D88,LISTA!$A:$E,4,0)</f>
        <v>LIMPIADORES</v>
      </c>
      <c r="C88" s="49" t="str">
        <f>VLOOKUP(INVENTARIO!$D88,LISTA!$A:$E,5,0)</f>
        <v>LAS LLAVES LIQUIDO</v>
      </c>
      <c r="D88" s="49" t="s">
        <v>384</v>
      </c>
      <c r="E88" s="49" t="s">
        <v>1081</v>
      </c>
      <c r="F88" s="49">
        <v>24</v>
      </c>
      <c r="G88" s="50">
        <f t="shared" si="6"/>
        <v>0</v>
      </c>
      <c r="H88" s="50">
        <f t="shared" si="1"/>
        <v>0</v>
      </c>
      <c r="I88" s="49"/>
      <c r="J88" s="49"/>
      <c r="K88" s="49">
        <f t="shared" si="2"/>
        <v>0</v>
      </c>
      <c r="L88" s="49"/>
      <c r="M88" s="49">
        <f t="shared" si="3"/>
        <v>0</v>
      </c>
      <c r="N88" s="49"/>
      <c r="O88" s="49"/>
      <c r="P88" s="50">
        <f>H88-J88-I88-K88-L88-M88-INVENTARIO!$N88-O88</f>
        <v>0</v>
      </c>
      <c r="Q88" s="1">
        <f>IFERROR(VLOOKUP(D88,'TABL COMPR'!$A:$D,4,0),0)</f>
        <v>0</v>
      </c>
      <c r="R88" s="1">
        <f>IFERROR(VLOOKUP(D88,#REF!,4,0),0)</f>
        <v>0</v>
      </c>
      <c r="S88" s="1">
        <f t="shared" si="4"/>
        <v>0</v>
      </c>
      <c r="T88" s="1">
        <f t="shared" si="5"/>
        <v>0</v>
      </c>
      <c r="U88" s="1"/>
      <c r="V88" s="1"/>
      <c r="W88" s="1"/>
      <c r="X88" s="1"/>
      <c r="Y88" s="1"/>
      <c r="Z88" s="1"/>
      <c r="AA88" s="1"/>
    </row>
    <row r="89" spans="1:27" ht="17.25" customHeight="1" x14ac:dyDescent="0.25">
      <c r="A89" s="49" t="str">
        <f>VLOOKUP(INVENTARIO!$D89,LISTA!$A:$E,3,0)</f>
        <v>APC-FQ</v>
      </c>
      <c r="B89" s="49" t="str">
        <f>VLOOKUP(INVENTARIO!$D89,LISTA!$A:$E,4,0)</f>
        <v>LIMPIADORES</v>
      </c>
      <c r="C89" s="49" t="str">
        <f>VLOOKUP(INVENTARIO!$D89,LISTA!$A:$E,5,0)</f>
        <v>LAS LLAVES LIQUIDO</v>
      </c>
      <c r="D89" s="49" t="s">
        <v>378</v>
      </c>
      <c r="E89" s="49" t="s">
        <v>1080</v>
      </c>
      <c r="F89" s="49">
        <v>12</v>
      </c>
      <c r="G89" s="50">
        <f t="shared" si="6"/>
        <v>0</v>
      </c>
      <c r="H89" s="50">
        <f t="shared" si="1"/>
        <v>0</v>
      </c>
      <c r="I89" s="49"/>
      <c r="J89" s="49"/>
      <c r="K89" s="49">
        <f t="shared" si="2"/>
        <v>0</v>
      </c>
      <c r="L89" s="49"/>
      <c r="M89" s="49">
        <f t="shared" si="3"/>
        <v>0</v>
      </c>
      <c r="N89" s="49"/>
      <c r="O89" s="49"/>
      <c r="P89" s="50">
        <f>H89-J89-I89-K89-L89-M89-INVENTARIO!$N89-O89</f>
        <v>0</v>
      </c>
      <c r="Q89" s="1">
        <f>IFERROR(VLOOKUP(D89,'TABL COMPR'!$A:$D,4,0),0)</f>
        <v>0</v>
      </c>
      <c r="R89" s="1">
        <f>IFERROR(VLOOKUP(D89,#REF!,4,0),0)</f>
        <v>0</v>
      </c>
      <c r="S89" s="1">
        <f t="shared" si="4"/>
        <v>0</v>
      </c>
      <c r="T89" s="1">
        <f t="shared" si="5"/>
        <v>0</v>
      </c>
      <c r="U89" s="1"/>
      <c r="V89" s="1"/>
      <c r="W89" s="1"/>
      <c r="X89" s="1"/>
      <c r="Y89" s="1"/>
      <c r="Z89" s="1"/>
      <c r="AA89" s="1"/>
    </row>
    <row r="90" spans="1:27" ht="17.25" customHeight="1" x14ac:dyDescent="0.25">
      <c r="A90" s="49" t="str">
        <f>VLOOKUP(INVENTARIO!$D90,LISTA!$A:$E,3,0)</f>
        <v>APC-FQ</v>
      </c>
      <c r="B90" s="49" t="str">
        <f>VLOOKUP(INVENTARIO!$D90,LISTA!$A:$E,4,0)</f>
        <v>PASTAS</v>
      </c>
      <c r="C90" s="49" t="str">
        <f>VLOOKUP(INVENTARIO!$D90,LISTA!$A:$E,5,0)</f>
        <v>PRIMOR</v>
      </c>
      <c r="D90" s="49" t="s">
        <v>358</v>
      </c>
      <c r="E90" s="49" t="s">
        <v>1165</v>
      </c>
      <c r="F90" s="49">
        <v>12</v>
      </c>
      <c r="G90" s="50">
        <f t="shared" si="6"/>
        <v>0</v>
      </c>
      <c r="H90" s="50">
        <f t="shared" si="1"/>
        <v>0</v>
      </c>
      <c r="I90" s="49"/>
      <c r="J90" s="49"/>
      <c r="K90" s="49">
        <f t="shared" si="2"/>
        <v>0</v>
      </c>
      <c r="L90" s="49"/>
      <c r="M90" s="49">
        <f t="shared" si="3"/>
        <v>0</v>
      </c>
      <c r="N90" s="49"/>
      <c r="O90" s="49"/>
      <c r="P90" s="50">
        <f>H90-J90-I90-K90-L90-M90-INVENTARIO!$N90-O90</f>
        <v>0</v>
      </c>
      <c r="Q90" s="1">
        <f>IFERROR(VLOOKUP(D90,'TABL COMPR'!$A:$D,4,0),0)</f>
        <v>0</v>
      </c>
      <c r="R90" s="1">
        <f>IFERROR(VLOOKUP(D90,#REF!,4,0),0)</f>
        <v>0</v>
      </c>
      <c r="S90" s="1">
        <f t="shared" si="4"/>
        <v>0</v>
      </c>
      <c r="T90" s="1">
        <f t="shared" si="5"/>
        <v>0</v>
      </c>
      <c r="U90" s="1"/>
      <c r="V90" s="1"/>
      <c r="W90" s="1"/>
      <c r="X90" s="1"/>
      <c r="Y90" s="1"/>
      <c r="Z90" s="1"/>
      <c r="AA90" s="1"/>
    </row>
    <row r="91" spans="1:27" ht="17.25" customHeight="1" x14ac:dyDescent="0.25">
      <c r="A91" s="49" t="str">
        <f>VLOOKUP(INVENTARIO!$D91,LISTA!$A:$E,3,0)</f>
        <v>APC-FQ</v>
      </c>
      <c r="B91" s="49" t="str">
        <f>VLOOKUP(INVENTARIO!$D91,LISTA!$A:$E,4,0)</f>
        <v>JABONES EN PANELA</v>
      </c>
      <c r="C91" s="49" t="str">
        <f>VLOOKUP(INVENTARIO!$D91,LISTA!$A:$E,5,0)</f>
        <v>LAS LLAVES</v>
      </c>
      <c r="D91" s="49" t="s">
        <v>368</v>
      </c>
      <c r="E91" s="49" t="s">
        <v>1055</v>
      </c>
      <c r="F91" s="49">
        <v>48</v>
      </c>
      <c r="G91" s="50">
        <f t="shared" si="6"/>
        <v>0</v>
      </c>
      <c r="H91" s="50">
        <f t="shared" si="1"/>
        <v>0</v>
      </c>
      <c r="I91" s="49"/>
      <c r="J91" s="49"/>
      <c r="K91" s="49">
        <f t="shared" si="2"/>
        <v>0</v>
      </c>
      <c r="L91" s="49"/>
      <c r="M91" s="49">
        <f t="shared" si="3"/>
        <v>0</v>
      </c>
      <c r="N91" s="49"/>
      <c r="O91" s="49"/>
      <c r="P91" s="50">
        <f>H91-J91-I91-K91-L91-M91-INVENTARIO!$N91-O91</f>
        <v>0</v>
      </c>
      <c r="Q91" s="1">
        <f>IFERROR(VLOOKUP(D91,'TABL COMPR'!$A:$D,4,0),0)</f>
        <v>0</v>
      </c>
      <c r="R91" s="1">
        <f>IFERROR(VLOOKUP(D91,#REF!,4,0),0)</f>
        <v>0</v>
      </c>
      <c r="S91" s="1">
        <f t="shared" si="4"/>
        <v>0</v>
      </c>
      <c r="T91" s="1">
        <f t="shared" si="5"/>
        <v>0</v>
      </c>
      <c r="U91" s="1"/>
      <c r="V91" s="1"/>
      <c r="W91" s="1"/>
      <c r="X91" s="1"/>
      <c r="Y91" s="1"/>
      <c r="Z91" s="1"/>
      <c r="AA91" s="1"/>
    </row>
    <row r="92" spans="1:27" ht="17.25" customHeight="1" x14ac:dyDescent="0.25">
      <c r="A92" s="49" t="str">
        <f>VLOOKUP(INVENTARIO!$D92,LISTA!$A:$E,3,0)</f>
        <v>APC-FQ</v>
      </c>
      <c r="B92" s="49" t="str">
        <f>VLOOKUP(INVENTARIO!$D92,LISTA!$A:$E,4,0)</f>
        <v>PASTAS</v>
      </c>
      <c r="C92" s="49" t="str">
        <f>VLOOKUP(INVENTARIO!$D92,LISTA!$A:$E,5,0)</f>
        <v>PRIMOR</v>
      </c>
      <c r="D92" s="49" t="s">
        <v>343</v>
      </c>
      <c r="E92" s="49" t="s">
        <v>1155</v>
      </c>
      <c r="F92" s="49">
        <v>12</v>
      </c>
      <c r="G92" s="50">
        <f t="shared" si="6"/>
        <v>0</v>
      </c>
      <c r="H92" s="50">
        <f t="shared" si="1"/>
        <v>0</v>
      </c>
      <c r="I92" s="49"/>
      <c r="J92" s="49"/>
      <c r="K92" s="49">
        <f t="shared" si="2"/>
        <v>0</v>
      </c>
      <c r="L92" s="49"/>
      <c r="M92" s="49">
        <f t="shared" si="3"/>
        <v>0</v>
      </c>
      <c r="N92" s="49"/>
      <c r="O92" s="49"/>
      <c r="P92" s="50">
        <f>H92-J92-I92-K92-L92-M92-INVENTARIO!$N92-O92</f>
        <v>0</v>
      </c>
      <c r="Q92" s="1">
        <f>IFERROR(VLOOKUP(D92,'TABL COMPR'!$A:$D,4,0),0)</f>
        <v>0</v>
      </c>
      <c r="R92" s="1">
        <f>IFERROR(VLOOKUP(D92,#REF!,4,0),0)</f>
        <v>0</v>
      </c>
      <c r="S92" s="1">
        <f t="shared" si="4"/>
        <v>0</v>
      </c>
      <c r="T92" s="1">
        <f t="shared" si="5"/>
        <v>0</v>
      </c>
      <c r="U92" s="1"/>
      <c r="V92" s="1"/>
      <c r="W92" s="1"/>
      <c r="X92" s="1"/>
      <c r="Y92" s="1"/>
      <c r="Z92" s="1"/>
      <c r="AA92" s="1"/>
    </row>
    <row r="93" spans="1:27" ht="17.25" customHeight="1" x14ac:dyDescent="0.25">
      <c r="A93" s="49" t="str">
        <f>VLOOKUP(INVENTARIO!$D93,LISTA!$A:$E,3,0)</f>
        <v>APC-FQ</v>
      </c>
      <c r="B93" s="49" t="str">
        <f>VLOOKUP(INVENTARIO!$D93,LISTA!$A:$E,4,0)</f>
        <v>DETERGENTES</v>
      </c>
      <c r="C93" s="49" t="str">
        <f>VLOOKUP(INVENTARIO!$D93,LISTA!$A:$E,5,0)</f>
        <v>LAS LLAVES POLVO</v>
      </c>
      <c r="D93" s="49" t="s">
        <v>963</v>
      </c>
      <c r="E93" s="49" t="s">
        <v>964</v>
      </c>
      <c r="F93" s="49">
        <v>30</v>
      </c>
      <c r="G93" s="50">
        <f t="shared" si="6"/>
        <v>0</v>
      </c>
      <c r="H93" s="50">
        <f t="shared" si="1"/>
        <v>0</v>
      </c>
      <c r="I93" s="49"/>
      <c r="J93" s="49"/>
      <c r="K93" s="49">
        <f t="shared" si="2"/>
        <v>0</v>
      </c>
      <c r="L93" s="49"/>
      <c r="M93" s="49">
        <f t="shared" si="3"/>
        <v>0</v>
      </c>
      <c r="N93" s="49"/>
      <c r="O93" s="49"/>
      <c r="P93" s="50">
        <f>H93-J93-I93-K93-L93-M93-INVENTARIO!$N93-O93</f>
        <v>0</v>
      </c>
      <c r="Q93" s="1">
        <f>IFERROR(VLOOKUP(D93,'TABL COMPR'!$A:$D,4,0),0)</f>
        <v>0</v>
      </c>
      <c r="R93" s="1">
        <f>IFERROR(VLOOKUP(D93,#REF!,4,0),0)</f>
        <v>0</v>
      </c>
      <c r="S93" s="1">
        <f t="shared" si="4"/>
        <v>0</v>
      </c>
      <c r="T93" s="1">
        <f t="shared" si="5"/>
        <v>0</v>
      </c>
      <c r="U93" s="1"/>
      <c r="V93" s="1"/>
      <c r="W93" s="1"/>
      <c r="X93" s="1"/>
      <c r="Y93" s="1"/>
      <c r="Z93" s="1"/>
      <c r="AA93" s="1"/>
    </row>
    <row r="94" spans="1:27" ht="17.25" customHeight="1" x14ac:dyDescent="0.25">
      <c r="A94" s="49" t="str">
        <f>VLOOKUP(INVENTARIO!$D94,LISTA!$A:$E,3,0)</f>
        <v>APC-FQ</v>
      </c>
      <c r="B94" s="49" t="str">
        <f>VLOOKUP(INVENTARIO!$D94,LISTA!$A:$E,4,0)</f>
        <v>SARDINAS</v>
      </c>
      <c r="C94" s="49" t="str">
        <f>VLOOKUP(INVENTARIO!$D94,LISTA!$A:$E,5,0)</f>
        <v>MARGARITA</v>
      </c>
      <c r="D94" s="49" t="s">
        <v>1196</v>
      </c>
      <c r="E94" s="49" t="s">
        <v>1197</v>
      </c>
      <c r="F94" s="49">
        <v>20</v>
      </c>
      <c r="G94" s="50">
        <f t="shared" si="6"/>
        <v>0</v>
      </c>
      <c r="H94" s="50">
        <f t="shared" si="1"/>
        <v>0</v>
      </c>
      <c r="I94" s="49"/>
      <c r="J94" s="49"/>
      <c r="K94" s="49">
        <f t="shared" si="2"/>
        <v>0</v>
      </c>
      <c r="L94" s="49"/>
      <c r="M94" s="49">
        <f t="shared" si="3"/>
        <v>0</v>
      </c>
      <c r="N94" s="49"/>
      <c r="O94" s="49"/>
      <c r="P94" s="50">
        <f>H94-J94-I94-K94-L94-M94-INVENTARIO!$N94-O94</f>
        <v>0</v>
      </c>
      <c r="Q94" s="1">
        <f>IFERROR(VLOOKUP(D94,'TABL COMPR'!$A:$D,4,0),0)</f>
        <v>0</v>
      </c>
      <c r="R94" s="1">
        <f>IFERROR(VLOOKUP(D94,#REF!,4,0),0)</f>
        <v>0</v>
      </c>
      <c r="S94" s="1">
        <f t="shared" si="4"/>
        <v>0</v>
      </c>
      <c r="T94" s="1">
        <f t="shared" si="5"/>
        <v>0</v>
      </c>
      <c r="U94" s="1"/>
      <c r="V94" s="1"/>
      <c r="W94" s="1"/>
      <c r="X94" s="1"/>
      <c r="Y94" s="1"/>
      <c r="Z94" s="1"/>
      <c r="AA94" s="1"/>
    </row>
    <row r="95" spans="1:27" ht="17.25" customHeight="1" x14ac:dyDescent="0.25">
      <c r="A95" s="49" t="str">
        <f>VLOOKUP(INVENTARIO!$D95,LISTA!$A:$E,3,0)</f>
        <v>APC-FQ</v>
      </c>
      <c r="B95" s="49" t="str">
        <f>VLOOKUP(INVENTARIO!$D95,LISTA!$A:$E,4,0)</f>
        <v>DETERGENTES</v>
      </c>
      <c r="C95" s="49" t="str">
        <f>VLOOKUP(INVENTARIO!$D95,LISTA!$A:$E,5,0)</f>
        <v>LAS LLAVES POLVO</v>
      </c>
      <c r="D95" s="49" t="s">
        <v>955</v>
      </c>
      <c r="E95" s="49" t="s">
        <v>956</v>
      </c>
      <c r="F95" s="49">
        <v>20</v>
      </c>
      <c r="G95" s="50">
        <f t="shared" si="6"/>
        <v>0</v>
      </c>
      <c r="H95" s="50">
        <f t="shared" si="1"/>
        <v>0</v>
      </c>
      <c r="I95" s="49"/>
      <c r="J95" s="49"/>
      <c r="K95" s="49">
        <f t="shared" si="2"/>
        <v>0</v>
      </c>
      <c r="L95" s="49"/>
      <c r="M95" s="49">
        <f t="shared" si="3"/>
        <v>0</v>
      </c>
      <c r="N95" s="49"/>
      <c r="O95" s="49"/>
      <c r="P95" s="50">
        <f>H95-J95-I95-K95-L95-M95-INVENTARIO!$N95-O95</f>
        <v>0</v>
      </c>
      <c r="Q95" s="1">
        <f>IFERROR(VLOOKUP(D95,'TABL COMPR'!$A:$D,4,0),0)</f>
        <v>0</v>
      </c>
      <c r="R95" s="1">
        <f>IFERROR(VLOOKUP(D95,#REF!,4,0),0)</f>
        <v>0</v>
      </c>
      <c r="S95" s="1">
        <f t="shared" si="4"/>
        <v>0</v>
      </c>
      <c r="T95" s="1">
        <f t="shared" si="5"/>
        <v>0</v>
      </c>
      <c r="U95" s="1"/>
      <c r="V95" s="1"/>
      <c r="W95" s="1"/>
      <c r="X95" s="1"/>
      <c r="Y95" s="1"/>
      <c r="Z95" s="1"/>
      <c r="AA95" s="1"/>
    </row>
    <row r="96" spans="1:27" ht="17.25" customHeight="1" x14ac:dyDescent="0.25">
      <c r="A96" s="49" t="str">
        <f>VLOOKUP(INVENTARIO!$D96,LISTA!$A:$E,3,0)</f>
        <v>APC-FQ</v>
      </c>
      <c r="B96" s="49" t="str">
        <f>VLOOKUP(INVENTARIO!$D96,LISTA!$A:$E,4,0)</f>
        <v>DETERGENTES</v>
      </c>
      <c r="C96" s="49" t="str">
        <f>VLOOKUP(INVENTARIO!$D96,LISTA!$A:$E,5,0)</f>
        <v>LAS LLAVES POLVO</v>
      </c>
      <c r="D96" s="49" t="s">
        <v>952</v>
      </c>
      <c r="E96" s="49" t="s">
        <v>953</v>
      </c>
      <c r="F96" s="49">
        <v>30</v>
      </c>
      <c r="G96" s="50">
        <f t="shared" si="6"/>
        <v>0</v>
      </c>
      <c r="H96" s="50">
        <f t="shared" si="1"/>
        <v>0</v>
      </c>
      <c r="I96" s="49"/>
      <c r="J96" s="49"/>
      <c r="K96" s="49">
        <f t="shared" si="2"/>
        <v>0</v>
      </c>
      <c r="L96" s="49"/>
      <c r="M96" s="49">
        <f t="shared" si="3"/>
        <v>0</v>
      </c>
      <c r="N96" s="49"/>
      <c r="O96" s="49"/>
      <c r="P96" s="50">
        <f>H96-J96-I96-K96-L96-M96-INVENTARIO!$N96-O96</f>
        <v>0</v>
      </c>
      <c r="Q96" s="1">
        <f>IFERROR(VLOOKUP(D96,'TABL COMPR'!$A:$D,4,0),0)</f>
        <v>0</v>
      </c>
      <c r="R96" s="1">
        <f>IFERROR(VLOOKUP(D96,#REF!,4,0),0)</f>
        <v>0</v>
      </c>
      <c r="S96" s="1">
        <f t="shared" si="4"/>
        <v>0</v>
      </c>
      <c r="T96" s="1">
        <f t="shared" si="5"/>
        <v>0</v>
      </c>
      <c r="U96" s="1"/>
      <c r="V96" s="1"/>
      <c r="W96" s="1"/>
      <c r="X96" s="1"/>
      <c r="Y96" s="1"/>
      <c r="Z96" s="1"/>
      <c r="AA96" s="1"/>
    </row>
    <row r="97" spans="1:27" ht="17.25" customHeight="1" x14ac:dyDescent="0.25">
      <c r="A97" s="49" t="str">
        <f>VLOOKUP(INVENTARIO!$D97,LISTA!$A:$E,3,0)</f>
        <v>APC-FQ</v>
      </c>
      <c r="B97" s="49" t="str">
        <f>VLOOKUP(INVENTARIO!$D97,LISTA!$A:$E,4,0)</f>
        <v>AVENAS</v>
      </c>
      <c r="C97" s="49" t="str">
        <f>VLOOKUP(INVENTARIO!$D97,LISTA!$A:$E,5,0)</f>
        <v>QUAKER</v>
      </c>
      <c r="D97" s="49" t="s">
        <v>440</v>
      </c>
      <c r="E97" s="49" t="s">
        <v>441</v>
      </c>
      <c r="F97" s="49">
        <v>16</v>
      </c>
      <c r="G97" s="50">
        <f t="shared" si="6"/>
        <v>0</v>
      </c>
      <c r="H97" s="50">
        <f t="shared" si="1"/>
        <v>0</v>
      </c>
      <c r="I97" s="49"/>
      <c r="J97" s="49"/>
      <c r="K97" s="49">
        <f t="shared" si="2"/>
        <v>0</v>
      </c>
      <c r="L97" s="49"/>
      <c r="M97" s="49">
        <f t="shared" si="3"/>
        <v>0</v>
      </c>
      <c r="N97" s="49"/>
      <c r="O97" s="49"/>
      <c r="P97" s="50">
        <f>H97-J97-I97-K97-L97-M97-INVENTARIO!$N97-O97</f>
        <v>0</v>
      </c>
      <c r="Q97" s="1">
        <f>IFERROR(VLOOKUP(D97,'TABL COMPR'!$A:$D,4,0),0)</f>
        <v>0</v>
      </c>
      <c r="R97" s="1">
        <f>IFERROR(VLOOKUP(D97,#REF!,4,0),0)</f>
        <v>0</v>
      </c>
      <c r="S97" s="1">
        <f t="shared" si="4"/>
        <v>0</v>
      </c>
      <c r="T97" s="1">
        <f t="shared" si="5"/>
        <v>0</v>
      </c>
      <c r="U97" s="1"/>
      <c r="V97" s="1"/>
      <c r="W97" s="1"/>
      <c r="X97" s="1"/>
      <c r="Y97" s="1"/>
      <c r="Z97" s="1"/>
      <c r="AA97" s="1"/>
    </row>
    <row r="98" spans="1:27" ht="17.25" customHeight="1" x14ac:dyDescent="0.25">
      <c r="A98" s="49" t="str">
        <f>VLOOKUP(INVENTARIO!$D98,LISTA!$A:$E,3,0)</f>
        <v>APC-FQ</v>
      </c>
      <c r="B98" s="49" t="str">
        <f>VLOOKUP(INVENTARIO!$D98,LISTA!$A:$E,4,0)</f>
        <v>PASTAS</v>
      </c>
      <c r="C98" s="49" t="str">
        <f>VLOOKUP(INVENTARIO!$D98,LISTA!$A:$E,5,0)</f>
        <v>PRIMOR</v>
      </c>
      <c r="D98" s="49" t="s">
        <v>363</v>
      </c>
      <c r="E98" s="49" t="s">
        <v>1609</v>
      </c>
      <c r="F98" s="49">
        <v>12</v>
      </c>
      <c r="G98" s="50">
        <f t="shared" si="6"/>
        <v>0</v>
      </c>
      <c r="H98" s="50">
        <f t="shared" si="1"/>
        <v>0</v>
      </c>
      <c r="I98" s="49"/>
      <c r="J98" s="49"/>
      <c r="K98" s="49">
        <f t="shared" si="2"/>
        <v>0</v>
      </c>
      <c r="L98" s="49"/>
      <c r="M98" s="49">
        <f t="shared" si="3"/>
        <v>0</v>
      </c>
      <c r="N98" s="49"/>
      <c r="O98" s="49"/>
      <c r="P98" s="50">
        <f>H98-J98-I98-K98-L98-M98-INVENTARIO!$N98-O98</f>
        <v>0</v>
      </c>
      <c r="Q98" s="1">
        <f>IFERROR(VLOOKUP(D98,'TABL COMPR'!$A:$D,4,0),0)</f>
        <v>0</v>
      </c>
      <c r="R98" s="1">
        <f>IFERROR(VLOOKUP(D98,#REF!,4,0),0)</f>
        <v>0</v>
      </c>
      <c r="S98" s="1">
        <f t="shared" si="4"/>
        <v>0</v>
      </c>
      <c r="T98" s="1">
        <f t="shared" si="5"/>
        <v>0</v>
      </c>
      <c r="U98" s="1"/>
      <c r="V98" s="1"/>
      <c r="W98" s="1"/>
      <c r="X98" s="1"/>
      <c r="Y98" s="1"/>
      <c r="Z98" s="1"/>
      <c r="AA98" s="1"/>
    </row>
    <row r="99" spans="1:27" ht="17.25" customHeight="1" x14ac:dyDescent="0.25">
      <c r="A99" s="49" t="str">
        <f>VLOOKUP(INVENTARIO!$D99,LISTA!$A:$E,3,0)</f>
        <v>APC-FQ</v>
      </c>
      <c r="B99" s="49" t="str">
        <f>VLOOKUP(INVENTARIO!$D99,LISTA!$A:$E,4,0)</f>
        <v>PASTAS</v>
      </c>
      <c r="C99" s="49" t="str">
        <f>VLOOKUP(INVENTARIO!$D99,LISTA!$A:$E,5,0)</f>
        <v>PRIMOR</v>
      </c>
      <c r="D99" s="49" t="s">
        <v>365</v>
      </c>
      <c r="E99" s="49" t="s">
        <v>1610</v>
      </c>
      <c r="F99" s="49">
        <v>12</v>
      </c>
      <c r="G99" s="50">
        <f t="shared" si="6"/>
        <v>0</v>
      </c>
      <c r="H99" s="50">
        <f t="shared" si="1"/>
        <v>0</v>
      </c>
      <c r="I99" s="49"/>
      <c r="J99" s="49"/>
      <c r="K99" s="49">
        <f t="shared" si="2"/>
        <v>0</v>
      </c>
      <c r="L99" s="49"/>
      <c r="M99" s="49">
        <f t="shared" si="3"/>
        <v>0</v>
      </c>
      <c r="N99" s="49"/>
      <c r="O99" s="49"/>
      <c r="P99" s="50">
        <f>H99-J99-I99-K99-L99-M99-INVENTARIO!$N99-O99</f>
        <v>0</v>
      </c>
      <c r="Q99" s="1">
        <f>IFERROR(VLOOKUP(D99,'TABL COMPR'!$A:$D,4,0),0)</f>
        <v>0</v>
      </c>
      <c r="R99" s="1">
        <f>IFERROR(VLOOKUP(D99,#REF!,4,0),0)</f>
        <v>0</v>
      </c>
      <c r="S99" s="1">
        <f t="shared" si="4"/>
        <v>0</v>
      </c>
      <c r="T99" s="1">
        <f t="shared" si="5"/>
        <v>0</v>
      </c>
      <c r="U99" s="1"/>
      <c r="V99" s="1"/>
      <c r="W99" s="1"/>
      <c r="X99" s="1"/>
      <c r="Y99" s="1"/>
      <c r="Z99" s="1"/>
      <c r="AA99" s="1"/>
    </row>
    <row r="100" spans="1:27" ht="17.25" customHeight="1" x14ac:dyDescent="0.25">
      <c r="A100" s="49" t="str">
        <f>VLOOKUP(INVENTARIO!$D100,LISTA!$A:$E,3,0)</f>
        <v>APC-FQ</v>
      </c>
      <c r="B100" s="49" t="str">
        <f>VLOOKUP(INVENTARIO!$D100,LISTA!$A:$E,4,0)</f>
        <v>PASTAS</v>
      </c>
      <c r="C100" s="49" t="str">
        <f>VLOOKUP(INVENTARIO!$D100,LISTA!$A:$E,5,0)</f>
        <v>PRIMOR</v>
      </c>
      <c r="D100" s="49" t="s">
        <v>355</v>
      </c>
      <c r="E100" s="49" t="s">
        <v>1162</v>
      </c>
      <c r="F100" s="49">
        <v>12</v>
      </c>
      <c r="G100" s="50">
        <f t="shared" si="6"/>
        <v>0</v>
      </c>
      <c r="H100" s="50">
        <f t="shared" si="1"/>
        <v>0</v>
      </c>
      <c r="I100" s="49"/>
      <c r="J100" s="49"/>
      <c r="K100" s="49">
        <f t="shared" si="2"/>
        <v>0</v>
      </c>
      <c r="L100" s="49"/>
      <c r="M100" s="49">
        <f t="shared" si="3"/>
        <v>0</v>
      </c>
      <c r="N100" s="49"/>
      <c r="O100" s="49"/>
      <c r="P100" s="50">
        <f>H100-J100-I100-K100-L100-M100-INVENTARIO!$N100-O100</f>
        <v>0</v>
      </c>
      <c r="Q100" s="1">
        <f>IFERROR(VLOOKUP(D100,'TABL COMPR'!$A:$D,4,0),0)</f>
        <v>0</v>
      </c>
      <c r="R100" s="1">
        <f>IFERROR(VLOOKUP(D100,#REF!,4,0),0)</f>
        <v>0</v>
      </c>
      <c r="S100" s="1">
        <f t="shared" si="4"/>
        <v>0</v>
      </c>
      <c r="T100" s="1">
        <f t="shared" si="5"/>
        <v>0</v>
      </c>
      <c r="U100" s="1"/>
      <c r="V100" s="1"/>
      <c r="W100" s="1"/>
      <c r="X100" s="1"/>
      <c r="Y100" s="1"/>
      <c r="Z100" s="1"/>
      <c r="AA100" s="1"/>
    </row>
    <row r="101" spans="1:27" ht="17.25" customHeight="1" x14ac:dyDescent="0.25">
      <c r="A101" s="49" t="str">
        <f>VLOOKUP(INVENTARIO!$D101,LISTA!$A:$E,3,0)</f>
        <v>APC-FQ</v>
      </c>
      <c r="B101" s="49" t="str">
        <f>VLOOKUP(INVENTARIO!$D101,LISTA!$A:$E,4,0)</f>
        <v>PASTAS</v>
      </c>
      <c r="C101" s="49" t="str">
        <f>VLOOKUP(INVENTARIO!$D101,LISTA!$A:$E,5,0)</f>
        <v>PRIMOR</v>
      </c>
      <c r="D101" s="49" t="s">
        <v>347</v>
      </c>
      <c r="E101" s="49" t="s">
        <v>1159</v>
      </c>
      <c r="F101" s="49">
        <v>12</v>
      </c>
      <c r="G101" s="50">
        <f t="shared" si="6"/>
        <v>0</v>
      </c>
      <c r="H101" s="50">
        <f t="shared" si="1"/>
        <v>0</v>
      </c>
      <c r="I101" s="49"/>
      <c r="J101" s="49"/>
      <c r="K101" s="49">
        <f t="shared" si="2"/>
        <v>0</v>
      </c>
      <c r="L101" s="49"/>
      <c r="M101" s="49">
        <f t="shared" si="3"/>
        <v>0</v>
      </c>
      <c r="N101" s="49"/>
      <c r="O101" s="49"/>
      <c r="P101" s="50">
        <f>H101-J101-I101-K101-L101-M101-INVENTARIO!$N101-O101</f>
        <v>0</v>
      </c>
      <c r="Q101" s="1">
        <f>IFERROR(VLOOKUP(D101,'TABL COMPR'!$A:$D,4,0),0)</f>
        <v>0</v>
      </c>
      <c r="R101" s="1">
        <f>IFERROR(VLOOKUP(D101,#REF!,4,0),0)</f>
        <v>0</v>
      </c>
      <c r="S101" s="1">
        <f t="shared" si="4"/>
        <v>0</v>
      </c>
      <c r="T101" s="1">
        <f t="shared" si="5"/>
        <v>0</v>
      </c>
      <c r="U101" s="1"/>
      <c r="V101" s="1"/>
      <c r="W101" s="1"/>
      <c r="X101" s="1"/>
      <c r="Y101" s="1"/>
      <c r="Z101" s="1"/>
      <c r="AA101" s="1"/>
    </row>
    <row r="102" spans="1:27" ht="17.25" customHeight="1" x14ac:dyDescent="0.25">
      <c r="A102" s="49" t="str">
        <f>VLOOKUP(INVENTARIO!$D102,LISTA!$A:$E,3,0)</f>
        <v>APC-FQ</v>
      </c>
      <c r="B102" s="49" t="str">
        <f>VLOOKUP(INVENTARIO!$D102,LISTA!$A:$E,4,0)</f>
        <v>CEREALES INFANTILES</v>
      </c>
      <c r="C102" s="49" t="str">
        <f>VLOOKUP(INVENTARIO!$D102,LISTA!$A:$E,5,0)</f>
        <v>PRIMOR</v>
      </c>
      <c r="D102" s="49" t="s">
        <v>943</v>
      </c>
      <c r="E102" s="49" t="s">
        <v>1611</v>
      </c>
      <c r="F102" s="49">
        <v>16</v>
      </c>
      <c r="G102" s="50">
        <f t="shared" si="6"/>
        <v>0</v>
      </c>
      <c r="H102" s="50">
        <f t="shared" si="1"/>
        <v>0</v>
      </c>
      <c r="I102" s="49"/>
      <c r="J102" s="49"/>
      <c r="K102" s="49">
        <f t="shared" si="2"/>
        <v>0</v>
      </c>
      <c r="L102" s="49"/>
      <c r="M102" s="49">
        <f t="shared" si="3"/>
        <v>0</v>
      </c>
      <c r="N102" s="49"/>
      <c r="O102" s="49"/>
      <c r="P102" s="50">
        <f>H102-J102-I102-K102-L102-M102-INVENTARIO!$N102-O102</f>
        <v>0</v>
      </c>
      <c r="Q102" s="1">
        <f>IFERROR(VLOOKUP(D102,'TABL COMPR'!$A:$D,4,0),0)</f>
        <v>0</v>
      </c>
      <c r="R102" s="1">
        <f>IFERROR(VLOOKUP(D102,#REF!,4,0),0)</f>
        <v>0</v>
      </c>
      <c r="S102" s="1">
        <f t="shared" si="4"/>
        <v>0</v>
      </c>
      <c r="T102" s="1">
        <f t="shared" si="5"/>
        <v>0</v>
      </c>
      <c r="U102" s="1"/>
      <c r="V102" s="1"/>
      <c r="W102" s="1"/>
      <c r="X102" s="1"/>
      <c r="Y102" s="1"/>
      <c r="Z102" s="1"/>
      <c r="AA102" s="1"/>
    </row>
    <row r="103" spans="1:27" ht="17.25" customHeight="1" x14ac:dyDescent="0.25">
      <c r="A103" s="49" t="str">
        <f>VLOOKUP(INVENTARIO!$D103,LISTA!$A:$E,3,0)</f>
        <v>APC-FQ</v>
      </c>
      <c r="B103" s="49" t="str">
        <f>VLOOKUP(INVENTARIO!$D103,LISTA!$A:$E,4,0)</f>
        <v>CEREALES INFANTILES</v>
      </c>
      <c r="C103" s="49" t="str">
        <f>VLOOKUP(INVENTARIO!$D103,LISTA!$A:$E,5,0)</f>
        <v>PRIMOR</v>
      </c>
      <c r="D103" s="49" t="s">
        <v>941</v>
      </c>
      <c r="E103" s="61" t="s">
        <v>942</v>
      </c>
      <c r="F103" s="49">
        <v>20</v>
      </c>
      <c r="G103" s="50">
        <f t="shared" si="6"/>
        <v>0</v>
      </c>
      <c r="H103" s="50">
        <f t="shared" si="1"/>
        <v>0</v>
      </c>
      <c r="I103" s="49"/>
      <c r="J103" s="49"/>
      <c r="K103" s="49">
        <f t="shared" si="2"/>
        <v>0</v>
      </c>
      <c r="L103" s="49"/>
      <c r="M103" s="49">
        <f t="shared" si="3"/>
        <v>0</v>
      </c>
      <c r="N103" s="49"/>
      <c r="O103" s="49"/>
      <c r="P103" s="50">
        <f>H103-J103-I103-K103-L103-M103-INVENTARIO!$N103-O103</f>
        <v>0</v>
      </c>
      <c r="Q103" s="1">
        <f>IFERROR(VLOOKUP(D103,'TABL COMPR'!$A:$D,4,0),0)</f>
        <v>0</v>
      </c>
      <c r="R103" s="1">
        <f>IFERROR(VLOOKUP(D103,#REF!,4,0),0)</f>
        <v>0</v>
      </c>
      <c r="S103" s="1">
        <f t="shared" si="4"/>
        <v>0</v>
      </c>
      <c r="T103" s="1">
        <f t="shared" si="5"/>
        <v>0</v>
      </c>
      <c r="U103" s="1"/>
      <c r="V103" s="1"/>
      <c r="W103" s="1"/>
      <c r="X103" s="1"/>
      <c r="Y103" s="1"/>
      <c r="Z103" s="1"/>
      <c r="AA103" s="1"/>
    </row>
    <row r="104" spans="1:27" ht="17.25" customHeight="1" x14ac:dyDescent="0.25">
      <c r="A104" s="49" t="str">
        <f>VLOOKUP(INVENTARIO!$D104,LISTA!$A:$E,3,0)</f>
        <v>APC-FQ</v>
      </c>
      <c r="B104" s="49" t="str">
        <f>VLOOKUP(INVENTARIO!$D104,LISTA!$A:$E,4,0)</f>
        <v>ARROZ</v>
      </c>
      <c r="C104" s="49" t="str">
        <f>VLOOKUP(INVENTARIO!$D104,LISTA!$A:$E,5,0)</f>
        <v>PRIMOR</v>
      </c>
      <c r="D104" s="49" t="s">
        <v>337</v>
      </c>
      <c r="E104" s="49" t="s">
        <v>338</v>
      </c>
      <c r="F104" s="49">
        <v>24</v>
      </c>
      <c r="G104" s="50">
        <f t="shared" si="6"/>
        <v>0</v>
      </c>
      <c r="H104" s="50">
        <f t="shared" si="1"/>
        <v>0</v>
      </c>
      <c r="I104" s="49"/>
      <c r="J104" s="49"/>
      <c r="K104" s="49">
        <f t="shared" si="2"/>
        <v>0</v>
      </c>
      <c r="L104" s="49"/>
      <c r="M104" s="49">
        <f t="shared" si="3"/>
        <v>0</v>
      </c>
      <c r="N104" s="49"/>
      <c r="O104" s="49"/>
      <c r="P104" s="50">
        <f>H104-J104-I104-K104-L104-M104-INVENTARIO!$N104-O104</f>
        <v>0</v>
      </c>
      <c r="Q104" s="1">
        <f>IFERROR(VLOOKUP(D104,'TABL COMPR'!$A:$D,4,0),0)</f>
        <v>0</v>
      </c>
      <c r="R104" s="1">
        <f>IFERROR(VLOOKUP(D104,#REF!,4,0),0)</f>
        <v>0</v>
      </c>
      <c r="S104" s="1">
        <f t="shared" si="4"/>
        <v>0</v>
      </c>
      <c r="T104" s="1">
        <f t="shared" si="5"/>
        <v>0</v>
      </c>
      <c r="U104" s="1"/>
      <c r="V104" s="1"/>
      <c r="W104" s="1"/>
      <c r="X104" s="1"/>
      <c r="Y104" s="1"/>
      <c r="Z104" s="1"/>
      <c r="AA104" s="1"/>
    </row>
    <row r="105" spans="1:27" ht="17.25" customHeight="1" x14ac:dyDescent="0.25">
      <c r="A105" s="49" t="str">
        <f>VLOOKUP(INVENTARIO!$D105,LISTA!$A:$E,3,0)</f>
        <v>APC-FQ</v>
      </c>
      <c r="B105" s="49" t="str">
        <f>VLOOKUP(INVENTARIO!$D105,LISTA!$A:$E,4,0)</f>
        <v>CEREALES INFANTILES</v>
      </c>
      <c r="C105" s="49" t="str">
        <f>VLOOKUP(INVENTARIO!$D105,LISTA!$A:$E,5,0)</f>
        <v>PRIMOR</v>
      </c>
      <c r="D105" s="49" t="s">
        <v>334</v>
      </c>
      <c r="E105" s="49" t="s">
        <v>936</v>
      </c>
      <c r="F105" s="49">
        <v>12</v>
      </c>
      <c r="G105" s="50">
        <f t="shared" si="6"/>
        <v>0</v>
      </c>
      <c r="H105" s="50">
        <f t="shared" si="1"/>
        <v>0</v>
      </c>
      <c r="I105" s="49"/>
      <c r="J105" s="49"/>
      <c r="K105" s="49">
        <f t="shared" si="2"/>
        <v>0</v>
      </c>
      <c r="L105" s="49"/>
      <c r="M105" s="49">
        <f t="shared" si="3"/>
        <v>0</v>
      </c>
      <c r="N105" s="49"/>
      <c r="O105" s="49"/>
      <c r="P105" s="50">
        <f>H105-J105-I105-K105-L105-M105-INVENTARIO!$N105-O105</f>
        <v>0</v>
      </c>
      <c r="Q105" s="1">
        <f>IFERROR(VLOOKUP(D105,'TABL COMPR'!$A:$D,4,0),0)</f>
        <v>0</v>
      </c>
      <c r="R105" s="1">
        <f>IFERROR(VLOOKUP(D105,#REF!,4,0),0)</f>
        <v>0</v>
      </c>
      <c r="S105" s="1">
        <f t="shared" si="4"/>
        <v>0</v>
      </c>
      <c r="T105" s="1">
        <f t="shared" si="5"/>
        <v>0</v>
      </c>
      <c r="U105" s="1"/>
      <c r="V105" s="1"/>
      <c r="W105" s="1"/>
      <c r="X105" s="1"/>
      <c r="Y105" s="1"/>
      <c r="Z105" s="1"/>
      <c r="AA105" s="1"/>
    </row>
    <row r="106" spans="1:27" ht="17.25" customHeight="1" x14ac:dyDescent="0.25">
      <c r="A106" s="49" t="str">
        <f>VLOOKUP(INVENTARIO!$D106,LISTA!$A:$E,3,0)</f>
        <v>APC-FQ</v>
      </c>
      <c r="B106" s="49" t="str">
        <f>VLOOKUP(INVENTARIO!$D106,LISTA!$A:$E,4,0)</f>
        <v>CEREALES INFANTILES</v>
      </c>
      <c r="C106" s="49" t="str">
        <f>VLOOKUP(INVENTARIO!$D106,LISTA!$A:$E,5,0)</f>
        <v>PRIMOR</v>
      </c>
      <c r="D106" s="49" t="s">
        <v>934</v>
      </c>
      <c r="E106" s="49" t="s">
        <v>935</v>
      </c>
      <c r="F106" s="49">
        <v>24</v>
      </c>
      <c r="G106" s="50">
        <f t="shared" si="6"/>
        <v>0</v>
      </c>
      <c r="H106" s="50">
        <f t="shared" si="1"/>
        <v>0</v>
      </c>
      <c r="I106" s="49"/>
      <c r="J106" s="49"/>
      <c r="K106" s="49">
        <f t="shared" si="2"/>
        <v>0</v>
      </c>
      <c r="L106" s="49"/>
      <c r="M106" s="49">
        <f t="shared" si="3"/>
        <v>0</v>
      </c>
      <c r="N106" s="49"/>
      <c r="O106" s="49"/>
      <c r="P106" s="50">
        <f>H106-J106-I106-K106-L106-M106-INVENTARIO!$N106-O106</f>
        <v>0</v>
      </c>
      <c r="Q106" s="1">
        <f>IFERROR(VLOOKUP(D106,'TABL COMPR'!$A:$D,4,0),0)</f>
        <v>0</v>
      </c>
      <c r="R106" s="1">
        <f>IFERROR(VLOOKUP(D106,#REF!,4,0),0)</f>
        <v>0</v>
      </c>
      <c r="S106" s="1">
        <f t="shared" si="4"/>
        <v>0</v>
      </c>
      <c r="T106" s="1">
        <f t="shared" si="5"/>
        <v>0</v>
      </c>
      <c r="U106" s="1"/>
      <c r="V106" s="1"/>
      <c r="W106" s="1"/>
      <c r="X106" s="1"/>
      <c r="Y106" s="1"/>
      <c r="Z106" s="1"/>
      <c r="AA106" s="1"/>
    </row>
    <row r="107" spans="1:27" ht="17.25" customHeight="1" x14ac:dyDescent="0.25">
      <c r="A107" s="49" t="str">
        <f>VLOOKUP(INVENTARIO!$D107,LISTA!$A:$E,3,0)</f>
        <v>APC-FQ</v>
      </c>
      <c r="B107" s="49" t="str">
        <f>VLOOKUP(INVENTARIO!$D107,LISTA!$A:$E,4,0)</f>
        <v>CEREALES INFANTILES</v>
      </c>
      <c r="C107" s="49" t="str">
        <f>VLOOKUP(INVENTARIO!$D107,LISTA!$A:$E,5,0)</f>
        <v>PRIMOR</v>
      </c>
      <c r="D107" s="49" t="s">
        <v>931</v>
      </c>
      <c r="E107" s="49" t="s">
        <v>932</v>
      </c>
      <c r="F107" s="49">
        <v>34</v>
      </c>
      <c r="G107" s="50">
        <f t="shared" si="6"/>
        <v>0</v>
      </c>
      <c r="H107" s="50">
        <f t="shared" si="1"/>
        <v>0</v>
      </c>
      <c r="I107" s="49"/>
      <c r="J107" s="49"/>
      <c r="K107" s="49">
        <f t="shared" si="2"/>
        <v>0</v>
      </c>
      <c r="L107" s="49"/>
      <c r="M107" s="49">
        <f t="shared" si="3"/>
        <v>0</v>
      </c>
      <c r="N107" s="49"/>
      <c r="O107" s="49"/>
      <c r="P107" s="50">
        <f>H107-J107-I107-K107-L107-M107-INVENTARIO!$N107-O107</f>
        <v>0</v>
      </c>
      <c r="Q107" s="1">
        <f>IFERROR(VLOOKUP(D107,'TABL COMPR'!$A:$D,4,0),0)</f>
        <v>0</v>
      </c>
      <c r="R107" s="1">
        <f>IFERROR(VLOOKUP(D107,#REF!,4,0),0)</f>
        <v>0</v>
      </c>
      <c r="S107" s="1">
        <f t="shared" si="4"/>
        <v>0</v>
      </c>
      <c r="T107" s="1">
        <f t="shared" si="5"/>
        <v>0</v>
      </c>
      <c r="U107" s="1"/>
      <c r="V107" s="1"/>
      <c r="W107" s="1"/>
      <c r="X107" s="1"/>
      <c r="Y107" s="1"/>
      <c r="Z107" s="1"/>
      <c r="AA107" s="1"/>
    </row>
    <row r="108" spans="1:27" ht="17.25" customHeight="1" x14ac:dyDescent="0.25">
      <c r="A108" s="49" t="str">
        <f>VLOOKUP(INVENTARIO!$D108,LISTA!$A:$E,3,0)</f>
        <v>APC-FQ</v>
      </c>
      <c r="B108" s="49" t="str">
        <f>VLOOKUP(INVENTARIO!$D108,LISTA!$A:$E,4,0)</f>
        <v>ARROZ</v>
      </c>
      <c r="C108" s="49" t="str">
        <f>VLOOKUP(INVENTARIO!$D108,LISTA!$A:$E,5,0)</f>
        <v>PRIMOR</v>
      </c>
      <c r="D108" s="49" t="s">
        <v>884</v>
      </c>
      <c r="E108" s="49" t="s">
        <v>885</v>
      </c>
      <c r="F108" s="49">
        <v>24</v>
      </c>
      <c r="G108" s="50">
        <f t="shared" si="6"/>
        <v>0</v>
      </c>
      <c r="H108" s="50">
        <f t="shared" si="1"/>
        <v>0</v>
      </c>
      <c r="I108" s="49"/>
      <c r="J108" s="49"/>
      <c r="K108" s="49">
        <f t="shared" si="2"/>
        <v>0</v>
      </c>
      <c r="L108" s="49"/>
      <c r="M108" s="49">
        <f t="shared" si="3"/>
        <v>0</v>
      </c>
      <c r="N108" s="49"/>
      <c r="O108" s="49"/>
      <c r="P108" s="50">
        <f>H108-J108-I108-K108-L108-M108-INVENTARIO!$N108-O108</f>
        <v>0</v>
      </c>
      <c r="Q108" s="1">
        <f>IFERROR(VLOOKUP(D108,'TABL COMPR'!$A:$D,4,0),0)</f>
        <v>0</v>
      </c>
      <c r="R108" s="1">
        <f>IFERROR(VLOOKUP(D108,#REF!,4,0),0)</f>
        <v>0</v>
      </c>
      <c r="S108" s="1">
        <f t="shared" si="4"/>
        <v>0</v>
      </c>
      <c r="T108" s="1">
        <f t="shared" si="5"/>
        <v>0</v>
      </c>
      <c r="U108" s="1"/>
      <c r="V108" s="1"/>
      <c r="W108" s="1"/>
      <c r="X108" s="1"/>
      <c r="Y108" s="1"/>
      <c r="Z108" s="1"/>
      <c r="AA108" s="1"/>
    </row>
    <row r="109" spans="1:27" ht="17.25" customHeight="1" x14ac:dyDescent="0.25">
      <c r="A109" s="49" t="str">
        <f>VLOOKUP(INVENTARIO!$D109,LISTA!$A:$E,3,0)</f>
        <v>APC-FQ</v>
      </c>
      <c r="B109" s="49" t="str">
        <f>VLOOKUP(INVENTARIO!$D109,LISTA!$A:$E,4,0)</f>
        <v>CEREALES INFANTILES</v>
      </c>
      <c r="C109" s="49" t="str">
        <f>VLOOKUP(INVENTARIO!$D109,LISTA!$A:$E,5,0)</f>
        <v>PRIMOR</v>
      </c>
      <c r="D109" s="49" t="s">
        <v>329</v>
      </c>
      <c r="E109" s="49" t="s">
        <v>928</v>
      </c>
      <c r="F109" s="49">
        <v>24</v>
      </c>
      <c r="G109" s="50">
        <f t="shared" si="6"/>
        <v>0</v>
      </c>
      <c r="H109" s="50">
        <f t="shared" si="1"/>
        <v>0</v>
      </c>
      <c r="I109" s="49"/>
      <c r="J109" s="49"/>
      <c r="K109" s="49">
        <f t="shared" si="2"/>
        <v>0</v>
      </c>
      <c r="L109" s="49"/>
      <c r="M109" s="49">
        <f t="shared" si="3"/>
        <v>0</v>
      </c>
      <c r="N109" s="49"/>
      <c r="O109" s="49"/>
      <c r="P109" s="50">
        <f>H109-J109-I109-K109-L109-M109-INVENTARIO!$N109-O109</f>
        <v>0</v>
      </c>
      <c r="Q109" s="1">
        <f>IFERROR(VLOOKUP(D109,'TABL COMPR'!$A:$D,4,0),0)</f>
        <v>0</v>
      </c>
      <c r="R109" s="1">
        <f>IFERROR(VLOOKUP(D109,#REF!,4,0),0)</f>
        <v>0</v>
      </c>
      <c r="S109" s="1">
        <f t="shared" si="4"/>
        <v>0</v>
      </c>
      <c r="T109" s="1">
        <f t="shared" si="5"/>
        <v>0</v>
      </c>
      <c r="U109" s="1"/>
      <c r="V109" s="1"/>
      <c r="W109" s="1"/>
      <c r="X109" s="1"/>
      <c r="Y109" s="1"/>
      <c r="Z109" s="1"/>
      <c r="AA109" s="1"/>
    </row>
    <row r="110" spans="1:27" ht="17.25" customHeight="1" x14ac:dyDescent="0.25">
      <c r="A110" s="49" t="str">
        <f>VLOOKUP(INVENTARIO!$D110,LISTA!$A:$E,3,0)</f>
        <v>APC-FQ</v>
      </c>
      <c r="B110" s="49" t="str">
        <f>VLOOKUP(INVENTARIO!$D110,LISTA!$A:$E,4,0)</f>
        <v>MEZCLAS P.A.N</v>
      </c>
      <c r="C110" s="49" t="str">
        <f>VLOOKUP(INVENTARIO!$D110,LISTA!$A:$E,5,0)</f>
        <v>PAN</v>
      </c>
      <c r="D110" s="49" t="s">
        <v>1133</v>
      </c>
      <c r="E110" s="49" t="s">
        <v>1134</v>
      </c>
      <c r="F110" s="49">
        <v>12</v>
      </c>
      <c r="G110" s="50">
        <f t="shared" si="6"/>
        <v>0</v>
      </c>
      <c r="H110" s="50">
        <f t="shared" si="1"/>
        <v>0</v>
      </c>
      <c r="I110" s="49"/>
      <c r="J110" s="49"/>
      <c r="K110" s="49">
        <f t="shared" si="2"/>
        <v>0</v>
      </c>
      <c r="L110" s="49"/>
      <c r="M110" s="49">
        <f t="shared" si="3"/>
        <v>0</v>
      </c>
      <c r="N110" s="49"/>
      <c r="O110" s="49"/>
      <c r="P110" s="50">
        <f>H110-J110-I110-K110-L110-M110-INVENTARIO!$N110-O110</f>
        <v>0</v>
      </c>
      <c r="Q110" s="1">
        <f>IFERROR(VLOOKUP(D110,'TABL COMPR'!$A:$D,4,0),0)</f>
        <v>0</v>
      </c>
      <c r="R110" s="1">
        <f>IFERROR(VLOOKUP(D110,#REF!,4,0),0)</f>
        <v>0</v>
      </c>
      <c r="S110" s="1">
        <f t="shared" si="4"/>
        <v>0</v>
      </c>
      <c r="T110" s="1">
        <f t="shared" si="5"/>
        <v>0</v>
      </c>
      <c r="U110" s="1"/>
      <c r="V110" s="1"/>
      <c r="W110" s="1"/>
      <c r="X110" s="1"/>
      <c r="Y110" s="1"/>
      <c r="Z110" s="1"/>
      <c r="AA110" s="1"/>
    </row>
    <row r="111" spans="1:27" ht="17.25" customHeight="1" x14ac:dyDescent="0.25">
      <c r="A111" s="49" t="str">
        <f>VLOOKUP(INVENTARIO!$D111,LISTA!$A:$E,3,0)</f>
        <v>APC-FQ</v>
      </c>
      <c r="B111" s="49" t="str">
        <f>VLOOKUP(INVENTARIO!$D111,LISTA!$A:$E,4,0)</f>
        <v>LIMPIADORES</v>
      </c>
      <c r="C111" s="49" t="str">
        <f>VLOOKUP(INVENTARIO!$D111,LISTA!$A:$E,5,0)</f>
        <v>LAS LLAVES LIQUIDO</v>
      </c>
      <c r="D111" s="49" t="s">
        <v>387</v>
      </c>
      <c r="E111" s="49" t="s">
        <v>1084</v>
      </c>
      <c r="F111" s="49">
        <v>24</v>
      </c>
      <c r="G111" s="50">
        <f t="shared" si="6"/>
        <v>0</v>
      </c>
      <c r="H111" s="50">
        <f t="shared" si="1"/>
        <v>0</v>
      </c>
      <c r="I111" s="49"/>
      <c r="J111" s="49"/>
      <c r="K111" s="49">
        <f t="shared" si="2"/>
        <v>0</v>
      </c>
      <c r="L111" s="49"/>
      <c r="M111" s="49">
        <f t="shared" si="3"/>
        <v>0</v>
      </c>
      <c r="N111" s="49"/>
      <c r="O111" s="49"/>
      <c r="P111" s="50">
        <f>H111-J111-I111-K111-L111-M111-INVENTARIO!$N111-O111</f>
        <v>0</v>
      </c>
      <c r="Q111" s="1">
        <f>IFERROR(VLOOKUP(D111,'TABL COMPR'!$A:$D,4,0),0)</f>
        <v>0</v>
      </c>
      <c r="R111" s="1">
        <f>IFERROR(VLOOKUP(D111,#REF!,4,0),0)</f>
        <v>0</v>
      </c>
      <c r="S111" s="1">
        <f t="shared" si="4"/>
        <v>0</v>
      </c>
      <c r="T111" s="1">
        <f t="shared" si="5"/>
        <v>0</v>
      </c>
      <c r="U111" s="1"/>
      <c r="V111" s="1"/>
      <c r="W111" s="1"/>
      <c r="X111" s="1"/>
      <c r="Y111" s="1"/>
      <c r="Z111" s="1"/>
      <c r="AA111" s="1"/>
    </row>
    <row r="112" spans="1:27" ht="17.25" customHeight="1" x14ac:dyDescent="0.25">
      <c r="A112" s="49" t="str">
        <f>VLOOKUP(INVENTARIO!$D112,LISTA!$A:$E,3,0)</f>
        <v>APC-FQ</v>
      </c>
      <c r="B112" s="49" t="str">
        <f>VLOOKUP(INVENTARIO!$D112,LISTA!$A:$E,4,0)</f>
        <v>DETERGENTES</v>
      </c>
      <c r="C112" s="49" t="str">
        <f>VLOOKUP(INVENTARIO!$D112,LISTA!$A:$E,5,0)</f>
        <v>LAS LLAVES POLVO</v>
      </c>
      <c r="D112" s="49" t="s">
        <v>979</v>
      </c>
      <c r="E112" s="49" t="s">
        <v>980</v>
      </c>
      <c r="F112" s="49">
        <v>16</v>
      </c>
      <c r="G112" s="50">
        <f t="shared" si="6"/>
        <v>0</v>
      </c>
      <c r="H112" s="50">
        <f t="shared" si="1"/>
        <v>0</v>
      </c>
      <c r="I112" s="49"/>
      <c r="J112" s="49"/>
      <c r="K112" s="49">
        <f t="shared" si="2"/>
        <v>0</v>
      </c>
      <c r="L112" s="49"/>
      <c r="M112" s="49">
        <f t="shared" si="3"/>
        <v>0</v>
      </c>
      <c r="N112" s="49"/>
      <c r="O112" s="49"/>
      <c r="P112" s="50">
        <f>H112-J112-I112-K112-L112-M112-INVENTARIO!$N112-O112</f>
        <v>0</v>
      </c>
      <c r="Q112" s="1">
        <f>IFERROR(VLOOKUP(D112,'TABL COMPR'!$A:$D,4,0),0)</f>
        <v>0</v>
      </c>
      <c r="R112" s="1">
        <f>IFERROR(VLOOKUP(D112,#REF!,4,0),0)</f>
        <v>0</v>
      </c>
      <c r="S112" s="1">
        <f t="shared" si="4"/>
        <v>0</v>
      </c>
      <c r="T112" s="1">
        <f t="shared" si="5"/>
        <v>0</v>
      </c>
      <c r="U112" s="1"/>
      <c r="V112" s="1"/>
      <c r="W112" s="1"/>
      <c r="X112" s="1"/>
      <c r="Y112" s="1"/>
      <c r="Z112" s="1"/>
      <c r="AA112" s="1"/>
    </row>
    <row r="113" spans="1:27" ht="17.25" customHeight="1" x14ac:dyDescent="0.25">
      <c r="A113" s="49" t="str">
        <f>VLOOKUP(INVENTARIO!$D113,LISTA!$A:$E,3,0)</f>
        <v>APC-FQ</v>
      </c>
      <c r="B113" s="49" t="str">
        <f>VLOOKUP(INVENTARIO!$D113,LISTA!$A:$E,4,0)</f>
        <v>DETERGENTES</v>
      </c>
      <c r="C113" s="49" t="str">
        <f>VLOOKUP(INVENTARIO!$D113,LISTA!$A:$E,5,0)</f>
        <v>LAS LLAVES POLVO</v>
      </c>
      <c r="D113" s="49" t="s">
        <v>981</v>
      </c>
      <c r="E113" s="49" t="s">
        <v>982</v>
      </c>
      <c r="F113" s="49">
        <v>16</v>
      </c>
      <c r="G113" s="50">
        <f t="shared" si="6"/>
        <v>0</v>
      </c>
      <c r="H113" s="50">
        <f t="shared" si="1"/>
        <v>0</v>
      </c>
      <c r="I113" s="49"/>
      <c r="J113" s="49"/>
      <c r="K113" s="49">
        <f t="shared" si="2"/>
        <v>0</v>
      </c>
      <c r="L113" s="49"/>
      <c r="M113" s="49">
        <f t="shared" si="3"/>
        <v>0</v>
      </c>
      <c r="N113" s="49"/>
      <c r="O113" s="49"/>
      <c r="P113" s="50">
        <f>H113-J113-I113-K113-L113-M113-INVENTARIO!$N113-O113</f>
        <v>0</v>
      </c>
      <c r="Q113" s="1">
        <f>IFERROR(VLOOKUP(D113,'TABL COMPR'!$A:$D,4,0),0)</f>
        <v>0</v>
      </c>
      <c r="R113" s="1">
        <f>IFERROR(VLOOKUP(D113,#REF!,4,0),0)</f>
        <v>0</v>
      </c>
      <c r="S113" s="1">
        <f t="shared" si="4"/>
        <v>0</v>
      </c>
      <c r="T113" s="1">
        <f t="shared" si="5"/>
        <v>0</v>
      </c>
      <c r="U113" s="1"/>
      <c r="V113" s="1"/>
      <c r="W113" s="1"/>
      <c r="X113" s="1"/>
      <c r="Y113" s="1"/>
      <c r="Z113" s="1"/>
      <c r="AA113" s="1"/>
    </row>
    <row r="114" spans="1:27" ht="17.25" customHeight="1" x14ac:dyDescent="0.25">
      <c r="A114" s="49" t="str">
        <f>VLOOKUP(INVENTARIO!$D114,LISTA!$A:$E,3,0)</f>
        <v>APC-FQ</v>
      </c>
      <c r="B114" s="49" t="str">
        <f>VLOOKUP(INVENTARIO!$D114,LISTA!$A:$E,4,0)</f>
        <v>HARINA DE MAIZ</v>
      </c>
      <c r="C114" s="49" t="str">
        <f>VLOOKUP(INVENTARIO!$D114,LISTA!$A:$E,5,0)</f>
        <v>PAN</v>
      </c>
      <c r="D114" s="49" t="s">
        <v>1047</v>
      </c>
      <c r="E114" s="49" t="s">
        <v>1048</v>
      </c>
      <c r="F114" s="49">
        <v>20</v>
      </c>
      <c r="G114" s="50">
        <f t="shared" si="6"/>
        <v>0</v>
      </c>
      <c r="H114" s="50">
        <f t="shared" si="1"/>
        <v>0</v>
      </c>
      <c r="I114" s="49"/>
      <c r="J114" s="49"/>
      <c r="K114" s="49">
        <f t="shared" si="2"/>
        <v>0</v>
      </c>
      <c r="L114" s="49"/>
      <c r="M114" s="49">
        <f t="shared" si="3"/>
        <v>0</v>
      </c>
      <c r="N114" s="49"/>
      <c r="O114" s="49"/>
      <c r="P114" s="50">
        <f>H114-J114-I114-K114-L114-M114-INVENTARIO!$N114-O114</f>
        <v>0</v>
      </c>
      <c r="Q114" s="1">
        <f>IFERROR(VLOOKUP(D114,'TABL COMPR'!$A:$D,4,0),0)</f>
        <v>0</v>
      </c>
      <c r="R114" s="1">
        <f>IFERROR(VLOOKUP(D114,#REF!,4,0),0)</f>
        <v>0</v>
      </c>
      <c r="S114" s="1">
        <f t="shared" si="4"/>
        <v>0</v>
      </c>
      <c r="T114" s="1">
        <f t="shared" si="5"/>
        <v>0</v>
      </c>
      <c r="U114" s="1"/>
      <c r="V114" s="1"/>
      <c r="W114" s="1"/>
      <c r="X114" s="1"/>
      <c r="Y114" s="1"/>
      <c r="Z114" s="1"/>
      <c r="AA114" s="1"/>
    </row>
    <row r="115" spans="1:27" ht="17.25" customHeight="1" x14ac:dyDescent="0.25">
      <c r="A115" s="49" t="str">
        <f>VLOOKUP(INVENTARIO!$D115,LISTA!$A:$E,3,0)</f>
        <v>APC-FQ</v>
      </c>
      <c r="B115" s="49" t="str">
        <f>VLOOKUP(INVENTARIO!$D115,LISTA!$A:$E,4,0)</f>
        <v>HARINA DE MAIZ</v>
      </c>
      <c r="C115" s="49" t="str">
        <f>VLOOKUP(INVENTARIO!$D115,LISTA!$A:$E,5,0)</f>
        <v>PAN</v>
      </c>
      <c r="D115" s="49" t="s">
        <v>1045</v>
      </c>
      <c r="E115" s="49" t="s">
        <v>1046</v>
      </c>
      <c r="F115" s="49">
        <v>20</v>
      </c>
      <c r="G115" s="50">
        <f t="shared" si="6"/>
        <v>0</v>
      </c>
      <c r="H115" s="50">
        <f t="shared" si="1"/>
        <v>0</v>
      </c>
      <c r="I115" s="49"/>
      <c r="J115" s="49"/>
      <c r="K115" s="49">
        <f t="shared" si="2"/>
        <v>0</v>
      </c>
      <c r="L115" s="49"/>
      <c r="M115" s="49">
        <f t="shared" si="3"/>
        <v>0</v>
      </c>
      <c r="N115" s="49"/>
      <c r="O115" s="49"/>
      <c r="P115" s="50">
        <f>H115-J115-I115-K115-L115-M115-INVENTARIO!$N115-O115</f>
        <v>0</v>
      </c>
      <c r="Q115" s="1">
        <f>IFERROR(VLOOKUP(D115,'TABL COMPR'!$A:$D,4,0),0)</f>
        <v>0</v>
      </c>
      <c r="R115" s="1">
        <f>IFERROR(VLOOKUP(D115,#REF!,4,0),0)</f>
        <v>0</v>
      </c>
      <c r="S115" s="1">
        <f t="shared" si="4"/>
        <v>0</v>
      </c>
      <c r="T115" s="1">
        <f t="shared" si="5"/>
        <v>0</v>
      </c>
      <c r="U115" s="1"/>
      <c r="V115" s="1"/>
      <c r="W115" s="1"/>
      <c r="X115" s="1"/>
      <c r="Y115" s="1"/>
      <c r="Z115" s="1"/>
      <c r="AA115" s="1"/>
    </row>
    <row r="116" spans="1:27" ht="17.25" customHeight="1" x14ac:dyDescent="0.25">
      <c r="A116" s="49" t="str">
        <f>VLOOKUP(INVENTARIO!$D116,LISTA!$A:$E,3,0)</f>
        <v>APC-FQ</v>
      </c>
      <c r="B116" s="49" t="str">
        <f>VLOOKUP(INVENTARIO!$D116,LISTA!$A:$E,4,0)</f>
        <v>PASTAS</v>
      </c>
      <c r="C116" s="49" t="str">
        <f>VLOOKUP(INVENTARIO!$D116,LISTA!$A:$E,5,0)</f>
        <v>PRIMOR</v>
      </c>
      <c r="D116" s="49" t="s">
        <v>1170</v>
      </c>
      <c r="E116" s="49" t="s">
        <v>1612</v>
      </c>
      <c r="F116" s="49">
        <v>12</v>
      </c>
      <c r="G116" s="50">
        <f t="shared" si="6"/>
        <v>0</v>
      </c>
      <c r="H116" s="50">
        <f t="shared" si="1"/>
        <v>0</v>
      </c>
      <c r="I116" s="49"/>
      <c r="J116" s="49"/>
      <c r="K116" s="49">
        <f t="shared" si="2"/>
        <v>0</v>
      </c>
      <c r="L116" s="49"/>
      <c r="M116" s="49">
        <f t="shared" si="3"/>
        <v>0</v>
      </c>
      <c r="N116" s="49"/>
      <c r="O116" s="49"/>
      <c r="P116" s="50">
        <f>H116-J116-I116-K116-L116-M116-INVENTARIO!$N116-O116</f>
        <v>0</v>
      </c>
      <c r="Q116" s="1">
        <f>IFERROR(VLOOKUP(D116,'TABL COMPR'!$A:$D,4,0),0)</f>
        <v>0</v>
      </c>
      <c r="R116" s="1">
        <f>IFERROR(VLOOKUP(D116,#REF!,4,0),0)</f>
        <v>0</v>
      </c>
      <c r="S116" s="1">
        <f t="shared" si="4"/>
        <v>0</v>
      </c>
      <c r="T116" s="1">
        <f t="shared" si="5"/>
        <v>0</v>
      </c>
      <c r="U116" s="1"/>
      <c r="V116" s="1"/>
      <c r="W116" s="1"/>
      <c r="X116" s="1"/>
      <c r="Y116" s="1"/>
      <c r="Z116" s="1"/>
      <c r="AA116" s="1"/>
    </row>
    <row r="117" spans="1:27" ht="17.25" customHeight="1" x14ac:dyDescent="0.25">
      <c r="A117" s="49" t="str">
        <f>VLOOKUP(INVENTARIO!$D117,LISTA!$A:$E,3,0)</f>
        <v>APC-FQ</v>
      </c>
      <c r="B117" s="49" t="str">
        <f>VLOOKUP(INVENTARIO!$D117,LISTA!$A:$E,4,0)</f>
        <v>LIMPIADORES</v>
      </c>
      <c r="C117" s="49" t="str">
        <f>VLOOKUP(INVENTARIO!$D117,LISTA!$A:$E,5,0)</f>
        <v>LAS LLAVES LIQUIDO</v>
      </c>
      <c r="D117" s="49" t="s">
        <v>375</v>
      </c>
      <c r="E117" s="49" t="s">
        <v>376</v>
      </c>
      <c r="F117" s="49">
        <v>12</v>
      </c>
      <c r="G117" s="50">
        <f t="shared" si="6"/>
        <v>0</v>
      </c>
      <c r="H117" s="50">
        <f t="shared" si="1"/>
        <v>0</v>
      </c>
      <c r="I117" s="49"/>
      <c r="J117" s="49"/>
      <c r="K117" s="49">
        <f t="shared" si="2"/>
        <v>0</v>
      </c>
      <c r="L117" s="49"/>
      <c r="M117" s="49">
        <f t="shared" si="3"/>
        <v>0</v>
      </c>
      <c r="N117" s="49"/>
      <c r="O117" s="49"/>
      <c r="P117" s="50">
        <f>H117-J117-I117-K117-L117-M117-INVENTARIO!$N117-O117</f>
        <v>0</v>
      </c>
      <c r="Q117" s="1">
        <f>IFERROR(VLOOKUP(D117,'TABL COMPR'!$A:$D,4,0),0)</f>
        <v>0</v>
      </c>
      <c r="R117" s="1">
        <f>IFERROR(VLOOKUP(D117,#REF!,4,0),0)</f>
        <v>0</v>
      </c>
      <c r="S117" s="1">
        <f t="shared" si="4"/>
        <v>0</v>
      </c>
      <c r="T117" s="1">
        <f t="shared" si="5"/>
        <v>0</v>
      </c>
      <c r="U117" s="1"/>
      <c r="V117" s="1"/>
      <c r="W117" s="1"/>
      <c r="X117" s="1"/>
      <c r="Y117" s="1"/>
      <c r="Z117" s="1"/>
      <c r="AA117" s="1"/>
    </row>
    <row r="118" spans="1:27" ht="17.25" customHeight="1" x14ac:dyDescent="0.25">
      <c r="A118" s="49" t="str">
        <f>VLOOKUP(INVENTARIO!$D118,LISTA!$A:$E,3,0)</f>
        <v>APC-FQ</v>
      </c>
      <c r="B118" s="49" t="str">
        <f>VLOOKUP(INVENTARIO!$D118,LISTA!$A:$E,4,0)</f>
        <v>CEREALES INFANTILES</v>
      </c>
      <c r="C118" s="49" t="str">
        <f>VLOOKUP(INVENTARIO!$D118,LISTA!$A:$E,5,0)</f>
        <v>PRIMOR</v>
      </c>
      <c r="D118" s="49" t="s">
        <v>332</v>
      </c>
      <c r="E118" s="49" t="s">
        <v>930</v>
      </c>
      <c r="F118" s="49">
        <v>12</v>
      </c>
      <c r="G118" s="50">
        <f t="shared" si="6"/>
        <v>0</v>
      </c>
      <c r="H118" s="50">
        <f t="shared" si="1"/>
        <v>0</v>
      </c>
      <c r="I118" s="49"/>
      <c r="J118" s="49"/>
      <c r="K118" s="49">
        <f t="shared" si="2"/>
        <v>0</v>
      </c>
      <c r="L118" s="49"/>
      <c r="M118" s="49">
        <f t="shared" si="3"/>
        <v>0</v>
      </c>
      <c r="N118" s="49"/>
      <c r="O118" s="49"/>
      <c r="P118" s="50">
        <f>H118-J118-I118-K118-L118-M118-INVENTARIO!$N118-O118</f>
        <v>0</v>
      </c>
      <c r="Q118" s="1">
        <f>IFERROR(VLOOKUP(D118,'TABL COMPR'!$A:$D,4,0),0)</f>
        <v>0</v>
      </c>
      <c r="R118" s="1">
        <f>IFERROR(VLOOKUP(D118,#REF!,4,0),0)</f>
        <v>0</v>
      </c>
      <c r="S118" s="1">
        <f t="shared" si="4"/>
        <v>0</v>
      </c>
      <c r="T118" s="1">
        <f t="shared" si="5"/>
        <v>0</v>
      </c>
      <c r="U118" s="1"/>
      <c r="V118" s="1"/>
      <c r="W118" s="1"/>
      <c r="X118" s="1"/>
      <c r="Y118" s="1"/>
      <c r="Z118" s="1"/>
      <c r="AA118" s="1"/>
    </row>
    <row r="119" spans="1:27" ht="17.25" customHeight="1" x14ac:dyDescent="0.25">
      <c r="A119" s="49" t="str">
        <f>VLOOKUP(INVENTARIO!$D119,LISTA!$A:$E,3,0)</f>
        <v>APC-FQ</v>
      </c>
      <c r="B119" s="49" t="str">
        <f>VLOOKUP(INVENTARIO!$D119,LISTA!$A:$E,4,0)</f>
        <v>DETERGENTES</v>
      </c>
      <c r="C119" s="49" t="str">
        <f>VLOOKUP(INVENTARIO!$D119,LISTA!$A:$E,5,0)</f>
        <v>LAS LLAVES POLVO</v>
      </c>
      <c r="D119" s="49" t="s">
        <v>983</v>
      </c>
      <c r="E119" s="49" t="s">
        <v>984</v>
      </c>
      <c r="F119" s="49">
        <v>16</v>
      </c>
      <c r="G119" s="50">
        <f t="shared" si="6"/>
        <v>0</v>
      </c>
      <c r="H119" s="50">
        <f t="shared" si="1"/>
        <v>0</v>
      </c>
      <c r="I119" s="49"/>
      <c r="J119" s="49"/>
      <c r="K119" s="49">
        <f t="shared" si="2"/>
        <v>0</v>
      </c>
      <c r="L119" s="49"/>
      <c r="M119" s="49">
        <f t="shared" si="3"/>
        <v>0</v>
      </c>
      <c r="N119" s="49"/>
      <c r="O119" s="49"/>
      <c r="P119" s="50">
        <f>H119-J119-I119-K119-L119-M119-INVENTARIO!$N119-O119</f>
        <v>0</v>
      </c>
      <c r="Q119" s="1">
        <f>IFERROR(VLOOKUP(D119,'TABL COMPR'!$A:$D,4,0),0)</f>
        <v>0</v>
      </c>
      <c r="R119" s="1">
        <f>IFERROR(VLOOKUP(D119,#REF!,4,0),0)</f>
        <v>0</v>
      </c>
      <c r="S119" s="1">
        <f t="shared" si="4"/>
        <v>0</v>
      </c>
      <c r="T119" s="1">
        <f t="shared" si="5"/>
        <v>0</v>
      </c>
      <c r="U119" s="1"/>
      <c r="V119" s="1"/>
      <c r="W119" s="1"/>
      <c r="X119" s="1"/>
      <c r="Y119" s="1"/>
      <c r="Z119" s="1"/>
      <c r="AA119" s="1"/>
    </row>
    <row r="120" spans="1:27" ht="17.25" customHeight="1" x14ac:dyDescent="0.25">
      <c r="A120" s="49" t="str">
        <f>VLOOKUP(INVENTARIO!$D120,LISTA!$A:$E,3,0)</f>
        <v>APC-FQ</v>
      </c>
      <c r="B120" s="49" t="str">
        <f>VLOOKUP(INVENTARIO!$D120,LISTA!$A:$E,4,0)</f>
        <v>DETERGENTES</v>
      </c>
      <c r="C120" s="49" t="str">
        <f>VLOOKUP(INVENTARIO!$D120,LISTA!$A:$E,5,0)</f>
        <v>LAS LLAVES POLVO</v>
      </c>
      <c r="D120" s="49" t="s">
        <v>985</v>
      </c>
      <c r="E120" s="49" t="s">
        <v>986</v>
      </c>
      <c r="F120" s="49">
        <v>16</v>
      </c>
      <c r="G120" s="50">
        <f t="shared" si="6"/>
        <v>0</v>
      </c>
      <c r="H120" s="50">
        <f t="shared" si="1"/>
        <v>0</v>
      </c>
      <c r="I120" s="49"/>
      <c r="J120" s="49"/>
      <c r="K120" s="49">
        <f t="shared" si="2"/>
        <v>0</v>
      </c>
      <c r="L120" s="49"/>
      <c r="M120" s="49">
        <f t="shared" si="3"/>
        <v>0</v>
      </c>
      <c r="N120" s="49"/>
      <c r="O120" s="49"/>
      <c r="P120" s="50">
        <f>H120-J120-I120-K120-L120-M120-INVENTARIO!$N120-O120</f>
        <v>0</v>
      </c>
      <c r="Q120" s="1">
        <f>IFERROR(VLOOKUP(D120,'TABL COMPR'!$A:$D,4,0),0)</f>
        <v>0</v>
      </c>
      <c r="R120" s="1">
        <f>IFERROR(VLOOKUP(D120,#REF!,4,0),0)</f>
        <v>0</v>
      </c>
      <c r="S120" s="1">
        <f t="shared" si="4"/>
        <v>0</v>
      </c>
      <c r="T120" s="1">
        <f t="shared" si="5"/>
        <v>0</v>
      </c>
      <c r="U120" s="1"/>
      <c r="V120" s="1"/>
      <c r="W120" s="1"/>
      <c r="X120" s="1"/>
      <c r="Y120" s="1"/>
      <c r="Z120" s="1"/>
      <c r="AA120" s="1"/>
    </row>
    <row r="121" spans="1:27" ht="17.25" customHeight="1" x14ac:dyDescent="0.25">
      <c r="A121" s="49" t="str">
        <f>VLOOKUP(INVENTARIO!$D121,LISTA!$A:$E,3,0)</f>
        <v>APC-FQ</v>
      </c>
      <c r="B121" s="49" t="str">
        <f>VLOOKUP(INVENTARIO!$D121,LISTA!$A:$E,4,0)</f>
        <v>QUESOS</v>
      </c>
      <c r="C121" s="49" t="str">
        <f>VLOOKUP(INVENTARIO!$D121,LISTA!$A:$E,5,0)</f>
        <v>RIKESA</v>
      </c>
      <c r="D121" s="49" t="s">
        <v>472</v>
      </c>
      <c r="E121" s="49" t="s">
        <v>473</v>
      </c>
      <c r="F121" s="49">
        <v>12</v>
      </c>
      <c r="G121" s="50">
        <f t="shared" si="6"/>
        <v>0</v>
      </c>
      <c r="H121" s="50">
        <f t="shared" si="1"/>
        <v>0</v>
      </c>
      <c r="I121" s="49"/>
      <c r="J121" s="49"/>
      <c r="K121" s="49">
        <f t="shared" si="2"/>
        <v>0</v>
      </c>
      <c r="L121" s="49"/>
      <c r="M121" s="49">
        <f t="shared" si="3"/>
        <v>0</v>
      </c>
      <c r="N121" s="49"/>
      <c r="O121" s="49"/>
      <c r="P121" s="50">
        <f>H121-J121-I121-K121-L121-M121-INVENTARIO!$N121-O121</f>
        <v>0</v>
      </c>
      <c r="Q121" s="1">
        <f>IFERROR(VLOOKUP(D121,'TABL COMPR'!$A:$D,4,0),0)</f>
        <v>0</v>
      </c>
      <c r="R121" s="1">
        <f>IFERROR(VLOOKUP(D121,#REF!,4,0),0)</f>
        <v>0</v>
      </c>
      <c r="S121" s="1">
        <f t="shared" si="4"/>
        <v>0</v>
      </c>
      <c r="T121" s="1">
        <f t="shared" si="5"/>
        <v>0</v>
      </c>
      <c r="U121" s="1"/>
      <c r="V121" s="1"/>
      <c r="W121" s="1"/>
      <c r="X121" s="1"/>
      <c r="Y121" s="1"/>
      <c r="Z121" s="1"/>
      <c r="AA121" s="1"/>
    </row>
    <row r="122" spans="1:27" ht="17.25" customHeight="1" x14ac:dyDescent="0.25">
      <c r="A122" s="49" t="str">
        <f>VLOOKUP(INVENTARIO!$D122,LISTA!$A:$E,3,0)</f>
        <v>APC-FQ</v>
      </c>
      <c r="B122" s="49" t="str">
        <f>VLOOKUP(INVENTARIO!$D122,LISTA!$A:$E,4,0)</f>
        <v>DETERGENTES</v>
      </c>
      <c r="C122" s="49" t="str">
        <f>VLOOKUP(INVENTARIO!$D122,LISTA!$A:$E,5,0)</f>
        <v>LAS LLAVES POLVO</v>
      </c>
      <c r="D122" s="49" t="s">
        <v>989</v>
      </c>
      <c r="E122" s="49" t="s">
        <v>990</v>
      </c>
      <c r="F122" s="49">
        <v>10</v>
      </c>
      <c r="G122" s="50">
        <f t="shared" si="6"/>
        <v>0</v>
      </c>
      <c r="H122" s="50">
        <f t="shared" si="1"/>
        <v>0</v>
      </c>
      <c r="I122" s="49"/>
      <c r="J122" s="49"/>
      <c r="K122" s="49">
        <f t="shared" si="2"/>
        <v>0</v>
      </c>
      <c r="L122" s="49"/>
      <c r="M122" s="49">
        <f t="shared" si="3"/>
        <v>0</v>
      </c>
      <c r="N122" s="49"/>
      <c r="O122" s="49"/>
      <c r="P122" s="50">
        <f>H122-J122-I122-K122-L122-M122-INVENTARIO!$N122-O122</f>
        <v>0</v>
      </c>
      <c r="Q122" s="1">
        <f>IFERROR(VLOOKUP(D122,'TABL COMPR'!$A:$D,4,0),0)</f>
        <v>0</v>
      </c>
      <c r="R122" s="1">
        <f>IFERROR(VLOOKUP(D122,#REF!,4,0),0)</f>
        <v>0</v>
      </c>
      <c r="S122" s="1">
        <f t="shared" si="4"/>
        <v>0</v>
      </c>
      <c r="T122" s="1">
        <f t="shared" si="5"/>
        <v>0</v>
      </c>
      <c r="U122" s="1"/>
      <c r="V122" s="1"/>
      <c r="W122" s="1"/>
      <c r="X122" s="1"/>
      <c r="Y122" s="1"/>
      <c r="Z122" s="1"/>
      <c r="AA122" s="1"/>
    </row>
    <row r="123" spans="1:27" ht="17.25" customHeight="1" x14ac:dyDescent="0.25">
      <c r="A123" s="49" t="str">
        <f>VLOOKUP(INVENTARIO!$D123,LISTA!$A:$E,3,0)</f>
        <v>APC-FQ</v>
      </c>
      <c r="B123" s="49" t="str">
        <f>VLOOKUP(INVENTARIO!$D123,LISTA!$A:$E,4,0)</f>
        <v>DETERGENTES</v>
      </c>
      <c r="C123" s="49" t="str">
        <f>VLOOKUP(INVENTARIO!$D123,LISTA!$A:$E,5,0)</f>
        <v>LAS LLAVES POLVO</v>
      </c>
      <c r="D123" s="49" t="s">
        <v>400</v>
      </c>
      <c r="E123" s="49" t="s">
        <v>401</v>
      </c>
      <c r="F123" s="49">
        <v>10</v>
      </c>
      <c r="G123" s="50">
        <f t="shared" si="6"/>
        <v>0</v>
      </c>
      <c r="H123" s="50">
        <f t="shared" si="1"/>
        <v>0</v>
      </c>
      <c r="I123" s="49"/>
      <c r="J123" s="49"/>
      <c r="K123" s="49">
        <f t="shared" si="2"/>
        <v>0</v>
      </c>
      <c r="L123" s="49"/>
      <c r="M123" s="49">
        <f t="shared" si="3"/>
        <v>0</v>
      </c>
      <c r="N123" s="49"/>
      <c r="O123" s="49"/>
      <c r="P123" s="50">
        <f>H123-J123-I123-K123-L123-M123-INVENTARIO!$N123-O123</f>
        <v>0</v>
      </c>
      <c r="Q123" s="1">
        <f>IFERROR(VLOOKUP(D123,'TABL COMPR'!$A:$D,4,0),0)</f>
        <v>0</v>
      </c>
      <c r="R123" s="1">
        <f>IFERROR(VLOOKUP(D123,#REF!,4,0),0)</f>
        <v>0</v>
      </c>
      <c r="S123" s="1">
        <f t="shared" si="4"/>
        <v>0</v>
      </c>
      <c r="T123" s="1">
        <f t="shared" si="5"/>
        <v>0</v>
      </c>
      <c r="U123" s="1"/>
      <c r="V123" s="1"/>
      <c r="W123" s="1"/>
      <c r="X123" s="1"/>
      <c r="Y123" s="1"/>
      <c r="Z123" s="1"/>
      <c r="AA123" s="1"/>
    </row>
    <row r="124" spans="1:27" ht="17.25" customHeight="1" x14ac:dyDescent="0.25">
      <c r="A124" s="49" t="str">
        <f>VLOOKUP(INVENTARIO!$D124,LISTA!$A:$E,3,0)</f>
        <v>APC-FQ</v>
      </c>
      <c r="B124" s="49" t="str">
        <f>VLOOKUP(INVENTARIO!$D124,LISTA!$A:$E,4,0)</f>
        <v>DETERGENTES</v>
      </c>
      <c r="C124" s="49" t="str">
        <f>VLOOKUP(INVENTARIO!$D124,LISTA!$A:$E,5,0)</f>
        <v>LAS LLAVES POLVO</v>
      </c>
      <c r="D124" s="49" t="s">
        <v>404</v>
      </c>
      <c r="E124" s="49" t="s">
        <v>405</v>
      </c>
      <c r="F124" s="49">
        <v>4</v>
      </c>
      <c r="G124" s="50">
        <f t="shared" si="6"/>
        <v>0</v>
      </c>
      <c r="H124" s="50">
        <f t="shared" si="1"/>
        <v>0</v>
      </c>
      <c r="I124" s="49"/>
      <c r="J124" s="49"/>
      <c r="K124" s="49">
        <f t="shared" si="2"/>
        <v>0</v>
      </c>
      <c r="L124" s="49"/>
      <c r="M124" s="49">
        <f t="shared" si="3"/>
        <v>0</v>
      </c>
      <c r="N124" s="49"/>
      <c r="O124" s="49"/>
      <c r="P124" s="50">
        <f>H124-J124-I124-K124-L124-M124-INVENTARIO!$N124-O124</f>
        <v>0</v>
      </c>
      <c r="Q124" s="1">
        <f>IFERROR(VLOOKUP(D124,'TABL COMPR'!$A:$D,4,0),0)</f>
        <v>0</v>
      </c>
      <c r="R124" s="1">
        <f>IFERROR(VLOOKUP(D124,#REF!,4,0),0)</f>
        <v>0</v>
      </c>
      <c r="S124" s="1">
        <f t="shared" si="4"/>
        <v>0</v>
      </c>
      <c r="T124" s="1">
        <f t="shared" si="5"/>
        <v>0</v>
      </c>
      <c r="U124" s="1"/>
      <c r="V124" s="1"/>
      <c r="W124" s="1"/>
      <c r="X124" s="1"/>
      <c r="Y124" s="1"/>
      <c r="Z124" s="1"/>
      <c r="AA124" s="1"/>
    </row>
    <row r="125" spans="1:27" ht="17.25" customHeight="1" x14ac:dyDescent="0.25">
      <c r="A125" s="49" t="str">
        <f>VLOOKUP(INVENTARIO!$D125,LISTA!$A:$E,3,0)</f>
        <v>APC-FQ</v>
      </c>
      <c r="B125" s="49" t="str">
        <f>VLOOKUP(INVENTARIO!$D125,LISTA!$A:$E,4,0)</f>
        <v>DETERGENTES</v>
      </c>
      <c r="C125" s="49" t="str">
        <f>VLOOKUP(INVENTARIO!$D125,LISTA!$A:$E,5,0)</f>
        <v>LAS LLAVES POLVO</v>
      </c>
      <c r="D125" s="49" t="s">
        <v>996</v>
      </c>
      <c r="E125" s="49" t="s">
        <v>997</v>
      </c>
      <c r="F125" s="49">
        <v>4</v>
      </c>
      <c r="G125" s="50">
        <f t="shared" si="6"/>
        <v>0</v>
      </c>
      <c r="H125" s="50">
        <f t="shared" si="1"/>
        <v>0</v>
      </c>
      <c r="I125" s="49"/>
      <c r="J125" s="49"/>
      <c r="K125" s="49">
        <f t="shared" si="2"/>
        <v>0</v>
      </c>
      <c r="L125" s="49"/>
      <c r="M125" s="49">
        <f t="shared" si="3"/>
        <v>0</v>
      </c>
      <c r="N125" s="49"/>
      <c r="O125" s="49"/>
      <c r="P125" s="50">
        <f>H125-J125-I125-K125-L125-M125-INVENTARIO!$N125-O125</f>
        <v>0</v>
      </c>
      <c r="Q125" s="1">
        <f>IFERROR(VLOOKUP(D125,'TABL COMPR'!$A:$D,4,0),0)</f>
        <v>0</v>
      </c>
      <c r="R125" s="1">
        <f>IFERROR(VLOOKUP(D125,#REF!,4,0),0)</f>
        <v>0</v>
      </c>
      <c r="S125" s="1">
        <f t="shared" si="4"/>
        <v>0</v>
      </c>
      <c r="T125" s="1">
        <f t="shared" si="5"/>
        <v>0</v>
      </c>
      <c r="U125" s="1"/>
      <c r="V125" s="1"/>
      <c r="W125" s="1"/>
      <c r="X125" s="1"/>
      <c r="Y125" s="1"/>
      <c r="Z125" s="1"/>
      <c r="AA125" s="1"/>
    </row>
    <row r="126" spans="1:27" ht="17.25" customHeight="1" x14ac:dyDescent="0.25">
      <c r="A126" s="49" t="str">
        <f>VLOOKUP(INVENTARIO!$D126,LISTA!$A:$E,3,0)</f>
        <v>APC-FQ</v>
      </c>
      <c r="B126" s="49" t="str">
        <f>VLOOKUP(INVENTARIO!$D126,LISTA!$A:$E,4,0)</f>
        <v>PASTAS</v>
      </c>
      <c r="C126" s="49" t="str">
        <f>VLOOKUP(INVENTARIO!$D126,LISTA!$A:$E,5,0)</f>
        <v>PRIMOR</v>
      </c>
      <c r="D126" s="49" t="s">
        <v>345</v>
      </c>
      <c r="E126" s="49" t="s">
        <v>1156</v>
      </c>
      <c r="F126" s="49">
        <v>12</v>
      </c>
      <c r="G126" s="50">
        <f t="shared" si="6"/>
        <v>0</v>
      </c>
      <c r="H126" s="50">
        <f t="shared" si="1"/>
        <v>0</v>
      </c>
      <c r="I126" s="49"/>
      <c r="J126" s="49"/>
      <c r="K126" s="49">
        <f t="shared" si="2"/>
        <v>0</v>
      </c>
      <c r="L126" s="49"/>
      <c r="M126" s="49">
        <f t="shared" si="3"/>
        <v>0</v>
      </c>
      <c r="N126" s="49"/>
      <c r="O126" s="49"/>
      <c r="P126" s="50">
        <f>H126-J126-I126-K126-L126-M126-INVENTARIO!$N126-O126</f>
        <v>0</v>
      </c>
      <c r="Q126" s="1">
        <f>IFERROR(VLOOKUP(D126,'TABL COMPR'!$A:$D,4,0),0)</f>
        <v>0</v>
      </c>
      <c r="R126" s="1">
        <f>IFERROR(VLOOKUP(D126,#REF!,4,0),0)</f>
        <v>0</v>
      </c>
      <c r="S126" s="1">
        <f t="shared" si="4"/>
        <v>0</v>
      </c>
      <c r="T126" s="1">
        <f t="shared" si="5"/>
        <v>0</v>
      </c>
      <c r="U126" s="1"/>
      <c r="V126" s="1"/>
      <c r="W126" s="1"/>
      <c r="X126" s="1"/>
      <c r="Y126" s="1"/>
      <c r="Z126" s="1"/>
      <c r="AA126" s="1"/>
    </row>
    <row r="127" spans="1:27" ht="17.25" customHeight="1" x14ac:dyDescent="0.25">
      <c r="A127" s="49" t="str">
        <f>VLOOKUP(INVENTARIO!$D127,LISTA!$A:$E,3,0)</f>
        <v>APC-FQ</v>
      </c>
      <c r="B127" s="49" t="str">
        <f>VLOOKUP(INVENTARIO!$D127,LISTA!$A:$E,4,0)</f>
        <v>PASTAS</v>
      </c>
      <c r="C127" s="49" t="str">
        <f>VLOOKUP(INVENTARIO!$D127,LISTA!$A:$E,5,0)</f>
        <v>PRIMOR</v>
      </c>
      <c r="D127" s="49" t="s">
        <v>350</v>
      </c>
      <c r="E127" s="49" t="s">
        <v>1160</v>
      </c>
      <c r="F127" s="49">
        <v>12</v>
      </c>
      <c r="G127" s="50">
        <f t="shared" si="6"/>
        <v>0</v>
      </c>
      <c r="H127" s="50">
        <f t="shared" si="1"/>
        <v>0</v>
      </c>
      <c r="I127" s="49"/>
      <c r="J127" s="49"/>
      <c r="K127" s="49">
        <f t="shared" si="2"/>
        <v>0</v>
      </c>
      <c r="L127" s="49"/>
      <c r="M127" s="49">
        <f t="shared" si="3"/>
        <v>0</v>
      </c>
      <c r="N127" s="49"/>
      <c r="O127" s="49"/>
      <c r="P127" s="50">
        <f>H127-J127-I127-K127-L127-M127-INVENTARIO!$N127-O127</f>
        <v>0</v>
      </c>
      <c r="Q127" s="1">
        <f>IFERROR(VLOOKUP(D127,'TABL COMPR'!$A:$D,4,0),0)</f>
        <v>0</v>
      </c>
      <c r="R127" s="1">
        <f>IFERROR(VLOOKUP(D127,#REF!,4,0),0)</f>
        <v>0</v>
      </c>
      <c r="S127" s="1">
        <f t="shared" si="4"/>
        <v>0</v>
      </c>
      <c r="T127" s="1">
        <f t="shared" si="5"/>
        <v>0</v>
      </c>
      <c r="U127" s="1"/>
      <c r="V127" s="1"/>
      <c r="W127" s="1"/>
      <c r="X127" s="1"/>
      <c r="Y127" s="1"/>
      <c r="Z127" s="1"/>
      <c r="AA127" s="1"/>
    </row>
    <row r="128" spans="1:27" ht="17.25" customHeight="1" x14ac:dyDescent="0.25">
      <c r="A128" s="49" t="str">
        <f>VLOOKUP(INVENTARIO!$D128,LISTA!$A:$E,3,0)</f>
        <v>APC-FQ</v>
      </c>
      <c r="B128" s="49" t="str">
        <f>VLOOKUP(INVENTARIO!$D128,LISTA!$A:$E,4,0)</f>
        <v>PASTAS</v>
      </c>
      <c r="C128" s="49" t="str">
        <f>VLOOKUP(INVENTARIO!$D128,LISTA!$A:$E,5,0)</f>
        <v>PRIMOR</v>
      </c>
      <c r="D128" s="49" t="s">
        <v>354</v>
      </c>
      <c r="E128" s="49" t="s">
        <v>1161</v>
      </c>
      <c r="F128" s="49">
        <v>12</v>
      </c>
      <c r="G128" s="50">
        <f t="shared" si="6"/>
        <v>0</v>
      </c>
      <c r="H128" s="50">
        <f t="shared" si="1"/>
        <v>0</v>
      </c>
      <c r="I128" s="49"/>
      <c r="J128" s="49"/>
      <c r="K128" s="49">
        <f t="shared" si="2"/>
        <v>0</v>
      </c>
      <c r="L128" s="49"/>
      <c r="M128" s="49">
        <f t="shared" si="3"/>
        <v>0</v>
      </c>
      <c r="N128" s="49"/>
      <c r="O128" s="49"/>
      <c r="P128" s="50">
        <f>H128-J128-I128-K128-L128-M128-INVENTARIO!$N128-O128</f>
        <v>0</v>
      </c>
      <c r="Q128" s="1">
        <f>IFERROR(VLOOKUP(D128,'TABL COMPR'!$A:$D,4,0),0)</f>
        <v>0</v>
      </c>
      <c r="R128" s="1">
        <f>IFERROR(VLOOKUP(D128,#REF!,4,0),0)</f>
        <v>0</v>
      </c>
      <c r="S128" s="1">
        <f t="shared" si="4"/>
        <v>0</v>
      </c>
      <c r="T128" s="1">
        <f t="shared" si="5"/>
        <v>0</v>
      </c>
      <c r="U128" s="1"/>
      <c r="V128" s="1"/>
      <c r="W128" s="1"/>
      <c r="X128" s="1"/>
      <c r="Y128" s="1"/>
      <c r="Z128" s="1"/>
      <c r="AA128" s="1"/>
    </row>
    <row r="129" spans="1:27" ht="17.25" customHeight="1" x14ac:dyDescent="0.25">
      <c r="A129" s="49" t="str">
        <f>VLOOKUP(INVENTARIO!$D129,LISTA!$A:$E,3,0)</f>
        <v>APC-FQ</v>
      </c>
      <c r="B129" s="49" t="str">
        <f>VLOOKUP(INVENTARIO!$D129,LISTA!$A:$E,4,0)</f>
        <v>MEZCLAS P.A.N</v>
      </c>
      <c r="C129" s="49" t="str">
        <f>VLOOKUP(INVENTARIO!$D129,LISTA!$A:$E,5,0)</f>
        <v>PAN</v>
      </c>
      <c r="D129" s="62" t="s">
        <v>1129</v>
      </c>
      <c r="E129" s="49" t="s">
        <v>1130</v>
      </c>
      <c r="F129" s="49">
        <v>12</v>
      </c>
      <c r="G129" s="50">
        <f t="shared" si="6"/>
        <v>0</v>
      </c>
      <c r="H129" s="50">
        <f t="shared" si="1"/>
        <v>0</v>
      </c>
      <c r="I129" s="49"/>
      <c r="J129" s="49"/>
      <c r="K129" s="49">
        <f t="shared" si="2"/>
        <v>0</v>
      </c>
      <c r="L129" s="49"/>
      <c r="M129" s="49">
        <f t="shared" si="3"/>
        <v>0</v>
      </c>
      <c r="N129" s="49"/>
      <c r="O129" s="49"/>
      <c r="P129" s="50">
        <f>H129-J129-I129-K129-L129-M129-INVENTARIO!$N129-O129</f>
        <v>0</v>
      </c>
      <c r="Q129" s="1">
        <f>IFERROR(VLOOKUP(D129,'TABL COMPR'!$A:$D,4,0),0)</f>
        <v>0</v>
      </c>
      <c r="R129" s="1">
        <f>IFERROR(VLOOKUP(D129,#REF!,4,0),0)</f>
        <v>0</v>
      </c>
      <c r="S129" s="1">
        <f t="shared" si="4"/>
        <v>0</v>
      </c>
      <c r="T129" s="1">
        <f t="shared" si="5"/>
        <v>0</v>
      </c>
      <c r="U129" s="1"/>
      <c r="V129" s="1"/>
      <c r="W129" s="1"/>
      <c r="X129" s="1"/>
      <c r="Y129" s="1"/>
      <c r="Z129" s="1"/>
      <c r="AA129" s="1"/>
    </row>
    <row r="130" spans="1:27" ht="17.25" customHeight="1" x14ac:dyDescent="0.25">
      <c r="A130" s="49" t="str">
        <f>VLOOKUP(INVENTARIO!$D130,LISTA!$A:$E,3,0)</f>
        <v>APC-FQ</v>
      </c>
      <c r="B130" s="49" t="str">
        <f>VLOOKUP(INVENTARIO!$D130,LISTA!$A:$E,4,0)</f>
        <v>AVENAS</v>
      </c>
      <c r="C130" s="49" t="str">
        <f>VLOOKUP(INVENTARIO!$D130,LISTA!$A:$E,5,0)</f>
        <v>QUAKER</v>
      </c>
      <c r="D130" s="49" t="s">
        <v>443</v>
      </c>
      <c r="E130" s="49" t="s">
        <v>444</v>
      </c>
      <c r="F130" s="49">
        <v>20</v>
      </c>
      <c r="G130" s="50">
        <f t="shared" si="6"/>
        <v>0</v>
      </c>
      <c r="H130" s="50">
        <f t="shared" si="1"/>
        <v>0</v>
      </c>
      <c r="I130" s="49"/>
      <c r="J130" s="49"/>
      <c r="K130" s="49">
        <f t="shared" si="2"/>
        <v>0</v>
      </c>
      <c r="L130" s="49"/>
      <c r="M130" s="49">
        <f t="shared" si="3"/>
        <v>0</v>
      </c>
      <c r="N130" s="49"/>
      <c r="O130" s="49"/>
      <c r="P130" s="50">
        <f>H130-J130-I130-K130-L130-M130-INVENTARIO!$N130-O130</f>
        <v>0</v>
      </c>
      <c r="Q130" s="1">
        <f>IFERROR(VLOOKUP(D130,'TABL COMPR'!$A:$D,4,0),0)</f>
        <v>0</v>
      </c>
      <c r="R130" s="1">
        <f>IFERROR(VLOOKUP(D130,#REF!,4,0),0)</f>
        <v>0</v>
      </c>
      <c r="S130" s="1">
        <f t="shared" si="4"/>
        <v>0</v>
      </c>
      <c r="T130" s="1">
        <f t="shared" si="5"/>
        <v>0</v>
      </c>
      <c r="U130" s="1"/>
      <c r="V130" s="1"/>
      <c r="W130" s="1"/>
      <c r="X130" s="1"/>
      <c r="Y130" s="1"/>
      <c r="Z130" s="1"/>
      <c r="AA130" s="1"/>
    </row>
    <row r="131" spans="1:27" ht="17.25" customHeight="1" x14ac:dyDescent="0.25">
      <c r="A131" s="49" t="str">
        <f>VLOOKUP(INVENTARIO!$D131,LISTA!$A:$E,3,0)</f>
        <v>APC-FQ</v>
      </c>
      <c r="B131" s="49" t="str">
        <f>VLOOKUP(INVENTARIO!$D131,LISTA!$A:$E,4,0)</f>
        <v>ATUNES</v>
      </c>
      <c r="C131" s="49" t="str">
        <f>VLOOKUP(INVENTARIO!$D131,LISTA!$A:$E,5,0)</f>
        <v>MARGARITA</v>
      </c>
      <c r="D131" s="49" t="s">
        <v>273</v>
      </c>
      <c r="E131" s="49" t="s">
        <v>900</v>
      </c>
      <c r="F131" s="49">
        <v>24</v>
      </c>
      <c r="G131" s="50">
        <f t="shared" si="6"/>
        <v>0</v>
      </c>
      <c r="H131" s="50">
        <f t="shared" si="1"/>
        <v>0</v>
      </c>
      <c r="I131" s="49"/>
      <c r="J131" s="49"/>
      <c r="K131" s="49">
        <f t="shared" si="2"/>
        <v>0</v>
      </c>
      <c r="L131" s="49"/>
      <c r="M131" s="49">
        <f t="shared" si="3"/>
        <v>0</v>
      </c>
      <c r="N131" s="49"/>
      <c r="O131" s="49"/>
      <c r="P131" s="50">
        <f>H131-J131-I131-K131-L131-M131-INVENTARIO!$N131-O131</f>
        <v>0</v>
      </c>
      <c r="Q131" s="1">
        <f>IFERROR(VLOOKUP(D131,'TABL COMPR'!$A:$D,4,0),0)</f>
        <v>0</v>
      </c>
      <c r="R131" s="1">
        <f>IFERROR(VLOOKUP(D131,#REF!,4,0),0)</f>
        <v>0</v>
      </c>
      <c r="S131" s="1">
        <f t="shared" si="4"/>
        <v>0</v>
      </c>
      <c r="T131" s="1">
        <f t="shared" si="5"/>
        <v>0</v>
      </c>
      <c r="U131" s="1"/>
      <c r="V131" s="1"/>
      <c r="W131" s="1"/>
      <c r="X131" s="1"/>
      <c r="Y131" s="1"/>
      <c r="Z131" s="1"/>
      <c r="AA131" s="1"/>
    </row>
    <row r="132" spans="1:27" ht="17.25" customHeight="1" x14ac:dyDescent="0.25">
      <c r="A132" s="49" t="str">
        <f>VLOOKUP(INVENTARIO!$D132,LISTA!$A:$E,3,0)</f>
        <v>APC-FQ</v>
      </c>
      <c r="B132" s="49" t="str">
        <f>VLOOKUP(INVENTARIO!$D132,LISTA!$A:$E,4,0)</f>
        <v>ATUNES</v>
      </c>
      <c r="C132" s="49" t="str">
        <f>VLOOKUP(INVENTARIO!$D132,LISTA!$A:$E,5,0)</f>
        <v>MARGARITA</v>
      </c>
      <c r="D132" s="49" t="s">
        <v>898</v>
      </c>
      <c r="E132" s="49" t="s">
        <v>899</v>
      </c>
      <c r="F132" s="49">
        <v>24</v>
      </c>
      <c r="G132" s="50">
        <f t="shared" si="6"/>
        <v>0</v>
      </c>
      <c r="H132" s="50">
        <f t="shared" si="1"/>
        <v>0</v>
      </c>
      <c r="I132" s="49"/>
      <c r="J132" s="49"/>
      <c r="K132" s="49">
        <f t="shared" si="2"/>
        <v>0</v>
      </c>
      <c r="L132" s="49"/>
      <c r="M132" s="49">
        <f t="shared" si="3"/>
        <v>0</v>
      </c>
      <c r="N132" s="49"/>
      <c r="O132" s="49"/>
      <c r="P132" s="50">
        <f>H132-J132-I132-K132-L132-M132-INVENTARIO!$N132-O132</f>
        <v>0</v>
      </c>
      <c r="Q132" s="1">
        <f>IFERROR(VLOOKUP(D132,'TABL COMPR'!$A:$D,4,0),0)</f>
        <v>0</v>
      </c>
      <c r="R132" s="1">
        <f>IFERROR(VLOOKUP(D132,#REF!,4,0),0)</f>
        <v>0</v>
      </c>
      <c r="S132" s="1">
        <f t="shared" si="4"/>
        <v>0</v>
      </c>
      <c r="T132" s="1">
        <f t="shared" si="5"/>
        <v>0</v>
      </c>
      <c r="U132" s="1"/>
      <c r="V132" s="1"/>
      <c r="W132" s="1"/>
      <c r="X132" s="1"/>
      <c r="Y132" s="1"/>
      <c r="Z132" s="1"/>
      <c r="AA132" s="1"/>
    </row>
    <row r="133" spans="1:27" ht="17.25" customHeight="1" x14ac:dyDescent="0.25">
      <c r="A133" s="49" t="str">
        <f>VLOOKUP(INVENTARIO!$D133,LISTA!$A:$E,3,0)</f>
        <v>APC-FQ</v>
      </c>
      <c r="B133" s="49" t="str">
        <f>VLOOKUP(INVENTARIO!$D133,LISTA!$A:$E,4,0)</f>
        <v>ATUNES</v>
      </c>
      <c r="C133" s="49" t="str">
        <f>VLOOKUP(INVENTARIO!$D133,LISTA!$A:$E,5,0)</f>
        <v>MARGARITA</v>
      </c>
      <c r="D133" s="49" t="s">
        <v>267</v>
      </c>
      <c r="E133" s="49" t="s">
        <v>896</v>
      </c>
      <c r="F133" s="49">
        <v>24</v>
      </c>
      <c r="G133" s="50">
        <f t="shared" si="6"/>
        <v>0</v>
      </c>
      <c r="H133" s="50">
        <f t="shared" si="1"/>
        <v>0</v>
      </c>
      <c r="I133" s="49"/>
      <c r="J133" s="49"/>
      <c r="K133" s="49">
        <f t="shared" si="2"/>
        <v>0</v>
      </c>
      <c r="L133" s="49"/>
      <c r="M133" s="49">
        <f t="shared" si="3"/>
        <v>0</v>
      </c>
      <c r="N133" s="49"/>
      <c r="O133" s="49"/>
      <c r="P133" s="50">
        <f>H133-J133-I133-K133-L133-M133-INVENTARIO!$N133-O133</f>
        <v>0</v>
      </c>
      <c r="Q133" s="1">
        <f>IFERROR(VLOOKUP(D133,'TABL COMPR'!$A:$D,4,0),0)</f>
        <v>0</v>
      </c>
      <c r="R133" s="1">
        <f>IFERROR(VLOOKUP(D133,#REF!,4,0),0)</f>
        <v>0</v>
      </c>
      <c r="S133" s="1">
        <f t="shared" si="4"/>
        <v>0</v>
      </c>
      <c r="T133" s="1">
        <f t="shared" si="5"/>
        <v>0</v>
      </c>
      <c r="U133" s="1"/>
      <c r="V133" s="1"/>
      <c r="W133" s="1"/>
      <c r="X133" s="1"/>
      <c r="Y133" s="1"/>
      <c r="Z133" s="1"/>
      <c r="AA133" s="1"/>
    </row>
    <row r="134" spans="1:27" ht="17.25" customHeight="1" x14ac:dyDescent="0.25">
      <c r="A134" s="49" t="str">
        <f>VLOOKUP(INVENTARIO!$D134,LISTA!$A:$E,3,0)</f>
        <v>APC-FQ</v>
      </c>
      <c r="B134" s="49" t="str">
        <f>VLOOKUP(INVENTARIO!$D134,LISTA!$A:$E,4,0)</f>
        <v>ATUNES</v>
      </c>
      <c r="C134" s="49" t="str">
        <f>VLOOKUP(INVENTARIO!$D134,LISTA!$A:$E,5,0)</f>
        <v>CALIFORNIA</v>
      </c>
      <c r="D134" s="49" t="s">
        <v>901</v>
      </c>
      <c r="E134" s="49" t="s">
        <v>902</v>
      </c>
      <c r="F134" s="49">
        <v>35</v>
      </c>
      <c r="G134" s="50">
        <f t="shared" si="6"/>
        <v>0</v>
      </c>
      <c r="H134" s="50">
        <f t="shared" si="1"/>
        <v>0</v>
      </c>
      <c r="I134" s="49"/>
      <c r="J134" s="49"/>
      <c r="K134" s="49">
        <f t="shared" si="2"/>
        <v>0</v>
      </c>
      <c r="L134" s="49"/>
      <c r="M134" s="49">
        <f t="shared" si="3"/>
        <v>0</v>
      </c>
      <c r="N134" s="49"/>
      <c r="O134" s="49"/>
      <c r="P134" s="50">
        <f>H134-J134-I134-K134-L134-M134-INVENTARIO!$N134-O134</f>
        <v>0</v>
      </c>
      <c r="Q134" s="1">
        <f>IFERROR(VLOOKUP(D134,'TABL COMPR'!$A:$D,4,0),0)</f>
        <v>0</v>
      </c>
      <c r="R134" s="1">
        <f>IFERROR(VLOOKUP(D134,#REF!,4,0),0)</f>
        <v>0</v>
      </c>
      <c r="S134" s="1">
        <f t="shared" si="4"/>
        <v>0</v>
      </c>
      <c r="T134" s="1">
        <f t="shared" si="5"/>
        <v>0</v>
      </c>
      <c r="U134" s="1"/>
      <c r="V134" s="1"/>
      <c r="W134" s="1"/>
      <c r="X134" s="1"/>
      <c r="Y134" s="1"/>
      <c r="Z134" s="1"/>
      <c r="AA134" s="1"/>
    </row>
    <row r="135" spans="1:27" ht="17.25" customHeight="1" x14ac:dyDescent="0.25">
      <c r="A135" s="49" t="str">
        <f>VLOOKUP(INVENTARIO!$D135,LISTA!$A:$E,3,0)</f>
        <v>APC-FQ</v>
      </c>
      <c r="B135" s="49" t="str">
        <f>VLOOKUP(INVENTARIO!$D135,LISTA!$A:$E,4,0)</f>
        <v>SARDINAS</v>
      </c>
      <c r="C135" s="49" t="str">
        <f>VLOOKUP(INVENTARIO!$D135,LISTA!$A:$E,5,0)</f>
        <v>MARGARITA</v>
      </c>
      <c r="D135" s="49" t="s">
        <v>1199</v>
      </c>
      <c r="E135" s="49" t="s">
        <v>1200</v>
      </c>
      <c r="F135" s="49">
        <v>20</v>
      </c>
      <c r="G135" s="50">
        <f t="shared" si="6"/>
        <v>0</v>
      </c>
      <c r="H135" s="50">
        <f t="shared" si="1"/>
        <v>0</v>
      </c>
      <c r="I135" s="49"/>
      <c r="J135" s="49"/>
      <c r="K135" s="49">
        <f t="shared" si="2"/>
        <v>0</v>
      </c>
      <c r="L135" s="49"/>
      <c r="M135" s="49">
        <f t="shared" si="3"/>
        <v>0</v>
      </c>
      <c r="N135" s="49"/>
      <c r="O135" s="49"/>
      <c r="P135" s="50">
        <f>H135-J135-I135-K135-L135-M135-INVENTARIO!$N135-O135</f>
        <v>0</v>
      </c>
      <c r="Q135" s="1">
        <f>IFERROR(VLOOKUP(D135,'TABL COMPR'!$A:$D,4,0),0)</f>
        <v>0</v>
      </c>
      <c r="R135" s="1">
        <f>IFERROR(VLOOKUP(D135,#REF!,4,0),0)</f>
        <v>0</v>
      </c>
      <c r="S135" s="1">
        <f t="shared" si="4"/>
        <v>0</v>
      </c>
      <c r="T135" s="1">
        <f t="shared" si="5"/>
        <v>0</v>
      </c>
      <c r="U135" s="1"/>
      <c r="V135" s="1"/>
      <c r="W135" s="1"/>
      <c r="X135" s="1"/>
      <c r="Y135" s="1"/>
      <c r="Z135" s="1"/>
      <c r="AA135" s="1"/>
    </row>
    <row r="136" spans="1:27" ht="17.25" customHeight="1" x14ac:dyDescent="0.25">
      <c r="A136" s="49" t="str">
        <f>VLOOKUP(INVENTARIO!$D136,LISTA!$A:$E,3,0)</f>
        <v>APC-FQ</v>
      </c>
      <c r="B136" s="49" t="str">
        <f>VLOOKUP(INVENTARIO!$D136,LISTA!$A:$E,4,0)</f>
        <v>DETERGENTES</v>
      </c>
      <c r="C136" s="49" t="str">
        <f>VLOOKUP(INVENTARIO!$D136,LISTA!$A:$E,5,0)</f>
        <v>LAS LLAVES POLVO</v>
      </c>
      <c r="D136" s="49" t="s">
        <v>991</v>
      </c>
      <c r="E136" s="49" t="s">
        <v>992</v>
      </c>
      <c r="F136" s="49">
        <v>10</v>
      </c>
      <c r="G136" s="50">
        <f t="shared" si="6"/>
        <v>0</v>
      </c>
      <c r="H136" s="50">
        <f t="shared" si="1"/>
        <v>0</v>
      </c>
      <c r="I136" s="49"/>
      <c r="J136" s="49"/>
      <c r="K136" s="49">
        <f t="shared" si="2"/>
        <v>0</v>
      </c>
      <c r="L136" s="49"/>
      <c r="M136" s="49">
        <f t="shared" si="3"/>
        <v>0</v>
      </c>
      <c r="N136" s="49"/>
      <c r="O136" s="49"/>
      <c r="P136" s="50">
        <f>H136-J136-I136-K136-L136-M136-INVENTARIO!$N136-O136</f>
        <v>0</v>
      </c>
      <c r="Q136" s="1">
        <f>IFERROR(VLOOKUP(D136,'TABL COMPR'!$A:$D,4,0),0)</f>
        <v>0</v>
      </c>
      <c r="R136" s="1">
        <f>IFERROR(VLOOKUP(D136,#REF!,4,0),0)</f>
        <v>0</v>
      </c>
      <c r="S136" s="1">
        <f t="shared" si="4"/>
        <v>0</v>
      </c>
      <c r="T136" s="1">
        <f t="shared" si="5"/>
        <v>0</v>
      </c>
      <c r="U136" s="1"/>
      <c r="V136" s="1"/>
      <c r="W136" s="1"/>
      <c r="X136" s="1"/>
      <c r="Y136" s="1"/>
      <c r="Z136" s="1"/>
      <c r="AA136" s="1"/>
    </row>
    <row r="137" spans="1:27" ht="17.25" customHeight="1" x14ac:dyDescent="0.25">
      <c r="A137" s="49" t="str">
        <f>VLOOKUP(INVENTARIO!$D137,LISTA!$A:$E,3,0)</f>
        <v>APC-FQ</v>
      </c>
      <c r="B137" s="49" t="str">
        <f>VLOOKUP(INVENTARIO!$D137,LISTA!$A:$E,4,0)</f>
        <v>MULTIUSO</v>
      </c>
      <c r="C137" s="49" t="str">
        <f>VLOOKUP(INVENTARIO!$D137,LISTA!$A:$E,5,0)</f>
        <v>LAS LLAVES</v>
      </c>
      <c r="D137" s="49" t="s">
        <v>370</v>
      </c>
      <c r="E137" s="49" t="s">
        <v>1142</v>
      </c>
      <c r="F137" s="49">
        <v>36</v>
      </c>
      <c r="G137" s="50">
        <f t="shared" si="6"/>
        <v>0</v>
      </c>
      <c r="H137" s="50">
        <f t="shared" si="1"/>
        <v>0</v>
      </c>
      <c r="I137" s="49"/>
      <c r="J137" s="49"/>
      <c r="K137" s="49">
        <f t="shared" si="2"/>
        <v>0</v>
      </c>
      <c r="L137" s="49"/>
      <c r="M137" s="49">
        <f t="shared" si="3"/>
        <v>0</v>
      </c>
      <c r="N137" s="49"/>
      <c r="O137" s="49"/>
      <c r="P137" s="50">
        <f>H137-J137-I137-K137-L137-M137-INVENTARIO!$N137-O137</f>
        <v>0</v>
      </c>
      <c r="Q137" s="1">
        <f>IFERROR(VLOOKUP(D137,'TABL COMPR'!$A:$D,4,0),0)</f>
        <v>0</v>
      </c>
      <c r="R137" s="1">
        <f>IFERROR(VLOOKUP(D137,#REF!,4,0),0)</f>
        <v>0</v>
      </c>
      <c r="S137" s="1">
        <f t="shared" si="4"/>
        <v>0</v>
      </c>
      <c r="T137" s="1">
        <f t="shared" si="5"/>
        <v>0</v>
      </c>
      <c r="U137" s="1"/>
      <c r="V137" s="1"/>
      <c r="W137" s="1"/>
      <c r="X137" s="1"/>
      <c r="Y137" s="1"/>
      <c r="Z137" s="1"/>
      <c r="AA137" s="1"/>
    </row>
    <row r="138" spans="1:27" ht="17.25" customHeight="1" x14ac:dyDescent="0.25">
      <c r="A138" s="49" t="str">
        <f>VLOOKUP(INVENTARIO!$D138,LISTA!$A:$E,3,0)</f>
        <v>APC-FQ</v>
      </c>
      <c r="B138" s="49" t="str">
        <f>VLOOKUP(INVENTARIO!$D138,LISTA!$A:$E,4,0)</f>
        <v>AVENAS</v>
      </c>
      <c r="C138" s="49" t="str">
        <f>VLOOKUP(INVENTARIO!$D138,LISTA!$A:$E,5,0)</f>
        <v>QUAKER</v>
      </c>
      <c r="D138" s="49" t="s">
        <v>435</v>
      </c>
      <c r="E138" s="49" t="s">
        <v>906</v>
      </c>
      <c r="F138" s="49">
        <v>12</v>
      </c>
      <c r="G138" s="50">
        <f t="shared" si="6"/>
        <v>0</v>
      </c>
      <c r="H138" s="50">
        <f t="shared" si="1"/>
        <v>0</v>
      </c>
      <c r="I138" s="49"/>
      <c r="J138" s="49"/>
      <c r="K138" s="49">
        <f t="shared" si="2"/>
        <v>0</v>
      </c>
      <c r="L138" s="49"/>
      <c r="M138" s="49">
        <f t="shared" si="3"/>
        <v>0</v>
      </c>
      <c r="N138" s="49"/>
      <c r="O138" s="49"/>
      <c r="P138" s="50">
        <f>H138-J138-I138-K138-L138-M138-INVENTARIO!$N138-O138</f>
        <v>0</v>
      </c>
      <c r="Q138" s="1">
        <f>IFERROR(VLOOKUP(D138,'TABL COMPR'!$A:$D,4,0),0)</f>
        <v>0</v>
      </c>
      <c r="R138" s="1">
        <f>IFERROR(VLOOKUP(D138,#REF!,4,0),0)</f>
        <v>0</v>
      </c>
      <c r="S138" s="1">
        <f t="shared" si="4"/>
        <v>0</v>
      </c>
      <c r="T138" s="1">
        <f t="shared" si="5"/>
        <v>0</v>
      </c>
      <c r="U138" s="1"/>
      <c r="V138" s="1"/>
      <c r="W138" s="1"/>
      <c r="X138" s="1"/>
      <c r="Y138" s="1"/>
      <c r="Z138" s="1"/>
      <c r="AA138" s="1"/>
    </row>
    <row r="139" spans="1:27" ht="17.25" customHeight="1" x14ac:dyDescent="0.25">
      <c r="A139" s="49" t="str">
        <f>VLOOKUP(INVENTARIO!$D139,LISTA!$A:$E,3,0)</f>
        <v>APC-FQ</v>
      </c>
      <c r="B139" s="49" t="str">
        <f>VLOOKUP(INVENTARIO!$D139,LISTA!$A:$E,4,0)</f>
        <v>ATUNES</v>
      </c>
      <c r="C139" s="49" t="str">
        <f>VLOOKUP(INVENTARIO!$D139,LISTA!$A:$E,5,0)</f>
        <v>MARGARITA</v>
      </c>
      <c r="D139" s="49" t="s">
        <v>248</v>
      </c>
      <c r="E139" s="49" t="s">
        <v>895</v>
      </c>
      <c r="F139" s="49">
        <v>35</v>
      </c>
      <c r="G139" s="50">
        <f t="shared" si="6"/>
        <v>0</v>
      </c>
      <c r="H139" s="50">
        <f t="shared" si="1"/>
        <v>0</v>
      </c>
      <c r="I139" s="49"/>
      <c r="J139" s="49"/>
      <c r="K139" s="49">
        <f t="shared" si="2"/>
        <v>0</v>
      </c>
      <c r="L139" s="49"/>
      <c r="M139" s="49">
        <f t="shared" si="3"/>
        <v>0</v>
      </c>
      <c r="N139" s="49"/>
      <c r="O139" s="49"/>
      <c r="P139" s="50">
        <f>H139-J139-I139-K139-L139-M139-INVENTARIO!$N139-O139</f>
        <v>0</v>
      </c>
      <c r="Q139" s="1">
        <f>IFERROR(VLOOKUP(D139,'TABL COMPR'!$A:$D,4,0),0)</f>
        <v>0</v>
      </c>
      <c r="R139" s="1">
        <f>IFERROR(VLOOKUP(D139,#REF!,4,0),0)</f>
        <v>0</v>
      </c>
      <c r="S139" s="1">
        <f t="shared" si="4"/>
        <v>0</v>
      </c>
      <c r="T139" s="1">
        <f t="shared" si="5"/>
        <v>0</v>
      </c>
      <c r="U139" s="1"/>
      <c r="V139" s="1"/>
      <c r="W139" s="1"/>
      <c r="X139" s="1"/>
      <c r="Y139" s="1"/>
      <c r="Z139" s="1"/>
      <c r="AA139" s="1"/>
    </row>
    <row r="140" spans="1:27" ht="17.25" customHeight="1" x14ac:dyDescent="0.25">
      <c r="A140" s="49" t="str">
        <f>VLOOKUP(INVENTARIO!$D140,LISTA!$A:$E,3,0)</f>
        <v>APC-FQ</v>
      </c>
      <c r="B140" s="49" t="str">
        <f>VLOOKUP(INVENTARIO!$D140,LISTA!$A:$E,4,0)</f>
        <v>ATUNES</v>
      </c>
      <c r="C140" s="49" t="str">
        <f>VLOOKUP(INVENTARIO!$D140,LISTA!$A:$E,5,0)</f>
        <v>MARGARITA</v>
      </c>
      <c r="D140" s="49" t="s">
        <v>239</v>
      </c>
      <c r="E140" s="49" t="s">
        <v>893</v>
      </c>
      <c r="F140" s="49">
        <v>35</v>
      </c>
      <c r="G140" s="50">
        <f t="shared" si="6"/>
        <v>0</v>
      </c>
      <c r="H140" s="50">
        <f t="shared" si="1"/>
        <v>0</v>
      </c>
      <c r="I140" s="49"/>
      <c r="J140" s="49"/>
      <c r="K140" s="49">
        <f t="shared" si="2"/>
        <v>0</v>
      </c>
      <c r="L140" s="49"/>
      <c r="M140" s="49">
        <f t="shared" si="3"/>
        <v>0</v>
      </c>
      <c r="N140" s="49"/>
      <c r="O140" s="49"/>
      <c r="P140" s="50">
        <f>H140-J140-I140-K140-L140-M140-INVENTARIO!$N140-O140</f>
        <v>0</v>
      </c>
      <c r="Q140" s="1">
        <f>IFERROR(VLOOKUP(D140,'TABL COMPR'!$A:$D,4,0),0)</f>
        <v>0</v>
      </c>
      <c r="R140" s="1">
        <f>IFERROR(VLOOKUP(D140,#REF!,4,0),0)</f>
        <v>0</v>
      </c>
      <c r="S140" s="1">
        <f t="shared" si="4"/>
        <v>0</v>
      </c>
      <c r="T140" s="1">
        <f t="shared" si="5"/>
        <v>0</v>
      </c>
      <c r="U140" s="1"/>
      <c r="V140" s="1"/>
      <c r="W140" s="1"/>
      <c r="X140" s="1"/>
      <c r="Y140" s="1"/>
      <c r="Z140" s="1"/>
      <c r="AA140" s="1"/>
    </row>
    <row r="141" spans="1:27" ht="17.25" customHeight="1" x14ac:dyDescent="0.25">
      <c r="A141" s="49" t="str">
        <f>VLOOKUP(INVENTARIO!$D141,LISTA!$A:$E,3,0)</f>
        <v>APC-FQ</v>
      </c>
      <c r="B141" s="49" t="str">
        <f>VLOOKUP(INVENTARIO!$D141,LISTA!$A:$E,4,0)</f>
        <v>DETERGENTES</v>
      </c>
      <c r="C141" s="49" t="str">
        <f>VLOOKUP(INVENTARIO!$D141,LISTA!$A:$E,5,0)</f>
        <v>LAS LLAVES POLVO</v>
      </c>
      <c r="D141" s="49" t="s">
        <v>993</v>
      </c>
      <c r="E141" s="49" t="s">
        <v>994</v>
      </c>
      <c r="F141" s="49">
        <v>10</v>
      </c>
      <c r="G141" s="50">
        <f t="shared" si="6"/>
        <v>0</v>
      </c>
      <c r="H141" s="50">
        <f t="shared" si="1"/>
        <v>0</v>
      </c>
      <c r="I141" s="49"/>
      <c r="J141" s="49"/>
      <c r="K141" s="49">
        <f t="shared" si="2"/>
        <v>0</v>
      </c>
      <c r="L141" s="49"/>
      <c r="M141" s="49">
        <f t="shared" si="3"/>
        <v>0</v>
      </c>
      <c r="N141" s="49"/>
      <c r="O141" s="49"/>
      <c r="P141" s="50">
        <f>H141-J141-I141-K141-L141-M141-INVENTARIO!$N141-O141</f>
        <v>0</v>
      </c>
      <c r="Q141" s="1">
        <f>IFERROR(VLOOKUP(D141,'TABL COMPR'!$A:$D,4,0),0)</f>
        <v>0</v>
      </c>
      <c r="R141" s="1">
        <f>IFERROR(VLOOKUP(D141,#REF!,4,0),0)</f>
        <v>0</v>
      </c>
      <c r="S141" s="1">
        <f t="shared" si="4"/>
        <v>0</v>
      </c>
      <c r="T141" s="1">
        <f t="shared" si="5"/>
        <v>0</v>
      </c>
      <c r="U141" s="1"/>
      <c r="V141" s="1"/>
      <c r="W141" s="1"/>
      <c r="X141" s="1"/>
      <c r="Y141" s="1"/>
      <c r="Z141" s="1"/>
      <c r="AA141" s="1"/>
    </row>
    <row r="142" spans="1:27" ht="17.25" customHeight="1" x14ac:dyDescent="0.25">
      <c r="A142" s="49" t="str">
        <f>VLOOKUP(INVENTARIO!$D142,LISTA!$A:$E,3,0)</f>
        <v>APC-FQ</v>
      </c>
      <c r="B142" s="49" t="str">
        <f>VLOOKUP(INVENTARIO!$D142,LISTA!$A:$E,4,0)</f>
        <v>AVENAS</v>
      </c>
      <c r="C142" s="49" t="str">
        <f>VLOOKUP(INVENTARIO!$D142,LISTA!$A:$E,5,0)</f>
        <v>QUAKER</v>
      </c>
      <c r="D142" s="49" t="s">
        <v>437</v>
      </c>
      <c r="E142" s="49" t="s">
        <v>438</v>
      </c>
      <c r="F142" s="49">
        <v>16</v>
      </c>
      <c r="G142" s="50">
        <f t="shared" si="6"/>
        <v>0</v>
      </c>
      <c r="H142" s="50">
        <f t="shared" si="1"/>
        <v>0</v>
      </c>
      <c r="I142" s="49"/>
      <c r="J142" s="49"/>
      <c r="K142" s="49">
        <f t="shared" si="2"/>
        <v>0</v>
      </c>
      <c r="L142" s="49"/>
      <c r="M142" s="49">
        <f t="shared" si="3"/>
        <v>0</v>
      </c>
      <c r="N142" s="49"/>
      <c r="O142" s="49"/>
      <c r="P142" s="50">
        <f>H142-J142-I142-K142-L142-M142-INVENTARIO!$N142-O142</f>
        <v>0</v>
      </c>
      <c r="Q142" s="1">
        <f>IFERROR(VLOOKUP(D142,'TABL COMPR'!$A:$D,4,0),0)</f>
        <v>0</v>
      </c>
      <c r="R142" s="1">
        <f>IFERROR(VLOOKUP(D142,#REF!,4,0),0)</f>
        <v>0</v>
      </c>
      <c r="S142" s="1">
        <f t="shared" si="4"/>
        <v>0</v>
      </c>
      <c r="T142" s="1">
        <f t="shared" si="5"/>
        <v>0</v>
      </c>
      <c r="U142" s="1"/>
      <c r="V142" s="1"/>
      <c r="W142" s="1"/>
      <c r="X142" s="1"/>
      <c r="Y142" s="1"/>
      <c r="Z142" s="1"/>
      <c r="AA142" s="1"/>
    </row>
    <row r="143" spans="1:27" ht="17.25" customHeight="1" x14ac:dyDescent="0.25">
      <c r="A143" s="49" t="str">
        <f>VLOOKUP(INVENTARIO!$D143,LISTA!$A:$E,3,0)</f>
        <v>APC-FQ</v>
      </c>
      <c r="B143" s="49" t="str">
        <f>VLOOKUP(INVENTARIO!$D143,LISTA!$A:$E,4,0)</f>
        <v>MODIFICADORES LACTEOS BEBIDAS</v>
      </c>
      <c r="C143" s="49" t="str">
        <f>VLOOKUP(INVENTARIO!$D143,LISTA!$A:$E,5,0)</f>
        <v>TODDY</v>
      </c>
      <c r="D143" s="49" t="s">
        <v>1135</v>
      </c>
      <c r="E143" s="49" t="s">
        <v>1136</v>
      </c>
      <c r="F143" s="49">
        <v>12</v>
      </c>
      <c r="G143" s="50">
        <f t="shared" si="6"/>
        <v>0</v>
      </c>
      <c r="H143" s="50">
        <f t="shared" si="1"/>
        <v>0</v>
      </c>
      <c r="I143" s="49"/>
      <c r="J143" s="49"/>
      <c r="K143" s="49">
        <f t="shared" si="2"/>
        <v>0</v>
      </c>
      <c r="L143" s="49"/>
      <c r="M143" s="49">
        <f t="shared" si="3"/>
        <v>0</v>
      </c>
      <c r="N143" s="49"/>
      <c r="O143" s="49"/>
      <c r="P143" s="50">
        <f>H143-J143-I143-K143-L143-M143-INVENTARIO!$N143-O143</f>
        <v>0</v>
      </c>
      <c r="Q143" s="1">
        <f>IFERROR(VLOOKUP(D143,'TABL COMPR'!$A:$D,4,0),0)</f>
        <v>0</v>
      </c>
      <c r="R143" s="1">
        <f>IFERROR(VLOOKUP(D143,#REF!,4,0),0)</f>
        <v>0</v>
      </c>
      <c r="S143" s="1">
        <f t="shared" si="4"/>
        <v>0</v>
      </c>
      <c r="T143" s="1">
        <f t="shared" si="5"/>
        <v>0</v>
      </c>
      <c r="U143" s="1"/>
      <c r="V143" s="1"/>
      <c r="W143" s="1"/>
      <c r="X143" s="1"/>
      <c r="Y143" s="1"/>
      <c r="Z143" s="1"/>
      <c r="AA143" s="1"/>
    </row>
    <row r="144" spans="1:27" ht="17.25" customHeight="1" x14ac:dyDescent="0.25">
      <c r="A144" s="49" t="str">
        <f>VLOOKUP(INVENTARIO!$D144,LISTA!$A:$E,3,0)</f>
        <v>APC-FQ</v>
      </c>
      <c r="B144" s="49" t="str">
        <f>VLOOKUP(INVENTARIO!$D144,LISTA!$A:$E,4,0)</f>
        <v>MODIFICADORES LACTEOS BEBIDAS</v>
      </c>
      <c r="C144" s="49" t="str">
        <f>VLOOKUP(INVENTARIO!$D144,LISTA!$A:$E,5,0)</f>
        <v>TODDY</v>
      </c>
      <c r="D144" s="49" t="s">
        <v>1140</v>
      </c>
      <c r="E144" s="49" t="s">
        <v>1141</v>
      </c>
      <c r="F144" s="49">
        <v>12</v>
      </c>
      <c r="G144" s="50">
        <f t="shared" si="6"/>
        <v>0</v>
      </c>
      <c r="H144" s="50">
        <f t="shared" si="1"/>
        <v>0</v>
      </c>
      <c r="I144" s="49"/>
      <c r="J144" s="49"/>
      <c r="K144" s="49">
        <f t="shared" si="2"/>
        <v>0</v>
      </c>
      <c r="L144" s="49"/>
      <c r="M144" s="49">
        <f t="shared" si="3"/>
        <v>0</v>
      </c>
      <c r="N144" s="49"/>
      <c r="O144" s="49"/>
      <c r="P144" s="50">
        <f>H144-J144-I144-K144-L144-M144-INVENTARIO!$N144-O144</f>
        <v>0</v>
      </c>
      <c r="Q144" s="1">
        <f>IFERROR(VLOOKUP(D144,'TABL COMPR'!$A:$D,4,0),0)</f>
        <v>0</v>
      </c>
      <c r="R144" s="1">
        <f>IFERROR(VLOOKUP(D144,#REF!,4,0),0)</f>
        <v>0</v>
      </c>
      <c r="S144" s="1">
        <f t="shared" si="4"/>
        <v>0</v>
      </c>
      <c r="T144" s="1">
        <f t="shared" si="5"/>
        <v>0</v>
      </c>
      <c r="U144" s="1"/>
      <c r="V144" s="1"/>
      <c r="W144" s="1"/>
      <c r="X144" s="1"/>
      <c r="Y144" s="1"/>
      <c r="Z144" s="1"/>
      <c r="AA144" s="1"/>
    </row>
    <row r="145" spans="1:27" ht="17.25" customHeight="1" x14ac:dyDescent="0.25">
      <c r="A145" s="49" t="str">
        <f>VLOOKUP(INVENTARIO!$D145,LISTA!$A:$E,3,0)</f>
        <v>APC-FQ</v>
      </c>
      <c r="B145" s="49" t="str">
        <f>VLOOKUP(INVENTARIO!$D145,LISTA!$A:$E,4,0)</f>
        <v>MARGARINA</v>
      </c>
      <c r="C145" s="49" t="str">
        <f>VLOOKUP(INVENTARIO!$D145,LISTA!$A:$E,5,0)</f>
        <v>MAVESA LIGERA</v>
      </c>
      <c r="D145" s="49" t="s">
        <v>428</v>
      </c>
      <c r="E145" s="49" t="s">
        <v>429</v>
      </c>
      <c r="F145" s="49">
        <v>12</v>
      </c>
      <c r="G145" s="50">
        <f t="shared" si="6"/>
        <v>0</v>
      </c>
      <c r="H145" s="50">
        <f t="shared" si="1"/>
        <v>0</v>
      </c>
      <c r="I145" s="49"/>
      <c r="J145" s="49"/>
      <c r="K145" s="49">
        <f t="shared" si="2"/>
        <v>0</v>
      </c>
      <c r="L145" s="49"/>
      <c r="M145" s="49">
        <f t="shared" si="3"/>
        <v>0</v>
      </c>
      <c r="N145" s="49"/>
      <c r="O145" s="49"/>
      <c r="P145" s="50">
        <f>H145-J145-I145-K145-L145-M145-INVENTARIO!$N145-O145</f>
        <v>0</v>
      </c>
      <c r="Q145" s="1">
        <f>IFERROR(VLOOKUP(D145,'TABL COMPR'!$A:$D,4,0),0)</f>
        <v>0</v>
      </c>
      <c r="R145" s="1">
        <f>IFERROR(VLOOKUP(D145,#REF!,4,0),0)</f>
        <v>0</v>
      </c>
      <c r="S145" s="1">
        <f t="shared" si="4"/>
        <v>0</v>
      </c>
      <c r="T145" s="1">
        <f t="shared" si="5"/>
        <v>0</v>
      </c>
      <c r="U145" s="1"/>
      <c r="V145" s="1"/>
      <c r="W145" s="1"/>
      <c r="X145" s="1"/>
      <c r="Y145" s="1"/>
      <c r="Z145" s="1"/>
      <c r="AA145" s="1"/>
    </row>
    <row r="146" spans="1:27" ht="17.25" customHeight="1" x14ac:dyDescent="0.25">
      <c r="A146" s="49" t="str">
        <f>VLOOKUP(INVENTARIO!$D146,LISTA!$A:$E,3,0)</f>
        <v>APC-FQ</v>
      </c>
      <c r="B146" s="49" t="str">
        <f>VLOOKUP(INVENTARIO!$D146,LISTA!$A:$E,4,0)</f>
        <v>MODIFICADORES LACTEOS BEBIDAS</v>
      </c>
      <c r="C146" s="49" t="str">
        <f>VLOOKUP(INVENTARIO!$D146,LISTA!$A:$E,5,0)</f>
        <v>TODDY</v>
      </c>
      <c r="D146" s="49" t="s">
        <v>460</v>
      </c>
      <c r="E146" s="49" t="s">
        <v>461</v>
      </c>
      <c r="F146" s="49">
        <v>12</v>
      </c>
      <c r="G146" s="50">
        <f t="shared" si="6"/>
        <v>0</v>
      </c>
      <c r="H146" s="50">
        <f t="shared" si="1"/>
        <v>0</v>
      </c>
      <c r="I146" s="49"/>
      <c r="J146" s="49"/>
      <c r="K146" s="49">
        <f t="shared" si="2"/>
        <v>0</v>
      </c>
      <c r="L146" s="49"/>
      <c r="M146" s="49">
        <f t="shared" si="3"/>
        <v>0</v>
      </c>
      <c r="N146" s="49"/>
      <c r="O146" s="49"/>
      <c r="P146" s="50">
        <f>H146-J146-I146-K146-L146-M146-INVENTARIO!$N146-O146</f>
        <v>0</v>
      </c>
      <c r="Q146" s="1">
        <f>IFERROR(VLOOKUP(D146,'TABL COMPR'!$A:$D,4,0),0)</f>
        <v>0</v>
      </c>
      <c r="R146" s="1">
        <f>IFERROR(VLOOKUP(D146,#REF!,4,0),0)</f>
        <v>0</v>
      </c>
      <c r="S146" s="1">
        <f t="shared" si="4"/>
        <v>0</v>
      </c>
      <c r="T146" s="1">
        <f t="shared" si="5"/>
        <v>0</v>
      </c>
      <c r="U146" s="1"/>
      <c r="V146" s="1"/>
      <c r="W146" s="1"/>
      <c r="X146" s="1"/>
      <c r="Y146" s="1"/>
      <c r="Z146" s="1"/>
      <c r="AA146" s="1"/>
    </row>
    <row r="147" spans="1:27" ht="17.25" customHeight="1" x14ac:dyDescent="0.25">
      <c r="A147" s="49" t="str">
        <f>VLOOKUP(INVENTARIO!$D147,LISTA!$A:$E,3,0)</f>
        <v>APC-FQ</v>
      </c>
      <c r="B147" s="49" t="str">
        <f>VLOOKUP(INVENTARIO!$D147,LISTA!$A:$E,4,0)</f>
        <v>MODIFICADORES LACTEOS BEBIDAS</v>
      </c>
      <c r="C147" s="49" t="str">
        <f>VLOOKUP(INVENTARIO!$D147,LISTA!$A:$E,5,0)</f>
        <v>TODDY</v>
      </c>
      <c r="D147" s="49" t="s">
        <v>466</v>
      </c>
      <c r="E147" s="49" t="s">
        <v>467</v>
      </c>
      <c r="F147" s="49">
        <v>36</v>
      </c>
      <c r="G147" s="50">
        <f t="shared" si="6"/>
        <v>0</v>
      </c>
      <c r="H147" s="50">
        <f t="shared" si="1"/>
        <v>0</v>
      </c>
      <c r="I147" s="49"/>
      <c r="J147" s="49"/>
      <c r="K147" s="49">
        <f t="shared" si="2"/>
        <v>0</v>
      </c>
      <c r="L147" s="49"/>
      <c r="M147" s="49">
        <f t="shared" si="3"/>
        <v>0</v>
      </c>
      <c r="N147" s="49"/>
      <c r="O147" s="49"/>
      <c r="P147" s="50">
        <f>H147-J147-I147-K147-L147-M147-INVENTARIO!$N147-O147</f>
        <v>0</v>
      </c>
      <c r="Q147" s="1">
        <f>IFERROR(VLOOKUP(D147,'TABL COMPR'!$A:$D,4,0),0)</f>
        <v>0</v>
      </c>
      <c r="R147" s="1">
        <f>IFERROR(VLOOKUP(D147,#REF!,4,0),0)</f>
        <v>0</v>
      </c>
      <c r="S147" s="1">
        <f t="shared" si="4"/>
        <v>0</v>
      </c>
      <c r="T147" s="1">
        <f t="shared" si="5"/>
        <v>0</v>
      </c>
      <c r="U147" s="1"/>
      <c r="V147" s="1"/>
      <c r="W147" s="1"/>
      <c r="X147" s="1"/>
      <c r="Y147" s="1"/>
      <c r="Z147" s="1"/>
      <c r="AA147" s="1"/>
    </row>
    <row r="148" spans="1:27" ht="17.25" customHeight="1" x14ac:dyDescent="0.25">
      <c r="A148" s="49" t="str">
        <f>VLOOKUP(INVENTARIO!$D148,LISTA!$A:$E,3,0)</f>
        <v>APC-FQ</v>
      </c>
      <c r="B148" s="49" t="str">
        <f>VLOOKUP(INVENTARIO!$D148,LISTA!$A:$E,4,0)</f>
        <v>PASTAS</v>
      </c>
      <c r="C148" s="49" t="str">
        <f>VLOOKUP(INVENTARIO!$D148,LISTA!$A:$E,5,0)</f>
        <v>PRIMOR</v>
      </c>
      <c r="D148" s="49" t="s">
        <v>359</v>
      </c>
      <c r="E148" s="49" t="s">
        <v>1168</v>
      </c>
      <c r="F148" s="49">
        <v>12</v>
      </c>
      <c r="G148" s="50">
        <f t="shared" si="6"/>
        <v>0</v>
      </c>
      <c r="H148" s="50">
        <f t="shared" si="1"/>
        <v>0</v>
      </c>
      <c r="I148" s="49"/>
      <c r="J148" s="49"/>
      <c r="K148" s="49">
        <f t="shared" si="2"/>
        <v>0</v>
      </c>
      <c r="L148" s="49"/>
      <c r="M148" s="49">
        <f t="shared" si="3"/>
        <v>0</v>
      </c>
      <c r="N148" s="49"/>
      <c r="O148" s="49"/>
      <c r="P148" s="50">
        <f>H148-J148-I148-K148-L148-M148-INVENTARIO!$N148-O148</f>
        <v>0</v>
      </c>
      <c r="Q148" s="1">
        <f>IFERROR(VLOOKUP(D148,'TABL COMPR'!$A:$D,4,0),0)</f>
        <v>0</v>
      </c>
      <c r="R148" s="1">
        <f>IFERROR(VLOOKUP(D148,#REF!,4,0),0)</f>
        <v>0</v>
      </c>
      <c r="S148" s="1">
        <f t="shared" si="4"/>
        <v>0</v>
      </c>
      <c r="T148" s="1">
        <f t="shared" si="5"/>
        <v>0</v>
      </c>
      <c r="U148" s="1"/>
      <c r="V148" s="1"/>
      <c r="W148" s="1"/>
      <c r="X148" s="1"/>
      <c r="Y148" s="1"/>
      <c r="Z148" s="1"/>
      <c r="AA148" s="1"/>
    </row>
    <row r="149" spans="1:27" ht="17.25" customHeight="1" x14ac:dyDescent="0.25">
      <c r="A149" s="49" t="str">
        <f>VLOOKUP(INVENTARIO!$D149,LISTA!$A:$E,3,0)</f>
        <v>APC-FQ</v>
      </c>
      <c r="B149" s="49" t="str">
        <f>VLOOKUP(INVENTARIO!$D149,LISTA!$A:$E,4,0)</f>
        <v>QUESOS</v>
      </c>
      <c r="C149" s="49" t="str">
        <f>VLOOKUP(INVENTARIO!$D149,LISTA!$A:$E,5,0)</f>
        <v>RIKESA</v>
      </c>
      <c r="D149" s="49" t="s">
        <v>1194</v>
      </c>
      <c r="E149" s="49" t="s">
        <v>1195</v>
      </c>
      <c r="F149" s="49">
        <v>12</v>
      </c>
      <c r="G149" s="50">
        <f t="shared" si="6"/>
        <v>0</v>
      </c>
      <c r="H149" s="50">
        <f t="shared" si="1"/>
        <v>0</v>
      </c>
      <c r="I149" s="49"/>
      <c r="J149" s="49"/>
      <c r="K149" s="49">
        <f t="shared" si="2"/>
        <v>0</v>
      </c>
      <c r="L149" s="49"/>
      <c r="M149" s="49">
        <f t="shared" si="3"/>
        <v>0</v>
      </c>
      <c r="N149" s="49"/>
      <c r="O149" s="49"/>
      <c r="P149" s="50">
        <f>H149-J149-I149-K149-L149-M149-INVENTARIO!$N149-O149</f>
        <v>0</v>
      </c>
      <c r="Q149" s="1">
        <f>IFERROR(VLOOKUP(D149,'TABL COMPR'!$A:$D,4,0),0)</f>
        <v>0</v>
      </c>
      <c r="R149" s="1">
        <f>IFERROR(VLOOKUP(D149,#REF!,4,0),0)</f>
        <v>0</v>
      </c>
      <c r="S149" s="1">
        <f t="shared" si="4"/>
        <v>0</v>
      </c>
      <c r="T149" s="1">
        <f t="shared" si="5"/>
        <v>0</v>
      </c>
      <c r="U149" s="1"/>
      <c r="V149" s="1"/>
      <c r="W149" s="1"/>
      <c r="X149" s="1"/>
      <c r="Y149" s="1"/>
      <c r="Z149" s="1"/>
      <c r="AA149" s="1"/>
    </row>
    <row r="150" spans="1:27" ht="17.25" customHeight="1" x14ac:dyDescent="0.25">
      <c r="A150" s="49" t="str">
        <f>VLOOKUP(INVENTARIO!$D150,LISTA!$A:$E,3,0)</f>
        <v>APC-FQ</v>
      </c>
      <c r="B150" s="49" t="str">
        <f>VLOOKUP(INVENTARIO!$D150,LISTA!$A:$E,4,0)</f>
        <v>DETERGENTES</v>
      </c>
      <c r="C150" s="49" t="str">
        <f>VLOOKUP(INVENTARIO!$D150,LISTA!$A:$E,5,0)</f>
        <v>MULTI CLEAN</v>
      </c>
      <c r="D150" s="49" t="s">
        <v>1003</v>
      </c>
      <c r="E150" s="49" t="s">
        <v>1004</v>
      </c>
      <c r="F150" s="49">
        <v>4</v>
      </c>
      <c r="G150" s="50">
        <f t="shared" si="6"/>
        <v>0</v>
      </c>
      <c r="H150" s="50">
        <f t="shared" si="1"/>
        <v>0</v>
      </c>
      <c r="I150" s="49"/>
      <c r="J150" s="49"/>
      <c r="K150" s="49">
        <f t="shared" si="2"/>
        <v>0</v>
      </c>
      <c r="L150" s="49"/>
      <c r="M150" s="49">
        <f t="shared" si="3"/>
        <v>0</v>
      </c>
      <c r="N150" s="49"/>
      <c r="O150" s="49"/>
      <c r="P150" s="50">
        <f>H150-J150-I150-K150-L150-M150-INVENTARIO!$N150-O150</f>
        <v>0</v>
      </c>
      <c r="Q150" s="1">
        <f>IFERROR(VLOOKUP(D150,'TABL COMPR'!$A:$D,4,0),0)</f>
        <v>0</v>
      </c>
      <c r="R150" s="1">
        <f>IFERROR(VLOOKUP(D150,#REF!,4,0),0)</f>
        <v>0</v>
      </c>
      <c r="S150" s="1">
        <f t="shared" si="4"/>
        <v>0</v>
      </c>
      <c r="T150" s="1">
        <f t="shared" si="5"/>
        <v>0</v>
      </c>
      <c r="U150" s="1"/>
      <c r="V150" s="1"/>
      <c r="W150" s="1"/>
      <c r="X150" s="1"/>
      <c r="Y150" s="1"/>
      <c r="Z150" s="1"/>
      <c r="AA150" s="1"/>
    </row>
    <row r="151" spans="1:27" ht="17.25" customHeight="1" x14ac:dyDescent="0.25">
      <c r="A151" s="49" t="str">
        <f>VLOOKUP(INVENTARIO!$D151,LISTA!$A:$E,3,0)</f>
        <v>APC-FQ</v>
      </c>
      <c r="B151" s="49" t="str">
        <f>VLOOKUP(INVENTARIO!$D151,LISTA!$A:$E,4,0)</f>
        <v>QUESOS</v>
      </c>
      <c r="C151" s="49" t="str">
        <f>VLOOKUP(INVENTARIO!$D151,LISTA!$A:$E,5,0)</f>
        <v>RIKESA</v>
      </c>
      <c r="D151" s="49" t="s">
        <v>470</v>
      </c>
      <c r="E151" s="49" t="s">
        <v>1193</v>
      </c>
      <c r="F151" s="49">
        <v>18</v>
      </c>
      <c r="G151" s="50">
        <f t="shared" si="6"/>
        <v>0</v>
      </c>
      <c r="H151" s="50">
        <f t="shared" si="1"/>
        <v>0</v>
      </c>
      <c r="I151" s="49"/>
      <c r="J151" s="49"/>
      <c r="K151" s="49">
        <f t="shared" si="2"/>
        <v>0</v>
      </c>
      <c r="L151" s="49"/>
      <c r="M151" s="49">
        <f t="shared" si="3"/>
        <v>0</v>
      </c>
      <c r="N151" s="49"/>
      <c r="O151" s="49"/>
      <c r="P151" s="50">
        <f>H151-J151-I151-K151-L151-M151-INVENTARIO!$N151-O151</f>
        <v>0</v>
      </c>
      <c r="Q151" s="1">
        <f>IFERROR(VLOOKUP(D151,'TABL COMPR'!$A:$D,4,0),0)</f>
        <v>0</v>
      </c>
      <c r="R151" s="1">
        <f>IFERROR(VLOOKUP(D151,#REF!,4,0),0)</f>
        <v>0</v>
      </c>
      <c r="S151" s="1">
        <f t="shared" si="4"/>
        <v>0</v>
      </c>
      <c r="T151" s="1">
        <f t="shared" si="5"/>
        <v>0</v>
      </c>
      <c r="U151" s="1"/>
      <c r="V151" s="1"/>
      <c r="W151" s="1"/>
      <c r="X151" s="1"/>
      <c r="Y151" s="1"/>
      <c r="Z151" s="1"/>
      <c r="AA151" s="1"/>
    </row>
    <row r="152" spans="1:27" ht="17.25" customHeight="1" x14ac:dyDescent="0.25">
      <c r="A152" s="49" t="str">
        <f>VLOOKUP(INVENTARIO!$D152,LISTA!$A:$E,3,0)</f>
        <v>APC-FQ</v>
      </c>
      <c r="B152" s="49" t="str">
        <f>VLOOKUP(INVENTARIO!$D152,LISTA!$A:$E,4,0)</f>
        <v>MULTIUSO</v>
      </c>
      <c r="C152" s="49" t="str">
        <f>VLOOKUP(INVENTARIO!$D152,LISTA!$A:$E,5,0)</f>
        <v>LAS LLAVES</v>
      </c>
      <c r="D152" s="49" t="s">
        <v>371</v>
      </c>
      <c r="E152" s="49" t="s">
        <v>1143</v>
      </c>
      <c r="F152" s="49">
        <v>18</v>
      </c>
      <c r="G152" s="50">
        <f t="shared" si="6"/>
        <v>0</v>
      </c>
      <c r="H152" s="50">
        <f t="shared" si="1"/>
        <v>0</v>
      </c>
      <c r="I152" s="49"/>
      <c r="J152" s="49"/>
      <c r="K152" s="49">
        <f t="shared" si="2"/>
        <v>0</v>
      </c>
      <c r="L152" s="49"/>
      <c r="M152" s="49">
        <f t="shared" si="3"/>
        <v>0</v>
      </c>
      <c r="N152" s="49"/>
      <c r="O152" s="49"/>
      <c r="P152" s="50">
        <f>H152-J152-I152-K152-L152-M152-INVENTARIO!$N152-O152</f>
        <v>0</v>
      </c>
      <c r="Q152" s="1">
        <f>IFERROR(VLOOKUP(D152,'TABL COMPR'!$A:$D,4,0),0)</f>
        <v>0</v>
      </c>
      <c r="R152" s="1">
        <f>IFERROR(VLOOKUP(D152,#REF!,4,0),0)</f>
        <v>0</v>
      </c>
      <c r="S152" s="1">
        <f t="shared" si="4"/>
        <v>0</v>
      </c>
      <c r="T152" s="1">
        <f t="shared" si="5"/>
        <v>0</v>
      </c>
      <c r="U152" s="1"/>
      <c r="V152" s="1"/>
      <c r="W152" s="1"/>
      <c r="X152" s="1"/>
      <c r="Y152" s="1"/>
      <c r="Z152" s="1"/>
      <c r="AA152" s="1"/>
    </row>
    <row r="153" spans="1:27" ht="17.25" customHeight="1" x14ac:dyDescent="0.25">
      <c r="A153" s="49" t="str">
        <f>VLOOKUP(INVENTARIO!$D153,LISTA!$A:$E,3,0)</f>
        <v>APC-FQ</v>
      </c>
      <c r="B153" s="49" t="str">
        <f>VLOOKUP(INVENTARIO!$D153,LISTA!$A:$E,4,0)</f>
        <v>MAYONESAS</v>
      </c>
      <c r="C153" s="49" t="str">
        <f>VLOOKUP(INVENTARIO!$D153,LISTA!$A:$E,5,0)</f>
        <v>MAVESA</v>
      </c>
      <c r="D153" s="49" t="s">
        <v>439</v>
      </c>
      <c r="E153" s="49" t="s">
        <v>1125</v>
      </c>
      <c r="F153" s="49">
        <v>24</v>
      </c>
      <c r="G153" s="50">
        <f t="shared" si="6"/>
        <v>0</v>
      </c>
      <c r="H153" s="50">
        <f t="shared" si="1"/>
        <v>0</v>
      </c>
      <c r="I153" s="49"/>
      <c r="J153" s="49"/>
      <c r="K153" s="49">
        <f t="shared" si="2"/>
        <v>0</v>
      </c>
      <c r="L153" s="49"/>
      <c r="M153" s="49">
        <f t="shared" si="3"/>
        <v>0</v>
      </c>
      <c r="N153" s="49"/>
      <c r="O153" s="49"/>
      <c r="P153" s="50">
        <f>H153-J153-I153-K153-L153-M153-INVENTARIO!$N153-O153</f>
        <v>0</v>
      </c>
      <c r="Q153" s="1">
        <f>IFERROR(VLOOKUP(D153,'TABL COMPR'!$A:$D,4,0),0)</f>
        <v>0</v>
      </c>
      <c r="R153" s="1">
        <f>IFERROR(VLOOKUP(D153,#REF!,4,0),0)</f>
        <v>0</v>
      </c>
      <c r="S153" s="1">
        <f t="shared" si="4"/>
        <v>0</v>
      </c>
      <c r="T153" s="1">
        <f t="shared" si="5"/>
        <v>0</v>
      </c>
      <c r="U153" s="1"/>
      <c r="V153" s="1"/>
      <c r="W153" s="1"/>
      <c r="X153" s="1"/>
      <c r="Y153" s="1"/>
      <c r="Z153" s="1"/>
      <c r="AA153" s="1"/>
    </row>
    <row r="154" spans="1:27" ht="17.25" customHeight="1" x14ac:dyDescent="0.25">
      <c r="A154" s="49" t="str">
        <f>VLOOKUP(INVENTARIO!$D154,LISTA!$A:$E,3,0)</f>
        <v>APC-FQ</v>
      </c>
      <c r="B154" s="49" t="str">
        <f>VLOOKUP(INVENTARIO!$D154,LISTA!$A:$E,4,0)</f>
        <v>CAFE</v>
      </c>
      <c r="C154" s="49" t="str">
        <f>VLOOKUP(INVENTARIO!$D154,LISTA!$A:$E,5,0)</f>
        <v>CAFE ANZOATEGUI</v>
      </c>
      <c r="D154" s="49" t="s">
        <v>212</v>
      </c>
      <c r="E154" s="49" t="s">
        <v>214</v>
      </c>
      <c r="F154" s="49">
        <v>30</v>
      </c>
      <c r="G154" s="50">
        <f t="shared" si="6"/>
        <v>0</v>
      </c>
      <c r="H154" s="50">
        <f t="shared" si="1"/>
        <v>0</v>
      </c>
      <c r="I154" s="49"/>
      <c r="J154" s="49"/>
      <c r="K154" s="49">
        <f t="shared" si="2"/>
        <v>0</v>
      </c>
      <c r="L154" s="49"/>
      <c r="M154" s="49">
        <f t="shared" si="3"/>
        <v>0</v>
      </c>
      <c r="N154" s="49"/>
      <c r="O154" s="49"/>
      <c r="P154" s="50">
        <f>H154-J154-I154-K154-L154-M154-INVENTARIO!$N154-O154</f>
        <v>0</v>
      </c>
      <c r="Q154" s="1">
        <f>IFERROR(VLOOKUP(D154,'TABL COMPR'!$A:$D,4,0),0)</f>
        <v>0</v>
      </c>
      <c r="R154" s="1">
        <f>IFERROR(VLOOKUP(D154,#REF!,4,0),0)</f>
        <v>0</v>
      </c>
      <c r="S154" s="1">
        <f t="shared" si="4"/>
        <v>0</v>
      </c>
      <c r="T154" s="1">
        <f t="shared" si="5"/>
        <v>0</v>
      </c>
      <c r="U154" s="1"/>
      <c r="V154" s="1"/>
      <c r="W154" s="1"/>
      <c r="X154" s="1"/>
      <c r="Y154" s="1"/>
      <c r="Z154" s="1"/>
      <c r="AA154" s="1"/>
    </row>
    <row r="155" spans="1:27" ht="17.25" customHeight="1" x14ac:dyDescent="0.25">
      <c r="A155" s="49" t="str">
        <f>VLOOKUP(INVENTARIO!$D155,LISTA!$A:$E,3,0)</f>
        <v>APC-FQ</v>
      </c>
      <c r="B155" s="49" t="str">
        <f>VLOOKUP(INVENTARIO!$D155,LISTA!$A:$E,4,0)</f>
        <v>CAFE</v>
      </c>
      <c r="C155" s="49" t="str">
        <f>VLOOKUP(INVENTARIO!$D155,LISTA!$A:$E,5,0)</f>
        <v>CAFE ANZOATEGUI</v>
      </c>
      <c r="D155" s="49" t="s">
        <v>216</v>
      </c>
      <c r="E155" s="49" t="s">
        <v>218</v>
      </c>
      <c r="F155" s="49">
        <v>20</v>
      </c>
      <c r="G155" s="50">
        <f t="shared" si="6"/>
        <v>0</v>
      </c>
      <c r="H155" s="50">
        <f t="shared" si="1"/>
        <v>0</v>
      </c>
      <c r="I155" s="49"/>
      <c r="J155" s="49"/>
      <c r="K155" s="49">
        <f t="shared" si="2"/>
        <v>0</v>
      </c>
      <c r="L155" s="49"/>
      <c r="M155" s="49">
        <f t="shared" si="3"/>
        <v>0</v>
      </c>
      <c r="N155" s="49"/>
      <c r="O155" s="49"/>
      <c r="P155" s="50">
        <f>H155-J155-I155-K155-L155-M155-INVENTARIO!$N155-O155</f>
        <v>0</v>
      </c>
      <c r="Q155" s="1">
        <f>IFERROR(VLOOKUP(D155,'TABL COMPR'!$A:$D,4,0),0)</f>
        <v>0</v>
      </c>
      <c r="R155" s="1">
        <f>IFERROR(VLOOKUP(D155,#REF!,4,0),0)</f>
        <v>0</v>
      </c>
      <c r="S155" s="1">
        <f t="shared" si="4"/>
        <v>0</v>
      </c>
      <c r="T155" s="1">
        <f t="shared" si="5"/>
        <v>0</v>
      </c>
      <c r="U155" s="1"/>
      <c r="V155" s="1"/>
      <c r="W155" s="1"/>
      <c r="X155" s="1"/>
      <c r="Y155" s="1"/>
      <c r="Z155" s="1"/>
      <c r="AA155" s="1"/>
    </row>
    <row r="156" spans="1:27" ht="17.25" customHeight="1" x14ac:dyDescent="0.25">
      <c r="A156" s="49" t="str">
        <f>VLOOKUP(INVENTARIO!$D156,LISTA!$A:$E,3,0)</f>
        <v>APC-FQ</v>
      </c>
      <c r="B156" s="49" t="str">
        <f>VLOOKUP(INVENTARIO!$D156,LISTA!$A:$E,4,0)</f>
        <v>CAFE</v>
      </c>
      <c r="C156" s="49" t="str">
        <f>VLOOKUP(INVENTARIO!$D156,LISTA!$A:$E,5,0)</f>
        <v>CAFE ANZOATEGUI</v>
      </c>
      <c r="D156" s="49" t="s">
        <v>222</v>
      </c>
      <c r="E156" s="49" t="s">
        <v>223</v>
      </c>
      <c r="F156" s="49">
        <v>10</v>
      </c>
      <c r="G156" s="50">
        <f t="shared" si="6"/>
        <v>0</v>
      </c>
      <c r="H156" s="50">
        <f t="shared" si="1"/>
        <v>0</v>
      </c>
      <c r="I156" s="49"/>
      <c r="J156" s="49"/>
      <c r="K156" s="49">
        <f t="shared" si="2"/>
        <v>0</v>
      </c>
      <c r="L156" s="49"/>
      <c r="M156" s="49">
        <f t="shared" si="3"/>
        <v>0</v>
      </c>
      <c r="N156" s="49"/>
      <c r="O156" s="49"/>
      <c r="P156" s="50">
        <f>H156-J156-I156-K156-L156-M156-INVENTARIO!$N156-O156</f>
        <v>0</v>
      </c>
      <c r="Q156" s="1">
        <f>IFERROR(VLOOKUP(D156,'TABL COMPR'!$A:$D,4,0),0)</f>
        <v>0</v>
      </c>
      <c r="R156" s="1">
        <f>IFERROR(VLOOKUP(D156,#REF!,4,0),0)</f>
        <v>0</v>
      </c>
      <c r="S156" s="1">
        <f t="shared" si="4"/>
        <v>0</v>
      </c>
      <c r="T156" s="1">
        <f t="shared" si="5"/>
        <v>0</v>
      </c>
      <c r="U156" s="1"/>
      <c r="V156" s="1"/>
      <c r="W156" s="1"/>
      <c r="X156" s="1"/>
      <c r="Y156" s="1"/>
      <c r="Z156" s="1"/>
      <c r="AA156" s="1"/>
    </row>
    <row r="157" spans="1:27" ht="17.25" customHeight="1" x14ac:dyDescent="0.25">
      <c r="A157" s="49" t="str">
        <f>VLOOKUP(INVENTARIO!$D157,LISTA!$A:$E,3,0)</f>
        <v>APC-FQ</v>
      </c>
      <c r="B157" s="49" t="str">
        <f>VLOOKUP(INVENTARIO!$D157,LISTA!$A:$E,4,0)</f>
        <v>CAFE</v>
      </c>
      <c r="C157" s="49" t="str">
        <f>VLOOKUP(INVENTARIO!$D157,LISTA!$A:$E,5,0)</f>
        <v>BUEN CAFE</v>
      </c>
      <c r="D157" s="49" t="s">
        <v>226</v>
      </c>
      <c r="E157" s="49" t="s">
        <v>227</v>
      </c>
      <c r="F157" s="49">
        <v>30</v>
      </c>
      <c r="G157" s="50">
        <f t="shared" si="6"/>
        <v>0</v>
      </c>
      <c r="H157" s="50">
        <f t="shared" si="1"/>
        <v>0</v>
      </c>
      <c r="I157" s="49"/>
      <c r="J157" s="49"/>
      <c r="K157" s="49">
        <f t="shared" si="2"/>
        <v>0</v>
      </c>
      <c r="L157" s="49"/>
      <c r="M157" s="49">
        <f t="shared" si="3"/>
        <v>0</v>
      </c>
      <c r="N157" s="49"/>
      <c r="O157" s="49"/>
      <c r="P157" s="50">
        <f>H157-J157-I157-K157-L157-M157-INVENTARIO!$N157-O157</f>
        <v>0</v>
      </c>
      <c r="Q157" s="1">
        <f>IFERROR(VLOOKUP(D157,'TABL COMPR'!$A:$D,4,0),0)</f>
        <v>0</v>
      </c>
      <c r="R157" s="1">
        <f>IFERROR(VLOOKUP(D157,#REF!,4,0),0)</f>
        <v>0</v>
      </c>
      <c r="S157" s="1">
        <f t="shared" si="4"/>
        <v>0</v>
      </c>
      <c r="T157" s="1">
        <f t="shared" si="5"/>
        <v>0</v>
      </c>
      <c r="U157" s="1"/>
      <c r="V157" s="1"/>
      <c r="W157" s="1"/>
      <c r="X157" s="1"/>
      <c r="Y157" s="1"/>
      <c r="Z157" s="1"/>
      <c r="AA157" s="1"/>
    </row>
    <row r="158" spans="1:27" ht="17.25" customHeight="1" x14ac:dyDescent="0.25">
      <c r="A158" s="49" t="str">
        <f>VLOOKUP(INVENTARIO!$D158,LISTA!$A:$E,3,0)</f>
        <v>APC-FQ</v>
      </c>
      <c r="B158" s="49" t="str">
        <f>VLOOKUP(INVENTARIO!$D158,LISTA!$A:$E,4,0)</f>
        <v>CAFE</v>
      </c>
      <c r="C158" s="49" t="str">
        <f>VLOOKUP(INVENTARIO!$D158,LISTA!$A:$E,5,0)</f>
        <v>BUEN CAFE</v>
      </c>
      <c r="D158" s="49" t="s">
        <v>232</v>
      </c>
      <c r="E158" s="49" t="s">
        <v>233</v>
      </c>
      <c r="F158" s="49">
        <v>20</v>
      </c>
      <c r="G158" s="50">
        <f t="shared" si="6"/>
        <v>0</v>
      </c>
      <c r="H158" s="50">
        <f t="shared" si="1"/>
        <v>0</v>
      </c>
      <c r="I158" s="49"/>
      <c r="J158" s="49"/>
      <c r="K158" s="49">
        <f t="shared" si="2"/>
        <v>0</v>
      </c>
      <c r="L158" s="49"/>
      <c r="M158" s="49">
        <f t="shared" si="3"/>
        <v>0</v>
      </c>
      <c r="N158" s="49"/>
      <c r="O158" s="49"/>
      <c r="P158" s="50">
        <f>H158-J158-I158-K158-L158-M158-INVENTARIO!$N158-O158</f>
        <v>0</v>
      </c>
      <c r="Q158" s="1">
        <f>IFERROR(VLOOKUP(D158,'TABL COMPR'!$A:$D,4,0),0)</f>
        <v>0</v>
      </c>
      <c r="R158" s="1">
        <f>IFERROR(VLOOKUP(D158,#REF!,4,0),0)</f>
        <v>0</v>
      </c>
      <c r="S158" s="1">
        <f t="shared" si="4"/>
        <v>0</v>
      </c>
      <c r="T158" s="1">
        <f t="shared" si="5"/>
        <v>0</v>
      </c>
      <c r="U158" s="1"/>
      <c r="V158" s="1"/>
      <c r="W158" s="1"/>
      <c r="X158" s="1"/>
      <c r="Y158" s="1"/>
      <c r="Z158" s="1"/>
      <c r="AA158" s="1"/>
    </row>
    <row r="159" spans="1:27" ht="17.25" customHeight="1" x14ac:dyDescent="0.25">
      <c r="A159" s="49" t="str">
        <f>VLOOKUP(INVENTARIO!$D159,LISTA!$A:$E,3,0)</f>
        <v>APC-FQ</v>
      </c>
      <c r="B159" s="49" t="str">
        <f>VLOOKUP(INVENTARIO!$D159,LISTA!$A:$E,4,0)</f>
        <v>CAFE</v>
      </c>
      <c r="C159" s="49" t="str">
        <f>VLOOKUP(INVENTARIO!$D159,LISTA!$A:$E,5,0)</f>
        <v>BUEN CAFE</v>
      </c>
      <c r="D159" s="49" t="s">
        <v>1607</v>
      </c>
      <c r="E159" s="49" t="s">
        <v>1608</v>
      </c>
      <c r="F159" s="49">
        <v>10</v>
      </c>
      <c r="G159" s="50">
        <f t="shared" si="6"/>
        <v>0</v>
      </c>
      <c r="H159" s="50">
        <f t="shared" si="1"/>
        <v>0</v>
      </c>
      <c r="I159" s="49"/>
      <c r="J159" s="49"/>
      <c r="K159" s="49">
        <f t="shared" si="2"/>
        <v>0</v>
      </c>
      <c r="L159" s="49"/>
      <c r="M159" s="49">
        <f t="shared" si="3"/>
        <v>0</v>
      </c>
      <c r="N159" s="49"/>
      <c r="O159" s="49"/>
      <c r="P159" s="50">
        <f>H159-J159-I159-K159-L159-M159-INVENTARIO!$N159-O159</f>
        <v>0</v>
      </c>
      <c r="Q159" s="1">
        <f>IFERROR(VLOOKUP(D159,'TABL COMPR'!$A:$D,4,0),0)</f>
        <v>0</v>
      </c>
      <c r="R159" s="1">
        <f>IFERROR(VLOOKUP(D159,#REF!,4,0),0)</f>
        <v>0</v>
      </c>
      <c r="S159" s="1">
        <f t="shared" si="4"/>
        <v>0</v>
      </c>
      <c r="T159" s="1">
        <f t="shared" si="5"/>
        <v>0</v>
      </c>
      <c r="U159" s="1"/>
      <c r="V159" s="1"/>
      <c r="W159" s="1"/>
      <c r="X159" s="1"/>
      <c r="Y159" s="1"/>
      <c r="Z159" s="1"/>
      <c r="AA159" s="1"/>
    </row>
    <row r="160" spans="1:27" ht="17.25" customHeight="1" x14ac:dyDescent="0.25">
      <c r="A160" s="49" t="str">
        <f>VLOOKUP(INVENTARIO!$D160,LISTA!$A:$E,3,0)</f>
        <v>CYM-FQ</v>
      </c>
      <c r="B160" s="49" t="str">
        <f>VLOOKUP(INVENTARIO!$D160,LISTA!$A:$E,4,0)</f>
        <v>Light</v>
      </c>
      <c r="C160" s="49" t="str">
        <f>VLOOKUP(INVENTARIO!$D160,LISTA!$A:$E,5,0)</f>
        <v>Polar Light</v>
      </c>
      <c r="D160" s="49" t="s">
        <v>155</v>
      </c>
      <c r="E160" s="49" t="s">
        <v>156</v>
      </c>
      <c r="F160" s="49">
        <v>36</v>
      </c>
      <c r="G160" s="50">
        <f t="shared" si="6"/>
        <v>0</v>
      </c>
      <c r="H160" s="50">
        <f t="shared" ref="H160:H164" si="7">G160</f>
        <v>0</v>
      </c>
      <c r="I160" s="49"/>
      <c r="J160" s="49"/>
      <c r="K160" s="49">
        <f t="shared" si="2"/>
        <v>0</v>
      </c>
      <c r="L160" s="49"/>
      <c r="M160" s="49">
        <f t="shared" si="3"/>
        <v>0</v>
      </c>
      <c r="N160" s="49"/>
      <c r="O160" s="49"/>
      <c r="P160" s="50">
        <f>H160-J160-I160-K160-L160-M160-INVENTARIO!$N160-O160</f>
        <v>0</v>
      </c>
      <c r="Q160" s="1">
        <f>IFERROR(VLOOKUP(D160,'TABL COMPR'!$A:$D,4,0),0)</f>
        <v>0</v>
      </c>
      <c r="R160" s="1">
        <f>IFERROR(VLOOKUP(D160,#REF!,4,0),0)</f>
        <v>0</v>
      </c>
      <c r="S160" s="1">
        <f t="shared" si="4"/>
        <v>0</v>
      </c>
      <c r="T160" s="1">
        <f t="shared" si="5"/>
        <v>0</v>
      </c>
      <c r="U160" s="1"/>
      <c r="V160" s="1"/>
      <c r="W160" s="1"/>
      <c r="X160" s="1"/>
      <c r="Y160" s="1"/>
      <c r="Z160" s="1"/>
      <c r="AA160" s="1"/>
    </row>
    <row r="161" spans="1:27" ht="17.25" customHeight="1" x14ac:dyDescent="0.25">
      <c r="A161" s="49" t="str">
        <f>VLOOKUP(INVENTARIO!$D161,LISTA!$A:$E,3,0)</f>
        <v>CYM-FQ</v>
      </c>
      <c r="B161" s="49" t="str">
        <f>VLOOKUP(INVENTARIO!$D161,LISTA!$A:$E,4,0)</f>
        <v>Light</v>
      </c>
      <c r="C161" s="49" t="str">
        <f>VLOOKUP(INVENTARIO!$D161,LISTA!$A:$E,5,0)</f>
        <v>Solera Light</v>
      </c>
      <c r="D161" s="49" t="s">
        <v>165</v>
      </c>
      <c r="E161" s="49" t="s">
        <v>166</v>
      </c>
      <c r="F161" s="49">
        <v>24</v>
      </c>
      <c r="G161" s="50">
        <f t="shared" si="6"/>
        <v>0</v>
      </c>
      <c r="H161" s="50">
        <f t="shared" si="7"/>
        <v>0</v>
      </c>
      <c r="I161" s="49"/>
      <c r="J161" s="49"/>
      <c r="K161" s="49">
        <f t="shared" si="2"/>
        <v>0</v>
      </c>
      <c r="L161" s="49"/>
      <c r="M161" s="49">
        <f t="shared" si="3"/>
        <v>0</v>
      </c>
      <c r="N161" s="49"/>
      <c r="O161" s="49"/>
      <c r="P161" s="50">
        <f>H161-J161-I161-K161-L161-M161-INVENTARIO!$N161-O161</f>
        <v>0</v>
      </c>
      <c r="Q161" s="1">
        <f>IFERROR(VLOOKUP(D161,'TABL COMPR'!$A:$D,4,0),0)</f>
        <v>0</v>
      </c>
      <c r="R161" s="1">
        <f>IFERROR(VLOOKUP(D161,#REF!,4,0),0)</f>
        <v>0</v>
      </c>
      <c r="S161" s="1">
        <f t="shared" si="4"/>
        <v>0</v>
      </c>
      <c r="T161" s="1">
        <f t="shared" si="5"/>
        <v>0</v>
      </c>
      <c r="U161" s="1"/>
      <c r="V161" s="1"/>
      <c r="W161" s="1"/>
      <c r="X161" s="1"/>
      <c r="Y161" s="1"/>
      <c r="Z161" s="1"/>
      <c r="AA161" s="1"/>
    </row>
    <row r="162" spans="1:27" ht="17.25" customHeight="1" x14ac:dyDescent="0.25">
      <c r="A162" s="49" t="s">
        <v>540</v>
      </c>
      <c r="B162" s="49" t="s">
        <v>564</v>
      </c>
      <c r="C162" s="49" t="s">
        <v>580</v>
      </c>
      <c r="D162" s="49" t="s">
        <v>1627</v>
      </c>
      <c r="E162" s="49" t="s">
        <v>1628</v>
      </c>
      <c r="F162" s="49">
        <v>24</v>
      </c>
      <c r="G162" s="50">
        <f t="shared" ref="G162" si="8">Q162</f>
        <v>0</v>
      </c>
      <c r="H162" s="50">
        <f>G162</f>
        <v>0</v>
      </c>
      <c r="I162" s="49"/>
      <c r="J162" s="49"/>
      <c r="K162" s="49">
        <f t="shared" ref="K162" si="9">R162</f>
        <v>0</v>
      </c>
      <c r="L162" s="49"/>
      <c r="M162" s="49">
        <f t="shared" ref="M162" si="10">S162</f>
        <v>0</v>
      </c>
      <c r="N162" s="49"/>
      <c r="O162" s="49"/>
      <c r="P162" s="50">
        <f>H162-J162-I162-K162-L162-M162-INVENTARIO!$N162-O162</f>
        <v>0</v>
      </c>
      <c r="Q162" s="1">
        <f>IFERROR(VLOOKUP(D162,'TABL COMPR'!$A:$D,4,0),0)</f>
        <v>0</v>
      </c>
      <c r="R162" s="1">
        <f>IFERROR(VLOOKUP(D162,#REF!,4,0),0)</f>
        <v>0</v>
      </c>
      <c r="S162" s="1">
        <f t="shared" ref="S162" si="11">IFERROR(VLOOKUP(D162,#REF!,4,0),0)</f>
        <v>0</v>
      </c>
      <c r="T162" s="1">
        <f t="shared" ref="T162" si="12">IFERROR(VLOOKUP(D162,#REF!,4,0),0)</f>
        <v>0</v>
      </c>
      <c r="U162" s="1"/>
      <c r="V162" s="1"/>
      <c r="W162" s="1"/>
      <c r="X162" s="1"/>
      <c r="Y162" s="1"/>
      <c r="Z162" s="1"/>
      <c r="AA162" s="1"/>
    </row>
    <row r="163" spans="1:27" ht="17.25" customHeight="1" x14ac:dyDescent="0.25">
      <c r="A163" s="49" t="str">
        <f>VLOOKUP(INVENTARIO!$D163,LISTA!$A:$E,3,0)</f>
        <v>CYM-FQ</v>
      </c>
      <c r="B163" s="49" t="str">
        <f>VLOOKUP(INVENTARIO!$D163,LISTA!$A:$E,4,0)</f>
        <v>Tradicional</v>
      </c>
      <c r="C163" s="49" t="str">
        <f>VLOOKUP(INVENTARIO!$D163,LISTA!$A:$E,5,0)</f>
        <v>Polar Pilsen</v>
      </c>
      <c r="D163" s="49" t="s">
        <v>674</v>
      </c>
      <c r="E163" s="49" t="s">
        <v>675</v>
      </c>
      <c r="F163" s="49">
        <v>36</v>
      </c>
      <c r="G163" s="50">
        <f t="shared" si="6"/>
        <v>0</v>
      </c>
      <c r="H163" s="50">
        <f t="shared" si="7"/>
        <v>0</v>
      </c>
      <c r="I163" s="49"/>
      <c r="J163" s="49"/>
      <c r="K163" s="49">
        <f t="shared" si="2"/>
        <v>0</v>
      </c>
      <c r="L163" s="49"/>
      <c r="M163" s="49">
        <f t="shared" si="3"/>
        <v>0</v>
      </c>
      <c r="N163" s="49"/>
      <c r="O163" s="49"/>
      <c r="P163" s="50">
        <f>H163-J163-I163-K163-L163-M163-INVENTARIO!$N163-O163</f>
        <v>0</v>
      </c>
      <c r="Q163" s="1">
        <f>IFERROR(VLOOKUP(D163,'TABL COMPR'!$A:$D,4,0),0)</f>
        <v>0</v>
      </c>
      <c r="R163" s="1">
        <f>IFERROR(VLOOKUP(D163,#REF!,4,0),0)</f>
        <v>0</v>
      </c>
      <c r="S163" s="1">
        <f t="shared" si="4"/>
        <v>0</v>
      </c>
      <c r="T163" s="1">
        <f t="shared" si="5"/>
        <v>0</v>
      </c>
      <c r="U163" s="1"/>
      <c r="V163" s="1"/>
      <c r="W163" s="1"/>
      <c r="X163" s="1"/>
      <c r="Y163" s="1"/>
      <c r="Z163" s="1"/>
      <c r="AA163" s="1"/>
    </row>
    <row r="164" spans="1:27" ht="17.25" customHeight="1" x14ac:dyDescent="0.25">
      <c r="A164" s="49" t="str">
        <f>VLOOKUP(INVENTARIO!$D164,LISTA!$A:$E,3,0)</f>
        <v>CYM-FQ</v>
      </c>
      <c r="B164" s="49" t="str">
        <f>VLOOKUP(INVENTARIO!$D164,LISTA!$A:$E,4,0)</f>
        <v>Premiun</v>
      </c>
      <c r="C164" s="49" t="str">
        <f>VLOOKUP(INVENTARIO!$D164,LISTA!$A:$E,5,0)</f>
        <v>Solera</v>
      </c>
      <c r="D164" s="49" t="s">
        <v>283</v>
      </c>
      <c r="E164" s="49" t="s">
        <v>284</v>
      </c>
      <c r="F164" s="49">
        <v>36</v>
      </c>
      <c r="G164" s="50">
        <f t="shared" si="6"/>
        <v>0</v>
      </c>
      <c r="H164" s="50">
        <f t="shared" si="7"/>
        <v>0</v>
      </c>
      <c r="I164" s="49"/>
      <c r="J164" s="49"/>
      <c r="K164" s="49">
        <f t="shared" si="2"/>
        <v>0</v>
      </c>
      <c r="L164" s="49"/>
      <c r="M164" s="49">
        <f t="shared" si="3"/>
        <v>0</v>
      </c>
      <c r="N164" s="49"/>
      <c r="O164" s="49"/>
      <c r="P164" s="50">
        <f>H164-J164-I164-K164-L164-M164-INVENTARIO!$N164-O164</f>
        <v>0</v>
      </c>
      <c r="Q164" s="1">
        <f>IFERROR(VLOOKUP(D164,'TABL COMPR'!$A:$D,4,0),0)</f>
        <v>0</v>
      </c>
      <c r="R164" s="1">
        <f>IFERROR(VLOOKUP(D164,#REF!,4,0),0)</f>
        <v>0</v>
      </c>
      <c r="S164" s="1">
        <f t="shared" si="4"/>
        <v>0</v>
      </c>
      <c r="T164" s="1">
        <f t="shared" si="5"/>
        <v>0</v>
      </c>
      <c r="U164" s="1"/>
      <c r="V164" s="1"/>
      <c r="W164" s="1"/>
      <c r="X164" s="1"/>
      <c r="Y164" s="1"/>
      <c r="Z164" s="1"/>
      <c r="AA164" s="1"/>
    </row>
    <row r="165" spans="1:27" ht="17.25" customHeight="1" x14ac:dyDescent="0.25">
      <c r="A165" s="49" t="str">
        <f>VLOOKUP(INVENTARIO!$D165,LISTA!$A:$E,3,0)</f>
        <v>CYM-FQ</v>
      </c>
      <c r="B165" s="49" t="str">
        <f>VLOOKUP(INVENTARIO!$D165,LISTA!$A:$E,4,0)</f>
        <v>Premiun</v>
      </c>
      <c r="C165" s="49" t="str">
        <f>VLOOKUP(INVENTARIO!$D165,LISTA!$A:$E,5,0)</f>
        <v>Solera Alt</v>
      </c>
      <c r="D165" s="49" t="s">
        <v>627</v>
      </c>
      <c r="E165" s="49" t="s">
        <v>628</v>
      </c>
      <c r="F165" s="49">
        <v>24</v>
      </c>
      <c r="G165" s="50">
        <f t="shared" si="6"/>
        <v>0</v>
      </c>
      <c r="H165" s="50">
        <f>INVENTARIO!$G165</f>
        <v>0</v>
      </c>
      <c r="I165" s="49"/>
      <c r="J165" s="49"/>
      <c r="K165" s="49">
        <f t="shared" si="2"/>
        <v>0</v>
      </c>
      <c r="L165" s="49"/>
      <c r="M165" s="49">
        <f t="shared" si="3"/>
        <v>0</v>
      </c>
      <c r="N165" s="49"/>
      <c r="O165" s="49"/>
      <c r="P165" s="50">
        <f>H165-J165-I165-K165-L165-M165-INVENTARIO!$N165-O165</f>
        <v>0</v>
      </c>
      <c r="Q165" s="1">
        <f>IFERROR(VLOOKUP(D165,'TABL COMPR'!$A:$D,4,0),0)</f>
        <v>0</v>
      </c>
      <c r="R165" s="1">
        <f>IFERROR(VLOOKUP(D165,#REF!,4,0),0)</f>
        <v>0</v>
      </c>
      <c r="S165" s="1">
        <f t="shared" si="4"/>
        <v>0</v>
      </c>
      <c r="T165" s="1">
        <f t="shared" si="5"/>
        <v>0</v>
      </c>
      <c r="U165" s="1"/>
      <c r="V165" s="1"/>
      <c r="W165" s="1"/>
      <c r="X165" s="1"/>
      <c r="Y165" s="1"/>
      <c r="Z165" s="1"/>
      <c r="AA165" s="1"/>
    </row>
    <row r="166" spans="1:27" ht="17.25" customHeight="1" x14ac:dyDescent="0.25">
      <c r="A166" s="49" t="str">
        <f>VLOOKUP(INVENTARIO!$D166,LISTA!$A:$E,3,0)</f>
        <v>CYM-FQ</v>
      </c>
      <c r="B166" s="49" t="str">
        <f>VLOOKUP(INVENTARIO!$D166,LISTA!$A:$E,4,0)</f>
        <v>Premiun</v>
      </c>
      <c r="C166" s="49" t="str">
        <f>VLOOKUP(INVENTARIO!$D166,LISTA!$A:$E,5,0)</f>
        <v>Solera</v>
      </c>
      <c r="D166" s="49" t="s">
        <v>615</v>
      </c>
      <c r="E166" s="49" t="s">
        <v>616</v>
      </c>
      <c r="F166" s="49">
        <v>24</v>
      </c>
      <c r="G166" s="50">
        <f t="shared" si="6"/>
        <v>0</v>
      </c>
      <c r="H166" s="50">
        <f t="shared" ref="H166:H167" si="13">G166</f>
        <v>0</v>
      </c>
      <c r="I166" s="49"/>
      <c r="J166" s="49"/>
      <c r="K166" s="49">
        <f t="shared" si="2"/>
        <v>0</v>
      </c>
      <c r="L166" s="49"/>
      <c r="M166" s="49">
        <f t="shared" si="3"/>
        <v>0</v>
      </c>
      <c r="N166" s="49"/>
      <c r="O166" s="49"/>
      <c r="P166" s="50">
        <f>H166-J166-I166-K166-L166-M166-INVENTARIO!$N166-O166</f>
        <v>0</v>
      </c>
      <c r="Q166" s="1">
        <f>IFERROR(VLOOKUP(D166,'TABL COMPR'!$A:$D,4,0),0)</f>
        <v>0</v>
      </c>
      <c r="R166" s="1">
        <f>IFERROR(VLOOKUP(D166,#REF!,4,0),0)</f>
        <v>0</v>
      </c>
      <c r="S166" s="1">
        <f t="shared" si="4"/>
        <v>0</v>
      </c>
      <c r="T166" s="1">
        <f t="shared" si="5"/>
        <v>0</v>
      </c>
      <c r="U166" s="1"/>
      <c r="V166" s="1"/>
      <c r="W166" s="1"/>
      <c r="X166" s="1"/>
      <c r="Y166" s="1"/>
      <c r="Z166" s="1"/>
      <c r="AA166" s="1"/>
    </row>
    <row r="167" spans="1:27" ht="17.25" customHeight="1" x14ac:dyDescent="0.25">
      <c r="A167" s="49" t="str">
        <f>VLOOKUP(INVENTARIO!$D167,LISTA!$A:$E,3,0)</f>
        <v>CYM-FQ</v>
      </c>
      <c r="B167" s="49" t="str">
        <f>VLOOKUP(INVENTARIO!$D167,LISTA!$A:$E,4,0)</f>
        <v>Light</v>
      </c>
      <c r="C167" s="49" t="str">
        <f>VLOOKUP(INVENTARIO!$D167,LISTA!$A:$E,5,0)</f>
        <v>Polar Light</v>
      </c>
      <c r="D167" s="49" t="s">
        <v>151</v>
      </c>
      <c r="E167" s="49" t="s">
        <v>152</v>
      </c>
      <c r="F167" s="49">
        <v>24</v>
      </c>
      <c r="G167" s="50">
        <f t="shared" si="6"/>
        <v>0</v>
      </c>
      <c r="H167" s="50">
        <f t="shared" si="13"/>
        <v>0</v>
      </c>
      <c r="I167" s="49"/>
      <c r="J167" s="49"/>
      <c r="K167" s="49">
        <f t="shared" si="2"/>
        <v>0</v>
      </c>
      <c r="L167" s="49"/>
      <c r="M167" s="49">
        <f t="shared" si="3"/>
        <v>0</v>
      </c>
      <c r="N167" s="49"/>
      <c r="O167" s="49"/>
      <c r="P167" s="50">
        <f>H167-J167-I167-K167-L167-M167-INVENTARIO!$N167-O167</f>
        <v>0</v>
      </c>
      <c r="Q167" s="1">
        <f>IFERROR(VLOOKUP(D167,'TABL COMPR'!$A:$D,4,0),0)</f>
        <v>0</v>
      </c>
      <c r="R167" s="1">
        <f>IFERROR(VLOOKUP(D167,#REF!,4,0),0)</f>
        <v>0</v>
      </c>
      <c r="S167" s="1">
        <f t="shared" si="4"/>
        <v>0</v>
      </c>
      <c r="T167" s="1">
        <f t="shared" si="5"/>
        <v>0</v>
      </c>
      <c r="U167" s="1"/>
      <c r="V167" s="1"/>
      <c r="W167" s="1"/>
      <c r="X167" s="1"/>
      <c r="Y167" s="1"/>
      <c r="Z167" s="1"/>
      <c r="AA167" s="1"/>
    </row>
    <row r="168" spans="1:27" ht="17.25" customHeight="1" x14ac:dyDescent="0.25">
      <c r="A168" s="49" t="str">
        <f>VLOOKUP(INVENTARIO!$D168,LISTA!$A:$E,3,0)</f>
        <v>CYM-FQ</v>
      </c>
      <c r="B168" s="49" t="str">
        <f>VLOOKUP(INVENTARIO!$D168,LISTA!$A:$E,4,0)</f>
        <v>Sangría</v>
      </c>
      <c r="C168" s="49" t="str">
        <f>VLOOKUP(INVENTARIO!$D168,LISTA!$A:$E,5,0)</f>
        <v>Caroreña</v>
      </c>
      <c r="D168" s="49" t="s">
        <v>200</v>
      </c>
      <c r="E168" s="49" t="s">
        <v>201</v>
      </c>
      <c r="F168" s="49">
        <v>24</v>
      </c>
      <c r="G168" s="50">
        <f t="shared" si="6"/>
        <v>0</v>
      </c>
      <c r="H168" s="50">
        <f>G168*F168</f>
        <v>0</v>
      </c>
      <c r="I168" s="49"/>
      <c r="J168" s="49"/>
      <c r="K168" s="49">
        <f t="shared" si="2"/>
        <v>0</v>
      </c>
      <c r="L168" s="49"/>
      <c r="M168" s="49">
        <f t="shared" si="3"/>
        <v>0</v>
      </c>
      <c r="N168" s="49"/>
      <c r="O168" s="49"/>
      <c r="P168" s="50">
        <f>H168-J168-I168-K168-L168-M168-INVENTARIO!$N168-O168</f>
        <v>0</v>
      </c>
      <c r="Q168" s="1">
        <f>IFERROR(VLOOKUP(D168,'TABL COMPR'!$A:$D,4,0),0)</f>
        <v>0</v>
      </c>
      <c r="R168" s="1">
        <f>IFERROR(VLOOKUP(D168,#REF!,4,0),0)</f>
        <v>0</v>
      </c>
      <c r="S168" s="1">
        <f t="shared" si="4"/>
        <v>0</v>
      </c>
      <c r="T168" s="1">
        <f t="shared" si="5"/>
        <v>0</v>
      </c>
      <c r="U168" s="1"/>
      <c r="V168" s="1"/>
      <c r="W168" s="1"/>
      <c r="X168" s="1"/>
      <c r="Y168" s="1"/>
      <c r="Z168" s="1"/>
      <c r="AA168" s="1"/>
    </row>
    <row r="169" spans="1:27" ht="17.25" customHeight="1" x14ac:dyDescent="0.25">
      <c r="A169" s="49" t="str">
        <f>VLOOKUP(INVENTARIO!$D169,LISTA!$A:$E,3,0)</f>
        <v>CYM-FQ</v>
      </c>
      <c r="B169" s="49" t="str">
        <f>VLOOKUP(INVENTARIO!$D169,LISTA!$A:$E,4,0)</f>
        <v>Sangría</v>
      </c>
      <c r="C169" s="49" t="str">
        <f>VLOOKUP(INVENTARIO!$D169,LISTA!$A:$E,5,0)</f>
        <v>Caroreña</v>
      </c>
      <c r="D169" s="49" t="s">
        <v>660</v>
      </c>
      <c r="E169" s="49" t="s">
        <v>661</v>
      </c>
      <c r="F169" s="49">
        <v>12</v>
      </c>
      <c r="G169" s="50">
        <f t="shared" si="6"/>
        <v>0</v>
      </c>
      <c r="H169" s="50">
        <f t="shared" ref="H169:H174" si="14">G169</f>
        <v>0</v>
      </c>
      <c r="I169" s="49"/>
      <c r="J169" s="49"/>
      <c r="K169" s="49">
        <f t="shared" si="2"/>
        <v>0</v>
      </c>
      <c r="L169" s="49"/>
      <c r="M169" s="49">
        <f t="shared" si="3"/>
        <v>0</v>
      </c>
      <c r="N169" s="49"/>
      <c r="O169" s="49"/>
      <c r="P169" s="50">
        <f>H169-J169-I169-K169-L169-M169-INVENTARIO!$N169-O169</f>
        <v>0</v>
      </c>
      <c r="Q169" s="1">
        <f>IFERROR(VLOOKUP(D169,'TABL COMPR'!$A:$D,4,0),0)</f>
        <v>0</v>
      </c>
      <c r="R169" s="1">
        <f>IFERROR(VLOOKUP(D169,#REF!,4,0),0)</f>
        <v>0</v>
      </c>
      <c r="S169" s="1">
        <f t="shared" si="4"/>
        <v>0</v>
      </c>
      <c r="T169" s="1">
        <f t="shared" si="5"/>
        <v>0</v>
      </c>
      <c r="U169" s="1"/>
      <c r="V169" s="1"/>
      <c r="W169" s="1"/>
      <c r="X169" s="1"/>
      <c r="Y169" s="1"/>
      <c r="Z169" s="1"/>
      <c r="AA169" s="1"/>
    </row>
    <row r="170" spans="1:27" ht="17.25" customHeight="1" x14ac:dyDescent="0.25">
      <c r="A170" s="49" t="str">
        <f>VLOOKUP(INVENTARIO!$D170,LISTA!$A:$E,3,0)</f>
        <v>CYM-FQ</v>
      </c>
      <c r="B170" s="49" t="str">
        <f>VLOOKUP(INVENTARIO!$D170,LISTA!$A:$E,4,0)</f>
        <v>Sangría</v>
      </c>
      <c r="C170" s="49" t="str">
        <f>VLOOKUP(INVENTARIO!$D170,LISTA!$A:$E,5,0)</f>
        <v>Caroreña</v>
      </c>
      <c r="D170" s="49" t="s">
        <v>658</v>
      </c>
      <c r="E170" s="49" t="s">
        <v>659</v>
      </c>
      <c r="F170" s="49">
        <v>12</v>
      </c>
      <c r="G170" s="50">
        <f t="shared" si="6"/>
        <v>0</v>
      </c>
      <c r="H170" s="50">
        <f t="shared" si="14"/>
        <v>0</v>
      </c>
      <c r="I170" s="49"/>
      <c r="J170" s="49"/>
      <c r="K170" s="49">
        <f t="shared" si="2"/>
        <v>0</v>
      </c>
      <c r="L170" s="49"/>
      <c r="M170" s="49">
        <f t="shared" si="3"/>
        <v>0</v>
      </c>
      <c r="N170" s="49"/>
      <c r="O170" s="49"/>
      <c r="P170" s="50">
        <f>H170-J170-I170-K170-L170-M170-INVENTARIO!$N170-O170</f>
        <v>0</v>
      </c>
      <c r="Q170" s="1">
        <f>IFERROR(VLOOKUP(D170,'TABL COMPR'!$A:$D,4,0),0)</f>
        <v>0</v>
      </c>
      <c r="R170" s="1">
        <f>IFERROR(VLOOKUP(D170,#REF!,4,0),0)</f>
        <v>0</v>
      </c>
      <c r="S170" s="1">
        <f t="shared" si="4"/>
        <v>0</v>
      </c>
      <c r="T170" s="1">
        <f t="shared" si="5"/>
        <v>0</v>
      </c>
      <c r="U170" s="1"/>
      <c r="V170" s="1"/>
      <c r="W170" s="1"/>
      <c r="X170" s="1"/>
      <c r="Y170" s="1"/>
      <c r="Z170" s="1"/>
      <c r="AA170" s="1"/>
    </row>
    <row r="171" spans="1:27" ht="17.25" customHeight="1" x14ac:dyDescent="0.25">
      <c r="A171" s="49" t="str">
        <f>VLOOKUP(INVENTARIO!$D171,LISTA!$A:$E,3,0)</f>
        <v>CYM-FQ</v>
      </c>
      <c r="B171" s="49" t="str">
        <f>VLOOKUP(INVENTARIO!$D171,LISTA!$A:$E,4,0)</f>
        <v>Sangría</v>
      </c>
      <c r="C171" s="49" t="str">
        <f>VLOOKUP(INVENTARIO!$D171,LISTA!$A:$E,5,0)</f>
        <v>Caroreña</v>
      </c>
      <c r="D171" s="49" t="s">
        <v>655</v>
      </c>
      <c r="E171" s="49" t="s">
        <v>656</v>
      </c>
      <c r="F171" s="49">
        <v>12</v>
      </c>
      <c r="G171" s="50">
        <f t="shared" si="6"/>
        <v>0</v>
      </c>
      <c r="H171" s="50">
        <f t="shared" si="14"/>
        <v>0</v>
      </c>
      <c r="I171" s="49"/>
      <c r="J171" s="49"/>
      <c r="K171" s="49">
        <f t="shared" si="2"/>
        <v>0</v>
      </c>
      <c r="L171" s="49"/>
      <c r="M171" s="49">
        <f t="shared" si="3"/>
        <v>0</v>
      </c>
      <c r="N171" s="49"/>
      <c r="O171" s="49"/>
      <c r="P171" s="50">
        <f>H171-J171-I171-K171-L171-M171-INVENTARIO!$N171-O171</f>
        <v>0</v>
      </c>
      <c r="Q171" s="1">
        <f>IFERROR(VLOOKUP(D171,'TABL COMPR'!$A:$D,4,0),0)</f>
        <v>0</v>
      </c>
      <c r="R171" s="1">
        <f>IFERROR(VLOOKUP(D171,#REF!,4,0),0)</f>
        <v>0</v>
      </c>
      <c r="S171" s="1">
        <f t="shared" si="4"/>
        <v>0</v>
      </c>
      <c r="T171" s="1">
        <f t="shared" si="5"/>
        <v>0</v>
      </c>
      <c r="U171" s="1"/>
      <c r="V171" s="1"/>
      <c r="W171" s="1"/>
      <c r="X171" s="1"/>
      <c r="Y171" s="1"/>
      <c r="Z171" s="1"/>
      <c r="AA171" s="1"/>
    </row>
    <row r="172" spans="1:27" ht="17.25" customHeight="1" x14ac:dyDescent="0.25">
      <c r="A172" s="49" t="str">
        <f>VLOOKUP(INVENTARIO!$D172,LISTA!$A:$E,3,0)</f>
        <v>CYM-FQ</v>
      </c>
      <c r="B172" s="49" t="str">
        <f>VLOOKUP(INVENTARIO!$D172,LISTA!$A:$E,4,0)</f>
        <v>Sangría</v>
      </c>
      <c r="C172" s="49" t="str">
        <f>VLOOKUP(INVENTARIO!$D172,LISTA!$A:$E,5,0)</f>
        <v>Caroreña</v>
      </c>
      <c r="D172" s="49" t="s">
        <v>650</v>
      </c>
      <c r="E172" s="49" t="s">
        <v>651</v>
      </c>
      <c r="F172" s="49">
        <v>6</v>
      </c>
      <c r="G172" s="50">
        <f t="shared" si="6"/>
        <v>0</v>
      </c>
      <c r="H172" s="50">
        <f t="shared" si="14"/>
        <v>0</v>
      </c>
      <c r="I172" s="49"/>
      <c r="J172" s="49"/>
      <c r="K172" s="49">
        <f t="shared" si="2"/>
        <v>0</v>
      </c>
      <c r="L172" s="49"/>
      <c r="M172" s="49">
        <f t="shared" si="3"/>
        <v>0</v>
      </c>
      <c r="N172" s="49"/>
      <c r="O172" s="49"/>
      <c r="P172" s="50">
        <f>H172-J172-I172-K172-L172-M172-INVENTARIO!$N172-O172</f>
        <v>0</v>
      </c>
      <c r="Q172" s="1">
        <f>IFERROR(VLOOKUP(D172,'TABL COMPR'!$A:$D,4,0),0)</f>
        <v>0</v>
      </c>
      <c r="R172" s="1">
        <f>IFERROR(VLOOKUP(D172,#REF!,4,0),0)</f>
        <v>0</v>
      </c>
      <c r="S172" s="1">
        <f t="shared" si="4"/>
        <v>0</v>
      </c>
      <c r="T172" s="1">
        <f t="shared" si="5"/>
        <v>0</v>
      </c>
      <c r="U172" s="1"/>
      <c r="V172" s="1"/>
      <c r="W172" s="1"/>
      <c r="X172" s="1"/>
      <c r="Y172" s="1"/>
      <c r="Z172" s="1"/>
      <c r="AA172" s="1"/>
    </row>
    <row r="173" spans="1:27" ht="17.25" customHeight="1" x14ac:dyDescent="0.25">
      <c r="A173" s="49" t="str">
        <f>VLOOKUP(INVENTARIO!$D173,LISTA!$A:$E,3,0)</f>
        <v>CYM-FQ</v>
      </c>
      <c r="B173" s="49" t="str">
        <f>VLOOKUP(INVENTARIO!$D173,LISTA!$A:$E,4,0)</f>
        <v>Sangría</v>
      </c>
      <c r="C173" s="49" t="str">
        <f>VLOOKUP(INVENTARIO!$D173,LISTA!$A:$E,5,0)</f>
        <v>La Que Manda</v>
      </c>
      <c r="D173" s="49" t="s">
        <v>202</v>
      </c>
      <c r="E173" s="49" t="s">
        <v>204</v>
      </c>
      <c r="F173" s="49">
        <v>6</v>
      </c>
      <c r="G173" s="50">
        <f t="shared" si="6"/>
        <v>0</v>
      </c>
      <c r="H173" s="50">
        <f t="shared" si="14"/>
        <v>0</v>
      </c>
      <c r="I173" s="49"/>
      <c r="J173" s="49"/>
      <c r="K173" s="49">
        <f t="shared" si="2"/>
        <v>0</v>
      </c>
      <c r="L173" s="49"/>
      <c r="M173" s="49">
        <f t="shared" si="3"/>
        <v>0</v>
      </c>
      <c r="N173" s="49"/>
      <c r="O173" s="49"/>
      <c r="P173" s="50">
        <f>H173-J173-I173-K173-L173-M173-INVENTARIO!$N173-O173</f>
        <v>0</v>
      </c>
      <c r="Q173" s="1">
        <f>IFERROR(VLOOKUP(D173,'TABL COMPR'!$A:$D,4,0),0)</f>
        <v>0</v>
      </c>
      <c r="R173" s="1">
        <f>IFERROR(VLOOKUP(D173,#REF!,4,0),0)</f>
        <v>0</v>
      </c>
      <c r="S173" s="1">
        <f t="shared" si="4"/>
        <v>0</v>
      </c>
      <c r="T173" s="1">
        <f t="shared" si="5"/>
        <v>0</v>
      </c>
      <c r="U173" s="1"/>
      <c r="V173" s="1"/>
      <c r="W173" s="1"/>
      <c r="X173" s="1"/>
      <c r="Y173" s="1"/>
      <c r="Z173" s="1"/>
      <c r="AA173" s="1"/>
    </row>
    <row r="174" spans="1:27" ht="17.25" customHeight="1" x14ac:dyDescent="0.25">
      <c r="A174" s="49" t="str">
        <f>VLOOKUP(INVENTARIO!$D174,LISTA!$A:$E,3,0)</f>
        <v>CYM-FQ</v>
      </c>
      <c r="B174" s="49" t="str">
        <f>VLOOKUP(INVENTARIO!$D174,LISTA!$A:$E,4,0)</f>
        <v>Malta</v>
      </c>
      <c r="C174" s="49" t="str">
        <f>VLOOKUP(INVENTARIO!$D174,LISTA!$A:$E,5,0)</f>
        <v>Maltin  Polar</v>
      </c>
      <c r="D174" s="49" t="s">
        <v>181</v>
      </c>
      <c r="E174" s="49" t="s">
        <v>182</v>
      </c>
      <c r="F174" s="49">
        <v>6</v>
      </c>
      <c r="G174" s="50">
        <f t="shared" si="6"/>
        <v>0</v>
      </c>
      <c r="H174" s="50">
        <f t="shared" si="14"/>
        <v>0</v>
      </c>
      <c r="I174" s="49"/>
      <c r="J174" s="49"/>
      <c r="K174" s="49">
        <f t="shared" si="2"/>
        <v>0</v>
      </c>
      <c r="L174" s="49"/>
      <c r="M174" s="49">
        <f t="shared" si="3"/>
        <v>0</v>
      </c>
      <c r="N174" s="49"/>
      <c r="O174" s="49"/>
      <c r="P174" s="50">
        <f>H174-J174-I174-K174-L174-M174-INVENTARIO!$N174-O174</f>
        <v>0</v>
      </c>
      <c r="Q174" s="1">
        <f>IFERROR(VLOOKUP(D174,'TABL COMPR'!$A:$D,4,0),0)</f>
        <v>0</v>
      </c>
      <c r="R174" s="1">
        <f>IFERROR(VLOOKUP(D174,#REF!,4,0),0)</f>
        <v>0</v>
      </c>
      <c r="S174" s="1">
        <f t="shared" si="4"/>
        <v>0</v>
      </c>
      <c r="T174" s="1">
        <f t="shared" si="5"/>
        <v>0</v>
      </c>
      <c r="U174" s="1"/>
      <c r="V174" s="1"/>
      <c r="W174" s="1"/>
      <c r="X174" s="1"/>
      <c r="Y174" s="1"/>
      <c r="Z174" s="1"/>
      <c r="AA174" s="1"/>
    </row>
    <row r="175" spans="1:27" ht="17.25" customHeight="1" x14ac:dyDescent="0.25">
      <c r="A175" s="49" t="str">
        <f>VLOOKUP(INVENTARIO!$D175,LISTA!$A:$E,3,0)</f>
        <v>CYM-FQ</v>
      </c>
      <c r="B175" s="49" t="str">
        <f>VLOOKUP(INVENTARIO!$D175,LISTA!$A:$E,4,0)</f>
        <v>Malta</v>
      </c>
      <c r="C175" s="49" t="str">
        <f>VLOOKUP(INVENTARIO!$D175,LISTA!$A:$E,5,0)</f>
        <v>Maltin  Polar</v>
      </c>
      <c r="D175" s="49" t="s">
        <v>172</v>
      </c>
      <c r="E175" s="49" t="s">
        <v>173</v>
      </c>
      <c r="F175" s="49">
        <v>24</v>
      </c>
      <c r="G175" s="50">
        <f t="shared" si="6"/>
        <v>0</v>
      </c>
      <c r="H175" s="50">
        <f>G175*F175</f>
        <v>0</v>
      </c>
      <c r="I175" s="49"/>
      <c r="J175" s="49"/>
      <c r="K175" s="49">
        <f t="shared" si="2"/>
        <v>0</v>
      </c>
      <c r="L175" s="49"/>
      <c r="M175" s="49">
        <f t="shared" si="3"/>
        <v>0</v>
      </c>
      <c r="N175" s="49"/>
      <c r="O175" s="49"/>
      <c r="P175" s="50">
        <f>H175-J175-I175-K175-L175-M175-INVENTARIO!$N175-O175</f>
        <v>0</v>
      </c>
      <c r="Q175" s="1">
        <f>IFERROR(VLOOKUP(D175,'TABL COMPR'!$A:$D,4,0),0)</f>
        <v>0</v>
      </c>
      <c r="R175" s="1">
        <f>IFERROR(VLOOKUP(D175,#REF!,4,0),0)</f>
        <v>0</v>
      </c>
      <c r="S175" s="1">
        <f t="shared" si="4"/>
        <v>0</v>
      </c>
      <c r="T175" s="1">
        <f t="shared" si="5"/>
        <v>0</v>
      </c>
      <c r="U175" s="1"/>
      <c r="V175" s="1"/>
      <c r="W175" s="1"/>
      <c r="X175" s="1"/>
      <c r="Y175" s="1"/>
      <c r="Z175" s="1"/>
      <c r="AA175" s="1"/>
    </row>
    <row r="176" spans="1:27" ht="17.25" customHeight="1" x14ac:dyDescent="0.25">
      <c r="A176" s="49" t="str">
        <f>VLOOKUP(INVENTARIO!$D176,LISTA!$A:$E,3,0)</f>
        <v>CYM-FQ</v>
      </c>
      <c r="B176" s="49" t="str">
        <f>VLOOKUP(INVENTARIO!$D176,LISTA!$A:$E,4,0)</f>
        <v>Premiun</v>
      </c>
      <c r="C176" s="49" t="str">
        <f>VLOOKUP(INVENTARIO!$D176,LISTA!$A:$E,5,0)</f>
        <v>Solera</v>
      </c>
      <c r="D176" s="49" t="s">
        <v>620</v>
      </c>
      <c r="E176" s="49" t="s">
        <v>621</v>
      </c>
      <c r="F176" s="49">
        <v>12</v>
      </c>
      <c r="G176" s="50">
        <f t="shared" si="6"/>
        <v>0</v>
      </c>
      <c r="H176" s="50">
        <f t="shared" ref="H176:H183" si="15">G176</f>
        <v>0</v>
      </c>
      <c r="I176" s="49"/>
      <c r="J176" s="49"/>
      <c r="K176" s="49">
        <f t="shared" si="2"/>
        <v>0</v>
      </c>
      <c r="L176" s="49"/>
      <c r="M176" s="49">
        <f t="shared" si="3"/>
        <v>0</v>
      </c>
      <c r="N176" s="49"/>
      <c r="O176" s="49"/>
      <c r="P176" s="50">
        <f>H176-J176-I176-K176-L176-M176-INVENTARIO!$N176-O176</f>
        <v>0</v>
      </c>
      <c r="Q176" s="1">
        <f>IFERROR(VLOOKUP(D176,'TABL COMPR'!$A:$D,4,0),0)</f>
        <v>0</v>
      </c>
      <c r="R176" s="1">
        <f>IFERROR(VLOOKUP(D176,#REF!,4,0),0)</f>
        <v>0</v>
      </c>
      <c r="S176" s="1">
        <f t="shared" si="4"/>
        <v>0</v>
      </c>
      <c r="T176" s="1">
        <f t="shared" si="5"/>
        <v>0</v>
      </c>
      <c r="U176" s="1"/>
      <c r="V176" s="1"/>
      <c r="W176" s="1"/>
      <c r="X176" s="1"/>
      <c r="Y176" s="1"/>
      <c r="Z176" s="1"/>
      <c r="AA176" s="1"/>
    </row>
    <row r="177" spans="1:27" ht="17.25" customHeight="1" x14ac:dyDescent="0.25">
      <c r="A177" s="49" t="str">
        <f>VLOOKUP(INVENTARIO!$D177,LISTA!$A:$E,3,0)</f>
        <v>CYM-FQ</v>
      </c>
      <c r="B177" s="49" t="str">
        <f>VLOOKUP(INVENTARIO!$D177,LISTA!$A:$E,4,0)</f>
        <v>Tradicional</v>
      </c>
      <c r="C177" s="49" t="str">
        <f>VLOOKUP(INVENTARIO!$D177,LISTA!$A:$E,5,0)</f>
        <v>Polar Pilsen</v>
      </c>
      <c r="D177" s="49" t="s">
        <v>685</v>
      </c>
      <c r="E177" s="49" t="s">
        <v>686</v>
      </c>
      <c r="F177" s="49">
        <v>12</v>
      </c>
      <c r="G177" s="50">
        <f t="shared" si="6"/>
        <v>0</v>
      </c>
      <c r="H177" s="50">
        <f t="shared" si="15"/>
        <v>0</v>
      </c>
      <c r="I177" s="49"/>
      <c r="J177" s="49"/>
      <c r="K177" s="49">
        <f t="shared" si="2"/>
        <v>0</v>
      </c>
      <c r="L177" s="49"/>
      <c r="M177" s="49">
        <f t="shared" si="3"/>
        <v>0</v>
      </c>
      <c r="N177" s="49"/>
      <c r="O177" s="49"/>
      <c r="P177" s="50">
        <f>H177-J177-I177-K177-L177-M177-INVENTARIO!$N177-O177</f>
        <v>0</v>
      </c>
      <c r="Q177" s="1">
        <f>IFERROR(VLOOKUP(D177,'TABL COMPR'!$A:$D,4,0),0)</f>
        <v>0</v>
      </c>
      <c r="R177" s="1">
        <f>IFERROR(VLOOKUP(D177,#REF!,4,0),0)</f>
        <v>0</v>
      </c>
      <c r="S177" s="1">
        <f t="shared" si="4"/>
        <v>0</v>
      </c>
      <c r="T177" s="1">
        <f t="shared" si="5"/>
        <v>0</v>
      </c>
      <c r="U177" s="1"/>
      <c r="V177" s="1"/>
      <c r="W177" s="1"/>
      <c r="X177" s="1"/>
      <c r="Y177" s="1"/>
      <c r="Z177" s="1"/>
      <c r="AA177" s="1"/>
    </row>
    <row r="178" spans="1:27" ht="17.25" customHeight="1" x14ac:dyDescent="0.25">
      <c r="A178" s="49" t="str">
        <f>VLOOKUP(INVENTARIO!$D178,LISTA!$A:$E,3,0)</f>
        <v>CYM-FQ</v>
      </c>
      <c r="B178" s="49" t="str">
        <f>VLOOKUP(INVENTARIO!$D178,LISTA!$A:$E,4,0)</f>
        <v>Sangría</v>
      </c>
      <c r="C178" s="49" t="str">
        <f>VLOOKUP(INVENTARIO!$D178,LISTA!$A:$E,5,0)</f>
        <v>Caroreña</v>
      </c>
      <c r="D178" s="49" t="s">
        <v>643</v>
      </c>
      <c r="E178" s="49" t="s">
        <v>644</v>
      </c>
      <c r="F178" s="49">
        <v>6</v>
      </c>
      <c r="G178" s="50">
        <f t="shared" si="6"/>
        <v>0</v>
      </c>
      <c r="H178" s="50">
        <f t="shared" si="15"/>
        <v>0</v>
      </c>
      <c r="I178" s="49"/>
      <c r="J178" s="49"/>
      <c r="K178" s="49">
        <f t="shared" si="2"/>
        <v>0</v>
      </c>
      <c r="L178" s="49"/>
      <c r="M178" s="49">
        <f t="shared" si="3"/>
        <v>0</v>
      </c>
      <c r="N178" s="49"/>
      <c r="O178" s="49"/>
      <c r="P178" s="50">
        <f>H178-J178-I178-K178-L178-M178-INVENTARIO!$N178-O178</f>
        <v>0</v>
      </c>
      <c r="Q178" s="1">
        <f>IFERROR(VLOOKUP(D178,'TABL COMPR'!$A:$D,4,0),0)</f>
        <v>0</v>
      </c>
      <c r="R178" s="1">
        <f>IFERROR(VLOOKUP(D178,#REF!,4,0),0)</f>
        <v>0</v>
      </c>
      <c r="S178" s="1">
        <f t="shared" si="4"/>
        <v>0</v>
      </c>
      <c r="T178" s="1">
        <f t="shared" si="5"/>
        <v>0</v>
      </c>
      <c r="U178" s="1"/>
      <c r="V178" s="1"/>
      <c r="W178" s="1"/>
      <c r="X178" s="1"/>
      <c r="Y178" s="1"/>
      <c r="Z178" s="1"/>
      <c r="AA178" s="1"/>
    </row>
    <row r="179" spans="1:27" ht="17.25" customHeight="1" x14ac:dyDescent="0.25">
      <c r="A179" s="49" t="str">
        <f>VLOOKUP(INVENTARIO!$D179,LISTA!$A:$E,3,0)</f>
        <v>CYM-FQ</v>
      </c>
      <c r="B179" s="49" t="str">
        <f>VLOOKUP(INVENTARIO!$D179,LISTA!$A:$E,4,0)</f>
        <v>Light</v>
      </c>
      <c r="C179" s="49" t="str">
        <f>VLOOKUP(INVENTARIO!$D179,LISTA!$A:$E,5,0)</f>
        <v>Solera Light</v>
      </c>
      <c r="D179" s="49" t="s">
        <v>578</v>
      </c>
      <c r="E179" s="49" t="s">
        <v>579</v>
      </c>
      <c r="F179" s="49">
        <v>36</v>
      </c>
      <c r="G179" s="50">
        <f t="shared" si="6"/>
        <v>0</v>
      </c>
      <c r="H179" s="50">
        <f t="shared" si="15"/>
        <v>0</v>
      </c>
      <c r="I179" s="49"/>
      <c r="J179" s="49"/>
      <c r="K179" s="49">
        <f t="shared" si="2"/>
        <v>0</v>
      </c>
      <c r="L179" s="49"/>
      <c r="M179" s="49">
        <f t="shared" si="3"/>
        <v>0</v>
      </c>
      <c r="N179" s="49"/>
      <c r="O179" s="49"/>
      <c r="P179" s="50">
        <f>H179-J179-I179-K179-L179-M179-INVENTARIO!$N179-O179</f>
        <v>0</v>
      </c>
      <c r="Q179" s="1">
        <f>IFERROR(VLOOKUP(D179,'TABL COMPR'!$A:$D,4,0),0)</f>
        <v>0</v>
      </c>
      <c r="R179" s="1">
        <f>IFERROR(VLOOKUP(D179,#REF!,4,0),0)</f>
        <v>0</v>
      </c>
      <c r="S179" s="1">
        <f t="shared" si="4"/>
        <v>0</v>
      </c>
      <c r="T179" s="1">
        <f t="shared" si="5"/>
        <v>0</v>
      </c>
      <c r="U179" s="1"/>
      <c r="V179" s="1"/>
      <c r="W179" s="1"/>
      <c r="X179" s="1"/>
      <c r="Y179" s="1"/>
      <c r="Z179" s="1"/>
      <c r="AA179" s="1"/>
    </row>
    <row r="180" spans="1:27" ht="17.25" customHeight="1" x14ac:dyDescent="0.25">
      <c r="A180" s="49" t="str">
        <f>VLOOKUP(INVENTARIO!$D180,LISTA!$A:$E,3,0)</f>
        <v>CYM-FQ</v>
      </c>
      <c r="B180" s="49" t="str">
        <f>VLOOKUP(INVENTARIO!$D180,LISTA!$A:$E,4,0)</f>
        <v>Tradicional</v>
      </c>
      <c r="C180" s="49" t="str">
        <f>VLOOKUP(INVENTARIO!$D180,LISTA!$A:$E,5,0)</f>
        <v>Polar Pilsen</v>
      </c>
      <c r="D180" s="49" t="s">
        <v>678</v>
      </c>
      <c r="E180" s="49" t="s">
        <v>679</v>
      </c>
      <c r="F180" s="49">
        <v>24</v>
      </c>
      <c r="G180" s="50">
        <f t="shared" si="6"/>
        <v>0</v>
      </c>
      <c r="H180" s="50">
        <f t="shared" si="15"/>
        <v>0</v>
      </c>
      <c r="I180" s="49"/>
      <c r="J180" s="49"/>
      <c r="K180" s="49">
        <f t="shared" si="2"/>
        <v>0</v>
      </c>
      <c r="L180" s="49"/>
      <c r="M180" s="49">
        <f t="shared" si="3"/>
        <v>0</v>
      </c>
      <c r="N180" s="49"/>
      <c r="O180" s="49"/>
      <c r="P180" s="50">
        <f>H180-J180-I180-K180-L180-M180-INVENTARIO!$N180-O180</f>
        <v>0</v>
      </c>
      <c r="Q180" s="1">
        <f>IFERROR(VLOOKUP(D180,'TABL COMPR'!$A:$D,4,0),0)</f>
        <v>0</v>
      </c>
      <c r="R180" s="1">
        <f>IFERROR(VLOOKUP(D180,#REF!,4,0),0)</f>
        <v>0</v>
      </c>
      <c r="S180" s="1">
        <f t="shared" si="4"/>
        <v>0</v>
      </c>
      <c r="T180" s="1">
        <f t="shared" si="5"/>
        <v>0</v>
      </c>
      <c r="U180" s="1"/>
      <c r="V180" s="1"/>
      <c r="W180" s="1"/>
      <c r="X180" s="1"/>
      <c r="Y180" s="1"/>
      <c r="Z180" s="1"/>
      <c r="AA180" s="1"/>
    </row>
    <row r="181" spans="1:27" ht="17.25" customHeight="1" x14ac:dyDescent="0.25">
      <c r="A181" s="49" t="str">
        <f>VLOOKUP(INVENTARIO!$D181,LISTA!$A:$E,3,0)</f>
        <v>CYM-FQ</v>
      </c>
      <c r="B181" s="49" t="str">
        <f>VLOOKUP(INVENTARIO!$D181,LISTA!$A:$E,4,0)</f>
        <v>Malta</v>
      </c>
      <c r="C181" s="49" t="str">
        <f>VLOOKUP(INVENTARIO!$D181,LISTA!$A:$E,5,0)</f>
        <v>Maltin  Polar</v>
      </c>
      <c r="D181" s="49" t="s">
        <v>294</v>
      </c>
      <c r="E181" s="49" t="s">
        <v>295</v>
      </c>
      <c r="F181" s="49">
        <v>36</v>
      </c>
      <c r="G181" s="50">
        <f t="shared" si="6"/>
        <v>0</v>
      </c>
      <c r="H181" s="50">
        <f t="shared" si="15"/>
        <v>0</v>
      </c>
      <c r="I181" s="49"/>
      <c r="J181" s="49"/>
      <c r="K181" s="49">
        <f t="shared" si="2"/>
        <v>0</v>
      </c>
      <c r="L181" s="49"/>
      <c r="M181" s="49">
        <f t="shared" si="3"/>
        <v>0</v>
      </c>
      <c r="N181" s="49"/>
      <c r="O181" s="49"/>
      <c r="P181" s="50">
        <f>H181-J181-I181-K181-L181-M181-INVENTARIO!$N181-O181</f>
        <v>0</v>
      </c>
      <c r="Q181" s="1">
        <f>IFERROR(VLOOKUP(D181,'TABL COMPR'!$A:$D,4,0),0)</f>
        <v>0</v>
      </c>
      <c r="R181" s="1">
        <f>IFERROR(VLOOKUP(D181,#REF!,4,0),0)</f>
        <v>0</v>
      </c>
      <c r="S181" s="1">
        <f t="shared" si="4"/>
        <v>0</v>
      </c>
      <c r="T181" s="1">
        <f t="shared" si="5"/>
        <v>0</v>
      </c>
      <c r="U181" s="1"/>
      <c r="V181" s="1"/>
      <c r="W181" s="1"/>
      <c r="X181" s="1"/>
      <c r="Y181" s="1"/>
      <c r="Z181" s="1"/>
      <c r="AA181" s="1"/>
    </row>
    <row r="182" spans="1:27" ht="17.25" customHeight="1" x14ac:dyDescent="0.25">
      <c r="A182" s="49" t="str">
        <f>VLOOKUP(INVENTARIO!$D182,LISTA!$A:$E,3,0)</f>
        <v>CYM-FQ</v>
      </c>
      <c r="B182" s="49" t="str">
        <f>VLOOKUP(INVENTARIO!$D182,LISTA!$A:$E,4,0)</f>
        <v>Tradicional</v>
      </c>
      <c r="C182" s="49" t="str">
        <f>VLOOKUP(INVENTARIO!$D182,LISTA!$A:$E,5,0)</f>
        <v>Polar Pilsen</v>
      </c>
      <c r="D182" s="49" t="s">
        <v>159</v>
      </c>
      <c r="E182" s="49" t="s">
        <v>160</v>
      </c>
      <c r="F182" s="49">
        <v>24</v>
      </c>
      <c r="G182" s="50">
        <f t="shared" si="6"/>
        <v>0</v>
      </c>
      <c r="H182" s="50">
        <f t="shared" si="15"/>
        <v>0</v>
      </c>
      <c r="I182" s="49"/>
      <c r="J182" s="49"/>
      <c r="K182" s="49">
        <f t="shared" si="2"/>
        <v>0</v>
      </c>
      <c r="L182" s="49"/>
      <c r="M182" s="49">
        <f t="shared" si="3"/>
        <v>0</v>
      </c>
      <c r="N182" s="49"/>
      <c r="O182" s="49"/>
      <c r="P182" s="50">
        <f>H182-J182-I182-K182-L182-M182-INVENTARIO!$N182-O182</f>
        <v>0</v>
      </c>
      <c r="Q182" s="1">
        <f>IFERROR(VLOOKUP(D182,'TABL COMPR'!$A:$D,4,0),0)</f>
        <v>0</v>
      </c>
      <c r="R182" s="1">
        <f>IFERROR(VLOOKUP(D182,#REF!,4,0),0)</f>
        <v>0</v>
      </c>
      <c r="S182" s="1">
        <f t="shared" si="4"/>
        <v>0</v>
      </c>
      <c r="T182" s="1">
        <f t="shared" si="5"/>
        <v>0</v>
      </c>
      <c r="U182" s="1"/>
      <c r="V182" s="1"/>
      <c r="W182" s="1"/>
      <c r="X182" s="1"/>
      <c r="Y182" s="1"/>
      <c r="Z182" s="1"/>
      <c r="AA182" s="1"/>
    </row>
    <row r="183" spans="1:27" ht="17.25" customHeight="1" x14ac:dyDescent="0.25">
      <c r="A183" s="49" t="str">
        <f>VLOOKUP(INVENTARIO!$D183,LISTA!$A:$E,3,0)</f>
        <v>CYM-FQ</v>
      </c>
      <c r="B183" s="49" t="str">
        <f>VLOOKUP(INVENTARIO!$D183,LISTA!$A:$E,4,0)</f>
        <v>Malta</v>
      </c>
      <c r="C183" s="49" t="str">
        <f>VLOOKUP(INVENTARIO!$D183,LISTA!$A:$E,5,0)</f>
        <v>Maltin  Polar</v>
      </c>
      <c r="D183" s="49" t="s">
        <v>167</v>
      </c>
      <c r="E183" s="49" t="s">
        <v>169</v>
      </c>
      <c r="F183" s="49">
        <v>24</v>
      </c>
      <c r="G183" s="50">
        <f>Q183</f>
        <v>0</v>
      </c>
      <c r="H183" s="50">
        <f t="shared" si="15"/>
        <v>0</v>
      </c>
      <c r="I183" s="49"/>
      <c r="J183" s="49"/>
      <c r="K183" s="49">
        <f t="shared" si="2"/>
        <v>0</v>
      </c>
      <c r="L183" s="49"/>
      <c r="M183" s="49">
        <f t="shared" si="3"/>
        <v>0</v>
      </c>
      <c r="N183" s="49"/>
      <c r="O183" s="49"/>
      <c r="P183" s="50">
        <f>H183-J183-I183-K183-L183-M183-INVENTARIO!$N183-O183</f>
        <v>0</v>
      </c>
      <c r="Q183" s="1">
        <f>IFERROR(VLOOKUP(D183,'TABL COMPR'!$A:$D,4,0),0)</f>
        <v>0</v>
      </c>
      <c r="R183" s="1">
        <f>IFERROR(VLOOKUP(D183,#REF!,4,0),0)</f>
        <v>0</v>
      </c>
      <c r="S183" s="1">
        <f t="shared" si="4"/>
        <v>0</v>
      </c>
      <c r="T183" s="1">
        <f t="shared" si="5"/>
        <v>0</v>
      </c>
      <c r="U183" s="1"/>
      <c r="V183" s="1"/>
      <c r="W183" s="1"/>
      <c r="X183" s="1"/>
      <c r="Y183" s="1"/>
      <c r="Z183" s="1"/>
      <c r="AA183" s="1"/>
    </row>
    <row r="184" spans="1:27" ht="17.25" customHeight="1" x14ac:dyDescent="0.25">
      <c r="A184" s="49" t="str">
        <f>VLOOKUP(INVENTARIO!$D184,LISTA!$A:$E,3,0)</f>
        <v>CYM-FQ</v>
      </c>
      <c r="B184" s="49" t="str">
        <f>VLOOKUP(INVENTARIO!$D184,LISTA!$A:$E,4,0)</f>
        <v>Sangría</v>
      </c>
      <c r="C184" s="49" t="str">
        <f>VLOOKUP(INVENTARIO!$D184,LISTA!$A:$E,5,0)</f>
        <v>La Que Manda</v>
      </c>
      <c r="D184" s="49" t="s">
        <v>190</v>
      </c>
      <c r="E184" s="49" t="s">
        <v>191</v>
      </c>
      <c r="F184" s="49">
        <v>6</v>
      </c>
      <c r="G184" s="50">
        <f>Q184</f>
        <v>0</v>
      </c>
      <c r="H184" s="50">
        <f>G184</f>
        <v>0</v>
      </c>
      <c r="I184" s="49"/>
      <c r="J184" s="49"/>
      <c r="K184" s="49">
        <f t="shared" si="2"/>
        <v>0</v>
      </c>
      <c r="L184" s="49"/>
      <c r="M184" s="49">
        <f t="shared" si="3"/>
        <v>0</v>
      </c>
      <c r="N184" s="49"/>
      <c r="O184" s="49"/>
      <c r="P184" s="50">
        <f>H184-J184-I184-K184-L184-M184-INVENTARIO!$N184-O184</f>
        <v>0</v>
      </c>
      <c r="Q184" s="1">
        <f>IFERROR(VLOOKUP(D184,'TABL COMPR'!$A:$D,4,0),0)</f>
        <v>0</v>
      </c>
      <c r="R184" s="1">
        <f>IFERROR(VLOOKUP(D184,#REF!,4,0),0)</f>
        <v>0</v>
      </c>
      <c r="S184" s="1">
        <f t="shared" si="4"/>
        <v>0</v>
      </c>
      <c r="T184" s="1">
        <f t="shared" si="5"/>
        <v>0</v>
      </c>
      <c r="U184" s="1"/>
      <c r="V184" s="1"/>
      <c r="W184" s="1"/>
      <c r="X184" s="1"/>
      <c r="Y184" s="1"/>
      <c r="Z184" s="1"/>
      <c r="AA184" s="1"/>
    </row>
    <row r="185" spans="1:27" ht="17.25" customHeight="1" x14ac:dyDescent="0.25">
      <c r="A185" s="49" t="str">
        <f>VLOOKUP(INVENTARIO!$D185,LISTA!$A:$E,3,0)</f>
        <v>CYM-FQ</v>
      </c>
      <c r="B185" s="49" t="str">
        <f>VLOOKUP(INVENTARIO!$D185,LISTA!$A:$E,4,0)</f>
        <v>Sangría</v>
      </c>
      <c r="C185" s="49" t="str">
        <f>VLOOKUP(INVENTARIO!$D185,LISTA!$A:$E,5,0)</f>
        <v>Caroreña</v>
      </c>
      <c r="D185" s="49" t="s">
        <v>197</v>
      </c>
      <c r="E185" s="49" t="s">
        <v>198</v>
      </c>
      <c r="F185" s="49">
        <v>24</v>
      </c>
      <c r="G185" s="50">
        <f>Q185</f>
        <v>0</v>
      </c>
      <c r="H185" s="50">
        <f t="shared" ref="H185:H186" si="16">G185*F185</f>
        <v>0</v>
      </c>
      <c r="I185" s="49"/>
      <c r="J185" s="49"/>
      <c r="K185" s="49">
        <f t="shared" si="2"/>
        <v>0</v>
      </c>
      <c r="L185" s="49"/>
      <c r="M185" s="49">
        <f t="shared" si="3"/>
        <v>0</v>
      </c>
      <c r="N185" s="49"/>
      <c r="O185" s="49"/>
      <c r="P185" s="50">
        <f>H185-J185-I185-K185-L185-M185-INVENTARIO!$N185-O185</f>
        <v>0</v>
      </c>
      <c r="Q185" s="1">
        <f>IFERROR(VLOOKUP(D185,'TABL COMPR'!$A:$D,4,0),0)</f>
        <v>0</v>
      </c>
      <c r="R185" s="1">
        <f>IFERROR(VLOOKUP(D185,#REF!,4,0),0)</f>
        <v>0</v>
      </c>
      <c r="S185" s="1">
        <f t="shared" si="4"/>
        <v>0</v>
      </c>
      <c r="T185" s="1">
        <f t="shared" si="5"/>
        <v>0</v>
      </c>
      <c r="U185" s="1"/>
      <c r="V185" s="1"/>
      <c r="W185" s="1"/>
      <c r="X185" s="1"/>
      <c r="Y185" s="1"/>
      <c r="Z185" s="1"/>
      <c r="AA185" s="1"/>
    </row>
    <row r="186" spans="1:27" ht="17.25" customHeight="1" x14ac:dyDescent="0.25">
      <c r="A186" s="49" t="str">
        <f>VLOOKUP(INVENTARIO!$D186,LISTA!$A:$E,3,0)</f>
        <v>CYM-FQ</v>
      </c>
      <c r="B186" s="49" t="str">
        <f>VLOOKUP(INVENTARIO!$D186,LISTA!$A:$E,4,0)</f>
        <v>Sangría</v>
      </c>
      <c r="C186" s="49" t="str">
        <f>VLOOKUP(INVENTARIO!$D186,LISTA!$A:$E,5,0)</f>
        <v>La Que Manda</v>
      </c>
      <c r="D186" s="49" t="s">
        <v>206</v>
      </c>
      <c r="E186" s="49" t="s">
        <v>208</v>
      </c>
      <c r="F186" s="49">
        <v>24</v>
      </c>
      <c r="G186" s="50">
        <f t="shared" si="6"/>
        <v>0</v>
      </c>
      <c r="H186" s="50">
        <f t="shared" si="16"/>
        <v>0</v>
      </c>
      <c r="I186" s="49"/>
      <c r="J186" s="49"/>
      <c r="K186" s="49">
        <f t="shared" si="2"/>
        <v>0</v>
      </c>
      <c r="L186" s="49"/>
      <c r="M186" s="49">
        <f t="shared" si="3"/>
        <v>0</v>
      </c>
      <c r="N186" s="49"/>
      <c r="O186" s="49"/>
      <c r="P186" s="50">
        <f>H186-J186-I186-K186-L186-M186-INVENTARIO!$N186-O186</f>
        <v>0</v>
      </c>
      <c r="Q186" s="1">
        <f>IFERROR(VLOOKUP(D186,'TABL COMPR'!$A:$D,4,0),0)</f>
        <v>0</v>
      </c>
      <c r="R186" s="1">
        <f>IFERROR(VLOOKUP(D186,#REF!,4,0),0)</f>
        <v>0</v>
      </c>
      <c r="S186" s="1">
        <f t="shared" si="4"/>
        <v>0</v>
      </c>
      <c r="T186" s="1">
        <f t="shared" si="5"/>
        <v>0</v>
      </c>
      <c r="U186" s="1"/>
      <c r="V186" s="1"/>
      <c r="W186" s="1"/>
      <c r="X186" s="1"/>
      <c r="Y186" s="1"/>
      <c r="Z186" s="1"/>
      <c r="AA186" s="1"/>
    </row>
    <row r="187" spans="1:27" ht="17.25" customHeight="1" x14ac:dyDescent="0.25">
      <c r="A187" s="49" t="str">
        <f>VLOOKUP(INVENTARIO!$D187,LISTA!$A:$E,3,0)</f>
        <v>CYM-FQ</v>
      </c>
      <c r="B187" s="49" t="str">
        <f>VLOOKUP(INVENTARIO!$D187,LISTA!$A:$E,4,0)</f>
        <v>Light</v>
      </c>
      <c r="C187" s="49" t="str">
        <f>VLOOKUP(INVENTARIO!$D187,LISTA!$A:$E,5,0)</f>
        <v>Polar Light</v>
      </c>
      <c r="D187" s="49" t="s">
        <v>290</v>
      </c>
      <c r="E187" s="49" t="s">
        <v>291</v>
      </c>
      <c r="F187" s="49">
        <v>24</v>
      </c>
      <c r="G187" s="50">
        <f t="shared" si="6"/>
        <v>0</v>
      </c>
      <c r="H187" s="50">
        <f t="shared" ref="H187:H188" si="17">G187</f>
        <v>0</v>
      </c>
      <c r="I187" s="49"/>
      <c r="J187" s="49"/>
      <c r="K187" s="49">
        <f t="shared" si="2"/>
        <v>0</v>
      </c>
      <c r="L187" s="49"/>
      <c r="M187" s="49">
        <f t="shared" si="3"/>
        <v>0</v>
      </c>
      <c r="N187" s="49"/>
      <c r="O187" s="49"/>
      <c r="P187" s="50">
        <f>H187-J187-I187-K187-L187-M187-INVENTARIO!$N187-O187</f>
        <v>0</v>
      </c>
      <c r="Q187" s="1">
        <f>IFERROR(VLOOKUP(D187,'TABL COMPR'!$A:$D,4,0),0)</f>
        <v>0</v>
      </c>
      <c r="R187" s="1">
        <f>IFERROR(VLOOKUP(D187,#REF!,4,0),0)</f>
        <v>0</v>
      </c>
      <c r="S187" s="1">
        <f t="shared" si="4"/>
        <v>0</v>
      </c>
      <c r="T187" s="1">
        <f t="shared" si="5"/>
        <v>0</v>
      </c>
      <c r="U187" s="1"/>
      <c r="V187" s="1"/>
      <c r="W187" s="1"/>
      <c r="X187" s="1"/>
      <c r="Y187" s="1"/>
      <c r="Z187" s="1"/>
      <c r="AA187" s="1"/>
    </row>
    <row r="188" spans="1:27" ht="17.25" customHeight="1" x14ac:dyDescent="0.25">
      <c r="A188" s="49" t="str">
        <f>VLOOKUP(INVENTARIO!$D188,LISTA!$A:$E,3,0)</f>
        <v>CYM-FQ</v>
      </c>
      <c r="B188" s="49" t="str">
        <f>VLOOKUP(INVENTARIO!$D188,LISTA!$A:$E,4,0)</f>
        <v>Sangría</v>
      </c>
      <c r="C188" s="49" t="str">
        <f>VLOOKUP(INVENTARIO!$D188,LISTA!$A:$E,5,0)</f>
        <v>Caroreña</v>
      </c>
      <c r="D188" s="49" t="s">
        <v>184</v>
      </c>
      <c r="E188" s="49" t="s">
        <v>185</v>
      </c>
      <c r="F188" s="49">
        <v>6</v>
      </c>
      <c r="G188" s="50">
        <f t="shared" si="6"/>
        <v>0</v>
      </c>
      <c r="H188" s="50">
        <f t="shared" si="17"/>
        <v>0</v>
      </c>
      <c r="I188" s="49"/>
      <c r="J188" s="49"/>
      <c r="K188" s="49">
        <f t="shared" si="2"/>
        <v>0</v>
      </c>
      <c r="L188" s="49"/>
      <c r="M188" s="49">
        <f t="shared" si="3"/>
        <v>0</v>
      </c>
      <c r="N188" s="49"/>
      <c r="O188" s="49"/>
      <c r="P188" s="50">
        <f>H188-J188-I188-K188-L188-M188-INVENTARIO!$N188-O188</f>
        <v>0</v>
      </c>
      <c r="Q188" s="1">
        <f>IFERROR(VLOOKUP(D188,'TABL COMPR'!$A:$D,4,0),0)</f>
        <v>0</v>
      </c>
      <c r="R188" s="1">
        <f>IFERROR(VLOOKUP(D188,#REF!,4,0),0)</f>
        <v>0</v>
      </c>
      <c r="S188" s="1">
        <f t="shared" si="4"/>
        <v>0</v>
      </c>
      <c r="T188" s="1">
        <f t="shared" si="5"/>
        <v>0</v>
      </c>
      <c r="U188" s="1"/>
      <c r="V188" s="1"/>
      <c r="W188" s="1"/>
      <c r="X188" s="1"/>
      <c r="Y188" s="1"/>
      <c r="Z188" s="1"/>
      <c r="AA188" s="1"/>
    </row>
    <row r="189" spans="1:27" ht="17.25" customHeight="1" x14ac:dyDescent="0.25">
      <c r="A189" s="49" t="str">
        <f>VLOOKUP(INVENTARIO!$D189,LISTA!$A:$E,3,0)</f>
        <v>CYM-FQ</v>
      </c>
      <c r="B189" s="49" t="str">
        <f>VLOOKUP(INVENTARIO!$D189,LISTA!$A:$E,4,0)</f>
        <v>Sangría</v>
      </c>
      <c r="C189" s="49" t="str">
        <f>VLOOKUP(INVENTARIO!$D189,LISTA!$A:$E,5,0)</f>
        <v>Caroreña</v>
      </c>
      <c r="D189" s="49" t="s">
        <v>187</v>
      </c>
      <c r="E189" s="49" t="s">
        <v>188</v>
      </c>
      <c r="F189" s="49">
        <v>24</v>
      </c>
      <c r="G189" s="50">
        <f t="shared" si="6"/>
        <v>0</v>
      </c>
      <c r="H189" s="50">
        <f>G189*F189</f>
        <v>0</v>
      </c>
      <c r="I189" s="49"/>
      <c r="J189" s="49"/>
      <c r="K189" s="49">
        <f t="shared" si="2"/>
        <v>0</v>
      </c>
      <c r="L189" s="49"/>
      <c r="M189" s="49">
        <f t="shared" si="3"/>
        <v>0</v>
      </c>
      <c r="N189" s="49"/>
      <c r="O189" s="49"/>
      <c r="P189" s="50">
        <f>H189-J189-I189-K189-L189-M189-INVENTARIO!$N189-O189</f>
        <v>0</v>
      </c>
      <c r="Q189" s="1">
        <f>IFERROR(VLOOKUP(D189,'TABL COMPR'!$A:$D,4,0),0)</f>
        <v>0</v>
      </c>
      <c r="R189" s="1">
        <f>IFERROR(VLOOKUP(D189,#REF!,4,0),0)</f>
        <v>0</v>
      </c>
      <c r="S189" s="1">
        <f t="shared" si="4"/>
        <v>0</v>
      </c>
      <c r="T189" s="1">
        <f t="shared" si="5"/>
        <v>0</v>
      </c>
      <c r="U189" s="1"/>
      <c r="V189" s="1"/>
      <c r="W189" s="1"/>
      <c r="X189" s="1"/>
      <c r="Y189" s="1"/>
      <c r="Z189" s="1"/>
      <c r="AA189" s="1"/>
    </row>
    <row r="190" spans="1:27" ht="17.25" customHeight="1" x14ac:dyDescent="0.25">
      <c r="A190" s="49" t="str">
        <f>VLOOKUP(INVENTARIO!$D190,LISTA!$A:$E,3,0)</f>
        <v>CYM-FQ</v>
      </c>
      <c r="B190" s="49" t="str">
        <f>VLOOKUP(INVENTARIO!$D190,LISTA!$A:$E,4,0)</f>
        <v>Tradicional</v>
      </c>
      <c r="C190" s="49" t="str">
        <f>VLOOKUP(INVENTARIO!$D190,LISTA!$A:$E,5,0)</f>
        <v>Polar Pilsen</v>
      </c>
      <c r="D190" s="49" t="s">
        <v>162</v>
      </c>
      <c r="E190" s="49" t="s">
        <v>163</v>
      </c>
      <c r="F190" s="49">
        <v>24</v>
      </c>
      <c r="G190" s="50">
        <f t="shared" si="6"/>
        <v>0</v>
      </c>
      <c r="H190" s="50">
        <f t="shared" ref="H190:H192" si="18">G190</f>
        <v>0</v>
      </c>
      <c r="I190" s="49"/>
      <c r="J190" s="49"/>
      <c r="K190" s="49">
        <f t="shared" si="2"/>
        <v>0</v>
      </c>
      <c r="L190" s="49"/>
      <c r="M190" s="49">
        <f t="shared" si="3"/>
        <v>0</v>
      </c>
      <c r="N190" s="49"/>
      <c r="O190" s="49"/>
      <c r="P190" s="50">
        <f>H190-J190-I190-K190-L190-M190-INVENTARIO!$N190-O190</f>
        <v>0</v>
      </c>
      <c r="Q190" s="1">
        <f>IFERROR(VLOOKUP(D190,'TABL COMPR'!$A:$D,4,0),0)</f>
        <v>0</v>
      </c>
      <c r="R190" s="1">
        <f>IFERROR(VLOOKUP(D190,#REF!,4,0),0)</f>
        <v>0</v>
      </c>
      <c r="S190" s="1">
        <f t="shared" si="4"/>
        <v>0</v>
      </c>
      <c r="T190" s="1">
        <f t="shared" si="5"/>
        <v>0</v>
      </c>
      <c r="U190" s="1"/>
      <c r="V190" s="1"/>
      <c r="W190" s="1"/>
      <c r="X190" s="1"/>
      <c r="Y190" s="1"/>
      <c r="Z190" s="1"/>
      <c r="AA190" s="1"/>
    </row>
    <row r="191" spans="1:27" ht="17.25" customHeight="1" x14ac:dyDescent="0.25">
      <c r="A191" s="49" t="str">
        <f>VLOOKUP(INVENTARIO!$D191,LISTA!$A:$E,3,0)</f>
        <v>CYM-FQ</v>
      </c>
      <c r="B191" s="49" t="str">
        <f>VLOOKUP(INVENTARIO!$D191,LISTA!$A:$E,4,0)</f>
        <v>Malta</v>
      </c>
      <c r="C191" s="49" t="str">
        <f>VLOOKUP(INVENTARIO!$D191,LISTA!$A:$E,5,0)</f>
        <v>Maltin  Polar</v>
      </c>
      <c r="D191" s="49" t="s">
        <v>177</v>
      </c>
      <c r="E191" s="49" t="s">
        <v>178</v>
      </c>
      <c r="F191" s="49">
        <v>12</v>
      </c>
      <c r="G191" s="50">
        <f t="shared" si="6"/>
        <v>0</v>
      </c>
      <c r="H191" s="50">
        <f t="shared" si="18"/>
        <v>0</v>
      </c>
      <c r="I191" s="49"/>
      <c r="J191" s="49"/>
      <c r="K191" s="49">
        <f t="shared" si="2"/>
        <v>0</v>
      </c>
      <c r="L191" s="49"/>
      <c r="M191" s="49">
        <f t="shared" si="3"/>
        <v>0</v>
      </c>
      <c r="N191" s="49"/>
      <c r="O191" s="49"/>
      <c r="P191" s="50">
        <f>H191-J191-I191-K191-L191-M191-INVENTARIO!$N191-O191</f>
        <v>0</v>
      </c>
      <c r="Q191" s="1">
        <f>IFERROR(VLOOKUP(D191,'TABL COMPR'!$A:$D,4,0),0)</f>
        <v>0</v>
      </c>
      <c r="R191" s="1">
        <f>IFERROR(VLOOKUP(D191,#REF!,4,0),0)</f>
        <v>0</v>
      </c>
      <c r="S191" s="1">
        <f t="shared" si="4"/>
        <v>0</v>
      </c>
      <c r="T191" s="1">
        <f t="shared" si="5"/>
        <v>0</v>
      </c>
      <c r="U191" s="1"/>
      <c r="V191" s="1"/>
      <c r="W191" s="1"/>
      <c r="X191" s="1"/>
      <c r="Y191" s="1"/>
      <c r="Z191" s="1"/>
      <c r="AA191" s="1"/>
    </row>
    <row r="192" spans="1:27" ht="17.25" customHeight="1" x14ac:dyDescent="0.25">
      <c r="A192" s="49" t="s">
        <v>540</v>
      </c>
      <c r="B192" s="49" t="s">
        <v>645</v>
      </c>
      <c r="C192" s="49" t="s">
        <v>646</v>
      </c>
      <c r="D192" s="49" t="s">
        <v>194</v>
      </c>
      <c r="E192" s="49" t="s">
        <v>195</v>
      </c>
      <c r="F192" s="49">
        <v>6</v>
      </c>
      <c r="G192" s="50">
        <f t="shared" si="6"/>
        <v>0</v>
      </c>
      <c r="H192" s="50">
        <f t="shared" si="18"/>
        <v>0</v>
      </c>
      <c r="I192" s="49"/>
      <c r="J192" s="49"/>
      <c r="K192" s="49">
        <f t="shared" si="2"/>
        <v>0</v>
      </c>
      <c r="L192" s="49"/>
      <c r="M192" s="49">
        <f t="shared" si="3"/>
        <v>0</v>
      </c>
      <c r="N192" s="49"/>
      <c r="O192" s="49"/>
      <c r="P192" s="50">
        <f>H192-J192-I192-K192-L192-M192-INVENTARIO!$N192-O192</f>
        <v>0</v>
      </c>
      <c r="Q192" s="1">
        <f>IFERROR(VLOOKUP(D192,'TABL COMPR'!$A:$D,4,0),0)</f>
        <v>0</v>
      </c>
      <c r="R192" s="1">
        <f>IFERROR(VLOOKUP(D192,#REF!,4,0),0)</f>
        <v>0</v>
      </c>
      <c r="S192" s="1">
        <f t="shared" si="4"/>
        <v>0</v>
      </c>
      <c r="T192" s="1">
        <f t="shared" si="5"/>
        <v>0</v>
      </c>
      <c r="U192" s="1"/>
      <c r="V192" s="1"/>
      <c r="W192" s="1"/>
      <c r="X192" s="1"/>
      <c r="Y192" s="1"/>
      <c r="Z192" s="1"/>
      <c r="AA192" s="1"/>
    </row>
    <row r="193" spans="1:27" ht="17.25" customHeight="1" x14ac:dyDescent="0.25">
      <c r="A193" s="49" t="str">
        <f>VLOOKUP(INVENTARIO!$D193,LISTA!$A:$E,3,0)</f>
        <v>P&amp;G-FQ</v>
      </c>
      <c r="B193" s="49" t="str">
        <f>VLOOKUP(INVENTARIO!$D193,LISTA!$A:$E,4,0)</f>
        <v>CUIDADOPERSONAL</v>
      </c>
      <c r="C193" s="49" t="str">
        <f>VLOOKUP(INVENTARIO!$D193,LISTA!$A:$E,5,0)</f>
        <v>Secret</v>
      </c>
      <c r="D193" s="49">
        <v>80321737</v>
      </c>
      <c r="E193" s="49" t="s">
        <v>1598</v>
      </c>
      <c r="F193" s="49">
        <v>12</v>
      </c>
      <c r="G193" s="50">
        <f t="shared" si="6"/>
        <v>0</v>
      </c>
      <c r="H193" s="50">
        <f t="shared" ref="H193:H242" si="19">G193*F193</f>
        <v>0</v>
      </c>
      <c r="I193" s="49"/>
      <c r="J193" s="49"/>
      <c r="K193" s="49">
        <f t="shared" si="2"/>
        <v>0</v>
      </c>
      <c r="L193" s="49"/>
      <c r="M193" s="49">
        <f t="shared" si="3"/>
        <v>0</v>
      </c>
      <c r="N193" s="49"/>
      <c r="O193" s="49"/>
      <c r="P193" s="50">
        <f>H193-J193-I193-K193-L193-M193-INVENTARIO!$N193-O193</f>
        <v>0</v>
      </c>
      <c r="Q193" s="1">
        <f>IFERROR(VLOOKUP(D193,'TABL COMPR'!$A:$D,4,0),0)</f>
        <v>0</v>
      </c>
      <c r="R193" s="1">
        <f>IFERROR(VLOOKUP(D193,#REF!,4,0),0)</f>
        <v>0</v>
      </c>
      <c r="S193" s="1">
        <f t="shared" si="4"/>
        <v>0</v>
      </c>
      <c r="T193" s="1">
        <f t="shared" si="5"/>
        <v>0</v>
      </c>
      <c r="U193" s="1"/>
      <c r="V193" s="1"/>
      <c r="W193" s="1"/>
      <c r="X193" s="1"/>
      <c r="Y193" s="1"/>
      <c r="Z193" s="1"/>
      <c r="AA193" s="1"/>
    </row>
    <row r="194" spans="1:27" ht="17.25" customHeight="1" x14ac:dyDescent="0.25">
      <c r="A194" s="49" t="str">
        <f>VLOOKUP(INVENTARIO!$D194,LISTA!$A:$E,3,0)</f>
        <v>P&amp;G-FQ</v>
      </c>
      <c r="B194" s="49" t="str">
        <f>VLOOKUP(INVENTARIO!$D194,LISTA!$A:$E,4,0)</f>
        <v>CUIDADOPERSONAL</v>
      </c>
      <c r="C194" s="49" t="str">
        <f>VLOOKUP(INVENTARIO!$D194,LISTA!$A:$E,5,0)</f>
        <v>Old Spice</v>
      </c>
      <c r="D194" s="49">
        <v>80330555</v>
      </c>
      <c r="E194" s="49" t="s">
        <v>1592</v>
      </c>
      <c r="F194" s="49">
        <v>12</v>
      </c>
      <c r="G194" s="50">
        <f t="shared" si="6"/>
        <v>0</v>
      </c>
      <c r="H194" s="50">
        <f t="shared" si="19"/>
        <v>0</v>
      </c>
      <c r="I194" s="49"/>
      <c r="J194" s="49"/>
      <c r="K194" s="49">
        <f t="shared" si="2"/>
        <v>0</v>
      </c>
      <c r="L194" s="49"/>
      <c r="M194" s="49">
        <f t="shared" si="3"/>
        <v>0</v>
      </c>
      <c r="N194" s="49"/>
      <c r="O194" s="49"/>
      <c r="P194" s="50">
        <f>H194-J194-I194-K194-L194-M194-INVENTARIO!$N194-O194</f>
        <v>0</v>
      </c>
      <c r="Q194" s="1">
        <f>IFERROR(VLOOKUP(D194,'TABL COMPR'!$A:$D,4,0),0)</f>
        <v>0</v>
      </c>
      <c r="R194" s="1">
        <f>IFERROR(VLOOKUP(D194,#REF!,4,0),0)</f>
        <v>0</v>
      </c>
      <c r="S194" s="1">
        <f t="shared" si="4"/>
        <v>0</v>
      </c>
      <c r="T194" s="1">
        <f t="shared" si="5"/>
        <v>0</v>
      </c>
      <c r="U194" s="1"/>
      <c r="V194" s="1"/>
      <c r="W194" s="1"/>
      <c r="X194" s="1"/>
      <c r="Y194" s="1"/>
      <c r="Z194" s="1"/>
      <c r="AA194" s="1"/>
    </row>
    <row r="195" spans="1:27" ht="17.25" customHeight="1" x14ac:dyDescent="0.25">
      <c r="A195" s="49" t="str">
        <f>VLOOKUP(INVENTARIO!$D195,LISTA!$A:$E,3,0)</f>
        <v>P&amp;G-FQ</v>
      </c>
      <c r="B195" s="49" t="str">
        <f>VLOOKUP(INVENTARIO!$D195,LISTA!$A:$E,4,0)</f>
        <v>AFEITADO</v>
      </c>
      <c r="C195" s="49" t="str">
        <f>VLOOKUP(INVENTARIO!$D195,LISTA!$A:$E,5,0)</f>
        <v>Gillette UG</v>
      </c>
      <c r="D195" s="49">
        <v>80685924</v>
      </c>
      <c r="E195" s="49" t="s">
        <v>1269</v>
      </c>
      <c r="F195" s="49">
        <v>72</v>
      </c>
      <c r="G195" s="50">
        <f t="shared" si="6"/>
        <v>0</v>
      </c>
      <c r="H195" s="50">
        <f t="shared" si="19"/>
        <v>0</v>
      </c>
      <c r="I195" s="49"/>
      <c r="J195" s="49"/>
      <c r="K195" s="49">
        <f t="shared" si="2"/>
        <v>0</v>
      </c>
      <c r="L195" s="49"/>
      <c r="M195" s="49">
        <f t="shared" si="3"/>
        <v>0</v>
      </c>
      <c r="N195" s="49"/>
      <c r="O195" s="49"/>
      <c r="P195" s="50">
        <f>H195-J195-I195-K195-L195-M195-INVENTARIO!$N195-O195</f>
        <v>0</v>
      </c>
      <c r="Q195" s="1">
        <f>IFERROR(VLOOKUP(D195,'TABL COMPR'!$A:$D,4,0),0)</f>
        <v>0</v>
      </c>
      <c r="R195" s="1">
        <f>IFERROR(VLOOKUP(D195,#REF!,4,0),0)</f>
        <v>0</v>
      </c>
      <c r="S195" s="1">
        <f t="shared" si="4"/>
        <v>0</v>
      </c>
      <c r="T195" s="1">
        <f t="shared" si="5"/>
        <v>0</v>
      </c>
      <c r="U195" s="1"/>
      <c r="V195" s="1"/>
      <c r="W195" s="1"/>
      <c r="X195" s="1"/>
      <c r="Y195" s="1"/>
      <c r="Z195" s="1"/>
      <c r="AA195" s="1"/>
    </row>
    <row r="196" spans="1:27" ht="17.25" customHeight="1" x14ac:dyDescent="0.25">
      <c r="A196" s="49" t="str">
        <f>VLOOKUP(INVENTARIO!$D196,LISTA!$A:$E,3,0)</f>
        <v>P&amp;G-FQ</v>
      </c>
      <c r="B196" s="49" t="str">
        <f>VLOOKUP(INVENTARIO!$D196,LISTA!$A:$E,4,0)</f>
        <v>CUIDADO DEL CABELLO</v>
      </c>
      <c r="C196" s="49" t="str">
        <f>VLOOKUP(INVENTARIO!$D196,LISTA!$A:$E,5,0)</f>
        <v>Pantene</v>
      </c>
      <c r="D196" s="49">
        <v>80686979</v>
      </c>
      <c r="E196" s="49" t="s">
        <v>1485</v>
      </c>
      <c r="F196" s="49">
        <v>12</v>
      </c>
      <c r="G196" s="50">
        <f t="shared" si="6"/>
        <v>0</v>
      </c>
      <c r="H196" s="50">
        <f t="shared" si="19"/>
        <v>0</v>
      </c>
      <c r="I196" s="49"/>
      <c r="J196" s="49"/>
      <c r="K196" s="49">
        <f t="shared" si="2"/>
        <v>0</v>
      </c>
      <c r="L196" s="49"/>
      <c r="M196" s="49">
        <f t="shared" si="3"/>
        <v>0</v>
      </c>
      <c r="N196" s="49"/>
      <c r="O196" s="49"/>
      <c r="P196" s="50">
        <f>H196-J196-I196-K196-L196-M196-INVENTARIO!$N196-O196</f>
        <v>0</v>
      </c>
      <c r="Q196" s="1">
        <f>IFERROR(VLOOKUP(D196,'TABL COMPR'!$A:$D,4,0),0)</f>
        <v>0</v>
      </c>
      <c r="R196" s="1">
        <f>IFERROR(VLOOKUP(D196,#REF!,4,0),0)</f>
        <v>0</v>
      </c>
      <c r="S196" s="1">
        <f t="shared" si="4"/>
        <v>0</v>
      </c>
      <c r="T196" s="1">
        <f t="shared" si="5"/>
        <v>0</v>
      </c>
      <c r="U196" s="1"/>
      <c r="V196" s="1"/>
      <c r="W196" s="1"/>
      <c r="X196" s="1"/>
      <c r="Y196" s="1"/>
      <c r="Z196" s="1"/>
      <c r="AA196" s="1"/>
    </row>
    <row r="197" spans="1:27" ht="17.25" customHeight="1" x14ac:dyDescent="0.25">
      <c r="A197" s="49" t="str">
        <f>VLOOKUP(INVENTARIO!$D197,LISTA!$A:$E,3,0)</f>
        <v>P&amp;G-FQ</v>
      </c>
      <c r="B197" s="49" t="str">
        <f>VLOOKUP(INVENTARIO!$D197,LISTA!$A:$E,4,0)</f>
        <v>CUIDADOPERSONAL</v>
      </c>
      <c r="C197" s="49" t="str">
        <f>VLOOKUP(INVENTARIO!$D197,LISTA!$A:$E,5,0)</f>
        <v>Old Spice</v>
      </c>
      <c r="D197" s="49">
        <v>80694984</v>
      </c>
      <c r="E197" s="49" t="s">
        <v>1593</v>
      </c>
      <c r="F197" s="49">
        <v>12</v>
      </c>
      <c r="G197" s="50">
        <f t="shared" si="6"/>
        <v>0</v>
      </c>
      <c r="H197" s="50">
        <f t="shared" si="19"/>
        <v>0</v>
      </c>
      <c r="I197" s="49"/>
      <c r="J197" s="49"/>
      <c r="K197" s="49">
        <f t="shared" si="2"/>
        <v>0</v>
      </c>
      <c r="L197" s="49"/>
      <c r="M197" s="49">
        <f t="shared" si="3"/>
        <v>0</v>
      </c>
      <c r="N197" s="49"/>
      <c r="O197" s="49"/>
      <c r="P197" s="50">
        <f>H197-J197-I197-K197-L197-M197-INVENTARIO!$N197-O197</f>
        <v>0</v>
      </c>
      <c r="Q197" s="1">
        <f>IFERROR(VLOOKUP(D197,'TABL COMPR'!$A:$D,4,0),0)</f>
        <v>0</v>
      </c>
      <c r="R197" s="1">
        <f>IFERROR(VLOOKUP(D197,#REF!,4,0),0)</f>
        <v>0</v>
      </c>
      <c r="S197" s="1">
        <f t="shared" si="4"/>
        <v>0</v>
      </c>
      <c r="T197" s="1">
        <f t="shared" si="5"/>
        <v>0</v>
      </c>
      <c r="U197" s="1"/>
      <c r="V197" s="1"/>
      <c r="W197" s="1"/>
      <c r="X197" s="1"/>
      <c r="Y197" s="1"/>
      <c r="Z197" s="1"/>
      <c r="AA197" s="1"/>
    </row>
    <row r="198" spans="1:27" ht="17.25" customHeight="1" x14ac:dyDescent="0.25">
      <c r="A198" s="49" t="str">
        <f>VLOOKUP(INVENTARIO!$D198,LISTA!$A:$E,3,0)</f>
        <v>P&amp;G-FQ</v>
      </c>
      <c r="B198" s="49" t="str">
        <f>VLOOKUP(INVENTARIO!$D198,LISTA!$A:$E,4,0)</f>
        <v>CUIDADO DE LA ROPA</v>
      </c>
      <c r="C198" s="49" t="str">
        <f>VLOOKUP(INVENTARIO!$D198,LISTA!$A:$E,5,0)</f>
        <v>Ariel</v>
      </c>
      <c r="D198" s="49">
        <v>80826039</v>
      </c>
      <c r="E198" s="49" t="s">
        <v>1408</v>
      </c>
      <c r="F198" s="49">
        <v>24</v>
      </c>
      <c r="G198" s="50">
        <f t="shared" si="6"/>
        <v>0</v>
      </c>
      <c r="H198" s="50">
        <f t="shared" si="19"/>
        <v>0</v>
      </c>
      <c r="I198" s="49"/>
      <c r="J198" s="49"/>
      <c r="K198" s="49">
        <f t="shared" si="2"/>
        <v>0</v>
      </c>
      <c r="L198" s="49"/>
      <c r="M198" s="49">
        <f t="shared" si="3"/>
        <v>0</v>
      </c>
      <c r="N198" s="49"/>
      <c r="O198" s="49"/>
      <c r="P198" s="50">
        <f>H198-J198-I198-K198-L198-M198-INVENTARIO!$N198-O198</f>
        <v>0</v>
      </c>
      <c r="Q198" s="1">
        <f>IFERROR(VLOOKUP(D198,'TABL COMPR'!$A:$D,4,0),0)</f>
        <v>0</v>
      </c>
      <c r="R198" s="1">
        <f>IFERROR(VLOOKUP(D198,#REF!,4,0),0)</f>
        <v>0</v>
      </c>
      <c r="S198" s="1">
        <f t="shared" si="4"/>
        <v>0</v>
      </c>
      <c r="T198" s="1">
        <f t="shared" si="5"/>
        <v>0</v>
      </c>
      <c r="U198" s="1"/>
      <c r="V198" s="1"/>
      <c r="W198" s="1"/>
      <c r="X198" s="1"/>
      <c r="Y198" s="1"/>
      <c r="Z198" s="1"/>
      <c r="AA198" s="1"/>
    </row>
    <row r="199" spans="1:27" ht="17.25" customHeight="1" x14ac:dyDescent="0.25">
      <c r="A199" s="49" t="str">
        <f>VLOOKUP(INVENTARIO!$D199,LISTA!$A:$E,3,0)</f>
        <v>P&amp;G-FQ</v>
      </c>
      <c r="B199" s="49" t="str">
        <f>VLOOKUP(INVENTARIO!$D199,LISTA!$A:$E,4,0)</f>
        <v>CUIDADO DE LA ROPA</v>
      </c>
      <c r="C199" s="49" t="str">
        <f>VLOOKUP(INVENTARIO!$D199,LISTA!$A:$E,5,0)</f>
        <v>Ace</v>
      </c>
      <c r="D199" s="49">
        <v>80826043</v>
      </c>
      <c r="E199" s="49" t="s">
        <v>1384</v>
      </c>
      <c r="F199" s="49">
        <v>24</v>
      </c>
      <c r="G199" s="50">
        <f t="shared" si="6"/>
        <v>0</v>
      </c>
      <c r="H199" s="50">
        <f t="shared" si="19"/>
        <v>0</v>
      </c>
      <c r="I199" s="49"/>
      <c r="J199" s="49"/>
      <c r="K199" s="49">
        <f t="shared" si="2"/>
        <v>0</v>
      </c>
      <c r="L199" s="49"/>
      <c r="M199" s="49">
        <f t="shared" si="3"/>
        <v>0</v>
      </c>
      <c r="N199" s="49"/>
      <c r="O199" s="49"/>
      <c r="P199" s="50">
        <f>H199-J199-I199-K199-L199-M199-INVENTARIO!$N199-O199</f>
        <v>0</v>
      </c>
      <c r="Q199" s="1">
        <f>IFERROR(VLOOKUP(D199,'TABL COMPR'!$A:$D,4,0),0)</f>
        <v>0</v>
      </c>
      <c r="R199" s="1">
        <f>IFERROR(VLOOKUP(D199,#REF!,4,0),0)</f>
        <v>0</v>
      </c>
      <c r="S199" s="1">
        <f t="shared" si="4"/>
        <v>0</v>
      </c>
      <c r="T199" s="1">
        <f t="shared" si="5"/>
        <v>0</v>
      </c>
      <c r="U199" s="1"/>
      <c r="V199" s="1"/>
      <c r="W199" s="1"/>
      <c r="X199" s="1"/>
      <c r="Y199" s="1"/>
      <c r="Z199" s="1"/>
      <c r="AA199" s="1"/>
    </row>
    <row r="200" spans="1:27" ht="17.25" customHeight="1" x14ac:dyDescent="0.25">
      <c r="A200" s="49" t="str">
        <f>VLOOKUP(INVENTARIO!$D200,LISTA!$A:$E,3,0)</f>
        <v>P&amp;G-FQ</v>
      </c>
      <c r="B200" s="49" t="str">
        <f>VLOOKUP(INVENTARIO!$D200,LISTA!$A:$E,4,0)</f>
        <v>CUIDADO DEL CABELLO</v>
      </c>
      <c r="C200" s="49" t="str">
        <f>VLOOKUP(INVENTARIO!$D200,LISTA!$A:$E,5,0)</f>
        <v>H&amp;S</v>
      </c>
      <c r="D200" s="49">
        <v>80724232</v>
      </c>
      <c r="E200" s="49" t="s">
        <v>1538</v>
      </c>
      <c r="F200" s="49">
        <v>12</v>
      </c>
      <c r="G200" s="50">
        <f t="shared" si="6"/>
        <v>0</v>
      </c>
      <c r="H200" s="50">
        <f t="shared" si="19"/>
        <v>0</v>
      </c>
      <c r="I200" s="49"/>
      <c r="J200" s="49"/>
      <c r="K200" s="49">
        <f t="shared" si="2"/>
        <v>0</v>
      </c>
      <c r="L200" s="49"/>
      <c r="M200" s="49">
        <f t="shared" si="3"/>
        <v>0</v>
      </c>
      <c r="N200" s="49"/>
      <c r="O200" s="49"/>
      <c r="P200" s="50">
        <f>H200-J200-I200-K200-L200-M200-INVENTARIO!$N200-O200</f>
        <v>0</v>
      </c>
      <c r="Q200" s="1">
        <f>IFERROR(VLOOKUP(D200,'TABL COMPR'!$A:$D,4,0),0)</f>
        <v>0</v>
      </c>
      <c r="R200" s="1">
        <f>IFERROR(VLOOKUP(D200,#REF!,4,0),0)</f>
        <v>0</v>
      </c>
      <c r="S200" s="1">
        <f t="shared" si="4"/>
        <v>0</v>
      </c>
      <c r="T200" s="1">
        <f t="shared" si="5"/>
        <v>0</v>
      </c>
      <c r="U200" s="1"/>
      <c r="V200" s="1"/>
      <c r="W200" s="1"/>
      <c r="X200" s="1"/>
      <c r="Y200" s="1"/>
      <c r="Z200" s="1"/>
      <c r="AA200" s="1"/>
    </row>
    <row r="201" spans="1:27" ht="17.25" customHeight="1" x14ac:dyDescent="0.25">
      <c r="A201" s="49" t="str">
        <f>VLOOKUP(INVENTARIO!$D201,LISTA!$A:$E,3,0)</f>
        <v>P&amp;G-FQ</v>
      </c>
      <c r="B201" s="49" t="str">
        <f>VLOOKUP(INVENTARIO!$D201,LISTA!$A:$E,4,0)</f>
        <v>CUIDADOPERSONAL</v>
      </c>
      <c r="C201" s="49" t="str">
        <f>VLOOKUP(INVENTARIO!$D201,LISTA!$A:$E,5,0)</f>
        <v>Gillette</v>
      </c>
      <c r="D201" s="49">
        <v>80692238</v>
      </c>
      <c r="E201" s="49" t="s">
        <v>1588</v>
      </c>
      <c r="F201" s="49">
        <v>12</v>
      </c>
      <c r="G201" s="50">
        <f t="shared" si="6"/>
        <v>0</v>
      </c>
      <c r="H201" s="50">
        <f t="shared" si="19"/>
        <v>0</v>
      </c>
      <c r="I201" s="49"/>
      <c r="J201" s="49"/>
      <c r="K201" s="49">
        <f t="shared" si="2"/>
        <v>0</v>
      </c>
      <c r="L201" s="49"/>
      <c r="M201" s="49">
        <f t="shared" si="3"/>
        <v>0</v>
      </c>
      <c r="N201" s="49"/>
      <c r="O201" s="49"/>
      <c r="P201" s="50">
        <f>H201-J201-I201-K201-L201-M201-INVENTARIO!$N201-O201</f>
        <v>0</v>
      </c>
      <c r="Q201" s="1">
        <f>IFERROR(VLOOKUP(D201,'TABL COMPR'!$A:$D,4,0),0)</f>
        <v>0</v>
      </c>
      <c r="R201" s="1">
        <f>IFERROR(VLOOKUP(D201,#REF!,4,0),0)</f>
        <v>0</v>
      </c>
      <c r="S201" s="1">
        <f t="shared" si="4"/>
        <v>0</v>
      </c>
      <c r="T201" s="1">
        <f t="shared" si="5"/>
        <v>0</v>
      </c>
      <c r="U201" s="1"/>
      <c r="V201" s="1"/>
      <c r="W201" s="1"/>
      <c r="X201" s="1"/>
      <c r="Y201" s="1"/>
      <c r="Z201" s="1"/>
      <c r="AA201" s="1"/>
    </row>
    <row r="202" spans="1:27" ht="17.25" customHeight="1" x14ac:dyDescent="0.25">
      <c r="A202" s="49" t="str">
        <f>VLOOKUP(INVENTARIO!$D202,LISTA!$A:$E,3,0)</f>
        <v>P&amp;G-FQ</v>
      </c>
      <c r="B202" s="49" t="str">
        <f>VLOOKUP(INVENTARIO!$D202,LISTA!$A:$E,4,0)</f>
        <v>CUIDADO DEL CABELLO</v>
      </c>
      <c r="C202" s="49" t="str">
        <f>VLOOKUP(INVENTARIO!$D202,LISTA!$A:$E,5,0)</f>
        <v>H&amp;S</v>
      </c>
      <c r="D202" s="49">
        <v>80680615</v>
      </c>
      <c r="E202" s="49" t="s">
        <v>1529</v>
      </c>
      <c r="F202" s="49">
        <v>12</v>
      </c>
      <c r="G202" s="50">
        <f t="shared" si="6"/>
        <v>0</v>
      </c>
      <c r="H202" s="50">
        <f t="shared" si="19"/>
        <v>0</v>
      </c>
      <c r="I202" s="49"/>
      <c r="J202" s="49"/>
      <c r="K202" s="49">
        <f t="shared" si="2"/>
        <v>0</v>
      </c>
      <c r="L202" s="49"/>
      <c r="M202" s="49">
        <f t="shared" si="3"/>
        <v>0</v>
      </c>
      <c r="N202" s="49"/>
      <c r="O202" s="49"/>
      <c r="P202" s="50">
        <f>H202-J202-I202-K202-L202-M202-INVENTARIO!$N202-O202</f>
        <v>0</v>
      </c>
      <c r="Q202" s="1">
        <f>IFERROR(VLOOKUP(D202,'TABL COMPR'!$A:$D,4,0),0)</f>
        <v>0</v>
      </c>
      <c r="R202" s="1">
        <f>IFERROR(VLOOKUP(D202,#REF!,4,0),0)</f>
        <v>0</v>
      </c>
      <c r="S202" s="1">
        <f t="shared" si="4"/>
        <v>0</v>
      </c>
      <c r="T202" s="1">
        <f t="shared" si="5"/>
        <v>0</v>
      </c>
      <c r="U202" s="1"/>
      <c r="V202" s="1"/>
      <c r="W202" s="1"/>
      <c r="X202" s="1"/>
      <c r="Y202" s="1"/>
      <c r="Z202" s="1"/>
      <c r="AA202" s="1"/>
    </row>
    <row r="203" spans="1:27" ht="17.25" customHeight="1" x14ac:dyDescent="0.25">
      <c r="A203" s="49" t="str">
        <f>VLOOKUP(INVENTARIO!$D203,LISTA!$A:$E,3,0)</f>
        <v>P&amp;G-FQ</v>
      </c>
      <c r="B203" s="49" t="str">
        <f>VLOOKUP(INVENTARIO!$D203,LISTA!$A:$E,4,0)</f>
        <v>CUIDADO DEL CABELLO</v>
      </c>
      <c r="C203" s="49" t="str">
        <f>VLOOKUP(INVENTARIO!$D203,LISTA!$A:$E,5,0)</f>
        <v>H&amp;S</v>
      </c>
      <c r="D203" s="49">
        <v>80755366</v>
      </c>
      <c r="E203" s="49" t="s">
        <v>1542</v>
      </c>
      <c r="F203" s="49">
        <v>12</v>
      </c>
      <c r="G203" s="50">
        <f t="shared" si="6"/>
        <v>0</v>
      </c>
      <c r="H203" s="50">
        <f t="shared" si="19"/>
        <v>0</v>
      </c>
      <c r="I203" s="49"/>
      <c r="J203" s="49"/>
      <c r="K203" s="49">
        <f t="shared" si="2"/>
        <v>0</v>
      </c>
      <c r="L203" s="49"/>
      <c r="M203" s="49">
        <f t="shared" si="3"/>
        <v>0</v>
      </c>
      <c r="N203" s="49"/>
      <c r="O203" s="49"/>
      <c r="P203" s="50">
        <f>H203-J203-I203-K203-L203-M203-INVENTARIO!$N203-O203</f>
        <v>0</v>
      </c>
      <c r="Q203" s="1">
        <f>IFERROR(VLOOKUP(D203,'TABL COMPR'!$A:$D,4,0),0)</f>
        <v>0</v>
      </c>
      <c r="R203" s="1">
        <f>IFERROR(VLOOKUP(D203,#REF!,4,0),0)</f>
        <v>0</v>
      </c>
      <c r="S203" s="1">
        <f t="shared" si="4"/>
        <v>0</v>
      </c>
      <c r="T203" s="1">
        <f t="shared" si="5"/>
        <v>0</v>
      </c>
      <c r="U203" s="1"/>
      <c r="V203" s="1"/>
      <c r="W203" s="1"/>
      <c r="X203" s="1"/>
      <c r="Y203" s="1"/>
      <c r="Z203" s="1"/>
      <c r="AA203" s="1"/>
    </row>
    <row r="204" spans="1:27" ht="17.25" customHeight="1" x14ac:dyDescent="0.25">
      <c r="A204" s="49" t="str">
        <f>VLOOKUP(INVENTARIO!$D204,LISTA!$A:$E,3,0)</f>
        <v>P&amp;G-FQ</v>
      </c>
      <c r="B204" s="49" t="str">
        <f>VLOOKUP(INVENTARIO!$D204,LISTA!$A:$E,4,0)</f>
        <v>CUIDADO FEMENINO</v>
      </c>
      <c r="C204" s="49" t="str">
        <f>VLOOKUP(INVENTARIO!$D204,LISTA!$A:$E,5,0)</f>
        <v>Always</v>
      </c>
      <c r="D204" s="49">
        <v>80684304</v>
      </c>
      <c r="E204" s="49" t="s">
        <v>1568</v>
      </c>
      <c r="F204" s="49">
        <v>24</v>
      </c>
      <c r="G204" s="50">
        <f t="shared" si="6"/>
        <v>0</v>
      </c>
      <c r="H204" s="50">
        <f t="shared" si="19"/>
        <v>0</v>
      </c>
      <c r="I204" s="49"/>
      <c r="J204" s="49"/>
      <c r="K204" s="49">
        <f t="shared" si="2"/>
        <v>0</v>
      </c>
      <c r="L204" s="49"/>
      <c r="M204" s="49">
        <f t="shared" si="3"/>
        <v>0</v>
      </c>
      <c r="N204" s="49"/>
      <c r="O204" s="49"/>
      <c r="P204" s="50">
        <f>H204-J204-I204-K204-L204-M204-INVENTARIO!$N204-O204</f>
        <v>0</v>
      </c>
      <c r="Q204" s="1">
        <f>IFERROR(VLOOKUP(D204,'TABL COMPR'!$A:$D,4,0),0)</f>
        <v>0</v>
      </c>
      <c r="R204" s="1">
        <f>IFERROR(VLOOKUP(D204,#REF!,4,0),0)</f>
        <v>0</v>
      </c>
      <c r="S204" s="1">
        <f t="shared" si="4"/>
        <v>0</v>
      </c>
      <c r="T204" s="1">
        <f t="shared" si="5"/>
        <v>0</v>
      </c>
      <c r="U204" s="1"/>
      <c r="V204" s="1"/>
      <c r="W204" s="1"/>
      <c r="X204" s="1"/>
      <c r="Y204" s="1"/>
      <c r="Z204" s="1"/>
      <c r="AA204" s="1"/>
    </row>
    <row r="205" spans="1:27" ht="17.25" customHeight="1" x14ac:dyDescent="0.25">
      <c r="A205" s="49" t="str">
        <f>VLOOKUP(INVENTARIO!$D205,LISTA!$A:$E,3,0)</f>
        <v>P&amp;G-FQ</v>
      </c>
      <c r="B205" s="49" t="str">
        <f>VLOOKUP(INVENTARIO!$D205,LISTA!$A:$E,4,0)</f>
        <v>CUIDADO DE LA ROPA</v>
      </c>
      <c r="C205" s="49" t="str">
        <f>VLOOKUP(INVENTARIO!$D205,LISTA!$A:$E,5,0)</f>
        <v>Downy</v>
      </c>
      <c r="D205" s="49">
        <v>80844690</v>
      </c>
      <c r="E205" s="49" t="s">
        <v>1431</v>
      </c>
      <c r="F205" s="49">
        <v>12</v>
      </c>
      <c r="G205" s="50">
        <f t="shared" si="6"/>
        <v>0</v>
      </c>
      <c r="H205" s="50">
        <f t="shared" si="19"/>
        <v>0</v>
      </c>
      <c r="I205" s="49"/>
      <c r="J205" s="49"/>
      <c r="K205" s="49">
        <f t="shared" si="2"/>
        <v>0</v>
      </c>
      <c r="L205" s="49"/>
      <c r="M205" s="49">
        <f t="shared" si="3"/>
        <v>0</v>
      </c>
      <c r="N205" s="49"/>
      <c r="O205" s="49"/>
      <c r="P205" s="50">
        <f>H205-J205-I205-K205-L205-M205-INVENTARIO!$N205-O205</f>
        <v>0</v>
      </c>
      <c r="Q205" s="1">
        <f>IFERROR(VLOOKUP(D205,'TABL COMPR'!$A:$D,4,0),0)</f>
        <v>0</v>
      </c>
      <c r="R205" s="1">
        <f>IFERROR(VLOOKUP(D205,#REF!,4,0),0)</f>
        <v>0</v>
      </c>
      <c r="S205" s="1">
        <f t="shared" si="4"/>
        <v>0</v>
      </c>
      <c r="T205" s="1">
        <f t="shared" si="5"/>
        <v>0</v>
      </c>
      <c r="U205" s="1"/>
      <c r="V205" s="1"/>
      <c r="W205" s="1"/>
      <c r="X205" s="1"/>
      <c r="Y205" s="1"/>
      <c r="Z205" s="1"/>
      <c r="AA205" s="1"/>
    </row>
    <row r="206" spans="1:27" ht="17.25" customHeight="1" x14ac:dyDescent="0.25">
      <c r="A206" s="49" t="str">
        <f>VLOOKUP(INVENTARIO!$D206,LISTA!$A:$E,3,0)</f>
        <v>P&amp;G-FQ</v>
      </c>
      <c r="B206" s="49" t="str">
        <f>VLOOKUP(INVENTARIO!$D206,LISTA!$A:$E,4,0)</f>
        <v>CUIDADO DE LA ROPA</v>
      </c>
      <c r="C206" s="49" t="str">
        <f>VLOOKUP(INVENTARIO!$D206,LISTA!$A:$E,5,0)</f>
        <v>Downy</v>
      </c>
      <c r="D206" s="49">
        <v>80837949</v>
      </c>
      <c r="E206" s="49" t="s">
        <v>1430</v>
      </c>
      <c r="F206" s="49">
        <v>9</v>
      </c>
      <c r="G206" s="50">
        <f t="shared" si="6"/>
        <v>0</v>
      </c>
      <c r="H206" s="50">
        <f t="shared" si="19"/>
        <v>0</v>
      </c>
      <c r="I206" s="49"/>
      <c r="J206" s="49"/>
      <c r="K206" s="49">
        <f t="shared" si="2"/>
        <v>0</v>
      </c>
      <c r="L206" s="49"/>
      <c r="M206" s="49">
        <f t="shared" si="3"/>
        <v>0</v>
      </c>
      <c r="N206" s="49"/>
      <c r="O206" s="49"/>
      <c r="P206" s="50">
        <f>H206-J206-I206-K206-L206-M206-INVENTARIO!$N206-O206</f>
        <v>0</v>
      </c>
      <c r="Q206" s="1">
        <f>IFERROR(VLOOKUP(D206,'TABL COMPR'!$A:$D,4,0),0)</f>
        <v>0</v>
      </c>
      <c r="R206" s="1">
        <f>IFERROR(VLOOKUP(D206,#REF!,4,0),0)</f>
        <v>0</v>
      </c>
      <c r="S206" s="1">
        <f t="shared" si="4"/>
        <v>0</v>
      </c>
      <c r="T206" s="1">
        <f t="shared" si="5"/>
        <v>0</v>
      </c>
      <c r="U206" s="1"/>
      <c r="V206" s="1"/>
      <c r="W206" s="1"/>
      <c r="X206" s="1"/>
      <c r="Y206" s="1"/>
      <c r="Z206" s="1"/>
      <c r="AA206" s="1"/>
    </row>
    <row r="207" spans="1:27" ht="17.25" customHeight="1" x14ac:dyDescent="0.25">
      <c r="A207" s="49" t="str">
        <f>VLOOKUP(INVENTARIO!$D207,LISTA!$A:$E,3,0)</f>
        <v>P&amp;G-FQ</v>
      </c>
      <c r="B207" s="49" t="str">
        <f>VLOOKUP(INVENTARIO!$D207,LISTA!$A:$E,4,0)</f>
        <v>CUIDADO DE LA ROPA</v>
      </c>
      <c r="C207" s="49" t="str">
        <f>VLOOKUP(INVENTARIO!$D207,LISTA!$A:$E,5,0)</f>
        <v>Downy</v>
      </c>
      <c r="D207" s="49">
        <v>80837948</v>
      </c>
      <c r="E207" s="49" t="s">
        <v>1429</v>
      </c>
      <c r="F207" s="49">
        <v>12</v>
      </c>
      <c r="G207" s="50">
        <f t="shared" si="6"/>
        <v>0</v>
      </c>
      <c r="H207" s="50">
        <f t="shared" si="19"/>
        <v>0</v>
      </c>
      <c r="I207" s="49"/>
      <c r="J207" s="49"/>
      <c r="K207" s="49">
        <f t="shared" si="2"/>
        <v>0</v>
      </c>
      <c r="L207" s="49"/>
      <c r="M207" s="49">
        <f t="shared" si="3"/>
        <v>0</v>
      </c>
      <c r="N207" s="49"/>
      <c r="O207" s="49"/>
      <c r="P207" s="50">
        <f>H207-J207-I207-K207-L207-M207-INVENTARIO!$N207-O207</f>
        <v>0</v>
      </c>
      <c r="Q207" s="1">
        <f>IFERROR(VLOOKUP(D207,'TABL COMPR'!$A:$D,4,0),0)</f>
        <v>0</v>
      </c>
      <c r="R207" s="1">
        <f>IFERROR(VLOOKUP(D207,#REF!,4,0),0)</f>
        <v>0</v>
      </c>
      <c r="S207" s="1">
        <f t="shared" si="4"/>
        <v>0</v>
      </c>
      <c r="T207" s="1">
        <f t="shared" si="5"/>
        <v>0</v>
      </c>
      <c r="U207" s="1"/>
      <c r="V207" s="1"/>
      <c r="W207" s="1"/>
      <c r="X207" s="1"/>
      <c r="Y207" s="1"/>
      <c r="Z207" s="1"/>
      <c r="AA207" s="1"/>
    </row>
    <row r="208" spans="1:27" ht="17.25" customHeight="1" x14ac:dyDescent="0.25">
      <c r="A208" s="49" t="str">
        <f>VLOOKUP(INVENTARIO!$D208,LISTA!$A:$E,3,0)</f>
        <v>P&amp;G-FQ</v>
      </c>
      <c r="B208" s="49" t="str">
        <f>VLOOKUP(INVENTARIO!$D208,LISTA!$A:$E,4,0)</f>
        <v>Cuidado Bucal</v>
      </c>
      <c r="C208" s="49" t="str">
        <f>VLOOKUP(INVENTARIO!$D208,LISTA!$A:$E,5,0)</f>
        <v>Oral B</v>
      </c>
      <c r="D208" s="49">
        <v>80835410</v>
      </c>
      <c r="E208" s="49" t="s">
        <v>1372</v>
      </c>
      <c r="F208" s="49">
        <v>9</v>
      </c>
      <c r="G208" s="50">
        <f t="shared" si="6"/>
        <v>0</v>
      </c>
      <c r="H208" s="50">
        <f t="shared" si="19"/>
        <v>0</v>
      </c>
      <c r="I208" s="49"/>
      <c r="J208" s="49"/>
      <c r="K208" s="49">
        <f t="shared" si="2"/>
        <v>0</v>
      </c>
      <c r="L208" s="49"/>
      <c r="M208" s="49">
        <f t="shared" si="3"/>
        <v>0</v>
      </c>
      <c r="N208" s="49"/>
      <c r="O208" s="49"/>
      <c r="P208" s="50">
        <f>H208-J208-I208-K208-L208-M208-INVENTARIO!$N208-O208</f>
        <v>0</v>
      </c>
      <c r="Q208" s="1">
        <f>IFERROR(VLOOKUP(D208,'TABL COMPR'!$A:$D,4,0),0)</f>
        <v>0</v>
      </c>
      <c r="R208" s="1">
        <f>IFERROR(VLOOKUP(D208,#REF!,4,0),0)</f>
        <v>0</v>
      </c>
      <c r="S208" s="1">
        <f t="shared" si="4"/>
        <v>0</v>
      </c>
      <c r="T208" s="1">
        <f t="shared" si="5"/>
        <v>0</v>
      </c>
      <c r="U208" s="1"/>
      <c r="V208" s="1"/>
      <c r="W208" s="1"/>
      <c r="X208" s="1"/>
      <c r="Y208" s="1"/>
      <c r="Z208" s="1"/>
      <c r="AA208" s="1"/>
    </row>
    <row r="209" spans="1:27" ht="17.25" customHeight="1" x14ac:dyDescent="0.25">
      <c r="A209" s="49" t="str">
        <f>VLOOKUP(INVENTARIO!$D209,LISTA!$A:$E,3,0)</f>
        <v>P&amp;G-FQ</v>
      </c>
      <c r="B209" s="49" t="str">
        <f>VLOOKUP(INVENTARIO!$D209,LISTA!$A:$E,4,0)</f>
        <v>CUIDADO DE LA ROPA</v>
      </c>
      <c r="C209" s="49" t="str">
        <f>VLOOKUP(INVENTARIO!$D209,LISTA!$A:$E,5,0)</f>
        <v>Ace</v>
      </c>
      <c r="D209" s="49">
        <v>80826042</v>
      </c>
      <c r="E209" s="49" t="s">
        <v>1383</v>
      </c>
      <c r="F209" s="49">
        <v>15</v>
      </c>
      <c r="G209" s="50">
        <f t="shared" si="6"/>
        <v>0</v>
      </c>
      <c r="H209" s="50">
        <f t="shared" si="19"/>
        <v>0</v>
      </c>
      <c r="I209" s="49"/>
      <c r="J209" s="49"/>
      <c r="K209" s="49">
        <f t="shared" si="2"/>
        <v>0</v>
      </c>
      <c r="L209" s="49"/>
      <c r="M209" s="49">
        <f t="shared" si="3"/>
        <v>0</v>
      </c>
      <c r="N209" s="49"/>
      <c r="O209" s="49"/>
      <c r="P209" s="50">
        <f>H209-J209-I209-K209-L209-M209-INVENTARIO!$N209-O209</f>
        <v>0</v>
      </c>
      <c r="Q209" s="1">
        <f>IFERROR(VLOOKUP(D209,'TABL COMPR'!$A:$D,4,0),0)</f>
        <v>0</v>
      </c>
      <c r="R209" s="1">
        <f>IFERROR(VLOOKUP(D209,#REF!,4,0),0)</f>
        <v>0</v>
      </c>
      <c r="S209" s="1">
        <f t="shared" si="4"/>
        <v>0</v>
      </c>
      <c r="T209" s="1">
        <f t="shared" si="5"/>
        <v>0</v>
      </c>
      <c r="U209" s="1"/>
      <c r="V209" s="1"/>
      <c r="W209" s="1"/>
      <c r="X209" s="1"/>
      <c r="Y209" s="1"/>
      <c r="Z209" s="1"/>
      <c r="AA209" s="1"/>
    </row>
    <row r="210" spans="1:27" ht="17.25" customHeight="1" x14ac:dyDescent="0.25">
      <c r="A210" s="49" t="str">
        <f>VLOOKUP(INVENTARIO!$D210,LISTA!$A:$E,3,0)</f>
        <v>P&amp;G-FQ</v>
      </c>
      <c r="B210" s="49" t="str">
        <f>VLOOKUP(INVENTARIO!$D210,LISTA!$A:$E,4,0)</f>
        <v>CUIDADO DE LA ROPA</v>
      </c>
      <c r="C210" s="49" t="str">
        <f>VLOOKUP(INVENTARIO!$D210,LISTA!$A:$E,5,0)</f>
        <v>Ace</v>
      </c>
      <c r="D210" s="49">
        <v>80826041</v>
      </c>
      <c r="E210" s="49" t="s">
        <v>1382</v>
      </c>
      <c r="F210" s="49">
        <v>8</v>
      </c>
      <c r="G210" s="50">
        <f t="shared" si="6"/>
        <v>0</v>
      </c>
      <c r="H210" s="50">
        <f t="shared" si="19"/>
        <v>0</v>
      </c>
      <c r="I210" s="49"/>
      <c r="J210" s="49"/>
      <c r="K210" s="49">
        <f t="shared" si="2"/>
        <v>0</v>
      </c>
      <c r="L210" s="49"/>
      <c r="M210" s="49">
        <f t="shared" si="3"/>
        <v>0</v>
      </c>
      <c r="N210" s="49"/>
      <c r="O210" s="49"/>
      <c r="P210" s="50">
        <f>H210-J210-I210-K210-L210-M210-INVENTARIO!$N210-O210</f>
        <v>0</v>
      </c>
      <c r="Q210" s="1">
        <f>IFERROR(VLOOKUP(D210,'TABL COMPR'!$A:$D,4,0),0)</f>
        <v>0</v>
      </c>
      <c r="R210" s="1">
        <f>IFERROR(VLOOKUP(D210,#REF!,4,0),0)</f>
        <v>0</v>
      </c>
      <c r="S210" s="1">
        <f t="shared" si="4"/>
        <v>0</v>
      </c>
      <c r="T210" s="1">
        <f t="shared" si="5"/>
        <v>0</v>
      </c>
      <c r="U210" s="1"/>
      <c r="V210" s="1"/>
      <c r="W210" s="1"/>
      <c r="X210" s="1"/>
      <c r="Y210" s="1"/>
      <c r="Z210" s="1"/>
      <c r="AA210" s="1"/>
    </row>
    <row r="211" spans="1:27" ht="17.25" customHeight="1" x14ac:dyDescent="0.25">
      <c r="A211" s="49" t="str">
        <f>VLOOKUP(INVENTARIO!$D211,LISTA!$A:$E,3,0)</f>
        <v>P&amp;G-FQ</v>
      </c>
      <c r="B211" s="49" t="str">
        <f>VLOOKUP(INVENTARIO!$D211,LISTA!$A:$E,4,0)</f>
        <v>CUIDADO DE LA ROPA</v>
      </c>
      <c r="C211" s="49" t="str">
        <f>VLOOKUP(INVENTARIO!$D211,LISTA!$A:$E,5,0)</f>
        <v>Ace</v>
      </c>
      <c r="D211" s="49">
        <v>80826040</v>
      </c>
      <c r="E211" s="49" t="s">
        <v>1381</v>
      </c>
      <c r="F211" s="49">
        <v>4</v>
      </c>
      <c r="G211" s="50">
        <f t="shared" si="6"/>
        <v>0</v>
      </c>
      <c r="H211" s="50">
        <f t="shared" si="19"/>
        <v>0</v>
      </c>
      <c r="I211" s="49"/>
      <c r="J211" s="49"/>
      <c r="K211" s="49">
        <f t="shared" si="2"/>
        <v>0</v>
      </c>
      <c r="L211" s="49"/>
      <c r="M211" s="49">
        <f t="shared" si="3"/>
        <v>0</v>
      </c>
      <c r="N211" s="49"/>
      <c r="O211" s="49"/>
      <c r="P211" s="50">
        <f>H211-J211-I211-K211-L211-M211-INVENTARIO!$N211-O211</f>
        <v>0</v>
      </c>
      <c r="Q211" s="1">
        <f>IFERROR(VLOOKUP(D211,'TABL COMPR'!$A:$D,4,0),0)</f>
        <v>0</v>
      </c>
      <c r="R211" s="1">
        <f>IFERROR(VLOOKUP(D211,#REF!,4,0),0)</f>
        <v>0</v>
      </c>
      <c r="S211" s="1">
        <f t="shared" si="4"/>
        <v>0</v>
      </c>
      <c r="T211" s="1">
        <f t="shared" si="5"/>
        <v>0</v>
      </c>
      <c r="U211" s="1"/>
      <c r="V211" s="1"/>
      <c r="W211" s="1"/>
      <c r="X211" s="1"/>
      <c r="Y211" s="1"/>
      <c r="Z211" s="1"/>
      <c r="AA211" s="1"/>
    </row>
    <row r="212" spans="1:27" ht="17.25" customHeight="1" x14ac:dyDescent="0.25">
      <c r="A212" s="49" t="str">
        <f>VLOOKUP(INVENTARIO!$D212,LISTA!$A:$E,3,0)</f>
        <v>P&amp;G-FQ</v>
      </c>
      <c r="B212" s="49" t="str">
        <f>VLOOKUP(INVENTARIO!$D212,LISTA!$A:$E,4,0)</f>
        <v>CUIDADO DE LA ROPA</v>
      </c>
      <c r="C212" s="49" t="str">
        <f>VLOOKUP(INVENTARIO!$D212,LISTA!$A:$E,5,0)</f>
        <v>Ariel</v>
      </c>
      <c r="D212" s="49">
        <v>80826038</v>
      </c>
      <c r="E212" s="49" t="s">
        <v>1407</v>
      </c>
      <c r="F212" s="49">
        <v>15</v>
      </c>
      <c r="G212" s="50">
        <f t="shared" si="6"/>
        <v>0</v>
      </c>
      <c r="H212" s="50">
        <f t="shared" si="19"/>
        <v>0</v>
      </c>
      <c r="I212" s="49"/>
      <c r="J212" s="49"/>
      <c r="K212" s="49">
        <f t="shared" si="2"/>
        <v>0</v>
      </c>
      <c r="L212" s="49"/>
      <c r="M212" s="49">
        <f t="shared" si="3"/>
        <v>0</v>
      </c>
      <c r="N212" s="49"/>
      <c r="O212" s="49"/>
      <c r="P212" s="50">
        <f>H212-J212-I212-K212-L212-M212-INVENTARIO!$N212-O212</f>
        <v>0</v>
      </c>
      <c r="Q212" s="1">
        <f>IFERROR(VLOOKUP(D212,'TABL COMPR'!$A:$D,4,0),0)</f>
        <v>0</v>
      </c>
      <c r="R212" s="1">
        <f>IFERROR(VLOOKUP(D212,#REF!,4,0),0)</f>
        <v>0</v>
      </c>
      <c r="S212" s="1">
        <f t="shared" si="4"/>
        <v>0</v>
      </c>
      <c r="T212" s="1">
        <f t="shared" si="5"/>
        <v>0</v>
      </c>
      <c r="U212" s="1"/>
      <c r="V212" s="1"/>
      <c r="W212" s="1"/>
      <c r="X212" s="1"/>
      <c r="Y212" s="1"/>
      <c r="Z212" s="1"/>
      <c r="AA212" s="1"/>
    </row>
    <row r="213" spans="1:27" ht="17.25" customHeight="1" x14ac:dyDescent="0.25">
      <c r="A213" s="49" t="str">
        <f>VLOOKUP(INVENTARIO!$D213,LISTA!$A:$E,3,0)</f>
        <v>P&amp;G-FQ</v>
      </c>
      <c r="B213" s="49" t="str">
        <f>VLOOKUP(INVENTARIO!$D213,LISTA!$A:$E,4,0)</f>
        <v>CUIDADO DE LA ROPA</v>
      </c>
      <c r="C213" s="49" t="str">
        <f>VLOOKUP(INVENTARIO!$D213,LISTA!$A:$E,5,0)</f>
        <v>Ariel</v>
      </c>
      <c r="D213" s="49">
        <v>80826036</v>
      </c>
      <c r="E213" s="49" t="s">
        <v>1406</v>
      </c>
      <c r="F213" s="49">
        <v>8</v>
      </c>
      <c r="G213" s="50">
        <f t="shared" si="6"/>
        <v>0</v>
      </c>
      <c r="H213" s="50">
        <f t="shared" si="19"/>
        <v>0</v>
      </c>
      <c r="I213" s="49"/>
      <c r="J213" s="49"/>
      <c r="K213" s="49">
        <f t="shared" si="2"/>
        <v>0</v>
      </c>
      <c r="L213" s="49"/>
      <c r="M213" s="49">
        <f t="shared" si="3"/>
        <v>0</v>
      </c>
      <c r="N213" s="49"/>
      <c r="O213" s="49"/>
      <c r="P213" s="50">
        <f>H213-J213-I213-K213-L213-M213-INVENTARIO!$N213-O213</f>
        <v>0</v>
      </c>
      <c r="Q213" s="1">
        <f>IFERROR(VLOOKUP(D213,'TABL COMPR'!$A:$D,4,0),0)</f>
        <v>0</v>
      </c>
      <c r="R213" s="1">
        <f>IFERROR(VLOOKUP(D213,#REF!,4,0),0)</f>
        <v>0</v>
      </c>
      <c r="S213" s="1">
        <f t="shared" si="4"/>
        <v>0</v>
      </c>
      <c r="T213" s="1">
        <f t="shared" si="5"/>
        <v>0</v>
      </c>
      <c r="U213" s="1"/>
      <c r="V213" s="1"/>
      <c r="W213" s="1"/>
      <c r="X213" s="1"/>
      <c r="Y213" s="1"/>
      <c r="Z213" s="1"/>
      <c r="AA213" s="1"/>
    </row>
    <row r="214" spans="1:27" ht="17.25" customHeight="1" x14ac:dyDescent="0.25">
      <c r="A214" s="49" t="str">
        <f>VLOOKUP(INVENTARIO!$D214,LISTA!$A:$E,3,0)</f>
        <v>P&amp;G-FQ</v>
      </c>
      <c r="B214" s="49" t="str">
        <f>VLOOKUP(INVENTARIO!$D214,LISTA!$A:$E,4,0)</f>
        <v>CUIDADOPERSONAL</v>
      </c>
      <c r="C214" s="49" t="str">
        <f>VLOOKUP(INVENTARIO!$D214,LISTA!$A:$E,5,0)</f>
        <v>Gillette</v>
      </c>
      <c r="D214" s="49">
        <v>80311972</v>
      </c>
      <c r="E214" s="49" t="s">
        <v>1582</v>
      </c>
      <c r="F214" s="49">
        <v>12</v>
      </c>
      <c r="G214" s="50">
        <f t="shared" si="6"/>
        <v>0</v>
      </c>
      <c r="H214" s="50">
        <f t="shared" si="19"/>
        <v>0</v>
      </c>
      <c r="I214" s="49"/>
      <c r="J214" s="49"/>
      <c r="K214" s="49">
        <f t="shared" si="2"/>
        <v>0</v>
      </c>
      <c r="L214" s="49"/>
      <c r="M214" s="49">
        <f t="shared" si="3"/>
        <v>0</v>
      </c>
      <c r="N214" s="49"/>
      <c r="O214" s="49"/>
      <c r="P214" s="50">
        <f>H214-J214-I214-K214-L214-M214-INVENTARIO!$N214-O214</f>
        <v>0</v>
      </c>
      <c r="Q214" s="1">
        <f>IFERROR(VLOOKUP(D214,'TABL COMPR'!$A:$D,4,0),0)</f>
        <v>0</v>
      </c>
      <c r="R214" s="1">
        <f>IFERROR(VLOOKUP(D214,#REF!,4,0),0)</f>
        <v>0</v>
      </c>
      <c r="S214" s="1">
        <f t="shared" si="4"/>
        <v>0</v>
      </c>
      <c r="T214" s="1">
        <f t="shared" si="5"/>
        <v>0</v>
      </c>
      <c r="U214" s="1"/>
      <c r="V214" s="1"/>
      <c r="W214" s="1"/>
      <c r="X214" s="1"/>
      <c r="Y214" s="1"/>
      <c r="Z214" s="1"/>
      <c r="AA214" s="1"/>
    </row>
    <row r="215" spans="1:27" ht="17.25" customHeight="1" x14ac:dyDescent="0.25">
      <c r="A215" s="49" t="str">
        <f>VLOOKUP(INVENTARIO!$D215,LISTA!$A:$E,3,0)</f>
        <v>P&amp;G-FQ</v>
      </c>
      <c r="B215" s="49" t="str">
        <f>VLOOKUP(INVENTARIO!$D215,LISTA!$A:$E,4,0)</f>
        <v>CUIDADO DE LA ROPA</v>
      </c>
      <c r="C215" s="49" t="str">
        <f>VLOOKUP(INVENTARIO!$D215,LISTA!$A:$E,5,0)</f>
        <v>Ariel</v>
      </c>
      <c r="D215" s="49">
        <v>80826033</v>
      </c>
      <c r="E215" s="49" t="s">
        <v>1404</v>
      </c>
      <c r="F215" s="49">
        <v>15</v>
      </c>
      <c r="G215" s="50">
        <f t="shared" si="6"/>
        <v>0</v>
      </c>
      <c r="H215" s="50">
        <f t="shared" si="19"/>
        <v>0</v>
      </c>
      <c r="I215" s="49"/>
      <c r="J215" s="49"/>
      <c r="K215" s="49">
        <f t="shared" si="2"/>
        <v>0</v>
      </c>
      <c r="L215" s="49"/>
      <c r="M215" s="49">
        <f t="shared" si="3"/>
        <v>0</v>
      </c>
      <c r="N215" s="49"/>
      <c r="O215" s="49"/>
      <c r="P215" s="50">
        <f>H215-J215-I215-K215-L215-M215-INVENTARIO!$N215-O215</f>
        <v>0</v>
      </c>
      <c r="Q215" s="1">
        <f>IFERROR(VLOOKUP(D215,'TABL COMPR'!$A:$D,4,0),0)</f>
        <v>0</v>
      </c>
      <c r="R215" s="1">
        <f>IFERROR(VLOOKUP(D215,#REF!,4,0),0)</f>
        <v>0</v>
      </c>
      <c r="S215" s="1">
        <f t="shared" si="4"/>
        <v>0</v>
      </c>
      <c r="T215" s="1">
        <f t="shared" si="5"/>
        <v>0</v>
      </c>
      <c r="U215" s="1"/>
      <c r="V215" s="1"/>
      <c r="W215" s="1"/>
      <c r="X215" s="1"/>
      <c r="Y215" s="1"/>
      <c r="Z215" s="1"/>
      <c r="AA215" s="1"/>
    </row>
    <row r="216" spans="1:27" ht="17.25" customHeight="1" x14ac:dyDescent="0.25">
      <c r="A216" s="49" t="str">
        <f>VLOOKUP(INVENTARIO!$D216,LISTA!$A:$E,3,0)</f>
        <v>P&amp;G-FQ</v>
      </c>
      <c r="B216" s="49" t="str">
        <f>VLOOKUP(INVENTARIO!$D216,LISTA!$A:$E,4,0)</f>
        <v>CUIDADO DE LA ROPA</v>
      </c>
      <c r="C216" s="49" t="str">
        <f>VLOOKUP(INVENTARIO!$D216,LISTA!$A:$E,5,0)</f>
        <v>Downy</v>
      </c>
      <c r="D216" s="49">
        <v>80819224</v>
      </c>
      <c r="E216" s="49" t="s">
        <v>1428</v>
      </c>
      <c r="F216" s="49">
        <v>12</v>
      </c>
      <c r="G216" s="50">
        <f t="shared" si="6"/>
        <v>0</v>
      </c>
      <c r="H216" s="50">
        <f t="shared" si="19"/>
        <v>0</v>
      </c>
      <c r="I216" s="49"/>
      <c r="J216" s="49"/>
      <c r="K216" s="49">
        <f t="shared" si="2"/>
        <v>0</v>
      </c>
      <c r="L216" s="49"/>
      <c r="M216" s="49">
        <f t="shared" si="3"/>
        <v>0</v>
      </c>
      <c r="N216" s="49"/>
      <c r="O216" s="49"/>
      <c r="P216" s="50">
        <f>H216-J216-I216-K216-L216-M216-INVENTARIO!$N216-O216</f>
        <v>0</v>
      </c>
      <c r="Q216" s="1">
        <f>IFERROR(VLOOKUP(D216,'TABL COMPR'!$A:$D,4,0),0)</f>
        <v>0</v>
      </c>
      <c r="R216" s="1">
        <f>IFERROR(VLOOKUP(D216,#REF!,4,0),0)</f>
        <v>0</v>
      </c>
      <c r="S216" s="1">
        <f t="shared" si="4"/>
        <v>0</v>
      </c>
      <c r="T216" s="1">
        <f t="shared" si="5"/>
        <v>0</v>
      </c>
      <c r="U216" s="1"/>
      <c r="V216" s="1"/>
      <c r="W216" s="1"/>
      <c r="X216" s="1"/>
      <c r="Y216" s="1"/>
      <c r="Z216" s="1"/>
      <c r="AA216" s="1"/>
    </row>
    <row r="217" spans="1:27" ht="17.25" customHeight="1" x14ac:dyDescent="0.25">
      <c r="A217" s="49" t="str">
        <f>VLOOKUP(INVENTARIO!$D217,LISTA!$A:$E,3,0)</f>
        <v>P&amp;G-FQ</v>
      </c>
      <c r="B217" s="49" t="str">
        <f>VLOOKUP(INVENTARIO!$D217,LISTA!$A:$E,4,0)</f>
        <v>CUIDADO DEL CABELLO</v>
      </c>
      <c r="C217" s="49" t="str">
        <f>VLOOKUP(INVENTARIO!$D217,LISTA!$A:$E,5,0)</f>
        <v>H&amp;S</v>
      </c>
      <c r="D217" s="49">
        <v>80816347</v>
      </c>
      <c r="E217" s="49" t="s">
        <v>1547</v>
      </c>
      <c r="F217" s="49">
        <v>12</v>
      </c>
      <c r="G217" s="50">
        <f t="shared" si="6"/>
        <v>0</v>
      </c>
      <c r="H217" s="50">
        <f t="shared" si="19"/>
        <v>0</v>
      </c>
      <c r="I217" s="49"/>
      <c r="J217" s="49"/>
      <c r="K217" s="49">
        <f t="shared" si="2"/>
        <v>0</v>
      </c>
      <c r="L217" s="49"/>
      <c r="M217" s="49">
        <f t="shared" si="3"/>
        <v>0</v>
      </c>
      <c r="N217" s="49"/>
      <c r="O217" s="49"/>
      <c r="P217" s="50">
        <f>H217-J217-I217-K217-L217-M217-INVENTARIO!$N217-O217</f>
        <v>0</v>
      </c>
      <c r="Q217" s="1">
        <f>IFERROR(VLOOKUP(D217,'TABL COMPR'!$A:$D,4,0),0)</f>
        <v>0</v>
      </c>
      <c r="R217" s="1">
        <f>IFERROR(VLOOKUP(D217,#REF!,4,0),0)</f>
        <v>0</v>
      </c>
      <c r="S217" s="1">
        <f t="shared" si="4"/>
        <v>0</v>
      </c>
      <c r="T217" s="1">
        <f t="shared" si="5"/>
        <v>0</v>
      </c>
      <c r="U217" s="1"/>
      <c r="V217" s="1"/>
      <c r="W217" s="1"/>
      <c r="X217" s="1"/>
      <c r="Y217" s="1"/>
      <c r="Z217" s="1"/>
      <c r="AA217" s="1"/>
    </row>
    <row r="218" spans="1:27" ht="17.25" customHeight="1" x14ac:dyDescent="0.25">
      <c r="A218" s="49" t="str">
        <f>VLOOKUP(INVENTARIO!$D218,LISTA!$A:$E,3,0)</f>
        <v>P&amp;G-FQ</v>
      </c>
      <c r="B218" s="49" t="str">
        <f>VLOOKUP(INVENTARIO!$D218,LISTA!$A:$E,4,0)</f>
        <v>CUIDADO DEL CABELLO</v>
      </c>
      <c r="C218" s="49" t="str">
        <f>VLOOKUP(INVENTARIO!$D218,LISTA!$A:$E,5,0)</f>
        <v>Pantene</v>
      </c>
      <c r="D218" s="49">
        <v>80779694</v>
      </c>
      <c r="E218" s="49" t="s">
        <v>1512</v>
      </c>
      <c r="F218" s="49">
        <v>12</v>
      </c>
      <c r="G218" s="50">
        <f t="shared" si="6"/>
        <v>0</v>
      </c>
      <c r="H218" s="50">
        <f t="shared" si="19"/>
        <v>0</v>
      </c>
      <c r="I218" s="49"/>
      <c r="J218" s="49"/>
      <c r="K218" s="49">
        <f t="shared" si="2"/>
        <v>0</v>
      </c>
      <c r="L218" s="49"/>
      <c r="M218" s="49">
        <f t="shared" si="3"/>
        <v>0</v>
      </c>
      <c r="N218" s="49"/>
      <c r="O218" s="49"/>
      <c r="P218" s="50">
        <f>H218-J218-I218-K218-L218-M218-INVENTARIO!$N218-O218</f>
        <v>0</v>
      </c>
      <c r="Q218" s="1">
        <f>IFERROR(VLOOKUP(D218,'TABL COMPR'!$A:$D,4,0),0)</f>
        <v>0</v>
      </c>
      <c r="R218" s="1">
        <f>IFERROR(VLOOKUP(D218,#REF!,4,0),0)</f>
        <v>0</v>
      </c>
      <c r="S218" s="1">
        <f t="shared" si="4"/>
        <v>0</v>
      </c>
      <c r="T218" s="1">
        <f t="shared" si="5"/>
        <v>0</v>
      </c>
      <c r="U218" s="1"/>
      <c r="V218" s="1"/>
      <c r="W218" s="1"/>
      <c r="X218" s="1"/>
      <c r="Y218" s="1"/>
      <c r="Z218" s="1"/>
      <c r="AA218" s="1"/>
    </row>
    <row r="219" spans="1:27" ht="17.25" customHeight="1" x14ac:dyDescent="0.25">
      <c r="A219" s="49" t="str">
        <f>VLOOKUP(INVENTARIO!$D219,LISTA!$A:$E,3,0)</f>
        <v>P&amp;G-FQ</v>
      </c>
      <c r="B219" s="49" t="str">
        <f>VLOOKUP(INVENTARIO!$D219,LISTA!$A:$E,4,0)</f>
        <v>CUIDADO DEL CABELLO</v>
      </c>
      <c r="C219" s="49" t="str">
        <f>VLOOKUP(INVENTARIO!$D219,LISTA!$A:$E,5,0)</f>
        <v>Pantene</v>
      </c>
      <c r="D219" s="49">
        <v>80775111</v>
      </c>
      <c r="E219" s="49" t="s">
        <v>1511</v>
      </c>
      <c r="F219" s="49">
        <v>12</v>
      </c>
      <c r="G219" s="50">
        <f t="shared" si="6"/>
        <v>0</v>
      </c>
      <c r="H219" s="50">
        <f t="shared" si="19"/>
        <v>0</v>
      </c>
      <c r="I219" s="49"/>
      <c r="J219" s="49"/>
      <c r="K219" s="49">
        <f t="shared" si="2"/>
        <v>0</v>
      </c>
      <c r="L219" s="49"/>
      <c r="M219" s="49">
        <f t="shared" si="3"/>
        <v>0</v>
      </c>
      <c r="N219" s="49"/>
      <c r="O219" s="49"/>
      <c r="P219" s="50">
        <f>H219-J219-I219-K219-L219-M219-INVENTARIO!$N219-O219</f>
        <v>0</v>
      </c>
      <c r="Q219" s="1">
        <f>IFERROR(VLOOKUP(D219,'TABL COMPR'!$A:$D,4,0),0)</f>
        <v>0</v>
      </c>
      <c r="R219" s="1">
        <f>IFERROR(VLOOKUP(D219,#REF!,4,0),0)</f>
        <v>0</v>
      </c>
      <c r="S219" s="1">
        <f t="shared" si="4"/>
        <v>0</v>
      </c>
      <c r="T219" s="1">
        <f t="shared" si="5"/>
        <v>0</v>
      </c>
      <c r="U219" s="1"/>
      <c r="V219" s="1"/>
      <c r="W219" s="1"/>
      <c r="X219" s="1"/>
      <c r="Y219" s="1"/>
      <c r="Z219" s="1"/>
      <c r="AA219" s="1"/>
    </row>
    <row r="220" spans="1:27" ht="17.25" customHeight="1" x14ac:dyDescent="0.25">
      <c r="A220" s="49" t="str">
        <f>VLOOKUP(INVENTARIO!$D220,LISTA!$A:$E,3,0)</f>
        <v>P&amp;G-FQ</v>
      </c>
      <c r="B220" s="49" t="str">
        <f>VLOOKUP(INVENTARIO!$D220,LISTA!$A:$E,4,0)</f>
        <v>CUIDADO DEL CABELLO</v>
      </c>
      <c r="C220" s="49" t="str">
        <f>VLOOKUP(INVENTARIO!$D220,LISTA!$A:$E,5,0)</f>
        <v>Pantene</v>
      </c>
      <c r="D220" s="49">
        <v>80775110</v>
      </c>
      <c r="E220" s="49" t="s">
        <v>1509</v>
      </c>
      <c r="F220" s="49">
        <v>12</v>
      </c>
      <c r="G220" s="50">
        <f t="shared" si="6"/>
        <v>0</v>
      </c>
      <c r="H220" s="50">
        <f t="shared" si="19"/>
        <v>0</v>
      </c>
      <c r="I220" s="49"/>
      <c r="J220" s="49"/>
      <c r="K220" s="49">
        <f t="shared" si="2"/>
        <v>0</v>
      </c>
      <c r="L220" s="49"/>
      <c r="M220" s="49">
        <f t="shared" si="3"/>
        <v>0</v>
      </c>
      <c r="N220" s="49"/>
      <c r="O220" s="49"/>
      <c r="P220" s="50">
        <f>H220-J220-I220-K220-L220-M220-INVENTARIO!$N220-O220</f>
        <v>0</v>
      </c>
      <c r="Q220" s="1">
        <f>IFERROR(VLOOKUP(D220,'TABL COMPR'!$A:$D,4,0),0)</f>
        <v>0</v>
      </c>
      <c r="R220" s="1">
        <f>IFERROR(VLOOKUP(D220,#REF!,4,0),0)</f>
        <v>0</v>
      </c>
      <c r="S220" s="1">
        <f t="shared" si="4"/>
        <v>0</v>
      </c>
      <c r="T220" s="1">
        <f t="shared" si="5"/>
        <v>0</v>
      </c>
      <c r="U220" s="1"/>
      <c r="V220" s="1"/>
      <c r="W220" s="1"/>
      <c r="X220" s="1"/>
      <c r="Y220" s="1"/>
      <c r="Z220" s="1"/>
      <c r="AA220" s="1"/>
    </row>
    <row r="221" spans="1:27" ht="17.25" customHeight="1" x14ac:dyDescent="0.25">
      <c r="A221" s="49" t="str">
        <f>VLOOKUP(INVENTARIO!$D221,LISTA!$A:$E,3,0)</f>
        <v>P&amp;G-FQ</v>
      </c>
      <c r="B221" s="49" t="str">
        <f>VLOOKUP(INVENTARIO!$D221,LISTA!$A:$E,4,0)</f>
        <v>CUIDADO DEL CABELLO</v>
      </c>
      <c r="C221" s="49" t="str">
        <f>VLOOKUP(INVENTARIO!$D221,LISTA!$A:$E,5,0)</f>
        <v>Pantene</v>
      </c>
      <c r="D221" s="49">
        <v>80775107</v>
      </c>
      <c r="E221" s="49" t="s">
        <v>1507</v>
      </c>
      <c r="F221" s="49">
        <v>12</v>
      </c>
      <c r="G221" s="50">
        <f t="shared" si="6"/>
        <v>0</v>
      </c>
      <c r="H221" s="50">
        <f t="shared" si="19"/>
        <v>0</v>
      </c>
      <c r="I221" s="49"/>
      <c r="J221" s="49"/>
      <c r="K221" s="49">
        <f t="shared" si="2"/>
        <v>0</v>
      </c>
      <c r="L221" s="49"/>
      <c r="M221" s="49">
        <f t="shared" si="3"/>
        <v>0</v>
      </c>
      <c r="N221" s="49"/>
      <c r="O221" s="49"/>
      <c r="P221" s="50">
        <f>H221-J221-I221-K221-L221-M221-INVENTARIO!$N221-O221</f>
        <v>0</v>
      </c>
      <c r="Q221" s="1">
        <f>IFERROR(VLOOKUP(D221,'TABL COMPR'!$A:$D,4,0),0)</f>
        <v>0</v>
      </c>
      <c r="R221" s="1">
        <f>IFERROR(VLOOKUP(D221,#REF!,4,0),0)</f>
        <v>0</v>
      </c>
      <c r="S221" s="1">
        <f t="shared" si="4"/>
        <v>0</v>
      </c>
      <c r="T221" s="1">
        <f t="shared" si="5"/>
        <v>0</v>
      </c>
      <c r="U221" s="1"/>
      <c r="V221" s="1"/>
      <c r="W221" s="1"/>
      <c r="X221" s="1"/>
      <c r="Y221" s="1"/>
      <c r="Z221" s="1"/>
      <c r="AA221" s="1"/>
    </row>
    <row r="222" spans="1:27" ht="17.25" customHeight="1" x14ac:dyDescent="0.25">
      <c r="A222" s="49" t="str">
        <f>VLOOKUP(INVENTARIO!$D222,LISTA!$A:$E,3,0)</f>
        <v>P&amp;G-FQ</v>
      </c>
      <c r="B222" s="49" t="str">
        <f>VLOOKUP(INVENTARIO!$D222,LISTA!$A:$E,4,0)</f>
        <v>CUIDADO DE LA ROPA</v>
      </c>
      <c r="C222" s="49" t="str">
        <f>VLOOKUP(INVENTARIO!$D222,LISTA!$A:$E,5,0)</f>
        <v>Ariel</v>
      </c>
      <c r="D222" s="49">
        <v>80763784</v>
      </c>
      <c r="E222" s="49" t="s">
        <v>1402</v>
      </c>
      <c r="F222" s="49">
        <v>6</v>
      </c>
      <c r="G222" s="50">
        <f t="shared" si="6"/>
        <v>0</v>
      </c>
      <c r="H222" s="50">
        <f t="shared" si="19"/>
        <v>0</v>
      </c>
      <c r="I222" s="49"/>
      <c r="J222" s="49"/>
      <c r="K222" s="49">
        <f t="shared" si="2"/>
        <v>0</v>
      </c>
      <c r="L222" s="49"/>
      <c r="M222" s="49">
        <f t="shared" si="3"/>
        <v>0</v>
      </c>
      <c r="N222" s="49"/>
      <c r="O222" s="49"/>
      <c r="P222" s="50">
        <f>H222-J222-I222-K222-L222-M222-INVENTARIO!$N222-O222</f>
        <v>0</v>
      </c>
      <c r="Q222" s="1">
        <f>IFERROR(VLOOKUP(D222,'TABL COMPR'!$A:$D,4,0),0)</f>
        <v>0</v>
      </c>
      <c r="R222" s="1">
        <f>IFERROR(VLOOKUP(D222,#REF!,4,0),0)</f>
        <v>0</v>
      </c>
      <c r="S222" s="1">
        <f t="shared" si="4"/>
        <v>0</v>
      </c>
      <c r="T222" s="1">
        <f t="shared" si="5"/>
        <v>0</v>
      </c>
      <c r="U222" s="1"/>
      <c r="V222" s="1"/>
      <c r="W222" s="1"/>
      <c r="X222" s="1"/>
      <c r="Y222" s="1"/>
      <c r="Z222" s="1"/>
      <c r="AA222" s="1"/>
    </row>
    <row r="223" spans="1:27" ht="17.25" customHeight="1" x14ac:dyDescent="0.25">
      <c r="A223" s="49" t="str">
        <f>VLOOKUP(INVENTARIO!$D223,LISTA!$A:$E,3,0)</f>
        <v>P&amp;G-FQ</v>
      </c>
      <c r="B223" s="49" t="str">
        <f>VLOOKUP(INVENTARIO!$D223,LISTA!$A:$E,4,0)</f>
        <v>CUIDADO DE LA ROPA</v>
      </c>
      <c r="C223" s="49" t="str">
        <f>VLOOKUP(INVENTARIO!$D223,LISTA!$A:$E,5,0)</f>
        <v>Downy</v>
      </c>
      <c r="D223" s="49">
        <v>80756144</v>
      </c>
      <c r="E223" s="49" t="s">
        <v>1426</v>
      </c>
      <c r="F223" s="49">
        <v>12</v>
      </c>
      <c r="G223" s="50">
        <f t="shared" si="6"/>
        <v>0</v>
      </c>
      <c r="H223" s="50">
        <f t="shared" si="19"/>
        <v>0</v>
      </c>
      <c r="I223" s="49"/>
      <c r="J223" s="49"/>
      <c r="K223" s="49">
        <f t="shared" si="2"/>
        <v>0</v>
      </c>
      <c r="L223" s="49"/>
      <c r="M223" s="49">
        <f t="shared" si="3"/>
        <v>0</v>
      </c>
      <c r="N223" s="49"/>
      <c r="O223" s="49"/>
      <c r="P223" s="50">
        <f>H223-J223-I223-K223-L223-M223-INVENTARIO!$N223-O223</f>
        <v>0</v>
      </c>
      <c r="Q223" s="1">
        <f>IFERROR(VLOOKUP(D223,'TABL COMPR'!$A:$D,4,0),0)</f>
        <v>0</v>
      </c>
      <c r="R223" s="1">
        <f>IFERROR(VLOOKUP(D223,#REF!,4,0),0)</f>
        <v>0</v>
      </c>
      <c r="S223" s="1">
        <f t="shared" si="4"/>
        <v>0</v>
      </c>
      <c r="T223" s="1">
        <f t="shared" si="5"/>
        <v>0</v>
      </c>
      <c r="U223" s="1"/>
      <c r="V223" s="1"/>
      <c r="W223" s="1"/>
      <c r="X223" s="1"/>
      <c r="Y223" s="1"/>
      <c r="Z223" s="1"/>
      <c r="AA223" s="1"/>
    </row>
    <row r="224" spans="1:27" ht="17.25" customHeight="1" x14ac:dyDescent="0.25">
      <c r="A224" s="49" t="str">
        <f>VLOOKUP(INVENTARIO!$D224,LISTA!$A:$E,3,0)</f>
        <v>P&amp;G-FQ</v>
      </c>
      <c r="B224" s="49" t="str">
        <f>VLOOKUP(INVENTARIO!$D224,LISTA!$A:$E,4,0)</f>
        <v>CUIDADO DE LA ROPA</v>
      </c>
      <c r="C224" s="49" t="str">
        <f>VLOOKUP(INVENTARIO!$D224,LISTA!$A:$E,5,0)</f>
        <v>Ariel</v>
      </c>
      <c r="D224" s="49">
        <v>80753159</v>
      </c>
      <c r="E224" s="49" t="s">
        <v>1400</v>
      </c>
      <c r="F224" s="49">
        <v>9</v>
      </c>
      <c r="G224" s="50">
        <f t="shared" si="6"/>
        <v>0</v>
      </c>
      <c r="H224" s="50">
        <f t="shared" si="19"/>
        <v>0</v>
      </c>
      <c r="I224" s="49"/>
      <c r="J224" s="49"/>
      <c r="K224" s="49">
        <f t="shared" si="2"/>
        <v>0</v>
      </c>
      <c r="L224" s="49"/>
      <c r="M224" s="49">
        <f t="shared" si="3"/>
        <v>0</v>
      </c>
      <c r="N224" s="49"/>
      <c r="O224" s="49"/>
      <c r="P224" s="50">
        <f>H224-J224-I224-K224-L224-M224-INVENTARIO!$N224-O224</f>
        <v>0</v>
      </c>
      <c r="Q224" s="1">
        <f>IFERROR(VLOOKUP(D224,'TABL COMPR'!$A:$D,4,0),0)</f>
        <v>0</v>
      </c>
      <c r="R224" s="1">
        <f>IFERROR(VLOOKUP(D224,#REF!,4,0),0)</f>
        <v>0</v>
      </c>
      <c r="S224" s="1">
        <f t="shared" si="4"/>
        <v>0</v>
      </c>
      <c r="T224" s="1">
        <f t="shared" si="5"/>
        <v>0</v>
      </c>
      <c r="U224" s="1"/>
      <c r="V224" s="1"/>
      <c r="W224" s="1"/>
      <c r="X224" s="1"/>
      <c r="Y224" s="1"/>
      <c r="Z224" s="1"/>
      <c r="AA224" s="1"/>
    </row>
    <row r="225" spans="1:27" ht="17.25" customHeight="1" x14ac:dyDescent="0.25">
      <c r="A225" s="49" t="str">
        <f>VLOOKUP(INVENTARIO!$D225,LISTA!$A:$E,3,0)</f>
        <v>P&amp;G-FQ</v>
      </c>
      <c r="B225" s="49" t="str">
        <f>VLOOKUP(INVENTARIO!$D225,LISTA!$A:$E,4,0)</f>
        <v>CUIDADO DE LA ROPA</v>
      </c>
      <c r="C225" s="49" t="str">
        <f>VLOOKUP(INVENTARIO!$D225,LISTA!$A:$E,5,0)</f>
        <v>Ace</v>
      </c>
      <c r="D225" s="49">
        <v>80740479</v>
      </c>
      <c r="E225" s="49" t="s">
        <v>1380</v>
      </c>
      <c r="F225" s="49">
        <v>3</v>
      </c>
      <c r="G225" s="50">
        <f t="shared" si="6"/>
        <v>0</v>
      </c>
      <c r="H225" s="50">
        <f t="shared" si="19"/>
        <v>0</v>
      </c>
      <c r="I225" s="49"/>
      <c r="J225" s="49"/>
      <c r="K225" s="49">
        <f t="shared" si="2"/>
        <v>0</v>
      </c>
      <c r="L225" s="49"/>
      <c r="M225" s="49">
        <f t="shared" si="3"/>
        <v>0</v>
      </c>
      <c r="N225" s="49"/>
      <c r="O225" s="49"/>
      <c r="P225" s="50">
        <f>H225-J225-I225-K225-L225-M225-INVENTARIO!$N225-O225</f>
        <v>0</v>
      </c>
      <c r="Q225" s="1">
        <f>IFERROR(VLOOKUP(D225,'TABL COMPR'!$A:$D,4,0),0)</f>
        <v>0</v>
      </c>
      <c r="R225" s="1">
        <f>IFERROR(VLOOKUP(D225,#REF!,4,0),0)</f>
        <v>0</v>
      </c>
      <c r="S225" s="1">
        <f t="shared" si="4"/>
        <v>0</v>
      </c>
      <c r="T225" s="1">
        <f t="shared" si="5"/>
        <v>0</v>
      </c>
      <c r="U225" s="1"/>
      <c r="V225" s="1"/>
      <c r="W225" s="1"/>
      <c r="X225" s="1"/>
      <c r="Y225" s="1"/>
      <c r="Z225" s="1"/>
      <c r="AA225" s="1"/>
    </row>
    <row r="226" spans="1:27" ht="17.25" customHeight="1" x14ac:dyDescent="0.25">
      <c r="A226" s="49" t="str">
        <f>VLOOKUP(INVENTARIO!$D226,LISTA!$A:$E,3,0)</f>
        <v>P&amp;G-FQ</v>
      </c>
      <c r="B226" s="49" t="str">
        <f>VLOOKUP(INVENTARIO!$D226,LISTA!$A:$E,4,0)</f>
        <v>CUIDADO DE LA ROPA</v>
      </c>
      <c r="C226" s="49" t="str">
        <f>VLOOKUP(INVENTARIO!$D226,LISTA!$A:$E,5,0)</f>
        <v>Downy</v>
      </c>
      <c r="D226" s="49">
        <v>80737865</v>
      </c>
      <c r="E226" s="49" t="s">
        <v>1422</v>
      </c>
      <c r="F226" s="49">
        <v>12</v>
      </c>
      <c r="G226" s="50">
        <f t="shared" si="6"/>
        <v>0</v>
      </c>
      <c r="H226" s="50">
        <f t="shared" si="19"/>
        <v>0</v>
      </c>
      <c r="I226" s="49"/>
      <c r="J226" s="49"/>
      <c r="K226" s="49">
        <f t="shared" si="2"/>
        <v>0</v>
      </c>
      <c r="L226" s="49"/>
      <c r="M226" s="49">
        <f t="shared" si="3"/>
        <v>0</v>
      </c>
      <c r="N226" s="49"/>
      <c r="O226" s="49"/>
      <c r="P226" s="50">
        <f>H226-J226-I226-K226-L226-M226-INVENTARIO!$N226-O226</f>
        <v>0</v>
      </c>
      <c r="Q226" s="1">
        <f>IFERROR(VLOOKUP(D226,'TABL COMPR'!$A:$D,4,0),0)</f>
        <v>0</v>
      </c>
      <c r="R226" s="1">
        <f>IFERROR(VLOOKUP(D226,#REF!,4,0),0)</f>
        <v>0</v>
      </c>
      <c r="S226" s="1">
        <f t="shared" si="4"/>
        <v>0</v>
      </c>
      <c r="T226" s="1">
        <f t="shared" si="5"/>
        <v>0</v>
      </c>
      <c r="U226" s="1"/>
      <c r="V226" s="1"/>
      <c r="W226" s="1"/>
      <c r="X226" s="1"/>
      <c r="Y226" s="1"/>
      <c r="Z226" s="1"/>
      <c r="AA226" s="1"/>
    </row>
    <row r="227" spans="1:27" ht="17.25" customHeight="1" x14ac:dyDescent="0.25">
      <c r="A227" s="49" t="str">
        <f>VLOOKUP(INVENTARIO!$D227,LISTA!$A:$E,3,0)</f>
        <v>P&amp;G-FQ</v>
      </c>
      <c r="B227" s="49" t="str">
        <f>VLOOKUP(INVENTARIO!$D227,LISTA!$A:$E,4,0)</f>
        <v>CUIDADO DE LA ROPA</v>
      </c>
      <c r="C227" s="49" t="str">
        <f>VLOOKUP(INVENTARIO!$D227,LISTA!$A:$E,5,0)</f>
        <v>Downy</v>
      </c>
      <c r="D227" s="49">
        <v>80737864</v>
      </c>
      <c r="E227" s="49" t="s">
        <v>1420</v>
      </c>
      <c r="F227" s="49">
        <v>12</v>
      </c>
      <c r="G227" s="50">
        <f t="shared" si="6"/>
        <v>0</v>
      </c>
      <c r="H227" s="50">
        <f t="shared" si="19"/>
        <v>0</v>
      </c>
      <c r="I227" s="49"/>
      <c r="J227" s="49"/>
      <c r="K227" s="49">
        <f t="shared" si="2"/>
        <v>0</v>
      </c>
      <c r="L227" s="49"/>
      <c r="M227" s="49">
        <f t="shared" si="3"/>
        <v>0</v>
      </c>
      <c r="N227" s="49"/>
      <c r="O227" s="49"/>
      <c r="P227" s="50">
        <f>H227-J227-I227-K227-L227-M227-INVENTARIO!$N227-O227</f>
        <v>0</v>
      </c>
      <c r="Q227" s="1">
        <f>IFERROR(VLOOKUP(D227,'TABL COMPR'!$A:$D,4,0),0)</f>
        <v>0</v>
      </c>
      <c r="R227" s="1">
        <f>IFERROR(VLOOKUP(D227,#REF!,4,0),0)</f>
        <v>0</v>
      </c>
      <c r="S227" s="1">
        <f t="shared" si="4"/>
        <v>0</v>
      </c>
      <c r="T227" s="1">
        <f t="shared" si="5"/>
        <v>0</v>
      </c>
      <c r="U227" s="1"/>
      <c r="V227" s="1"/>
      <c r="W227" s="1"/>
      <c r="X227" s="1"/>
      <c r="Y227" s="1"/>
      <c r="Z227" s="1"/>
      <c r="AA227" s="1"/>
    </row>
    <row r="228" spans="1:27" ht="17.25" customHeight="1" x14ac:dyDescent="0.25">
      <c r="A228" s="49" t="str">
        <f>VLOOKUP(INVENTARIO!$D228,LISTA!$A:$E,3,0)</f>
        <v>P&amp;G-FQ</v>
      </c>
      <c r="B228" s="49" t="str">
        <f>VLOOKUP(INVENTARIO!$D228,LISTA!$A:$E,4,0)</f>
        <v>CUIDADO DE LA ROPA</v>
      </c>
      <c r="C228" s="49" t="str">
        <f>VLOOKUP(INVENTARIO!$D228,LISTA!$A:$E,5,0)</f>
        <v>Downy</v>
      </c>
      <c r="D228" s="49">
        <v>80730042</v>
      </c>
      <c r="E228" s="49" t="s">
        <v>1414</v>
      </c>
      <c r="F228" s="49">
        <v>4</v>
      </c>
      <c r="G228" s="50">
        <f t="shared" si="6"/>
        <v>0</v>
      </c>
      <c r="H228" s="50">
        <f t="shared" si="19"/>
        <v>0</v>
      </c>
      <c r="I228" s="49"/>
      <c r="J228" s="49"/>
      <c r="K228" s="49">
        <f t="shared" si="2"/>
        <v>0</v>
      </c>
      <c r="L228" s="49"/>
      <c r="M228" s="49">
        <f t="shared" si="3"/>
        <v>0</v>
      </c>
      <c r="N228" s="49"/>
      <c r="O228" s="49"/>
      <c r="P228" s="50">
        <f>H228-J228-I228-K228-L228-M228-INVENTARIO!$N228-O228</f>
        <v>0</v>
      </c>
      <c r="Q228" s="1">
        <f>IFERROR(VLOOKUP(D228,'TABL COMPR'!$A:$D,4,0),0)</f>
        <v>0</v>
      </c>
      <c r="R228" s="1">
        <f>IFERROR(VLOOKUP(D228,#REF!,4,0),0)</f>
        <v>0</v>
      </c>
      <c r="S228" s="1">
        <f t="shared" si="4"/>
        <v>0</v>
      </c>
      <c r="T228" s="1">
        <f t="shared" si="5"/>
        <v>0</v>
      </c>
      <c r="U228" s="1"/>
      <c r="V228" s="1"/>
      <c r="W228" s="1"/>
      <c r="X228" s="1"/>
      <c r="Y228" s="1"/>
      <c r="Z228" s="1"/>
      <c r="AA228" s="1"/>
    </row>
    <row r="229" spans="1:27" ht="17.25" customHeight="1" x14ac:dyDescent="0.25">
      <c r="A229" s="49" t="str">
        <f>VLOOKUP(INVENTARIO!$D229,LISTA!$A:$E,3,0)</f>
        <v>P&amp;G-FQ</v>
      </c>
      <c r="B229" s="49" t="str">
        <f>VLOOKUP(INVENTARIO!$D229,LISTA!$A:$E,4,0)</f>
        <v>CUIDADO DEL CABELLO</v>
      </c>
      <c r="C229" s="49" t="str">
        <f>VLOOKUP(INVENTARIO!$D229,LISTA!$A:$E,5,0)</f>
        <v>H&amp;S</v>
      </c>
      <c r="D229" s="49">
        <v>80724239</v>
      </c>
      <c r="E229" s="49" t="s">
        <v>1539</v>
      </c>
      <c r="F229" s="49">
        <v>12</v>
      </c>
      <c r="G229" s="50">
        <f t="shared" si="6"/>
        <v>0</v>
      </c>
      <c r="H229" s="50">
        <f t="shared" si="19"/>
        <v>0</v>
      </c>
      <c r="I229" s="49"/>
      <c r="J229" s="49"/>
      <c r="K229" s="49">
        <f t="shared" si="2"/>
        <v>0</v>
      </c>
      <c r="L229" s="49"/>
      <c r="M229" s="49">
        <f t="shared" si="3"/>
        <v>0</v>
      </c>
      <c r="N229" s="49"/>
      <c r="O229" s="49"/>
      <c r="P229" s="50">
        <f>H229-J229-I229-K229-L229-M229-INVENTARIO!$N229-O229</f>
        <v>0</v>
      </c>
      <c r="Q229" s="1">
        <f>IFERROR(VLOOKUP(D229,'TABL COMPR'!$A:$D,4,0),0)</f>
        <v>0</v>
      </c>
      <c r="R229" s="1">
        <f>IFERROR(VLOOKUP(D229,#REF!,4,0),0)</f>
        <v>0</v>
      </c>
      <c r="S229" s="1">
        <f t="shared" si="4"/>
        <v>0</v>
      </c>
      <c r="T229" s="1">
        <f t="shared" si="5"/>
        <v>0</v>
      </c>
      <c r="U229" s="1"/>
      <c r="V229" s="1"/>
      <c r="W229" s="1"/>
      <c r="X229" s="1"/>
      <c r="Y229" s="1"/>
      <c r="Z229" s="1"/>
      <c r="AA229" s="1"/>
    </row>
    <row r="230" spans="1:27" ht="17.25" customHeight="1" x14ac:dyDescent="0.25">
      <c r="A230" s="49" t="str">
        <f>VLOOKUP(INVENTARIO!$D230,LISTA!$A:$E,3,0)</f>
        <v>P&amp;G-FQ</v>
      </c>
      <c r="B230" s="49" t="str">
        <f>VLOOKUP(INVENTARIO!$D230,LISTA!$A:$E,4,0)</f>
        <v>AFEITADO</v>
      </c>
      <c r="C230" s="49" t="str">
        <f>VLOOKUP(INVENTARIO!$D230,LISTA!$A:$E,5,0)</f>
        <v>Gillette UG</v>
      </c>
      <c r="D230" s="49">
        <v>80722154</v>
      </c>
      <c r="E230" s="49" t="s">
        <v>1613</v>
      </c>
      <c r="F230" s="49">
        <v>72</v>
      </c>
      <c r="G230" s="50">
        <f t="shared" si="6"/>
        <v>0</v>
      </c>
      <c r="H230" s="50">
        <f t="shared" si="19"/>
        <v>0</v>
      </c>
      <c r="I230" s="49"/>
      <c r="J230" s="49"/>
      <c r="K230" s="49">
        <f t="shared" si="2"/>
        <v>0</v>
      </c>
      <c r="L230" s="49"/>
      <c r="M230" s="49">
        <f t="shared" si="3"/>
        <v>0</v>
      </c>
      <c r="N230" s="49"/>
      <c r="O230" s="49"/>
      <c r="P230" s="50">
        <f>H230-J230-I230-K230-L230-M230-INVENTARIO!$N230-O230</f>
        <v>0</v>
      </c>
      <c r="Q230" s="1">
        <f>IFERROR(VLOOKUP(D230,'TABL COMPR'!$A:$D,4,0),0)</f>
        <v>0</v>
      </c>
      <c r="R230" s="1">
        <f>IFERROR(VLOOKUP(D230,#REF!,4,0),0)</f>
        <v>0</v>
      </c>
      <c r="S230" s="1">
        <f t="shared" si="4"/>
        <v>0</v>
      </c>
      <c r="T230" s="1">
        <f t="shared" si="5"/>
        <v>0</v>
      </c>
      <c r="U230" s="1"/>
      <c r="V230" s="1"/>
      <c r="W230" s="1"/>
      <c r="X230" s="1"/>
      <c r="Y230" s="1"/>
      <c r="Z230" s="1"/>
      <c r="AA230" s="1"/>
    </row>
    <row r="231" spans="1:27" ht="17.25" customHeight="1" x14ac:dyDescent="0.25">
      <c r="A231" s="49" t="str">
        <f>VLOOKUP(INVENTARIO!$D231,LISTA!$A:$E,3,0)</f>
        <v>P&amp;G-FQ</v>
      </c>
      <c r="B231" s="49" t="str">
        <f>VLOOKUP(INVENTARIO!$D231,LISTA!$A:$E,4,0)</f>
        <v>AFEITADO</v>
      </c>
      <c r="C231" s="49" t="str">
        <f>VLOOKUP(INVENTARIO!$D231,LISTA!$A:$E,5,0)</f>
        <v>Gillette UG</v>
      </c>
      <c r="D231" s="49">
        <v>80722153</v>
      </c>
      <c r="E231" s="49" t="s">
        <v>1614</v>
      </c>
      <c r="F231" s="49">
        <v>72</v>
      </c>
      <c r="G231" s="50">
        <f t="shared" si="6"/>
        <v>0</v>
      </c>
      <c r="H231" s="50">
        <f t="shared" si="19"/>
        <v>0</v>
      </c>
      <c r="I231" s="49"/>
      <c r="J231" s="49"/>
      <c r="K231" s="49">
        <f t="shared" si="2"/>
        <v>0</v>
      </c>
      <c r="L231" s="49"/>
      <c r="M231" s="49">
        <f t="shared" si="3"/>
        <v>0</v>
      </c>
      <c r="N231" s="49"/>
      <c r="O231" s="49"/>
      <c r="P231" s="50">
        <f>H231-J231-I231-K231-L231-M231-INVENTARIO!$N231-O231</f>
        <v>0</v>
      </c>
      <c r="Q231" s="1">
        <f>IFERROR(VLOOKUP(D231,'TABL COMPR'!$A:$D,4,0),0)</f>
        <v>0</v>
      </c>
      <c r="R231" s="1">
        <f>IFERROR(VLOOKUP(D231,#REF!,4,0),0)</f>
        <v>0</v>
      </c>
      <c r="S231" s="1">
        <f t="shared" si="4"/>
        <v>0</v>
      </c>
      <c r="T231" s="1">
        <f t="shared" si="5"/>
        <v>0</v>
      </c>
      <c r="U231" s="1"/>
      <c r="V231" s="1"/>
      <c r="W231" s="1"/>
      <c r="X231" s="1"/>
      <c r="Y231" s="1"/>
      <c r="Z231" s="1"/>
      <c r="AA231" s="1"/>
    </row>
    <row r="232" spans="1:27" ht="17.25" customHeight="1" x14ac:dyDescent="0.25">
      <c r="A232" s="49" t="str">
        <f>VLOOKUP(INVENTARIO!$D232,LISTA!$A:$E,3,0)</f>
        <v>P&amp;G-FQ</v>
      </c>
      <c r="B232" s="49" t="str">
        <f>VLOOKUP(INVENTARIO!$D232,LISTA!$A:$E,4,0)</f>
        <v>AFEITADO</v>
      </c>
      <c r="C232" s="49" t="str">
        <f>VLOOKUP(INVENTARIO!$D232,LISTA!$A:$E,5,0)</f>
        <v>Gillette UG</v>
      </c>
      <c r="D232" s="49">
        <v>80716175</v>
      </c>
      <c r="E232" s="49" t="s">
        <v>1615</v>
      </c>
      <c r="F232" s="49">
        <v>30</v>
      </c>
      <c r="G232" s="50">
        <f t="shared" si="6"/>
        <v>0</v>
      </c>
      <c r="H232" s="50">
        <f t="shared" si="19"/>
        <v>0</v>
      </c>
      <c r="I232" s="49"/>
      <c r="J232" s="49"/>
      <c r="K232" s="49">
        <f t="shared" si="2"/>
        <v>0</v>
      </c>
      <c r="L232" s="49"/>
      <c r="M232" s="49">
        <f t="shared" si="3"/>
        <v>0</v>
      </c>
      <c r="N232" s="49"/>
      <c r="O232" s="49"/>
      <c r="P232" s="50">
        <f>H232-J232-I232-K232-L232-M232-INVENTARIO!$N232-O232</f>
        <v>0</v>
      </c>
      <c r="Q232" s="1">
        <f>IFERROR(VLOOKUP(D232,'TABL COMPR'!$A:$D,4,0),0)</f>
        <v>0</v>
      </c>
      <c r="R232" s="1">
        <f>IFERROR(VLOOKUP(D232,#REF!,4,0),0)</f>
        <v>0</v>
      </c>
      <c r="S232" s="1">
        <f t="shared" si="4"/>
        <v>0</v>
      </c>
      <c r="T232" s="1">
        <f t="shared" si="5"/>
        <v>0</v>
      </c>
      <c r="U232" s="1"/>
      <c r="V232" s="1"/>
      <c r="W232" s="1"/>
      <c r="X232" s="1"/>
      <c r="Y232" s="1"/>
      <c r="Z232" s="1"/>
      <c r="AA232" s="1"/>
    </row>
    <row r="233" spans="1:27" ht="17.25" customHeight="1" x14ac:dyDescent="0.25">
      <c r="A233" s="49" t="str">
        <f>VLOOKUP(INVENTARIO!$D233,LISTA!$A:$E,3,0)</f>
        <v>P&amp;G-FQ</v>
      </c>
      <c r="B233" s="49" t="str">
        <f>VLOOKUP(INVENTARIO!$D233,LISTA!$A:$E,4,0)</f>
        <v>CUIDADO DE LA ROPA</v>
      </c>
      <c r="C233" s="49" t="str">
        <f>VLOOKUP(INVENTARIO!$D233,LISTA!$A:$E,5,0)</f>
        <v>Downy</v>
      </c>
      <c r="D233" s="49">
        <v>80702953</v>
      </c>
      <c r="E233" s="49" t="s">
        <v>1412</v>
      </c>
      <c r="F233" s="49">
        <v>9</v>
      </c>
      <c r="G233" s="50">
        <f t="shared" si="6"/>
        <v>0</v>
      </c>
      <c r="H233" s="50">
        <f t="shared" si="19"/>
        <v>0</v>
      </c>
      <c r="I233" s="49"/>
      <c r="J233" s="49"/>
      <c r="K233" s="49">
        <f t="shared" si="2"/>
        <v>0</v>
      </c>
      <c r="L233" s="49"/>
      <c r="M233" s="49">
        <f t="shared" si="3"/>
        <v>0</v>
      </c>
      <c r="N233" s="49"/>
      <c r="O233" s="49"/>
      <c r="P233" s="50">
        <f>H233-J233-I233-K233-L233-M233-INVENTARIO!$N233-O233</f>
        <v>0</v>
      </c>
      <c r="Q233" s="1">
        <f>IFERROR(VLOOKUP(D233,'TABL COMPR'!$A:$D,4,0),0)</f>
        <v>0</v>
      </c>
      <c r="R233" s="1">
        <f>IFERROR(VLOOKUP(D233,#REF!,4,0),0)</f>
        <v>0</v>
      </c>
      <c r="S233" s="1">
        <f t="shared" si="4"/>
        <v>0</v>
      </c>
      <c r="T233" s="1">
        <f t="shared" si="5"/>
        <v>0</v>
      </c>
      <c r="U233" s="1"/>
      <c r="V233" s="1"/>
      <c r="W233" s="1"/>
      <c r="X233" s="1"/>
      <c r="Y233" s="1"/>
      <c r="Z233" s="1"/>
      <c r="AA233" s="1"/>
    </row>
    <row r="234" spans="1:27" ht="17.25" customHeight="1" x14ac:dyDescent="0.25">
      <c r="A234" s="49" t="str">
        <f>VLOOKUP(INVENTARIO!$D234,LISTA!$A:$E,3,0)</f>
        <v>P&amp;G-FQ</v>
      </c>
      <c r="B234" s="49" t="str">
        <f>VLOOKUP(INVENTARIO!$D234,LISTA!$A:$E,4,0)</f>
        <v>CUIDADO DE LA ROPA</v>
      </c>
      <c r="C234" s="49" t="str">
        <f>VLOOKUP(INVENTARIO!$D234,LISTA!$A:$E,5,0)</f>
        <v>Downy</v>
      </c>
      <c r="D234" s="49">
        <v>80702950</v>
      </c>
      <c r="E234" s="49" t="s">
        <v>1409</v>
      </c>
      <c r="F234" s="49">
        <v>9</v>
      </c>
      <c r="G234" s="50">
        <f t="shared" si="6"/>
        <v>0</v>
      </c>
      <c r="H234" s="50">
        <f t="shared" si="19"/>
        <v>0</v>
      </c>
      <c r="I234" s="49"/>
      <c r="J234" s="49"/>
      <c r="K234" s="49">
        <f t="shared" si="2"/>
        <v>0</v>
      </c>
      <c r="L234" s="49"/>
      <c r="M234" s="49">
        <f t="shared" si="3"/>
        <v>0</v>
      </c>
      <c r="N234" s="49"/>
      <c r="O234" s="49"/>
      <c r="P234" s="50">
        <f>H234-J234-I234-K234-L234-M234-INVENTARIO!$N234-O234</f>
        <v>0</v>
      </c>
      <c r="Q234" s="1">
        <f>IFERROR(VLOOKUP(D234,'TABL COMPR'!$A:$D,4,0),0)</f>
        <v>0</v>
      </c>
      <c r="R234" s="1">
        <f>IFERROR(VLOOKUP(D234,#REF!,4,0),0)</f>
        <v>0</v>
      </c>
      <c r="S234" s="1">
        <f t="shared" si="4"/>
        <v>0</v>
      </c>
      <c r="T234" s="1">
        <f t="shared" si="5"/>
        <v>0</v>
      </c>
      <c r="U234" s="1"/>
      <c r="V234" s="1"/>
      <c r="W234" s="1"/>
      <c r="X234" s="1"/>
      <c r="Y234" s="1"/>
      <c r="Z234" s="1"/>
      <c r="AA234" s="1"/>
    </row>
    <row r="235" spans="1:27" ht="17.25" customHeight="1" x14ac:dyDescent="0.25">
      <c r="A235" s="49" t="str">
        <f>VLOOKUP(INVENTARIO!$D235,LISTA!$A:$E,3,0)</f>
        <v>P&amp;G-FQ</v>
      </c>
      <c r="B235" s="49" t="str">
        <f>VLOOKUP(INVENTARIO!$D235,LISTA!$A:$E,4,0)</f>
        <v>Cuidado Bucal</v>
      </c>
      <c r="C235" s="49" t="str">
        <f>VLOOKUP(INVENTARIO!$D235,LISTA!$A:$E,5,0)</f>
        <v>Oral B</v>
      </c>
      <c r="D235" s="49">
        <v>80697417</v>
      </c>
      <c r="E235" s="49" t="s">
        <v>1362</v>
      </c>
      <c r="F235" s="49">
        <v>4</v>
      </c>
      <c r="G235" s="50">
        <f t="shared" si="6"/>
        <v>0</v>
      </c>
      <c r="H235" s="50">
        <f t="shared" si="19"/>
        <v>0</v>
      </c>
      <c r="I235" s="49"/>
      <c r="J235" s="49"/>
      <c r="K235" s="49">
        <f t="shared" si="2"/>
        <v>0</v>
      </c>
      <c r="L235" s="49"/>
      <c r="M235" s="49">
        <f t="shared" si="3"/>
        <v>0</v>
      </c>
      <c r="N235" s="49"/>
      <c r="O235" s="49"/>
      <c r="P235" s="50">
        <f>H235-J235-I235-K235-L235-M235-INVENTARIO!$N235-O235</f>
        <v>0</v>
      </c>
      <c r="Q235" s="1">
        <f>IFERROR(VLOOKUP(D235,'TABL COMPR'!$A:$D,4,0),0)</f>
        <v>0</v>
      </c>
      <c r="R235" s="1">
        <f>IFERROR(VLOOKUP(D235,#REF!,4,0),0)</f>
        <v>0</v>
      </c>
      <c r="S235" s="1">
        <f t="shared" si="4"/>
        <v>0</v>
      </c>
      <c r="T235" s="1">
        <f t="shared" si="5"/>
        <v>0</v>
      </c>
      <c r="U235" s="1"/>
      <c r="V235" s="1"/>
      <c r="W235" s="1"/>
      <c r="X235" s="1"/>
      <c r="Y235" s="1"/>
      <c r="Z235" s="1"/>
      <c r="AA235" s="1"/>
    </row>
    <row r="236" spans="1:27" ht="17.25" customHeight="1" x14ac:dyDescent="0.25">
      <c r="A236" s="49" t="str">
        <f>VLOOKUP(INVENTARIO!$D236,LISTA!$A:$E,3,0)</f>
        <v>P&amp;G-FQ</v>
      </c>
      <c r="B236" s="49" t="str">
        <f>VLOOKUP(INVENTARIO!$D236,LISTA!$A:$E,4,0)</f>
        <v>CUIDADO DEL CABELLO</v>
      </c>
      <c r="C236" s="49" t="str">
        <f>VLOOKUP(INVENTARIO!$D236,LISTA!$A:$E,5,0)</f>
        <v>Pantene</v>
      </c>
      <c r="D236" s="49">
        <v>80696848</v>
      </c>
      <c r="E236" s="49" t="s">
        <v>1501</v>
      </c>
      <c r="F236" s="49">
        <v>12</v>
      </c>
      <c r="G236" s="50">
        <f t="shared" si="6"/>
        <v>0</v>
      </c>
      <c r="H236" s="50">
        <f t="shared" si="19"/>
        <v>0</v>
      </c>
      <c r="I236" s="49"/>
      <c r="J236" s="49"/>
      <c r="K236" s="49">
        <f t="shared" si="2"/>
        <v>0</v>
      </c>
      <c r="L236" s="49"/>
      <c r="M236" s="49">
        <f t="shared" si="3"/>
        <v>0</v>
      </c>
      <c r="N236" s="49"/>
      <c r="O236" s="49"/>
      <c r="P236" s="50">
        <f>H236-J236-I236-K236-L236-M236-INVENTARIO!$N236-O236</f>
        <v>0</v>
      </c>
      <c r="Q236" s="1">
        <f>IFERROR(VLOOKUP(D236,'TABL COMPR'!$A:$D,4,0),0)</f>
        <v>0</v>
      </c>
      <c r="R236" s="1">
        <f>IFERROR(VLOOKUP(D236,#REF!,4,0),0)</f>
        <v>0</v>
      </c>
      <c r="S236" s="1">
        <f t="shared" si="4"/>
        <v>0</v>
      </c>
      <c r="T236" s="1">
        <f t="shared" si="5"/>
        <v>0</v>
      </c>
      <c r="U236" s="1"/>
      <c r="V236" s="1"/>
      <c r="W236" s="1"/>
      <c r="X236" s="1"/>
      <c r="Y236" s="1"/>
      <c r="Z236" s="1"/>
      <c r="AA236" s="1"/>
    </row>
    <row r="237" spans="1:27" ht="17.25" customHeight="1" x14ac:dyDescent="0.25">
      <c r="A237" s="49" t="str">
        <f>VLOOKUP(INVENTARIO!$D237,LISTA!$A:$E,3,0)</f>
        <v>P&amp;G-FQ</v>
      </c>
      <c r="B237" s="49" t="str">
        <f>VLOOKUP(INVENTARIO!$D237,LISTA!$A:$E,4,0)</f>
        <v>CUIDADO DEL CABELLO</v>
      </c>
      <c r="C237" s="49" t="str">
        <f>VLOOKUP(INVENTARIO!$D237,LISTA!$A:$E,5,0)</f>
        <v>Pantene</v>
      </c>
      <c r="D237" s="49">
        <v>80696847</v>
      </c>
      <c r="E237" s="49" t="s">
        <v>1499</v>
      </c>
      <c r="F237" s="49">
        <v>12</v>
      </c>
      <c r="G237" s="50">
        <f t="shared" si="6"/>
        <v>0</v>
      </c>
      <c r="H237" s="50">
        <f t="shared" si="19"/>
        <v>0</v>
      </c>
      <c r="I237" s="49"/>
      <c r="J237" s="49"/>
      <c r="K237" s="49">
        <f t="shared" si="2"/>
        <v>0</v>
      </c>
      <c r="L237" s="49"/>
      <c r="M237" s="49">
        <f t="shared" si="3"/>
        <v>0</v>
      </c>
      <c r="N237" s="49"/>
      <c r="O237" s="49"/>
      <c r="P237" s="50">
        <f>H237-J237-I237-K237-L237-M237-INVENTARIO!$N237-O237</f>
        <v>0</v>
      </c>
      <c r="Q237" s="1">
        <f>IFERROR(VLOOKUP(D237,'TABL COMPR'!$A:$D,4,0),0)</f>
        <v>0</v>
      </c>
      <c r="R237" s="1">
        <f>IFERROR(VLOOKUP(D237,#REF!,4,0),0)</f>
        <v>0</v>
      </c>
      <c r="S237" s="1">
        <f t="shared" si="4"/>
        <v>0</v>
      </c>
      <c r="T237" s="1">
        <f t="shared" si="5"/>
        <v>0</v>
      </c>
      <c r="U237" s="1"/>
      <c r="V237" s="1"/>
      <c r="W237" s="1"/>
      <c r="X237" s="1"/>
      <c r="Y237" s="1"/>
      <c r="Z237" s="1"/>
      <c r="AA237" s="1"/>
    </row>
    <row r="238" spans="1:27" ht="17.25" customHeight="1" x14ac:dyDescent="0.25">
      <c r="A238" s="49" t="str">
        <f>VLOOKUP(INVENTARIO!$D238,LISTA!$A:$E,3,0)</f>
        <v>P&amp;G-FQ</v>
      </c>
      <c r="B238" s="49" t="str">
        <f>VLOOKUP(INVENTARIO!$D238,LISTA!$A:$E,4,0)</f>
        <v>CUIDADOPERSONAL</v>
      </c>
      <c r="C238" s="49" t="str">
        <f>VLOOKUP(INVENTARIO!$D238,LISTA!$A:$E,5,0)</f>
        <v>Gillette</v>
      </c>
      <c r="D238" s="49">
        <v>80692228</v>
      </c>
      <c r="E238" s="49" t="s">
        <v>1585</v>
      </c>
      <c r="F238" s="49">
        <v>12</v>
      </c>
      <c r="G238" s="50">
        <f t="shared" si="6"/>
        <v>0</v>
      </c>
      <c r="H238" s="50">
        <f t="shared" si="19"/>
        <v>0</v>
      </c>
      <c r="I238" s="49"/>
      <c r="J238" s="49"/>
      <c r="K238" s="49">
        <f t="shared" si="2"/>
        <v>0</v>
      </c>
      <c r="L238" s="49"/>
      <c r="M238" s="49">
        <f t="shared" si="3"/>
        <v>0</v>
      </c>
      <c r="N238" s="49"/>
      <c r="O238" s="49"/>
      <c r="P238" s="50">
        <f>H238-J238-I238-K238-L238-M238-INVENTARIO!$N238-O238</f>
        <v>0</v>
      </c>
      <c r="Q238" s="1">
        <f>IFERROR(VLOOKUP(D238,'TABL COMPR'!$A:$D,4,0),0)</f>
        <v>0</v>
      </c>
      <c r="R238" s="1">
        <f>IFERROR(VLOOKUP(D238,#REF!,4,0),0)</f>
        <v>0</v>
      </c>
      <c r="S238" s="1">
        <f t="shared" si="4"/>
        <v>0</v>
      </c>
      <c r="T238" s="1">
        <f t="shared" si="5"/>
        <v>0</v>
      </c>
      <c r="U238" s="1"/>
      <c r="V238" s="1"/>
      <c r="W238" s="1"/>
      <c r="X238" s="1"/>
      <c r="Y238" s="1"/>
      <c r="Z238" s="1"/>
      <c r="AA238" s="1"/>
    </row>
    <row r="239" spans="1:27" ht="17.25" customHeight="1" x14ac:dyDescent="0.25">
      <c r="A239" s="49" t="str">
        <f>VLOOKUP(INVENTARIO!$D239,LISTA!$A:$E,3,0)</f>
        <v>P&amp;G-FQ</v>
      </c>
      <c r="B239" s="49" t="str">
        <f>VLOOKUP(INVENTARIO!$D239,LISTA!$A:$E,4,0)</f>
        <v>CUIDADO DEL CABELLO</v>
      </c>
      <c r="C239" s="49" t="str">
        <f>VLOOKUP(INVENTARIO!$D239,LISTA!$A:$E,5,0)</f>
        <v>Pantene</v>
      </c>
      <c r="D239" s="49">
        <v>80687890</v>
      </c>
      <c r="E239" s="49" t="s">
        <v>1497</v>
      </c>
      <c r="F239" s="49">
        <v>12</v>
      </c>
      <c r="G239" s="50">
        <f t="shared" si="6"/>
        <v>0</v>
      </c>
      <c r="H239" s="50">
        <f t="shared" si="19"/>
        <v>0</v>
      </c>
      <c r="I239" s="49"/>
      <c r="J239" s="49"/>
      <c r="K239" s="49">
        <f t="shared" si="2"/>
        <v>0</v>
      </c>
      <c r="L239" s="49"/>
      <c r="M239" s="49">
        <f t="shared" si="3"/>
        <v>0</v>
      </c>
      <c r="N239" s="49"/>
      <c r="O239" s="49"/>
      <c r="P239" s="50">
        <f>H239-J239-I239-K239-L239-M239-INVENTARIO!$N239-O239</f>
        <v>0</v>
      </c>
      <c r="Q239" s="1">
        <f>IFERROR(VLOOKUP(D239,'TABL COMPR'!$A:$D,4,0),0)</f>
        <v>0</v>
      </c>
      <c r="R239" s="1">
        <f>IFERROR(VLOOKUP(D239,#REF!,4,0),0)</f>
        <v>0</v>
      </c>
      <c r="S239" s="1">
        <f t="shared" si="4"/>
        <v>0</v>
      </c>
      <c r="T239" s="1">
        <f t="shared" si="5"/>
        <v>0</v>
      </c>
      <c r="U239" s="1"/>
      <c r="V239" s="1"/>
      <c r="W239" s="1"/>
      <c r="X239" s="1"/>
      <c r="Y239" s="1"/>
      <c r="Z239" s="1"/>
      <c r="AA239" s="1"/>
    </row>
    <row r="240" spans="1:27" ht="17.25" customHeight="1" x14ac:dyDescent="0.25">
      <c r="A240" s="49" t="str">
        <f>VLOOKUP(INVENTARIO!$D240,LISTA!$A:$E,3,0)</f>
        <v>P&amp;G-FQ</v>
      </c>
      <c r="B240" s="49" t="str">
        <f>VLOOKUP(INVENTARIO!$D240,LISTA!$A:$E,4,0)</f>
        <v>CUIDADO DEL CABELLO</v>
      </c>
      <c r="C240" s="49" t="str">
        <f>VLOOKUP(INVENTARIO!$D240,LISTA!$A:$E,5,0)</f>
        <v>Pantene</v>
      </c>
      <c r="D240" s="49">
        <v>80687009</v>
      </c>
      <c r="E240" s="49" t="s">
        <v>1493</v>
      </c>
      <c r="F240" s="49">
        <v>12</v>
      </c>
      <c r="G240" s="50">
        <f t="shared" si="6"/>
        <v>0</v>
      </c>
      <c r="H240" s="50">
        <f t="shared" si="19"/>
        <v>0</v>
      </c>
      <c r="I240" s="49"/>
      <c r="J240" s="49"/>
      <c r="K240" s="49">
        <f t="shared" si="2"/>
        <v>0</v>
      </c>
      <c r="L240" s="49"/>
      <c r="M240" s="49">
        <f t="shared" si="3"/>
        <v>0</v>
      </c>
      <c r="N240" s="49"/>
      <c r="O240" s="49"/>
      <c r="P240" s="50">
        <f>H240-J240-I240-K240-L240-M240-INVENTARIO!$N240-O240</f>
        <v>0</v>
      </c>
      <c r="Q240" s="1">
        <f>IFERROR(VLOOKUP(D240,'TABL COMPR'!$A:$D,4,0),0)</f>
        <v>0</v>
      </c>
      <c r="R240" s="1">
        <f>IFERROR(VLOOKUP(D240,#REF!,4,0),0)</f>
        <v>0</v>
      </c>
      <c r="S240" s="1">
        <f t="shared" si="4"/>
        <v>0</v>
      </c>
      <c r="T240" s="1">
        <f t="shared" si="5"/>
        <v>0</v>
      </c>
      <c r="U240" s="1"/>
      <c r="V240" s="1"/>
      <c r="W240" s="1"/>
      <c r="X240" s="1"/>
      <c r="Y240" s="1"/>
      <c r="Z240" s="1"/>
      <c r="AA240" s="1"/>
    </row>
    <row r="241" spans="1:27" ht="17.25" customHeight="1" x14ac:dyDescent="0.25">
      <c r="A241" s="49" t="str">
        <f>VLOOKUP(INVENTARIO!$D241,LISTA!$A:$E,3,0)</f>
        <v>P&amp;G-FQ</v>
      </c>
      <c r="B241" s="49" t="str">
        <f>VLOOKUP(INVENTARIO!$D241,LISTA!$A:$E,4,0)</f>
        <v>CUIDADO DEL CABELLO</v>
      </c>
      <c r="C241" s="49" t="str">
        <f>VLOOKUP(INVENTARIO!$D241,LISTA!$A:$E,5,0)</f>
        <v>Pantene</v>
      </c>
      <c r="D241" s="49">
        <v>80687007</v>
      </c>
      <c r="E241" s="49" t="s">
        <v>1491</v>
      </c>
      <c r="F241" s="49">
        <v>12</v>
      </c>
      <c r="G241" s="50">
        <f t="shared" si="6"/>
        <v>0</v>
      </c>
      <c r="H241" s="50">
        <f t="shared" si="19"/>
        <v>0</v>
      </c>
      <c r="I241" s="49"/>
      <c r="J241" s="49"/>
      <c r="K241" s="49">
        <f t="shared" si="2"/>
        <v>0</v>
      </c>
      <c r="L241" s="49"/>
      <c r="M241" s="49">
        <f t="shared" si="3"/>
        <v>0</v>
      </c>
      <c r="N241" s="49"/>
      <c r="O241" s="49"/>
      <c r="P241" s="50">
        <f>H241-J241-I241-K241-L241-M241-INVENTARIO!$N241-O241</f>
        <v>0</v>
      </c>
      <c r="Q241" s="1">
        <f>IFERROR(VLOOKUP(D241,'TABL COMPR'!$A:$D,4,0),0)</f>
        <v>0</v>
      </c>
      <c r="R241" s="1">
        <f>IFERROR(VLOOKUP(D241,#REF!,4,0),0)</f>
        <v>0</v>
      </c>
      <c r="S241" s="1">
        <f t="shared" si="4"/>
        <v>0</v>
      </c>
      <c r="T241" s="1">
        <f t="shared" si="5"/>
        <v>0</v>
      </c>
      <c r="U241" s="1"/>
      <c r="V241" s="1"/>
      <c r="W241" s="1"/>
      <c r="X241" s="1"/>
      <c r="Y241" s="1"/>
      <c r="Z241" s="1"/>
      <c r="AA241" s="1"/>
    </row>
    <row r="242" spans="1:27" ht="17.25" customHeight="1" x14ac:dyDescent="0.25">
      <c r="A242" s="49" t="str">
        <f>VLOOKUP(INVENTARIO!$D242,LISTA!$A:$E,3,0)</f>
        <v>P&amp;G-FQ</v>
      </c>
      <c r="B242" s="49" t="str">
        <f>VLOOKUP(INVENTARIO!$D242,LISTA!$A:$E,4,0)</f>
        <v>CUIDADO DEL CABELLO</v>
      </c>
      <c r="C242" s="49" t="str">
        <f>VLOOKUP(INVENTARIO!$D242,LISTA!$A:$E,5,0)</f>
        <v>Pantene</v>
      </c>
      <c r="D242" s="49">
        <v>80687013</v>
      </c>
      <c r="E242" s="49" t="s">
        <v>1495</v>
      </c>
      <c r="F242" s="49">
        <v>12</v>
      </c>
      <c r="G242" s="50">
        <f t="shared" si="6"/>
        <v>0</v>
      </c>
      <c r="H242" s="50">
        <f t="shared" si="19"/>
        <v>0</v>
      </c>
      <c r="I242" s="49"/>
      <c r="J242" s="49"/>
      <c r="K242" s="49">
        <f t="shared" si="2"/>
        <v>0</v>
      </c>
      <c r="L242" s="49"/>
      <c r="M242" s="49">
        <f t="shared" si="3"/>
        <v>0</v>
      </c>
      <c r="N242" s="49"/>
      <c r="O242" s="49"/>
      <c r="P242" s="50">
        <f>H242-J242-I242-K242-L242-M242-INVENTARIO!$N242-O242</f>
        <v>0</v>
      </c>
      <c r="Q242" s="1">
        <f>IFERROR(VLOOKUP(D242,'TABL COMPR'!$A:$D,4,0),0)</f>
        <v>0</v>
      </c>
      <c r="R242" s="1">
        <f>IFERROR(VLOOKUP(D242,#REF!,4,0),0)</f>
        <v>0</v>
      </c>
      <c r="S242" s="1">
        <f t="shared" si="4"/>
        <v>0</v>
      </c>
      <c r="T242" s="1">
        <f t="shared" si="5"/>
        <v>0</v>
      </c>
      <c r="U242" s="1"/>
      <c r="V242" s="1"/>
      <c r="W242" s="1"/>
      <c r="X242" s="1"/>
      <c r="Y242" s="1"/>
      <c r="Z242" s="1"/>
      <c r="AA242" s="1"/>
    </row>
    <row r="243" spans="1:27" ht="17.25" customHeight="1" x14ac:dyDescent="0.25">
      <c r="A243" s="49" t="str">
        <f>VLOOKUP(INVENTARIO!$D243,LISTA!$A:$E,3,0)</f>
        <v>P&amp;G-FQ</v>
      </c>
      <c r="B243" s="49" t="str">
        <f>VLOOKUP(INVENTARIO!$D243,LISTA!$A:$E,4,0)</f>
        <v>AFEITADO</v>
      </c>
      <c r="C243" s="49" t="str">
        <f>VLOOKUP(INVENTARIO!$D243,LISTA!$A:$E,5,0)</f>
        <v>Gillette UG</v>
      </c>
      <c r="D243" s="49">
        <v>80685930</v>
      </c>
      <c r="E243" s="49" t="s">
        <v>1271</v>
      </c>
      <c r="F243" s="49">
        <v>72</v>
      </c>
      <c r="G243" s="50">
        <f t="shared" si="6"/>
        <v>0</v>
      </c>
      <c r="H243" s="50">
        <f>INVENTARIO!$G243</f>
        <v>0</v>
      </c>
      <c r="I243" s="49"/>
      <c r="J243" s="49"/>
      <c r="K243" s="49">
        <f t="shared" si="2"/>
        <v>0</v>
      </c>
      <c r="L243" s="49"/>
      <c r="M243" s="49">
        <f t="shared" si="3"/>
        <v>0</v>
      </c>
      <c r="N243" s="49"/>
      <c r="O243" s="49"/>
      <c r="P243" s="50">
        <f>H243-J243-I243-K243-L243-M243-INVENTARIO!$N243-O243</f>
        <v>0</v>
      </c>
      <c r="Q243" s="1">
        <f>IFERROR(VLOOKUP(D243,'TABL COMPR'!$A:$D,4,0),0)</f>
        <v>0</v>
      </c>
      <c r="R243" s="1">
        <f>IFERROR(VLOOKUP(D243,#REF!,4,0),0)</f>
        <v>0</v>
      </c>
      <c r="S243" s="1">
        <f t="shared" si="4"/>
        <v>0</v>
      </c>
      <c r="T243" s="1">
        <f t="shared" si="5"/>
        <v>0</v>
      </c>
      <c r="U243" s="1"/>
      <c r="V243" s="1"/>
      <c r="W243" s="1"/>
      <c r="X243" s="1"/>
      <c r="Y243" s="1"/>
      <c r="Z243" s="1"/>
      <c r="AA243" s="1"/>
    </row>
    <row r="244" spans="1:27" ht="17.25" customHeight="1" x14ac:dyDescent="0.25">
      <c r="A244" s="49" t="str">
        <f>VLOOKUP(INVENTARIO!$D244,LISTA!$A:$E,3,0)</f>
        <v>P&amp;G-FQ</v>
      </c>
      <c r="B244" s="49" t="str">
        <f>VLOOKUP(INVENTARIO!$D244,LISTA!$A:$E,4,0)</f>
        <v>AFEITADO</v>
      </c>
      <c r="C244" s="49" t="str">
        <f>VLOOKUP(INVENTARIO!$D244,LISTA!$A:$E,5,0)</f>
        <v>Gillette UG</v>
      </c>
      <c r="D244" s="49">
        <v>80685905</v>
      </c>
      <c r="E244" s="49" t="s">
        <v>1267</v>
      </c>
      <c r="F244" s="49">
        <v>36</v>
      </c>
      <c r="G244" s="50">
        <f t="shared" si="6"/>
        <v>0</v>
      </c>
      <c r="H244" s="50">
        <f>INVENTARIO!$G244</f>
        <v>0</v>
      </c>
      <c r="I244" s="49"/>
      <c r="J244" s="49"/>
      <c r="K244" s="49">
        <f t="shared" si="2"/>
        <v>0</v>
      </c>
      <c r="L244" s="49"/>
      <c r="M244" s="49">
        <f t="shared" si="3"/>
        <v>0</v>
      </c>
      <c r="N244" s="49"/>
      <c r="O244" s="49"/>
      <c r="P244" s="50">
        <f>H244-J244-I244-K244-L244-M244-INVENTARIO!$N244-O244</f>
        <v>0</v>
      </c>
      <c r="Q244" s="1">
        <f>IFERROR(VLOOKUP(D244,'TABL COMPR'!$A:$D,4,0),0)</f>
        <v>0</v>
      </c>
      <c r="R244" s="1">
        <f>IFERROR(VLOOKUP(D244,#REF!,4,0),0)</f>
        <v>0</v>
      </c>
      <c r="S244" s="1">
        <f t="shared" si="4"/>
        <v>0</v>
      </c>
      <c r="T244" s="1">
        <f t="shared" si="5"/>
        <v>0</v>
      </c>
      <c r="U244" s="1"/>
      <c r="V244" s="1"/>
      <c r="W244" s="1"/>
      <c r="X244" s="1"/>
      <c r="Y244" s="1"/>
      <c r="Z244" s="1"/>
      <c r="AA244" s="1"/>
    </row>
    <row r="245" spans="1:27" ht="17.25" customHeight="1" x14ac:dyDescent="0.25">
      <c r="A245" s="49" t="str">
        <f>VLOOKUP(INVENTARIO!$D245,LISTA!$A:$E,3,0)</f>
        <v>P&amp;G-FQ</v>
      </c>
      <c r="B245" s="49" t="str">
        <f>VLOOKUP(INVENTARIO!$D245,LISTA!$A:$E,4,0)</f>
        <v>AFEITADO</v>
      </c>
      <c r="C245" s="49" t="str">
        <f>VLOOKUP(INVENTARIO!$D245,LISTA!$A:$E,5,0)</f>
        <v>Gillette UG</v>
      </c>
      <c r="D245" s="49">
        <v>80685855</v>
      </c>
      <c r="E245" s="49" t="s">
        <v>1265</v>
      </c>
      <c r="F245" s="49">
        <v>12</v>
      </c>
      <c r="G245" s="50">
        <f t="shared" si="6"/>
        <v>0</v>
      </c>
      <c r="H245" s="50">
        <f t="shared" ref="H245:H275" si="20">G245*F245</f>
        <v>0</v>
      </c>
      <c r="I245" s="49"/>
      <c r="J245" s="49"/>
      <c r="K245" s="49">
        <f t="shared" si="2"/>
        <v>0</v>
      </c>
      <c r="L245" s="49"/>
      <c r="M245" s="49">
        <f t="shared" si="3"/>
        <v>0</v>
      </c>
      <c r="N245" s="49"/>
      <c r="O245" s="49"/>
      <c r="P245" s="50">
        <f>H245-J245-I245-K245-L245-M245-INVENTARIO!$N245-O245</f>
        <v>0</v>
      </c>
      <c r="Q245" s="1">
        <f>IFERROR(VLOOKUP(D245,'TABL COMPR'!$A:$D,4,0),0)</f>
        <v>0</v>
      </c>
      <c r="R245" s="1">
        <f>IFERROR(VLOOKUP(D245,#REF!,4,0),0)</f>
        <v>0</v>
      </c>
      <c r="S245" s="1">
        <f t="shared" si="4"/>
        <v>0</v>
      </c>
      <c r="T245" s="1">
        <f t="shared" si="5"/>
        <v>0</v>
      </c>
      <c r="U245" s="1"/>
      <c r="V245" s="1"/>
      <c r="W245" s="1"/>
      <c r="X245" s="1"/>
      <c r="Y245" s="1"/>
      <c r="Z245" s="1"/>
      <c r="AA245" s="1"/>
    </row>
    <row r="246" spans="1:27" ht="17.25" customHeight="1" x14ac:dyDescent="0.25">
      <c r="A246" s="49" t="str">
        <f>VLOOKUP(INVENTARIO!$D246,LISTA!$A:$E,3,0)</f>
        <v>P&amp;G-FQ</v>
      </c>
      <c r="B246" s="49" t="str">
        <f>VLOOKUP(INVENTARIO!$D246,LISTA!$A:$E,4,0)</f>
        <v>CUIDADO FEMENINO</v>
      </c>
      <c r="C246" s="49" t="str">
        <f>VLOOKUP(INVENTARIO!$D246,LISTA!$A:$E,5,0)</f>
        <v>Always</v>
      </c>
      <c r="D246" s="49">
        <v>80684784</v>
      </c>
      <c r="E246" s="49" t="s">
        <v>1571</v>
      </c>
      <c r="F246" s="49">
        <v>24</v>
      </c>
      <c r="G246" s="50">
        <f t="shared" si="6"/>
        <v>0</v>
      </c>
      <c r="H246" s="50">
        <f t="shared" si="20"/>
        <v>0</v>
      </c>
      <c r="I246" s="49"/>
      <c r="J246" s="49"/>
      <c r="K246" s="49">
        <f t="shared" si="2"/>
        <v>0</v>
      </c>
      <c r="L246" s="49"/>
      <c r="M246" s="49">
        <f t="shared" si="3"/>
        <v>0</v>
      </c>
      <c r="N246" s="49"/>
      <c r="O246" s="49"/>
      <c r="P246" s="50">
        <f>H246-J246-I246-K246-L246-M246-INVENTARIO!$N246-O246</f>
        <v>0</v>
      </c>
      <c r="Q246" s="1">
        <f>IFERROR(VLOOKUP(D246,'TABL COMPR'!$A:$D,4,0),0)</f>
        <v>0</v>
      </c>
      <c r="R246" s="1">
        <f>IFERROR(VLOOKUP(D246,#REF!,4,0),0)</f>
        <v>0</v>
      </c>
      <c r="S246" s="1">
        <f t="shared" si="4"/>
        <v>0</v>
      </c>
      <c r="T246" s="1">
        <f t="shared" si="5"/>
        <v>0</v>
      </c>
      <c r="U246" s="1"/>
      <c r="V246" s="1"/>
      <c r="W246" s="1"/>
      <c r="X246" s="1"/>
      <c r="Y246" s="1"/>
      <c r="Z246" s="1"/>
      <c r="AA246" s="1"/>
    </row>
    <row r="247" spans="1:27" ht="17.25" customHeight="1" x14ac:dyDescent="0.25">
      <c r="A247" s="49" t="str">
        <f>VLOOKUP(INVENTARIO!$D247,LISTA!$A:$E,3,0)</f>
        <v>P&amp;G-FQ</v>
      </c>
      <c r="B247" s="49" t="str">
        <f>VLOOKUP(INVENTARIO!$D247,LISTA!$A:$E,4,0)</f>
        <v>CUIDADOPERSONAL</v>
      </c>
      <c r="C247" s="49" t="str">
        <f>VLOOKUP(INVENTARIO!$D247,LISTA!$A:$E,5,0)</f>
        <v>Gillette</v>
      </c>
      <c r="D247" s="49">
        <v>80692231</v>
      </c>
      <c r="E247" s="49" t="s">
        <v>1616</v>
      </c>
      <c r="F247" s="49">
        <v>12</v>
      </c>
      <c r="G247" s="50">
        <f t="shared" si="6"/>
        <v>0</v>
      </c>
      <c r="H247" s="50">
        <f t="shared" si="20"/>
        <v>0</v>
      </c>
      <c r="I247" s="49"/>
      <c r="J247" s="49"/>
      <c r="K247" s="49">
        <f t="shared" si="2"/>
        <v>0</v>
      </c>
      <c r="L247" s="49"/>
      <c r="M247" s="49">
        <f t="shared" si="3"/>
        <v>0</v>
      </c>
      <c r="N247" s="49"/>
      <c r="O247" s="49"/>
      <c r="P247" s="50">
        <f>H247-J247-I247-K247-L247-M247-INVENTARIO!$N247-O247</f>
        <v>0</v>
      </c>
      <c r="Q247" s="1">
        <f>IFERROR(VLOOKUP(D247,'TABL COMPR'!$A:$D,4,0),0)</f>
        <v>0</v>
      </c>
      <c r="R247" s="1">
        <f>IFERROR(VLOOKUP(D247,#REF!,4,0),0)</f>
        <v>0</v>
      </c>
      <c r="S247" s="1">
        <f t="shared" si="4"/>
        <v>0</v>
      </c>
      <c r="T247" s="1">
        <f t="shared" si="5"/>
        <v>0</v>
      </c>
      <c r="U247" s="1"/>
      <c r="V247" s="1"/>
      <c r="W247" s="1"/>
      <c r="X247" s="1"/>
      <c r="Y247" s="1"/>
      <c r="Z247" s="1"/>
      <c r="AA247" s="1"/>
    </row>
    <row r="248" spans="1:27" ht="17.25" customHeight="1" x14ac:dyDescent="0.25">
      <c r="A248" s="49" t="str">
        <f>VLOOKUP(INVENTARIO!$D248,LISTA!$A:$E,3,0)</f>
        <v>P&amp;G-FQ</v>
      </c>
      <c r="B248" s="49" t="str">
        <f>VLOOKUP(INVENTARIO!$D248,LISTA!$A:$E,4,0)</f>
        <v>CUIDADO FEMENINO</v>
      </c>
      <c r="C248" s="49" t="str">
        <f>VLOOKUP(INVENTARIO!$D248,LISTA!$A:$E,5,0)</f>
        <v>Always</v>
      </c>
      <c r="D248" s="49">
        <v>80684299</v>
      </c>
      <c r="E248" s="49" t="s">
        <v>1566</v>
      </c>
      <c r="F248" s="49">
        <v>12</v>
      </c>
      <c r="G248" s="50">
        <f t="shared" si="6"/>
        <v>0</v>
      </c>
      <c r="H248" s="50">
        <f t="shared" si="20"/>
        <v>0</v>
      </c>
      <c r="I248" s="49"/>
      <c r="J248" s="49"/>
      <c r="K248" s="49">
        <f t="shared" si="2"/>
        <v>0</v>
      </c>
      <c r="L248" s="49"/>
      <c r="M248" s="49">
        <f t="shared" si="3"/>
        <v>0</v>
      </c>
      <c r="N248" s="49"/>
      <c r="O248" s="49"/>
      <c r="P248" s="50">
        <f>H248-J248-I248-K248-L248-M248-INVENTARIO!$N248-O248</f>
        <v>0</v>
      </c>
      <c r="Q248" s="1">
        <f>IFERROR(VLOOKUP(D248,'TABL COMPR'!$A:$D,4,0),0)</f>
        <v>0</v>
      </c>
      <c r="R248" s="1">
        <f>IFERROR(VLOOKUP(D248,#REF!,4,0),0)</f>
        <v>0</v>
      </c>
      <c r="S248" s="1">
        <f t="shared" si="4"/>
        <v>0</v>
      </c>
      <c r="T248" s="1">
        <f t="shared" si="5"/>
        <v>0</v>
      </c>
      <c r="U248" s="1"/>
      <c r="V248" s="1"/>
      <c r="W248" s="1"/>
      <c r="X248" s="1"/>
      <c r="Y248" s="1"/>
      <c r="Z248" s="1"/>
      <c r="AA248" s="1"/>
    </row>
    <row r="249" spans="1:27" ht="17.25" customHeight="1" x14ac:dyDescent="0.25">
      <c r="A249" s="49" t="str">
        <f>VLOOKUP(INVENTARIO!$D249,LISTA!$A:$E,3,0)</f>
        <v>P&amp;G-FQ</v>
      </c>
      <c r="B249" s="49" t="str">
        <f>VLOOKUP(INVENTARIO!$D249,LISTA!$A:$E,4,0)</f>
        <v>AFEITADO</v>
      </c>
      <c r="C249" s="49" t="str">
        <f>VLOOKUP(INVENTARIO!$D249,LISTA!$A:$E,5,0)</f>
        <v>Gillette UG</v>
      </c>
      <c r="D249" s="49">
        <v>80682872</v>
      </c>
      <c r="E249" s="49" t="s">
        <v>1263</v>
      </c>
      <c r="F249" s="49">
        <v>24</v>
      </c>
      <c r="G249" s="50">
        <f t="shared" si="6"/>
        <v>0</v>
      </c>
      <c r="H249" s="50">
        <f t="shared" si="20"/>
        <v>0</v>
      </c>
      <c r="I249" s="49"/>
      <c r="J249" s="49"/>
      <c r="K249" s="49">
        <f t="shared" si="2"/>
        <v>0</v>
      </c>
      <c r="L249" s="49"/>
      <c r="M249" s="49">
        <f t="shared" si="3"/>
        <v>0</v>
      </c>
      <c r="N249" s="49"/>
      <c r="O249" s="49"/>
      <c r="P249" s="50">
        <f>H249-J249-I249-K249-L249-M249-INVENTARIO!$N249-O249</f>
        <v>0</v>
      </c>
      <c r="Q249" s="1">
        <f>IFERROR(VLOOKUP(D249,'TABL COMPR'!$A:$D,4,0),0)</f>
        <v>0</v>
      </c>
      <c r="R249" s="1">
        <f>IFERROR(VLOOKUP(D249,#REF!,4,0),0)</f>
        <v>0</v>
      </c>
      <c r="S249" s="1">
        <f t="shared" si="4"/>
        <v>0</v>
      </c>
      <c r="T249" s="1">
        <f t="shared" si="5"/>
        <v>0</v>
      </c>
      <c r="U249" s="1"/>
      <c r="V249" s="1"/>
      <c r="W249" s="1"/>
      <c r="X249" s="1"/>
      <c r="Y249" s="1"/>
      <c r="Z249" s="1"/>
      <c r="AA249" s="1"/>
    </row>
    <row r="250" spans="1:27" ht="17.25" customHeight="1" x14ac:dyDescent="0.25">
      <c r="A250" s="49" t="str">
        <f>VLOOKUP(INVENTARIO!$D250,LISTA!$A:$E,3,0)</f>
        <v>P&amp;G-FQ</v>
      </c>
      <c r="B250" s="49" t="str">
        <f>VLOOKUP(INVENTARIO!$D250,LISTA!$A:$E,4,0)</f>
        <v>CUIDADO DE LA ROPA</v>
      </c>
      <c r="C250" s="49" t="str">
        <f>VLOOKUP(INVENTARIO!$D250,LISTA!$A:$E,5,0)</f>
        <v>Ariel</v>
      </c>
      <c r="D250" s="49">
        <v>80682213</v>
      </c>
      <c r="E250" s="49" t="s">
        <v>1393</v>
      </c>
      <c r="F250" s="49">
        <v>6</v>
      </c>
      <c r="G250" s="50">
        <f t="shared" si="6"/>
        <v>0</v>
      </c>
      <c r="H250" s="50">
        <f t="shared" si="20"/>
        <v>0</v>
      </c>
      <c r="I250" s="49"/>
      <c r="J250" s="49"/>
      <c r="K250" s="49">
        <f t="shared" si="2"/>
        <v>0</v>
      </c>
      <c r="L250" s="49"/>
      <c r="M250" s="49">
        <f t="shared" si="3"/>
        <v>0</v>
      </c>
      <c r="N250" s="49"/>
      <c r="O250" s="49"/>
      <c r="P250" s="50">
        <f>H250-J250-I250-K250-L250-M250-INVENTARIO!$N250-O250</f>
        <v>0</v>
      </c>
      <c r="Q250" s="1">
        <f>IFERROR(VLOOKUP(D250,'TABL COMPR'!$A:$D,4,0),0)</f>
        <v>0</v>
      </c>
      <c r="R250" s="1">
        <f>IFERROR(VLOOKUP(D250,#REF!,4,0),0)</f>
        <v>0</v>
      </c>
      <c r="S250" s="1">
        <f t="shared" si="4"/>
        <v>0</v>
      </c>
      <c r="T250" s="1">
        <f t="shared" si="5"/>
        <v>0</v>
      </c>
      <c r="U250" s="1"/>
      <c r="V250" s="1"/>
      <c r="W250" s="1"/>
      <c r="X250" s="1"/>
      <c r="Y250" s="1"/>
      <c r="Z250" s="1"/>
      <c r="AA250" s="1"/>
    </row>
    <row r="251" spans="1:27" ht="17.25" customHeight="1" x14ac:dyDescent="0.25">
      <c r="A251" s="49" t="str">
        <f>VLOOKUP(INVENTARIO!$D251,LISTA!$A:$E,3,0)</f>
        <v>P&amp;G-FQ</v>
      </c>
      <c r="B251" s="49" t="str">
        <f>VLOOKUP(INVENTARIO!$D251,LISTA!$A:$E,4,0)</f>
        <v>CUIDADO DEL CABELLO</v>
      </c>
      <c r="C251" s="49" t="str">
        <f>VLOOKUP(INVENTARIO!$D251,LISTA!$A:$E,5,0)</f>
        <v>H&amp;S</v>
      </c>
      <c r="D251" s="49">
        <v>80680718</v>
      </c>
      <c r="E251" s="49" t="s">
        <v>1535</v>
      </c>
      <c r="F251" s="49">
        <v>12</v>
      </c>
      <c r="G251" s="50">
        <f t="shared" si="6"/>
        <v>0</v>
      </c>
      <c r="H251" s="50">
        <f t="shared" si="20"/>
        <v>0</v>
      </c>
      <c r="I251" s="49"/>
      <c r="J251" s="49"/>
      <c r="K251" s="49">
        <f t="shared" si="2"/>
        <v>0</v>
      </c>
      <c r="L251" s="49"/>
      <c r="M251" s="49">
        <f t="shared" si="3"/>
        <v>0</v>
      </c>
      <c r="N251" s="49"/>
      <c r="O251" s="49"/>
      <c r="P251" s="50">
        <f>H251-J251-I251-K251-L251-M251-INVENTARIO!$N251-O251</f>
        <v>0</v>
      </c>
      <c r="Q251" s="1">
        <f>IFERROR(VLOOKUP(D251,'TABL COMPR'!$A:$D,4,0),0)</f>
        <v>0</v>
      </c>
      <c r="R251" s="1">
        <f>IFERROR(VLOOKUP(D251,#REF!,4,0),0)</f>
        <v>0</v>
      </c>
      <c r="S251" s="1">
        <f t="shared" si="4"/>
        <v>0</v>
      </c>
      <c r="T251" s="1">
        <f t="shared" si="5"/>
        <v>0</v>
      </c>
      <c r="U251" s="1"/>
      <c r="V251" s="1"/>
      <c r="W251" s="1"/>
      <c r="X251" s="1"/>
      <c r="Y251" s="1"/>
      <c r="Z251" s="1"/>
      <c r="AA251" s="1"/>
    </row>
    <row r="252" spans="1:27" ht="17.25" customHeight="1" x14ac:dyDescent="0.25">
      <c r="A252" s="49" t="str">
        <f>VLOOKUP(INVENTARIO!$D252,LISTA!$A:$E,3,0)</f>
        <v>P&amp;G-FQ</v>
      </c>
      <c r="B252" s="49" t="str">
        <f>VLOOKUP(INVENTARIO!$D252,LISTA!$A:$E,4,0)</f>
        <v>CUIDADO DEL CABELLO</v>
      </c>
      <c r="C252" s="49" t="str">
        <f>VLOOKUP(INVENTARIO!$D252,LISTA!$A:$E,5,0)</f>
        <v>H&amp;S</v>
      </c>
      <c r="D252" s="49">
        <v>80680717</v>
      </c>
      <c r="E252" s="49" t="s">
        <v>1534</v>
      </c>
      <c r="F252" s="49">
        <v>12</v>
      </c>
      <c r="G252" s="50">
        <f t="shared" si="6"/>
        <v>0</v>
      </c>
      <c r="H252" s="50">
        <f t="shared" si="20"/>
        <v>0</v>
      </c>
      <c r="I252" s="49"/>
      <c r="J252" s="49"/>
      <c r="K252" s="49">
        <f t="shared" si="2"/>
        <v>0</v>
      </c>
      <c r="L252" s="49"/>
      <c r="M252" s="49">
        <f t="shared" si="3"/>
        <v>0</v>
      </c>
      <c r="N252" s="49"/>
      <c r="O252" s="49"/>
      <c r="P252" s="50">
        <f>H252-J252-I252-K252-L252-M252-INVENTARIO!$N252-O252</f>
        <v>0</v>
      </c>
      <c r="Q252" s="1">
        <f>IFERROR(VLOOKUP(D252,'TABL COMPR'!$A:$D,4,0),0)</f>
        <v>0</v>
      </c>
      <c r="R252" s="1">
        <f>IFERROR(VLOOKUP(D252,#REF!,4,0),0)</f>
        <v>0</v>
      </c>
      <c r="S252" s="1">
        <f t="shared" si="4"/>
        <v>0</v>
      </c>
      <c r="T252" s="1">
        <f t="shared" si="5"/>
        <v>0</v>
      </c>
      <c r="U252" s="1"/>
      <c r="V252" s="1"/>
      <c r="W252" s="1"/>
      <c r="X252" s="1"/>
      <c r="Y252" s="1"/>
      <c r="Z252" s="1"/>
      <c r="AA252" s="1"/>
    </row>
    <row r="253" spans="1:27" ht="17.25" customHeight="1" x14ac:dyDescent="0.25">
      <c r="A253" s="49" t="str">
        <f>VLOOKUP(INVENTARIO!$D253,LISTA!$A:$E,3,0)</f>
        <v>P&amp;G-FQ</v>
      </c>
      <c r="B253" s="49" t="str">
        <f>VLOOKUP(INVENTARIO!$D253,LISTA!$A:$E,4,0)</f>
        <v>CUIDADO DEL CABELLO</v>
      </c>
      <c r="C253" s="49" t="str">
        <f>VLOOKUP(INVENTARIO!$D253,LISTA!$A:$E,5,0)</f>
        <v>H&amp;S</v>
      </c>
      <c r="D253" s="49">
        <v>80755365</v>
      </c>
      <c r="E253" s="49" t="s">
        <v>1540</v>
      </c>
      <c r="F253" s="49">
        <v>12</v>
      </c>
      <c r="G253" s="50">
        <f t="shared" si="6"/>
        <v>0</v>
      </c>
      <c r="H253" s="50">
        <f t="shared" si="20"/>
        <v>0</v>
      </c>
      <c r="I253" s="49"/>
      <c r="J253" s="49"/>
      <c r="K253" s="49">
        <f t="shared" si="2"/>
        <v>0</v>
      </c>
      <c r="L253" s="49"/>
      <c r="M253" s="49">
        <f t="shared" si="3"/>
        <v>0</v>
      </c>
      <c r="N253" s="49"/>
      <c r="O253" s="49"/>
      <c r="P253" s="50">
        <f>H253-J253-I253-K253-L253-M253-INVENTARIO!$N253-O253</f>
        <v>0</v>
      </c>
      <c r="Q253" s="1">
        <f>IFERROR(VLOOKUP(D253,'TABL COMPR'!$A:$D,4,0),0)</f>
        <v>0</v>
      </c>
      <c r="R253" s="1">
        <f>IFERROR(VLOOKUP(D253,#REF!,4,0),0)</f>
        <v>0</v>
      </c>
      <c r="S253" s="1">
        <f t="shared" si="4"/>
        <v>0</v>
      </c>
      <c r="T253" s="1">
        <f t="shared" si="5"/>
        <v>0</v>
      </c>
      <c r="U253" s="1"/>
      <c r="V253" s="1"/>
      <c r="W253" s="1"/>
      <c r="X253" s="1"/>
      <c r="Y253" s="1"/>
      <c r="Z253" s="1"/>
      <c r="AA253" s="1"/>
    </row>
    <row r="254" spans="1:27" ht="17.25" customHeight="1" x14ac:dyDescent="0.25">
      <c r="A254" s="49" t="str">
        <f>VLOOKUP(INVENTARIO!$D254,LISTA!$A:$E,3,0)</f>
        <v>P&amp;G-FQ</v>
      </c>
      <c r="B254" s="49" t="str">
        <f>VLOOKUP(INVENTARIO!$D254,LISTA!$A:$E,4,0)</f>
        <v>CUIDADO DEL CABELLO</v>
      </c>
      <c r="C254" s="49" t="str">
        <f>VLOOKUP(INVENTARIO!$D254,LISTA!$A:$E,5,0)</f>
        <v>H&amp;S</v>
      </c>
      <c r="D254" s="49">
        <v>80724230</v>
      </c>
      <c r="E254" s="49" t="s">
        <v>1537</v>
      </c>
      <c r="F254" s="49">
        <v>12</v>
      </c>
      <c r="G254" s="50">
        <f t="shared" si="6"/>
        <v>0</v>
      </c>
      <c r="H254" s="50">
        <f t="shared" si="20"/>
        <v>0</v>
      </c>
      <c r="I254" s="49"/>
      <c r="J254" s="49"/>
      <c r="K254" s="49">
        <f t="shared" si="2"/>
        <v>0</v>
      </c>
      <c r="L254" s="49"/>
      <c r="M254" s="49">
        <f t="shared" si="3"/>
        <v>0</v>
      </c>
      <c r="N254" s="49"/>
      <c r="O254" s="49"/>
      <c r="P254" s="50">
        <f>H254-J254-I254-K254-L254-M254-INVENTARIO!$N254-O254</f>
        <v>0</v>
      </c>
      <c r="Q254" s="1">
        <f>IFERROR(VLOOKUP(D254,'TABL COMPR'!$A:$D,4,0),0)</f>
        <v>0</v>
      </c>
      <c r="R254" s="1">
        <f>IFERROR(VLOOKUP(D254,#REF!,4,0),0)</f>
        <v>0</v>
      </c>
      <c r="S254" s="1">
        <f t="shared" si="4"/>
        <v>0</v>
      </c>
      <c r="T254" s="1">
        <f t="shared" si="5"/>
        <v>0</v>
      </c>
      <c r="U254" s="1"/>
      <c r="V254" s="1"/>
      <c r="W254" s="1"/>
      <c r="X254" s="1"/>
      <c r="Y254" s="1"/>
      <c r="Z254" s="1"/>
      <c r="AA254" s="1"/>
    </row>
    <row r="255" spans="1:27" ht="17.25" customHeight="1" x14ac:dyDescent="0.25">
      <c r="A255" s="49" t="str">
        <f>VLOOKUP(INVENTARIO!$D255,LISTA!$A:$E,3,0)</f>
        <v>P&amp;G-FQ</v>
      </c>
      <c r="B255" s="49" t="str">
        <f>VLOOKUP(INVENTARIO!$D255,LISTA!$A:$E,4,0)</f>
        <v>CUIDADO DEL CABELLO</v>
      </c>
      <c r="C255" s="49" t="str">
        <f>VLOOKUP(INVENTARIO!$D255,LISTA!$A:$E,5,0)</f>
        <v>H&amp;S</v>
      </c>
      <c r="D255" s="49">
        <v>80680655</v>
      </c>
      <c r="E255" s="49" t="s">
        <v>1531</v>
      </c>
      <c r="F255" s="49">
        <v>12</v>
      </c>
      <c r="G255" s="50">
        <f t="shared" si="6"/>
        <v>0</v>
      </c>
      <c r="H255" s="50">
        <f t="shared" si="20"/>
        <v>0</v>
      </c>
      <c r="I255" s="49"/>
      <c r="J255" s="49"/>
      <c r="K255" s="49">
        <f t="shared" si="2"/>
        <v>0</v>
      </c>
      <c r="L255" s="49"/>
      <c r="M255" s="49">
        <f t="shared" si="3"/>
        <v>0</v>
      </c>
      <c r="N255" s="49"/>
      <c r="O255" s="49"/>
      <c r="P255" s="50">
        <f>H255-J255-I255-K255-L255-M255-INVENTARIO!$N255-O255</f>
        <v>0</v>
      </c>
      <c r="Q255" s="1">
        <f>IFERROR(VLOOKUP(D255,'TABL COMPR'!$A:$D,4,0),0)</f>
        <v>0</v>
      </c>
      <c r="R255" s="1">
        <f>IFERROR(VLOOKUP(D255,#REF!,4,0),0)</f>
        <v>0</v>
      </c>
      <c r="S255" s="1">
        <f t="shared" si="4"/>
        <v>0</v>
      </c>
      <c r="T255" s="1">
        <f t="shared" si="5"/>
        <v>0</v>
      </c>
      <c r="U255" s="1"/>
      <c r="V255" s="1"/>
      <c r="W255" s="1"/>
      <c r="X255" s="1"/>
      <c r="Y255" s="1"/>
      <c r="Z255" s="1"/>
      <c r="AA255" s="1"/>
    </row>
    <row r="256" spans="1:27" ht="17.25" customHeight="1" x14ac:dyDescent="0.25">
      <c r="A256" s="49" t="str">
        <f>VLOOKUP(INVENTARIO!$D256,LISTA!$A:$E,3,0)</f>
        <v>P&amp;G-FQ</v>
      </c>
      <c r="B256" s="49" t="str">
        <f>VLOOKUP(INVENTARIO!$D256,LISTA!$A:$E,4,0)</f>
        <v>CUIDADO DEL CABELLO</v>
      </c>
      <c r="C256" s="49" t="str">
        <f>VLOOKUP(INVENTARIO!$D256,LISTA!$A:$E,5,0)</f>
        <v>H&amp;S</v>
      </c>
      <c r="D256" s="49">
        <v>80680716</v>
      </c>
      <c r="E256" s="49" t="s">
        <v>1533</v>
      </c>
      <c r="F256" s="49">
        <v>12</v>
      </c>
      <c r="G256" s="50">
        <f t="shared" si="6"/>
        <v>0</v>
      </c>
      <c r="H256" s="50">
        <f t="shared" si="20"/>
        <v>0</v>
      </c>
      <c r="I256" s="49"/>
      <c r="J256" s="49"/>
      <c r="K256" s="49">
        <f t="shared" si="2"/>
        <v>0</v>
      </c>
      <c r="L256" s="49"/>
      <c r="M256" s="49">
        <f t="shared" si="3"/>
        <v>0</v>
      </c>
      <c r="N256" s="49"/>
      <c r="O256" s="49"/>
      <c r="P256" s="50">
        <f>H256-J256-I256-K256-L256-M256-INVENTARIO!$N256-O256</f>
        <v>0</v>
      </c>
      <c r="Q256" s="1">
        <f>IFERROR(VLOOKUP(D256,'TABL COMPR'!$A:$D,4,0),0)</f>
        <v>0</v>
      </c>
      <c r="R256" s="1">
        <f>IFERROR(VLOOKUP(D256,#REF!,4,0),0)</f>
        <v>0</v>
      </c>
      <c r="S256" s="1">
        <f t="shared" si="4"/>
        <v>0</v>
      </c>
      <c r="T256" s="1">
        <f t="shared" si="5"/>
        <v>0</v>
      </c>
      <c r="U256" s="1"/>
      <c r="V256" s="1"/>
      <c r="W256" s="1"/>
      <c r="X256" s="1"/>
      <c r="Y256" s="1"/>
      <c r="Z256" s="1"/>
      <c r="AA256" s="1"/>
    </row>
    <row r="257" spans="1:27" ht="17.25" customHeight="1" x14ac:dyDescent="0.25">
      <c r="A257" s="49" t="str">
        <f>VLOOKUP(INVENTARIO!$D257,LISTA!$A:$E,3,0)</f>
        <v>P&amp;G-FQ</v>
      </c>
      <c r="B257" s="49" t="str">
        <f>VLOOKUP(INVENTARIO!$D257,LISTA!$A:$E,4,0)</f>
        <v>CUIDADO FEMENINO</v>
      </c>
      <c r="C257" s="49" t="str">
        <f>VLOOKUP(INVENTARIO!$D257,LISTA!$A:$E,5,0)</f>
        <v>Always</v>
      </c>
      <c r="D257" s="49">
        <v>80680412</v>
      </c>
      <c r="E257" s="49" t="s">
        <v>1564</v>
      </c>
      <c r="F257" s="49">
        <v>12</v>
      </c>
      <c r="G257" s="50">
        <f t="shared" si="6"/>
        <v>0</v>
      </c>
      <c r="H257" s="50">
        <f t="shared" si="20"/>
        <v>0</v>
      </c>
      <c r="I257" s="49"/>
      <c r="J257" s="49"/>
      <c r="K257" s="49">
        <f t="shared" si="2"/>
        <v>0</v>
      </c>
      <c r="L257" s="49"/>
      <c r="M257" s="49">
        <f t="shared" si="3"/>
        <v>0</v>
      </c>
      <c r="N257" s="49"/>
      <c r="O257" s="49"/>
      <c r="P257" s="50">
        <f>H257-J257-I257-K257-L257-M257-INVENTARIO!$N257-O257</f>
        <v>0</v>
      </c>
      <c r="Q257" s="1">
        <f>IFERROR(VLOOKUP(D257,'TABL COMPR'!$A:$D,4,0),0)</f>
        <v>0</v>
      </c>
      <c r="R257" s="1">
        <f>IFERROR(VLOOKUP(D257,#REF!,4,0),0)</f>
        <v>0</v>
      </c>
      <c r="S257" s="1">
        <f t="shared" si="4"/>
        <v>0</v>
      </c>
      <c r="T257" s="1">
        <f t="shared" si="5"/>
        <v>0</v>
      </c>
      <c r="U257" s="1"/>
      <c r="V257" s="1"/>
      <c r="W257" s="1"/>
      <c r="X257" s="1"/>
      <c r="Y257" s="1"/>
      <c r="Z257" s="1"/>
      <c r="AA257" s="1"/>
    </row>
    <row r="258" spans="1:27" ht="17.25" customHeight="1" x14ac:dyDescent="0.25">
      <c r="A258" s="49" t="str">
        <f>VLOOKUP(INVENTARIO!$D258,LISTA!$A:$E,3,0)</f>
        <v>P&amp;G-FQ</v>
      </c>
      <c r="B258" s="49" t="str">
        <f>VLOOKUP(INVENTARIO!$D258,LISTA!$A:$E,4,0)</f>
        <v>CUIDADOPERSONAL</v>
      </c>
      <c r="C258" s="49" t="str">
        <f>VLOOKUP(INVENTARIO!$D258,LISTA!$A:$E,5,0)</f>
        <v>Secret</v>
      </c>
      <c r="D258" s="49">
        <v>80679849</v>
      </c>
      <c r="E258" s="49" t="s">
        <v>1603</v>
      </c>
      <c r="F258" s="49">
        <v>12</v>
      </c>
      <c r="G258" s="50">
        <f t="shared" si="6"/>
        <v>0</v>
      </c>
      <c r="H258" s="50">
        <f t="shared" si="20"/>
        <v>0</v>
      </c>
      <c r="I258" s="49"/>
      <c r="J258" s="49"/>
      <c r="K258" s="49">
        <f t="shared" si="2"/>
        <v>0</v>
      </c>
      <c r="L258" s="49"/>
      <c r="M258" s="49">
        <f t="shared" si="3"/>
        <v>0</v>
      </c>
      <c r="N258" s="49"/>
      <c r="O258" s="49"/>
      <c r="P258" s="50">
        <f>H258-J258-I258-K258-L258-M258-INVENTARIO!$N258-O258</f>
        <v>0</v>
      </c>
      <c r="Q258" s="1">
        <f>IFERROR(VLOOKUP(D258,'TABL COMPR'!$A:$D,4,0),0)</f>
        <v>0</v>
      </c>
      <c r="R258" s="1">
        <f>IFERROR(VLOOKUP(D258,#REF!,4,0),0)</f>
        <v>0</v>
      </c>
      <c r="S258" s="1">
        <f t="shared" si="4"/>
        <v>0</v>
      </c>
      <c r="T258" s="1">
        <f t="shared" si="5"/>
        <v>0</v>
      </c>
      <c r="U258" s="1"/>
      <c r="V258" s="1"/>
      <c r="W258" s="1"/>
      <c r="X258" s="1"/>
      <c r="Y258" s="1"/>
      <c r="Z258" s="1"/>
      <c r="AA258" s="1"/>
    </row>
    <row r="259" spans="1:27" ht="17.25" customHeight="1" x14ac:dyDescent="0.25">
      <c r="A259" s="49" t="str">
        <f>VLOOKUP(INVENTARIO!$D259,LISTA!$A:$E,3,0)</f>
        <v>P&amp;G-FQ</v>
      </c>
      <c r="B259" s="49" t="str">
        <f>VLOOKUP(INVENTARIO!$D259,LISTA!$A:$E,4,0)</f>
        <v>Cuidado Bucal</v>
      </c>
      <c r="C259" s="49" t="str">
        <f>VLOOKUP(INVENTARIO!$D259,LISTA!$A:$E,5,0)</f>
        <v>Oral B</v>
      </c>
      <c r="D259" s="49">
        <v>80679828</v>
      </c>
      <c r="E259" s="49" t="s">
        <v>1347</v>
      </c>
      <c r="F259" s="49">
        <v>24</v>
      </c>
      <c r="G259" s="50">
        <f t="shared" si="6"/>
        <v>0</v>
      </c>
      <c r="H259" s="50">
        <f t="shared" si="20"/>
        <v>0</v>
      </c>
      <c r="I259" s="49"/>
      <c r="J259" s="49"/>
      <c r="K259" s="49">
        <f t="shared" si="2"/>
        <v>0</v>
      </c>
      <c r="L259" s="49"/>
      <c r="M259" s="49">
        <f t="shared" si="3"/>
        <v>0</v>
      </c>
      <c r="N259" s="49"/>
      <c r="O259" s="49"/>
      <c r="P259" s="50">
        <f>H259-J259-I259-K259-L259-M259-INVENTARIO!$N259-O259</f>
        <v>0</v>
      </c>
      <c r="Q259" s="1">
        <f>IFERROR(VLOOKUP(D259,'TABL COMPR'!$A:$D,4,0),0)</f>
        <v>0</v>
      </c>
      <c r="R259" s="1">
        <f>IFERROR(VLOOKUP(D259,#REF!,4,0),0)</f>
        <v>0</v>
      </c>
      <c r="S259" s="1">
        <f t="shared" si="4"/>
        <v>0</v>
      </c>
      <c r="T259" s="1">
        <f t="shared" si="5"/>
        <v>0</v>
      </c>
      <c r="U259" s="1"/>
      <c r="V259" s="1"/>
      <c r="W259" s="1"/>
      <c r="X259" s="1"/>
      <c r="Y259" s="1"/>
      <c r="Z259" s="1"/>
      <c r="AA259" s="1"/>
    </row>
    <row r="260" spans="1:27" ht="17.25" customHeight="1" x14ac:dyDescent="0.25">
      <c r="A260" s="49" t="str">
        <f>VLOOKUP(INVENTARIO!$D260,LISTA!$A:$E,3,0)</f>
        <v>P&amp;G-FQ</v>
      </c>
      <c r="B260" s="49" t="str">
        <f>VLOOKUP(INVENTARIO!$D260,LISTA!$A:$E,4,0)</f>
        <v>Cuidado Bucal</v>
      </c>
      <c r="C260" s="49" t="str">
        <f>VLOOKUP(INVENTARIO!$D260,LISTA!$A:$E,5,0)</f>
        <v>Oral B</v>
      </c>
      <c r="D260" s="49">
        <v>80679827</v>
      </c>
      <c r="E260" s="49" t="s">
        <v>1346</v>
      </c>
      <c r="F260" s="49">
        <v>24</v>
      </c>
      <c r="G260" s="50">
        <f t="shared" si="6"/>
        <v>0</v>
      </c>
      <c r="H260" s="50">
        <f t="shared" si="20"/>
        <v>0</v>
      </c>
      <c r="I260" s="49"/>
      <c r="J260" s="49"/>
      <c r="K260" s="49">
        <f t="shared" si="2"/>
        <v>0</v>
      </c>
      <c r="L260" s="49"/>
      <c r="M260" s="49">
        <f t="shared" si="3"/>
        <v>0</v>
      </c>
      <c r="N260" s="49"/>
      <c r="O260" s="49"/>
      <c r="P260" s="50">
        <f>H260-J260-I260-K260-L260-M260-INVENTARIO!$N260-O260</f>
        <v>0</v>
      </c>
      <c r="Q260" s="1">
        <f>IFERROR(VLOOKUP(D260,'TABL COMPR'!$A:$D,4,0),0)</f>
        <v>0</v>
      </c>
      <c r="R260" s="1">
        <f>IFERROR(VLOOKUP(D260,#REF!,4,0),0)</f>
        <v>0</v>
      </c>
      <c r="S260" s="1">
        <f t="shared" si="4"/>
        <v>0</v>
      </c>
      <c r="T260" s="1">
        <f t="shared" si="5"/>
        <v>0</v>
      </c>
      <c r="U260" s="1"/>
      <c r="V260" s="1"/>
      <c r="W260" s="1"/>
      <c r="X260" s="1"/>
      <c r="Y260" s="1"/>
      <c r="Z260" s="1"/>
      <c r="AA260" s="1"/>
    </row>
    <row r="261" spans="1:27" ht="17.25" customHeight="1" x14ac:dyDescent="0.25">
      <c r="A261" s="49" t="str">
        <f>VLOOKUP(INVENTARIO!$D261,LISTA!$A:$E,3,0)</f>
        <v>P&amp;G-FQ</v>
      </c>
      <c r="B261" s="49" t="str">
        <f>VLOOKUP(INVENTARIO!$D261,LISTA!$A:$E,4,0)</f>
        <v>CUIDADO FEMENINO</v>
      </c>
      <c r="C261" s="49" t="str">
        <f>VLOOKUP(INVENTARIO!$D261,LISTA!$A:$E,5,0)</f>
        <v>Always</v>
      </c>
      <c r="D261" s="49">
        <v>80679273</v>
      </c>
      <c r="E261" s="49" t="s">
        <v>1563</v>
      </c>
      <c r="F261" s="49">
        <v>24</v>
      </c>
      <c r="G261" s="50">
        <f t="shared" si="6"/>
        <v>0</v>
      </c>
      <c r="H261" s="50">
        <f t="shared" si="20"/>
        <v>0</v>
      </c>
      <c r="I261" s="49"/>
      <c r="J261" s="49"/>
      <c r="K261" s="49">
        <f t="shared" si="2"/>
        <v>0</v>
      </c>
      <c r="L261" s="49"/>
      <c r="M261" s="49">
        <f t="shared" si="3"/>
        <v>0</v>
      </c>
      <c r="N261" s="49"/>
      <c r="O261" s="49"/>
      <c r="P261" s="50">
        <f>H261-J261-I261-K261-L261-M261-INVENTARIO!$N261-O261</f>
        <v>0</v>
      </c>
      <c r="Q261" s="1">
        <f>IFERROR(VLOOKUP(D261,'TABL COMPR'!$A:$D,4,0),0)</f>
        <v>0</v>
      </c>
      <c r="R261" s="1">
        <f>IFERROR(VLOOKUP(D261,#REF!,4,0),0)</f>
        <v>0</v>
      </c>
      <c r="S261" s="1">
        <f t="shared" si="4"/>
        <v>0</v>
      </c>
      <c r="T261" s="1">
        <f t="shared" si="5"/>
        <v>0</v>
      </c>
      <c r="U261" s="1"/>
      <c r="V261" s="1"/>
      <c r="W261" s="1"/>
      <c r="X261" s="1"/>
      <c r="Y261" s="1"/>
      <c r="Z261" s="1"/>
      <c r="AA261" s="1"/>
    </row>
    <row r="262" spans="1:27" ht="17.25" customHeight="1" x14ac:dyDescent="0.25">
      <c r="A262" s="49" t="str">
        <f>VLOOKUP(INVENTARIO!$D262,LISTA!$A:$E,3,0)</f>
        <v>P&amp;G-FQ</v>
      </c>
      <c r="B262" s="49" t="str">
        <f>VLOOKUP(INVENTARIO!$D262,LISTA!$A:$E,4,0)</f>
        <v>CUIDADO FEMENINO</v>
      </c>
      <c r="C262" s="49" t="str">
        <f>VLOOKUP(INVENTARIO!$D262,LISTA!$A:$E,5,0)</f>
        <v>Always</v>
      </c>
      <c r="D262" s="49">
        <v>80679263</v>
      </c>
      <c r="E262" s="49" t="s">
        <v>1561</v>
      </c>
      <c r="F262" s="49">
        <v>24</v>
      </c>
      <c r="G262" s="50">
        <f t="shared" si="6"/>
        <v>0</v>
      </c>
      <c r="H262" s="50">
        <f t="shared" si="20"/>
        <v>0</v>
      </c>
      <c r="I262" s="49"/>
      <c r="J262" s="49"/>
      <c r="K262" s="49">
        <f t="shared" si="2"/>
        <v>0</v>
      </c>
      <c r="L262" s="49"/>
      <c r="M262" s="49">
        <f t="shared" si="3"/>
        <v>0</v>
      </c>
      <c r="N262" s="49"/>
      <c r="O262" s="49"/>
      <c r="P262" s="50">
        <f>H262-J262-I262-K262-L262-M262-INVENTARIO!$N262-O262</f>
        <v>0</v>
      </c>
      <c r="Q262" s="1">
        <f>IFERROR(VLOOKUP(D262,'TABL COMPR'!$A:$D,4,0),0)</f>
        <v>0</v>
      </c>
      <c r="R262" s="1">
        <f>IFERROR(VLOOKUP(D262,#REF!,4,0),0)</f>
        <v>0</v>
      </c>
      <c r="S262" s="1">
        <f t="shared" si="4"/>
        <v>0</v>
      </c>
      <c r="T262" s="1">
        <f t="shared" si="5"/>
        <v>0</v>
      </c>
      <c r="U262" s="1"/>
      <c r="V262" s="1"/>
      <c r="W262" s="1"/>
      <c r="X262" s="1"/>
      <c r="Y262" s="1"/>
      <c r="Z262" s="1"/>
      <c r="AA262" s="1"/>
    </row>
    <row r="263" spans="1:27" ht="17.25" customHeight="1" x14ac:dyDescent="0.25">
      <c r="A263" s="49" t="str">
        <f>VLOOKUP(INVENTARIO!$D263,LISTA!$A:$E,3,0)</f>
        <v>P&amp;G-FQ</v>
      </c>
      <c r="B263" s="49" t="str">
        <f>VLOOKUP(INVENTARIO!$D263,LISTA!$A:$E,4,0)</f>
        <v>CUIDADO FEMENINO</v>
      </c>
      <c r="C263" s="49" t="str">
        <f>VLOOKUP(INVENTARIO!$D263,LISTA!$A:$E,5,0)</f>
        <v>Always</v>
      </c>
      <c r="D263" s="49">
        <v>80679257</v>
      </c>
      <c r="E263" s="49" t="s">
        <v>1560</v>
      </c>
      <c r="F263" s="49">
        <v>24</v>
      </c>
      <c r="G263" s="50">
        <f t="shared" si="6"/>
        <v>0</v>
      </c>
      <c r="H263" s="50">
        <f t="shared" si="20"/>
        <v>0</v>
      </c>
      <c r="I263" s="49"/>
      <c r="J263" s="49"/>
      <c r="K263" s="49">
        <f t="shared" si="2"/>
        <v>0</v>
      </c>
      <c r="L263" s="49"/>
      <c r="M263" s="49">
        <f t="shared" si="3"/>
        <v>0</v>
      </c>
      <c r="N263" s="49"/>
      <c r="O263" s="49"/>
      <c r="P263" s="50">
        <f>H263-J263-I263-K263-L263-M263-INVENTARIO!$N263-O263</f>
        <v>0</v>
      </c>
      <c r="Q263" s="1">
        <f>IFERROR(VLOOKUP(D263,'TABL COMPR'!$A:$D,4,0),0)</f>
        <v>0</v>
      </c>
      <c r="R263" s="1">
        <f>IFERROR(VLOOKUP(D263,#REF!,4,0),0)</f>
        <v>0</v>
      </c>
      <c r="S263" s="1">
        <f t="shared" si="4"/>
        <v>0</v>
      </c>
      <c r="T263" s="1">
        <f t="shared" si="5"/>
        <v>0</v>
      </c>
      <c r="U263" s="1"/>
      <c r="V263" s="1"/>
      <c r="W263" s="1"/>
      <c r="X263" s="1"/>
      <c r="Y263" s="1"/>
      <c r="Z263" s="1"/>
      <c r="AA263" s="1"/>
    </row>
    <row r="264" spans="1:27" ht="17.25" customHeight="1" x14ac:dyDescent="0.25">
      <c r="A264" s="49" t="str">
        <f>VLOOKUP(INVENTARIO!$D264,LISTA!$A:$E,3,0)</f>
        <v>P&amp;G-FQ</v>
      </c>
      <c r="B264" s="49" t="str">
        <f>VLOOKUP(INVENTARIO!$D264,LISTA!$A:$E,4,0)</f>
        <v>CUIDADO FEMENINO</v>
      </c>
      <c r="C264" s="49" t="str">
        <f>VLOOKUP(INVENTARIO!$D264,LISTA!$A:$E,5,0)</f>
        <v>Always</v>
      </c>
      <c r="D264" s="49">
        <v>80679243</v>
      </c>
      <c r="E264" s="49" t="s">
        <v>1558</v>
      </c>
      <c r="F264" s="49">
        <v>24</v>
      </c>
      <c r="G264" s="50">
        <f t="shared" si="6"/>
        <v>0</v>
      </c>
      <c r="H264" s="50">
        <f t="shared" si="20"/>
        <v>0</v>
      </c>
      <c r="I264" s="49"/>
      <c r="J264" s="49"/>
      <c r="K264" s="49">
        <f t="shared" si="2"/>
        <v>0</v>
      </c>
      <c r="L264" s="49"/>
      <c r="M264" s="49">
        <f t="shared" si="3"/>
        <v>0</v>
      </c>
      <c r="N264" s="49"/>
      <c r="O264" s="49"/>
      <c r="P264" s="50">
        <f>H264-J264-I264-K264-L264-M264-INVENTARIO!$N264-O264</f>
        <v>0</v>
      </c>
      <c r="Q264" s="1">
        <f>IFERROR(VLOOKUP(D264,'TABL COMPR'!$A:$D,4,0),0)</f>
        <v>0</v>
      </c>
      <c r="R264" s="1">
        <f>IFERROR(VLOOKUP(D264,#REF!,4,0),0)</f>
        <v>0</v>
      </c>
      <c r="S264" s="1">
        <f t="shared" si="4"/>
        <v>0</v>
      </c>
      <c r="T264" s="1">
        <f t="shared" si="5"/>
        <v>0</v>
      </c>
      <c r="U264" s="1"/>
      <c r="V264" s="1"/>
      <c r="W264" s="1"/>
      <c r="X264" s="1"/>
      <c r="Y264" s="1"/>
      <c r="Z264" s="1"/>
      <c r="AA264" s="1"/>
    </row>
    <row r="265" spans="1:27" ht="17.25" customHeight="1" x14ac:dyDescent="0.25">
      <c r="A265" s="49" t="str">
        <f>VLOOKUP(INVENTARIO!$D265,LISTA!$A:$E,3,0)</f>
        <v>P&amp;G-FQ</v>
      </c>
      <c r="B265" s="49" t="str">
        <f>VLOOKUP(INVENTARIO!$D265,LISTA!$A:$E,4,0)</f>
        <v>CUIDADO DE LA ROPA</v>
      </c>
      <c r="C265" s="49" t="str">
        <f>VLOOKUP(INVENTARIO!$D265,LISTA!$A:$E,5,0)</f>
        <v>Ariel</v>
      </c>
      <c r="D265" s="49">
        <v>80679160</v>
      </c>
      <c r="E265" s="49" t="s">
        <v>1389</v>
      </c>
      <c r="F265" s="49">
        <v>9</v>
      </c>
      <c r="G265" s="50">
        <f t="shared" si="6"/>
        <v>0</v>
      </c>
      <c r="H265" s="50">
        <f t="shared" si="20"/>
        <v>0</v>
      </c>
      <c r="I265" s="49"/>
      <c r="J265" s="49"/>
      <c r="K265" s="49">
        <f t="shared" si="2"/>
        <v>0</v>
      </c>
      <c r="L265" s="49"/>
      <c r="M265" s="49">
        <f t="shared" si="3"/>
        <v>0</v>
      </c>
      <c r="N265" s="49"/>
      <c r="O265" s="49"/>
      <c r="P265" s="50">
        <f>H265-J265-I265-K265-L265-M265-INVENTARIO!$N265-O265</f>
        <v>0</v>
      </c>
      <c r="Q265" s="1">
        <f>IFERROR(VLOOKUP(D265,'TABL COMPR'!$A:$D,4,0),0)</f>
        <v>0</v>
      </c>
      <c r="R265" s="1">
        <f>IFERROR(VLOOKUP(D265,#REF!,4,0),0)</f>
        <v>0</v>
      </c>
      <c r="S265" s="1">
        <f t="shared" si="4"/>
        <v>0</v>
      </c>
      <c r="T265" s="1">
        <f t="shared" si="5"/>
        <v>0</v>
      </c>
      <c r="U265" s="1"/>
      <c r="V265" s="1"/>
      <c r="W265" s="1"/>
      <c r="X265" s="1"/>
      <c r="Y265" s="1"/>
      <c r="Z265" s="1"/>
      <c r="AA265" s="1"/>
    </row>
    <row r="266" spans="1:27" ht="17.25" customHeight="1" x14ac:dyDescent="0.25">
      <c r="A266" s="49" t="str">
        <f>VLOOKUP(INVENTARIO!$D266,LISTA!$A:$E,3,0)</f>
        <v>P&amp;G-FQ</v>
      </c>
      <c r="B266" s="49" t="str">
        <f>VLOOKUP(INVENTARIO!$D266,LISTA!$A:$E,4,0)</f>
        <v>Cuidado Bucal</v>
      </c>
      <c r="C266" s="49" t="str">
        <f>VLOOKUP(INVENTARIO!$D266,LISTA!$A:$E,5,0)</f>
        <v>Oral B</v>
      </c>
      <c r="D266" s="49">
        <v>80679024</v>
      </c>
      <c r="E266" s="49" t="s">
        <v>1341</v>
      </c>
      <c r="F266" s="49">
        <v>36</v>
      </c>
      <c r="G266" s="50">
        <f t="shared" si="6"/>
        <v>0</v>
      </c>
      <c r="H266" s="50">
        <f t="shared" si="20"/>
        <v>0</v>
      </c>
      <c r="I266" s="49"/>
      <c r="J266" s="49"/>
      <c r="K266" s="49">
        <f t="shared" si="2"/>
        <v>0</v>
      </c>
      <c r="L266" s="49"/>
      <c r="M266" s="49">
        <f t="shared" si="3"/>
        <v>0</v>
      </c>
      <c r="N266" s="49"/>
      <c r="O266" s="49"/>
      <c r="P266" s="50">
        <f>H266-J266-I266-K266-L266-M266-INVENTARIO!$N266-O266</f>
        <v>0</v>
      </c>
      <c r="Q266" s="1">
        <f>IFERROR(VLOOKUP(D266,'TABL COMPR'!$A:$D,4,0),0)</f>
        <v>0</v>
      </c>
      <c r="R266" s="1">
        <f>IFERROR(VLOOKUP(D266,#REF!,4,0),0)</f>
        <v>0</v>
      </c>
      <c r="S266" s="1">
        <f t="shared" si="4"/>
        <v>0</v>
      </c>
      <c r="T266" s="1">
        <f t="shared" si="5"/>
        <v>0</v>
      </c>
      <c r="U266" s="1"/>
      <c r="V266" s="1"/>
      <c r="W266" s="1"/>
      <c r="X266" s="1"/>
      <c r="Y266" s="1"/>
      <c r="Z266" s="1"/>
      <c r="AA266" s="1"/>
    </row>
    <row r="267" spans="1:27" ht="17.25" customHeight="1" x14ac:dyDescent="0.25">
      <c r="A267" s="49" t="str">
        <f>VLOOKUP(INVENTARIO!$D267,LISTA!$A:$E,3,0)</f>
        <v>P&amp;G-FQ</v>
      </c>
      <c r="B267" s="49" t="str">
        <f>VLOOKUP(INVENTARIO!$D267,LISTA!$A:$E,4,0)</f>
        <v>Cuidado Bucal</v>
      </c>
      <c r="C267" s="49" t="str">
        <f>VLOOKUP(INVENTARIO!$D267,LISTA!$A:$E,5,0)</f>
        <v>Oral B</v>
      </c>
      <c r="D267" s="49">
        <v>80679017</v>
      </c>
      <c r="E267" s="49" t="s">
        <v>1340</v>
      </c>
      <c r="F267" s="49">
        <v>36</v>
      </c>
      <c r="G267" s="50">
        <f t="shared" si="6"/>
        <v>0</v>
      </c>
      <c r="H267" s="50">
        <f t="shared" si="20"/>
        <v>0</v>
      </c>
      <c r="I267" s="49"/>
      <c r="J267" s="49"/>
      <c r="K267" s="49">
        <f t="shared" ref="K267:K382" si="21">R267</f>
        <v>0</v>
      </c>
      <c r="L267" s="49"/>
      <c r="M267" s="49">
        <f t="shared" ref="M267:M382" si="22">S267</f>
        <v>0</v>
      </c>
      <c r="N267" s="49"/>
      <c r="O267" s="49"/>
      <c r="P267" s="50">
        <f>H267-J267-I267-K267-L267-M267-INVENTARIO!$N267-O267</f>
        <v>0</v>
      </c>
      <c r="Q267" s="1">
        <f>IFERROR(VLOOKUP(D267,'TABL COMPR'!$A:$D,4,0),0)</f>
        <v>0</v>
      </c>
      <c r="R267" s="1">
        <f>IFERROR(VLOOKUP(D267,#REF!,4,0),0)</f>
        <v>0</v>
      </c>
      <c r="S267" s="1">
        <f t="shared" ref="S267:S382" si="23">IFERROR(VLOOKUP(D267,#REF!,4,0),0)</f>
        <v>0</v>
      </c>
      <c r="T267" s="1">
        <f t="shared" ref="T267:T382" si="24">IFERROR(VLOOKUP(D267,#REF!,4,0),0)</f>
        <v>0</v>
      </c>
      <c r="U267" s="1"/>
      <c r="V267" s="1"/>
      <c r="W267" s="1"/>
      <c r="X267" s="1"/>
      <c r="Y267" s="1"/>
      <c r="Z267" s="1"/>
      <c r="AA267" s="1"/>
    </row>
    <row r="268" spans="1:27" ht="17.25" customHeight="1" x14ac:dyDescent="0.25">
      <c r="A268" s="49" t="str">
        <f>VLOOKUP(INVENTARIO!$D268,LISTA!$A:$E,3,0)</f>
        <v>P&amp;G-FQ</v>
      </c>
      <c r="B268" s="49" t="str">
        <f>VLOOKUP(INVENTARIO!$D268,LISTA!$A:$E,4,0)</f>
        <v>CUIDADOPERSONAL</v>
      </c>
      <c r="C268" s="49" t="str">
        <f>VLOOKUP(INVENTARIO!$D268,LISTA!$A:$E,5,0)</f>
        <v>Secret</v>
      </c>
      <c r="D268" s="49">
        <v>80678904</v>
      </c>
      <c r="E268" s="49" t="s">
        <v>1601</v>
      </c>
      <c r="F268" s="49">
        <v>12</v>
      </c>
      <c r="G268" s="50">
        <f t="shared" si="6"/>
        <v>0</v>
      </c>
      <c r="H268" s="50">
        <f t="shared" si="20"/>
        <v>0</v>
      </c>
      <c r="I268" s="49"/>
      <c r="J268" s="49"/>
      <c r="K268" s="49">
        <f t="shared" si="21"/>
        <v>0</v>
      </c>
      <c r="L268" s="49"/>
      <c r="M268" s="49">
        <f t="shared" si="22"/>
        <v>0</v>
      </c>
      <c r="N268" s="49"/>
      <c r="O268" s="49"/>
      <c r="P268" s="50">
        <f>H268-J268-I268-K268-L268-M268-INVENTARIO!$N268-O268</f>
        <v>0</v>
      </c>
      <c r="Q268" s="1">
        <f>IFERROR(VLOOKUP(D268,'TABL COMPR'!$A:$D,4,0),0)</f>
        <v>0</v>
      </c>
      <c r="R268" s="1">
        <f>IFERROR(VLOOKUP(D268,#REF!,4,0),0)</f>
        <v>0</v>
      </c>
      <c r="S268" s="1">
        <f t="shared" si="23"/>
        <v>0</v>
      </c>
      <c r="T268" s="1">
        <f t="shared" si="24"/>
        <v>0</v>
      </c>
      <c r="U268" s="1"/>
      <c r="V268" s="1"/>
      <c r="W268" s="1"/>
      <c r="X268" s="1"/>
      <c r="Y268" s="1"/>
      <c r="Z268" s="1"/>
      <c r="AA268" s="1"/>
    </row>
    <row r="269" spans="1:27" ht="17.25" customHeight="1" x14ac:dyDescent="0.25">
      <c r="A269" s="49" t="str">
        <f>VLOOKUP(INVENTARIO!$D269,LISTA!$A:$E,3,0)</f>
        <v>P&amp;G-FQ</v>
      </c>
      <c r="B269" s="49" t="str">
        <f>VLOOKUP(INVENTARIO!$D269,LISTA!$A:$E,4,0)</f>
        <v>AFEITADO</v>
      </c>
      <c r="C269" s="49" t="str">
        <f>VLOOKUP(INVENTARIO!$D269,LISTA!$A:$E,5,0)</f>
        <v>Gillette UG</v>
      </c>
      <c r="D269" s="49">
        <v>80678860</v>
      </c>
      <c r="E269" s="49" t="s">
        <v>1261</v>
      </c>
      <c r="F269" s="49">
        <v>24</v>
      </c>
      <c r="G269" s="50">
        <f t="shared" si="6"/>
        <v>0</v>
      </c>
      <c r="H269" s="50">
        <f t="shared" si="20"/>
        <v>0</v>
      </c>
      <c r="I269" s="49"/>
      <c r="J269" s="49"/>
      <c r="K269" s="49">
        <f t="shared" si="21"/>
        <v>0</v>
      </c>
      <c r="L269" s="49"/>
      <c r="M269" s="49">
        <f t="shared" si="22"/>
        <v>0</v>
      </c>
      <c r="N269" s="49"/>
      <c r="O269" s="49"/>
      <c r="P269" s="50">
        <f>H269-J269-I269-K269-L269-M269-INVENTARIO!$N269-O269</f>
        <v>0</v>
      </c>
      <c r="Q269" s="1">
        <f>IFERROR(VLOOKUP(D269,'TABL COMPR'!$A:$D,4,0),0)</f>
        <v>0</v>
      </c>
      <c r="R269" s="1">
        <f>IFERROR(VLOOKUP(D269,#REF!,4,0),0)</f>
        <v>0</v>
      </c>
      <c r="S269" s="1">
        <f t="shared" si="23"/>
        <v>0</v>
      </c>
      <c r="T269" s="1">
        <f t="shared" si="24"/>
        <v>0</v>
      </c>
      <c r="U269" s="1"/>
      <c r="V269" s="1"/>
      <c r="W269" s="1"/>
      <c r="X269" s="1"/>
      <c r="Y269" s="1"/>
      <c r="Z269" s="1"/>
      <c r="AA269" s="1"/>
    </row>
    <row r="270" spans="1:27" ht="17.25" customHeight="1" x14ac:dyDescent="0.25">
      <c r="A270" s="49" t="str">
        <f>VLOOKUP(INVENTARIO!$D270,LISTA!$A:$E,3,0)</f>
        <v>P&amp;G-FQ</v>
      </c>
      <c r="B270" s="49" t="str">
        <f>VLOOKUP(INVENTARIO!$D270,LISTA!$A:$E,4,0)</f>
        <v>CUIDADO FEMENINO</v>
      </c>
      <c r="C270" s="49" t="str">
        <f>VLOOKUP(INVENTARIO!$D270,LISTA!$A:$E,5,0)</f>
        <v>TAMPAX</v>
      </c>
      <c r="D270" s="49">
        <v>80368859</v>
      </c>
      <c r="E270" s="49" t="s">
        <v>1577</v>
      </c>
      <c r="F270" s="49">
        <v>12</v>
      </c>
      <c r="G270" s="50">
        <f t="shared" si="6"/>
        <v>0</v>
      </c>
      <c r="H270" s="50">
        <f t="shared" si="20"/>
        <v>0</v>
      </c>
      <c r="I270" s="49"/>
      <c r="J270" s="49"/>
      <c r="K270" s="49">
        <f t="shared" si="21"/>
        <v>0</v>
      </c>
      <c r="L270" s="49"/>
      <c r="M270" s="49">
        <f t="shared" si="22"/>
        <v>0</v>
      </c>
      <c r="N270" s="49"/>
      <c r="O270" s="49"/>
      <c r="P270" s="50">
        <f>H270-J270-I270-K270-L270-M270-INVENTARIO!$N270-O270</f>
        <v>0</v>
      </c>
      <c r="Q270" s="1">
        <f>IFERROR(VLOOKUP(D270,'TABL COMPR'!$A:$D,4,0),0)</f>
        <v>0</v>
      </c>
      <c r="R270" s="1">
        <f>IFERROR(VLOOKUP(D270,#REF!,4,0),0)</f>
        <v>0</v>
      </c>
      <c r="S270" s="1">
        <f t="shared" si="23"/>
        <v>0</v>
      </c>
      <c r="T270" s="1">
        <f t="shared" si="24"/>
        <v>0</v>
      </c>
      <c r="U270" s="1"/>
      <c r="V270" s="1"/>
      <c r="W270" s="1"/>
      <c r="X270" s="1"/>
      <c r="Y270" s="1"/>
      <c r="Z270" s="1"/>
      <c r="AA270" s="1"/>
    </row>
    <row r="271" spans="1:27" ht="17.25" customHeight="1" x14ac:dyDescent="0.25">
      <c r="A271" s="49" t="str">
        <f>VLOOKUP(INVENTARIO!$D271,LISTA!$A:$E,3,0)</f>
        <v>P&amp;G-FQ</v>
      </c>
      <c r="B271" s="49" t="str">
        <f>VLOOKUP(INVENTARIO!$D271,LISTA!$A:$E,4,0)</f>
        <v>CUIDADO FEMENINO</v>
      </c>
      <c r="C271" s="49" t="str">
        <f>VLOOKUP(INVENTARIO!$D271,LISTA!$A:$E,5,0)</f>
        <v>TAMPAX</v>
      </c>
      <c r="D271" s="49">
        <v>80368858</v>
      </c>
      <c r="E271" s="49" t="s">
        <v>1576</v>
      </c>
      <c r="F271" s="49">
        <v>12</v>
      </c>
      <c r="G271" s="50">
        <f t="shared" si="6"/>
        <v>0</v>
      </c>
      <c r="H271" s="50">
        <f t="shared" si="20"/>
        <v>0</v>
      </c>
      <c r="I271" s="49"/>
      <c r="J271" s="49"/>
      <c r="K271" s="49">
        <f t="shared" si="21"/>
        <v>0</v>
      </c>
      <c r="L271" s="49"/>
      <c r="M271" s="49">
        <f t="shared" si="22"/>
        <v>0</v>
      </c>
      <c r="N271" s="49"/>
      <c r="O271" s="49"/>
      <c r="P271" s="50">
        <f>H271-J271-I271-K271-L271-M271-INVENTARIO!$N271-O271</f>
        <v>0</v>
      </c>
      <c r="Q271" s="1">
        <f>IFERROR(VLOOKUP(D271,'TABL COMPR'!$A:$D,4,0),0)</f>
        <v>0</v>
      </c>
      <c r="R271" s="1">
        <f>IFERROR(VLOOKUP(D271,#REF!,4,0),0)</f>
        <v>0</v>
      </c>
      <c r="S271" s="1">
        <f t="shared" si="23"/>
        <v>0</v>
      </c>
      <c r="T271" s="1">
        <f t="shared" si="24"/>
        <v>0</v>
      </c>
      <c r="U271" s="1"/>
      <c r="V271" s="1"/>
      <c r="W271" s="1"/>
      <c r="X271" s="1"/>
      <c r="Y271" s="1"/>
      <c r="Z271" s="1"/>
      <c r="AA271" s="1"/>
    </row>
    <row r="272" spans="1:27" ht="17.25" customHeight="1" x14ac:dyDescent="0.25">
      <c r="A272" s="49" t="str">
        <f>VLOOKUP(INVENTARIO!$D272,LISTA!$A:$E,3,0)</f>
        <v>P&amp;G-FQ</v>
      </c>
      <c r="B272" s="49" t="str">
        <f>VLOOKUP(INVENTARIO!$D272,LISTA!$A:$E,4,0)</f>
        <v>CUIDADO DEL CABELLO</v>
      </c>
      <c r="C272" s="49" t="str">
        <f>VLOOKUP(INVENTARIO!$D272,LISTA!$A:$E,5,0)</f>
        <v>Pantene</v>
      </c>
      <c r="D272" s="49">
        <v>80362423</v>
      </c>
      <c r="E272" s="49" t="s">
        <v>1484</v>
      </c>
      <c r="F272" s="49">
        <v>12</v>
      </c>
      <c r="G272" s="50">
        <f t="shared" si="6"/>
        <v>0</v>
      </c>
      <c r="H272" s="50">
        <f t="shared" si="20"/>
        <v>0</v>
      </c>
      <c r="I272" s="49"/>
      <c r="J272" s="49"/>
      <c r="K272" s="49">
        <f t="shared" si="21"/>
        <v>0</v>
      </c>
      <c r="L272" s="49"/>
      <c r="M272" s="49">
        <f t="shared" si="22"/>
        <v>0</v>
      </c>
      <c r="N272" s="49"/>
      <c r="O272" s="49"/>
      <c r="P272" s="50">
        <f>H272-J272-I272-K272-L272-M272-INVENTARIO!$N272-O272</f>
        <v>0</v>
      </c>
      <c r="Q272" s="1">
        <f>IFERROR(VLOOKUP(D272,'TABL COMPR'!$A:$D,4,0),0)</f>
        <v>0</v>
      </c>
      <c r="R272" s="1">
        <f>IFERROR(VLOOKUP(D272,#REF!,4,0),0)</f>
        <v>0</v>
      </c>
      <c r="S272" s="1">
        <f t="shared" si="23"/>
        <v>0</v>
      </c>
      <c r="T272" s="1">
        <f t="shared" si="24"/>
        <v>0</v>
      </c>
      <c r="U272" s="1"/>
      <c r="V272" s="1"/>
      <c r="W272" s="1"/>
      <c r="X272" s="1"/>
      <c r="Y272" s="1"/>
      <c r="Z272" s="1"/>
      <c r="AA272" s="1"/>
    </row>
    <row r="273" spans="1:27" ht="17.25" customHeight="1" x14ac:dyDescent="0.25">
      <c r="A273" s="49" t="str">
        <f>VLOOKUP(INVENTARIO!$D273,LISTA!$A:$E,3,0)</f>
        <v>P&amp;G-FQ</v>
      </c>
      <c r="B273" s="49" t="str">
        <f>VLOOKUP(INVENTARIO!$D273,LISTA!$A:$E,4,0)</f>
        <v>CUIDADO DEL CABELLO</v>
      </c>
      <c r="C273" s="49" t="str">
        <f>VLOOKUP(INVENTARIO!$D273,LISTA!$A:$E,5,0)</f>
        <v>Pantene</v>
      </c>
      <c r="D273" s="49">
        <v>80362422</v>
      </c>
      <c r="E273" s="49" t="s">
        <v>1483</v>
      </c>
      <c r="F273" s="49">
        <v>12</v>
      </c>
      <c r="G273" s="50">
        <f t="shared" si="6"/>
        <v>0</v>
      </c>
      <c r="H273" s="50">
        <f t="shared" si="20"/>
        <v>0</v>
      </c>
      <c r="I273" s="49"/>
      <c r="J273" s="49"/>
      <c r="K273" s="49">
        <f t="shared" si="21"/>
        <v>0</v>
      </c>
      <c r="L273" s="49"/>
      <c r="M273" s="49">
        <f t="shared" si="22"/>
        <v>0</v>
      </c>
      <c r="N273" s="49"/>
      <c r="O273" s="49"/>
      <c r="P273" s="50">
        <f>H273-J273-I273-K273-L273-M273-INVENTARIO!$N273-O273</f>
        <v>0</v>
      </c>
      <c r="Q273" s="1">
        <f>IFERROR(VLOOKUP(D273,'TABL COMPR'!$A:$D,4,0),0)</f>
        <v>0</v>
      </c>
      <c r="R273" s="1">
        <f>IFERROR(VLOOKUP(D273,#REF!,4,0),0)</f>
        <v>0</v>
      </c>
      <c r="S273" s="1">
        <f t="shared" si="23"/>
        <v>0</v>
      </c>
      <c r="T273" s="1">
        <f t="shared" si="24"/>
        <v>0</v>
      </c>
      <c r="U273" s="1"/>
      <c r="V273" s="1"/>
      <c r="W273" s="1"/>
      <c r="X273" s="1"/>
      <c r="Y273" s="1"/>
      <c r="Z273" s="1"/>
      <c r="AA273" s="1"/>
    </row>
    <row r="274" spans="1:27" ht="17.25" customHeight="1" x14ac:dyDescent="0.25">
      <c r="A274" s="49" t="str">
        <f>VLOOKUP(INVENTARIO!$D274,LISTA!$A:$E,3,0)</f>
        <v>P&amp;G-FQ</v>
      </c>
      <c r="B274" s="49" t="str">
        <f>VLOOKUP(INVENTARIO!$D274,LISTA!$A:$E,4,0)</f>
        <v>CUIDADO DEL CABELLO</v>
      </c>
      <c r="C274" s="49" t="str">
        <f>VLOOKUP(INVENTARIO!$D274,LISTA!$A:$E,5,0)</f>
        <v>Pantene</v>
      </c>
      <c r="D274" s="49">
        <v>80362421</v>
      </c>
      <c r="E274" s="49" t="s">
        <v>1481</v>
      </c>
      <c r="F274" s="49">
        <v>12</v>
      </c>
      <c r="G274" s="50">
        <f t="shared" si="6"/>
        <v>0</v>
      </c>
      <c r="H274" s="50">
        <f t="shared" si="20"/>
        <v>0</v>
      </c>
      <c r="I274" s="49"/>
      <c r="J274" s="49"/>
      <c r="K274" s="49">
        <f t="shared" si="21"/>
        <v>0</v>
      </c>
      <c r="L274" s="49"/>
      <c r="M274" s="49">
        <f t="shared" si="22"/>
        <v>0</v>
      </c>
      <c r="N274" s="49"/>
      <c r="O274" s="49"/>
      <c r="P274" s="50">
        <f>H274-J274-I274-K274-L274-M274-INVENTARIO!$N274-O274</f>
        <v>0</v>
      </c>
      <c r="Q274" s="1">
        <f>IFERROR(VLOOKUP(D274,'TABL COMPR'!$A:$D,4,0),0)</f>
        <v>0</v>
      </c>
      <c r="R274" s="1">
        <f>IFERROR(VLOOKUP(D274,#REF!,4,0),0)</f>
        <v>0</v>
      </c>
      <c r="S274" s="1">
        <f t="shared" si="23"/>
        <v>0</v>
      </c>
      <c r="T274" s="1">
        <f t="shared" si="24"/>
        <v>0</v>
      </c>
      <c r="U274" s="1"/>
      <c r="V274" s="1"/>
      <c r="W274" s="1"/>
      <c r="X274" s="1"/>
      <c r="Y274" s="1"/>
      <c r="Z274" s="1"/>
      <c r="AA274" s="1"/>
    </row>
    <row r="275" spans="1:27" ht="17.25" customHeight="1" x14ac:dyDescent="0.25">
      <c r="A275" s="49" t="str">
        <f>VLOOKUP(INVENTARIO!$D275,LISTA!$A:$E,3,0)</f>
        <v>P&amp;G-FQ</v>
      </c>
      <c r="B275" s="49" t="str">
        <f>VLOOKUP(INVENTARIO!$D275,LISTA!$A:$E,4,0)</f>
        <v>Cuidado Bucal</v>
      </c>
      <c r="C275" s="49" t="str">
        <f>VLOOKUP(INVENTARIO!$D275,LISTA!$A:$E,5,0)</f>
        <v>Oral B</v>
      </c>
      <c r="D275" s="49">
        <v>80353741</v>
      </c>
      <c r="E275" s="49" t="s">
        <v>1339</v>
      </c>
      <c r="F275" s="49">
        <v>6</v>
      </c>
      <c r="G275" s="50">
        <f t="shared" si="6"/>
        <v>0</v>
      </c>
      <c r="H275" s="50">
        <f t="shared" si="20"/>
        <v>0</v>
      </c>
      <c r="I275" s="49"/>
      <c r="J275" s="49"/>
      <c r="K275" s="49">
        <f t="shared" si="21"/>
        <v>0</v>
      </c>
      <c r="L275" s="49"/>
      <c r="M275" s="49">
        <f t="shared" si="22"/>
        <v>0</v>
      </c>
      <c r="N275" s="49"/>
      <c r="O275" s="49"/>
      <c r="P275" s="50">
        <f>H275-J275-I275-K275-L275-M275-INVENTARIO!$N275-O275</f>
        <v>0</v>
      </c>
      <c r="Q275" s="1">
        <f>IFERROR(VLOOKUP(D275,'TABL COMPR'!$A:$D,4,0),0)</f>
        <v>0</v>
      </c>
      <c r="R275" s="1">
        <f>IFERROR(VLOOKUP(D275,#REF!,4,0),0)</f>
        <v>0</v>
      </c>
      <c r="S275" s="1">
        <f t="shared" si="23"/>
        <v>0</v>
      </c>
      <c r="T275" s="1">
        <f t="shared" si="24"/>
        <v>0</v>
      </c>
      <c r="U275" s="1"/>
      <c r="V275" s="1"/>
      <c r="W275" s="51"/>
      <c r="X275" s="1"/>
      <c r="Y275" s="1"/>
      <c r="Z275" s="1"/>
      <c r="AA275" s="1"/>
    </row>
    <row r="276" spans="1:27" ht="17.25" customHeight="1" x14ac:dyDescent="0.25">
      <c r="A276" s="49" t="str">
        <f>VLOOKUP(INVENTARIO!$D276,LISTA!$A:$E,3,0)</f>
        <v>P&amp;G-FQ</v>
      </c>
      <c r="B276" s="49" t="str">
        <f>VLOOKUP(INVENTARIO!$D276,LISTA!$A:$E,4,0)</f>
        <v>AFEITADO</v>
      </c>
      <c r="C276" s="49" t="str">
        <f>VLOOKUP(INVENTARIO!$D276,LISTA!$A:$E,5,0)</f>
        <v>Venus</v>
      </c>
      <c r="D276" s="49">
        <v>80351964</v>
      </c>
      <c r="E276" s="49" t="s">
        <v>1301</v>
      </c>
      <c r="F276" s="49">
        <v>12</v>
      </c>
      <c r="G276" s="50">
        <f t="shared" si="6"/>
        <v>0</v>
      </c>
      <c r="H276" s="50">
        <f>INVENTARIO!$F276*INVENTARIO!$G276</f>
        <v>0</v>
      </c>
      <c r="I276" s="49"/>
      <c r="J276" s="49"/>
      <c r="K276" s="49">
        <f t="shared" si="21"/>
        <v>0</v>
      </c>
      <c r="L276" s="49"/>
      <c r="M276" s="49">
        <f t="shared" si="22"/>
        <v>0</v>
      </c>
      <c r="N276" s="49"/>
      <c r="O276" s="49"/>
      <c r="P276" s="50">
        <f>H276-J276-I276-K276-L276-M276-INVENTARIO!$N276-O276</f>
        <v>0</v>
      </c>
      <c r="Q276" s="1">
        <f>IFERROR(VLOOKUP(D276,'TABL COMPR'!$A:$D,4,0),0)</f>
        <v>0</v>
      </c>
      <c r="R276" s="1">
        <f>IFERROR(VLOOKUP(D276,#REF!,4,0),0)</f>
        <v>0</v>
      </c>
      <c r="S276" s="1">
        <f t="shared" si="23"/>
        <v>0</v>
      </c>
      <c r="T276" s="1">
        <f t="shared" si="24"/>
        <v>0</v>
      </c>
      <c r="U276" s="1"/>
      <c r="V276" s="1"/>
      <c r="W276" s="1"/>
      <c r="X276" s="1"/>
      <c r="Y276" s="1"/>
      <c r="Z276" s="1"/>
      <c r="AA276" s="1"/>
    </row>
    <row r="277" spans="1:27" ht="17.25" customHeight="1" x14ac:dyDescent="0.25">
      <c r="A277" s="49" t="str">
        <f>VLOOKUP(INVENTARIO!$D277,LISTA!$A:$E,3,0)</f>
        <v>P&amp;G-FQ</v>
      </c>
      <c r="B277" s="49" t="str">
        <f>VLOOKUP(INVENTARIO!$D277,LISTA!$A:$E,4,0)</f>
        <v>AFEITADO</v>
      </c>
      <c r="C277" s="49" t="str">
        <f>VLOOKUP(INVENTARIO!$D277,LISTA!$A:$E,5,0)</f>
        <v>Venus</v>
      </c>
      <c r="D277" s="49">
        <v>80351962</v>
      </c>
      <c r="E277" s="49" t="s">
        <v>1299</v>
      </c>
      <c r="F277" s="49">
        <v>6</v>
      </c>
      <c r="G277" s="50">
        <f t="shared" si="6"/>
        <v>0</v>
      </c>
      <c r="H277" s="50">
        <f>INVENTARIO!$G277</f>
        <v>0</v>
      </c>
      <c r="I277" s="49"/>
      <c r="J277" s="49"/>
      <c r="K277" s="49">
        <f t="shared" si="21"/>
        <v>0</v>
      </c>
      <c r="L277" s="49"/>
      <c r="M277" s="49">
        <f t="shared" si="22"/>
        <v>0</v>
      </c>
      <c r="N277" s="49"/>
      <c r="O277" s="49"/>
      <c r="P277" s="50">
        <f>H277-J277-I277-K277-L277-M277-INVENTARIO!$N277-O277</f>
        <v>0</v>
      </c>
      <c r="Q277" s="1">
        <f>IFERROR(VLOOKUP(D277,'TABL COMPR'!$A:$D,4,0),0)</f>
        <v>0</v>
      </c>
      <c r="R277" s="1">
        <f>IFERROR(VLOOKUP(D277,#REF!,4,0),0)</f>
        <v>0</v>
      </c>
      <c r="S277" s="1">
        <f t="shared" si="23"/>
        <v>0</v>
      </c>
      <c r="T277" s="1">
        <f t="shared" si="24"/>
        <v>0</v>
      </c>
      <c r="U277" s="1"/>
      <c r="V277" s="1"/>
      <c r="W277" s="1"/>
      <c r="X277" s="1"/>
      <c r="Y277" s="1"/>
      <c r="Z277" s="1"/>
      <c r="AA277" s="1"/>
    </row>
    <row r="278" spans="1:27" ht="17.25" customHeight="1" x14ac:dyDescent="0.25">
      <c r="A278" s="49" t="str">
        <f>VLOOKUP(INVENTARIO!$D278,LISTA!$A:$E,3,0)</f>
        <v>P&amp;G-FQ</v>
      </c>
      <c r="B278" s="49" t="str">
        <f>VLOOKUP(INVENTARIO!$D278,LISTA!$A:$E,4,0)</f>
        <v>AFEITADO</v>
      </c>
      <c r="C278" s="49" t="str">
        <f>VLOOKUP(INVENTARIO!$D278,LISTA!$A:$E,5,0)</f>
        <v>Venus</v>
      </c>
      <c r="D278" s="49">
        <v>80351959</v>
      </c>
      <c r="E278" s="49" t="s">
        <v>1296</v>
      </c>
      <c r="F278" s="49">
        <v>10</v>
      </c>
      <c r="G278" s="50">
        <f t="shared" si="6"/>
        <v>0</v>
      </c>
      <c r="H278" s="50">
        <f t="shared" ref="H278:H294" si="25">G278*F278</f>
        <v>0</v>
      </c>
      <c r="I278" s="49"/>
      <c r="J278" s="49"/>
      <c r="K278" s="49">
        <f t="shared" si="21"/>
        <v>0</v>
      </c>
      <c r="L278" s="49"/>
      <c r="M278" s="49">
        <f t="shared" si="22"/>
        <v>0</v>
      </c>
      <c r="N278" s="49"/>
      <c r="O278" s="49"/>
      <c r="P278" s="50">
        <f>H278-J278-I278-K278-L278-M278-INVENTARIO!$N278-O278</f>
        <v>0</v>
      </c>
      <c r="Q278" s="1">
        <f>IFERROR(VLOOKUP(D278,'TABL COMPR'!$A:$D,4,0),0)</f>
        <v>0</v>
      </c>
      <c r="R278" s="1">
        <f>IFERROR(VLOOKUP(D278,#REF!,4,0),0)</f>
        <v>0</v>
      </c>
      <c r="S278" s="1">
        <f t="shared" si="23"/>
        <v>0</v>
      </c>
      <c r="T278" s="1">
        <f t="shared" si="24"/>
        <v>0</v>
      </c>
      <c r="U278" s="1"/>
      <c r="V278" s="1"/>
      <c r="W278" s="1"/>
      <c r="X278" s="1"/>
      <c r="Y278" s="1"/>
      <c r="Z278" s="1"/>
      <c r="AA278" s="1"/>
    </row>
    <row r="279" spans="1:27" ht="17.25" customHeight="1" x14ac:dyDescent="0.25">
      <c r="A279" s="49" t="str">
        <f>VLOOKUP(INVENTARIO!$D279,LISTA!$A:$E,3,0)</f>
        <v>P&amp;G-FQ</v>
      </c>
      <c r="B279" s="49" t="str">
        <f>VLOOKUP(INVENTARIO!$D279,LISTA!$A:$E,4,0)</f>
        <v>CUIDADO FEMENINO</v>
      </c>
      <c r="C279" s="49" t="str">
        <f>VLOOKUP(INVENTARIO!$D279,LISTA!$A:$E,5,0)</f>
        <v>TAMPAX</v>
      </c>
      <c r="D279" s="49">
        <v>80350783</v>
      </c>
      <c r="E279" s="49" t="s">
        <v>1573</v>
      </c>
      <c r="F279" s="49">
        <v>12</v>
      </c>
      <c r="G279" s="50">
        <f t="shared" si="6"/>
        <v>0</v>
      </c>
      <c r="H279" s="50">
        <f t="shared" si="25"/>
        <v>0</v>
      </c>
      <c r="I279" s="49"/>
      <c r="J279" s="49"/>
      <c r="K279" s="49">
        <f t="shared" si="21"/>
        <v>0</v>
      </c>
      <c r="L279" s="49"/>
      <c r="M279" s="49">
        <f t="shared" si="22"/>
        <v>0</v>
      </c>
      <c r="N279" s="49"/>
      <c r="O279" s="49"/>
      <c r="P279" s="50">
        <f>H279-J279-I279-K279-L279-M279-INVENTARIO!$N279-O279</f>
        <v>0</v>
      </c>
      <c r="Q279" s="1">
        <f>IFERROR(VLOOKUP(D279,'TABL COMPR'!$A:$D,4,0),0)</f>
        <v>0</v>
      </c>
      <c r="R279" s="1">
        <f>IFERROR(VLOOKUP(D279,#REF!,4,0),0)</f>
        <v>0</v>
      </c>
      <c r="S279" s="1">
        <f t="shared" si="23"/>
        <v>0</v>
      </c>
      <c r="T279" s="1">
        <f t="shared" si="24"/>
        <v>0</v>
      </c>
      <c r="U279" s="1"/>
      <c r="V279" s="1"/>
      <c r="W279" s="1"/>
      <c r="X279" s="1"/>
      <c r="Y279" s="1"/>
      <c r="Z279" s="1"/>
      <c r="AA279" s="1"/>
    </row>
    <row r="280" spans="1:27" ht="17.25" customHeight="1" x14ac:dyDescent="0.25">
      <c r="A280" s="49" t="str">
        <f>VLOOKUP(INVENTARIO!$D280,LISTA!$A:$E,3,0)</f>
        <v>P&amp;G-FQ</v>
      </c>
      <c r="B280" s="49" t="str">
        <f>VLOOKUP(INVENTARIO!$D280,LISTA!$A:$E,4,0)</f>
        <v>CUIDADO DEL CABELLO</v>
      </c>
      <c r="C280" s="49" t="str">
        <f>VLOOKUP(INVENTARIO!$D280,LISTA!$A:$E,5,0)</f>
        <v>H&amp;S</v>
      </c>
      <c r="D280" s="49">
        <v>80350319</v>
      </c>
      <c r="E280" s="49" t="s">
        <v>1526</v>
      </c>
      <c r="F280" s="49">
        <v>12</v>
      </c>
      <c r="G280" s="50">
        <f t="shared" si="6"/>
        <v>0</v>
      </c>
      <c r="H280" s="50">
        <f t="shared" si="25"/>
        <v>0</v>
      </c>
      <c r="I280" s="49"/>
      <c r="J280" s="49"/>
      <c r="K280" s="49">
        <f t="shared" si="21"/>
        <v>0</v>
      </c>
      <c r="L280" s="49"/>
      <c r="M280" s="49">
        <f t="shared" si="22"/>
        <v>0</v>
      </c>
      <c r="N280" s="49"/>
      <c r="O280" s="49"/>
      <c r="P280" s="50">
        <f>H280-J280-I280-K280-L280-M280-INVENTARIO!$N280-O280</f>
        <v>0</v>
      </c>
      <c r="Q280" s="1">
        <f>IFERROR(VLOOKUP(D280,'TABL COMPR'!$A:$D,4,0),0)</f>
        <v>0</v>
      </c>
      <c r="R280" s="1">
        <f>IFERROR(VLOOKUP(D280,#REF!,4,0),0)</f>
        <v>0</v>
      </c>
      <c r="S280" s="1">
        <f t="shared" si="23"/>
        <v>0</v>
      </c>
      <c r="T280" s="1">
        <f t="shared" si="24"/>
        <v>0</v>
      </c>
      <c r="U280" s="1"/>
      <c r="V280" s="1"/>
      <c r="W280" s="1"/>
      <c r="X280" s="1"/>
      <c r="Y280" s="1"/>
      <c r="Z280" s="1"/>
      <c r="AA280" s="1"/>
    </row>
    <row r="281" spans="1:27" ht="17.25" customHeight="1" x14ac:dyDescent="0.25">
      <c r="A281" s="49" t="str">
        <f>VLOOKUP(INVENTARIO!$D281,LISTA!$A:$E,3,0)</f>
        <v>P&amp;G-FQ</v>
      </c>
      <c r="B281" s="49" t="str">
        <f>VLOOKUP(INVENTARIO!$D281,LISTA!$A:$E,4,0)</f>
        <v>CUIDADO DEL BEBE</v>
      </c>
      <c r="C281" s="49" t="str">
        <f>VLOOKUP(INVENTARIO!$D281,LISTA!$A:$E,5,0)</f>
        <v>Pampers</v>
      </c>
      <c r="D281" s="49">
        <v>80348037</v>
      </c>
      <c r="E281" s="49" t="s">
        <v>1442</v>
      </c>
      <c r="F281" s="49">
        <v>8</v>
      </c>
      <c r="G281" s="50">
        <f t="shared" si="6"/>
        <v>0</v>
      </c>
      <c r="H281" s="50">
        <f t="shared" si="25"/>
        <v>0</v>
      </c>
      <c r="I281" s="49"/>
      <c r="J281" s="49"/>
      <c r="K281" s="49">
        <f t="shared" si="21"/>
        <v>0</v>
      </c>
      <c r="L281" s="49"/>
      <c r="M281" s="49">
        <f t="shared" si="22"/>
        <v>0</v>
      </c>
      <c r="N281" s="49"/>
      <c r="O281" s="49"/>
      <c r="P281" s="50">
        <f>H281-J281-I281-K281-L281-M281-INVENTARIO!$N281-O281</f>
        <v>0</v>
      </c>
      <c r="Q281" s="1">
        <f>IFERROR(VLOOKUP(D281,'TABL COMPR'!$A:$D,4,0),0)</f>
        <v>0</v>
      </c>
      <c r="R281" s="1">
        <f>IFERROR(VLOOKUP(D281,#REF!,4,0),0)</f>
        <v>0</v>
      </c>
      <c r="S281" s="1">
        <f t="shared" si="23"/>
        <v>0</v>
      </c>
      <c r="T281" s="1">
        <f t="shared" si="24"/>
        <v>0</v>
      </c>
      <c r="U281" s="1"/>
      <c r="V281" s="1"/>
      <c r="W281" s="1"/>
      <c r="X281" s="1"/>
      <c r="Y281" s="1"/>
      <c r="Z281" s="1"/>
      <c r="AA281" s="1"/>
    </row>
    <row r="282" spans="1:27" ht="17.25" customHeight="1" x14ac:dyDescent="0.25">
      <c r="A282" s="49" t="str">
        <f>VLOOKUP(INVENTARIO!$D282,LISTA!$A:$E,3,0)</f>
        <v>P&amp;G-FQ</v>
      </c>
      <c r="B282" s="49" t="str">
        <f>VLOOKUP(INVENTARIO!$D282,LISTA!$A:$E,4,0)</f>
        <v>CUIDADO DEL BEBE</v>
      </c>
      <c r="C282" s="49" t="str">
        <f>VLOOKUP(INVENTARIO!$D282,LISTA!$A:$E,5,0)</f>
        <v>Pampers</v>
      </c>
      <c r="D282" s="49">
        <v>80348010</v>
      </c>
      <c r="E282" s="49" t="s">
        <v>1440</v>
      </c>
      <c r="F282" s="49">
        <v>8</v>
      </c>
      <c r="G282" s="50">
        <f t="shared" si="6"/>
        <v>0</v>
      </c>
      <c r="H282" s="50">
        <f t="shared" si="25"/>
        <v>0</v>
      </c>
      <c r="I282" s="49"/>
      <c r="J282" s="49"/>
      <c r="K282" s="49">
        <f t="shared" si="21"/>
        <v>0</v>
      </c>
      <c r="L282" s="49"/>
      <c r="M282" s="49">
        <f t="shared" si="22"/>
        <v>0</v>
      </c>
      <c r="N282" s="49"/>
      <c r="O282" s="49"/>
      <c r="P282" s="50">
        <f>H282-J282-I282-K282-L282-M282-INVENTARIO!$N282-O282</f>
        <v>0</v>
      </c>
      <c r="Q282" s="1">
        <f>IFERROR(VLOOKUP(D282,'TABL COMPR'!$A:$D,4,0),0)</f>
        <v>0</v>
      </c>
      <c r="R282" s="1">
        <f>IFERROR(VLOOKUP(D282,#REF!,4,0),0)</f>
        <v>0</v>
      </c>
      <c r="S282" s="1">
        <f t="shared" si="23"/>
        <v>0</v>
      </c>
      <c r="T282" s="1">
        <f t="shared" si="24"/>
        <v>0</v>
      </c>
      <c r="U282" s="1"/>
      <c r="V282" s="1"/>
      <c r="W282" s="1"/>
      <c r="X282" s="1"/>
      <c r="Y282" s="1"/>
      <c r="Z282" s="1"/>
      <c r="AA282" s="1"/>
    </row>
    <row r="283" spans="1:27" ht="17.25" customHeight="1" x14ac:dyDescent="0.25">
      <c r="A283" s="49" t="str">
        <f>VLOOKUP(INVENTARIO!$D283,LISTA!$A:$E,3,0)</f>
        <v>P&amp;G-FQ</v>
      </c>
      <c r="B283" s="49" t="str">
        <f>VLOOKUP(INVENTARIO!$D283,LISTA!$A:$E,4,0)</f>
        <v>CUIDADO DEL BEBE</v>
      </c>
      <c r="C283" s="49" t="str">
        <f>VLOOKUP(INVENTARIO!$D283,LISTA!$A:$E,5,0)</f>
        <v>Pampers</v>
      </c>
      <c r="D283" s="49">
        <v>80347948</v>
      </c>
      <c r="E283" s="49" t="s">
        <v>1438</v>
      </c>
      <c r="F283" s="49">
        <v>8</v>
      </c>
      <c r="G283" s="50">
        <f t="shared" si="6"/>
        <v>0</v>
      </c>
      <c r="H283" s="50">
        <f t="shared" si="25"/>
        <v>0</v>
      </c>
      <c r="I283" s="49"/>
      <c r="J283" s="49"/>
      <c r="K283" s="49">
        <f t="shared" si="21"/>
        <v>0</v>
      </c>
      <c r="L283" s="49"/>
      <c r="M283" s="49">
        <f t="shared" si="22"/>
        <v>0</v>
      </c>
      <c r="N283" s="49"/>
      <c r="O283" s="49"/>
      <c r="P283" s="50">
        <f>H283-J283-I283-K283-L283-M283-INVENTARIO!$N283-O283</f>
        <v>0</v>
      </c>
      <c r="Q283" s="1">
        <f>IFERROR(VLOOKUP(D283,'TABL COMPR'!$A:$D,4,0),0)</f>
        <v>0</v>
      </c>
      <c r="R283" s="1">
        <f>IFERROR(VLOOKUP(D283,#REF!,4,0),0)</f>
        <v>0</v>
      </c>
      <c r="S283" s="1">
        <f t="shared" si="23"/>
        <v>0</v>
      </c>
      <c r="T283" s="1">
        <f t="shared" si="24"/>
        <v>0</v>
      </c>
      <c r="U283" s="1"/>
      <c r="V283" s="1"/>
      <c r="W283" s="1"/>
      <c r="X283" s="1"/>
      <c r="Y283" s="1"/>
      <c r="Z283" s="1"/>
      <c r="AA283" s="1"/>
    </row>
    <row r="284" spans="1:27" ht="17.25" customHeight="1" x14ac:dyDescent="0.25">
      <c r="A284" s="49" t="str">
        <f>VLOOKUP(INVENTARIO!$D284,LISTA!$A:$E,3,0)</f>
        <v>P&amp;G-FQ</v>
      </c>
      <c r="B284" s="49" t="str">
        <f>VLOOKUP(INVENTARIO!$D284,LISTA!$A:$E,4,0)</f>
        <v>CUIDADO DEL CABELLO</v>
      </c>
      <c r="C284" s="49" t="str">
        <f>VLOOKUP(INVENTARIO!$D284,LISTA!$A:$E,5,0)</f>
        <v>Pantene</v>
      </c>
      <c r="D284" s="49">
        <v>80342866</v>
      </c>
      <c r="E284" s="49" t="s">
        <v>1479</v>
      </c>
      <c r="F284" s="49">
        <v>12</v>
      </c>
      <c r="G284" s="50">
        <f t="shared" si="6"/>
        <v>0</v>
      </c>
      <c r="H284" s="50">
        <f t="shared" si="25"/>
        <v>0</v>
      </c>
      <c r="I284" s="49"/>
      <c r="J284" s="49"/>
      <c r="K284" s="49">
        <f t="shared" si="21"/>
        <v>0</v>
      </c>
      <c r="L284" s="49"/>
      <c r="M284" s="49">
        <f t="shared" si="22"/>
        <v>0</v>
      </c>
      <c r="N284" s="49"/>
      <c r="O284" s="49"/>
      <c r="P284" s="50">
        <f>H284-J284-I284-K284-L284-M284-INVENTARIO!$N284-O284</f>
        <v>0</v>
      </c>
      <c r="Q284" s="1">
        <f>IFERROR(VLOOKUP(D284,'TABL COMPR'!$A:$D,4,0),0)</f>
        <v>0</v>
      </c>
      <c r="R284" s="1">
        <f>IFERROR(VLOOKUP(D284,#REF!,4,0),0)</f>
        <v>0</v>
      </c>
      <c r="S284" s="1">
        <f t="shared" si="23"/>
        <v>0</v>
      </c>
      <c r="T284" s="1">
        <f t="shared" si="24"/>
        <v>0</v>
      </c>
      <c r="U284" s="1"/>
      <c r="V284" s="1"/>
      <c r="W284" s="1"/>
      <c r="X284" s="1"/>
      <c r="Y284" s="1"/>
      <c r="Z284" s="1"/>
      <c r="AA284" s="1"/>
    </row>
    <row r="285" spans="1:27" ht="17.25" customHeight="1" x14ac:dyDescent="0.25">
      <c r="A285" s="49" t="str">
        <f>VLOOKUP(INVENTARIO!$D285,LISTA!$A:$E,3,0)</f>
        <v>P&amp;G-FQ</v>
      </c>
      <c r="B285" s="49" t="str">
        <f>VLOOKUP(INVENTARIO!$D285,LISTA!$A:$E,4,0)</f>
        <v>CUIDADO DEL CABELLO</v>
      </c>
      <c r="C285" s="49" t="str">
        <f>VLOOKUP(INVENTARIO!$D285,LISTA!$A:$E,5,0)</f>
        <v>Pantene</v>
      </c>
      <c r="D285" s="49">
        <v>80342865</v>
      </c>
      <c r="E285" s="49" t="s">
        <v>1478</v>
      </c>
      <c r="F285" s="49">
        <v>12</v>
      </c>
      <c r="G285" s="50">
        <f t="shared" si="6"/>
        <v>0</v>
      </c>
      <c r="H285" s="50">
        <f t="shared" si="25"/>
        <v>0</v>
      </c>
      <c r="I285" s="49"/>
      <c r="J285" s="49"/>
      <c r="K285" s="49">
        <f t="shared" si="21"/>
        <v>0</v>
      </c>
      <c r="L285" s="49"/>
      <c r="M285" s="49">
        <f t="shared" si="22"/>
        <v>0</v>
      </c>
      <c r="N285" s="49"/>
      <c r="O285" s="49"/>
      <c r="P285" s="50">
        <f>H285-J285-I285-K285-L285-M285-INVENTARIO!$N285-O285</f>
        <v>0</v>
      </c>
      <c r="Q285" s="1">
        <f>IFERROR(VLOOKUP(D285,'TABL COMPR'!$A:$D,4,0),0)</f>
        <v>0</v>
      </c>
      <c r="R285" s="1">
        <f>IFERROR(VLOOKUP(D285,#REF!,4,0),0)</f>
        <v>0</v>
      </c>
      <c r="S285" s="1">
        <f t="shared" si="23"/>
        <v>0</v>
      </c>
      <c r="T285" s="1">
        <f t="shared" si="24"/>
        <v>0</v>
      </c>
      <c r="U285" s="1"/>
      <c r="V285" s="1"/>
      <c r="W285" s="1"/>
      <c r="X285" s="1"/>
      <c r="Y285" s="1"/>
      <c r="Z285" s="1"/>
      <c r="AA285" s="1"/>
    </row>
    <row r="286" spans="1:27" ht="17.25" customHeight="1" x14ac:dyDescent="0.25">
      <c r="A286" s="49" t="str">
        <f>VLOOKUP(INVENTARIO!$D286,LISTA!$A:$E,3,0)</f>
        <v>P&amp;G-FQ</v>
      </c>
      <c r="B286" s="49" t="str">
        <f>VLOOKUP(INVENTARIO!$D286,LISTA!$A:$E,4,0)</f>
        <v>CUIDADO DEL CABELLO</v>
      </c>
      <c r="C286" s="49" t="str">
        <f>VLOOKUP(INVENTARIO!$D286,LISTA!$A:$E,5,0)</f>
        <v>Pantene</v>
      </c>
      <c r="D286" s="49">
        <v>80342857</v>
      </c>
      <c r="E286" s="49" t="s">
        <v>1476</v>
      </c>
      <c r="F286" s="49">
        <v>12</v>
      </c>
      <c r="G286" s="50">
        <f t="shared" si="6"/>
        <v>0</v>
      </c>
      <c r="H286" s="50">
        <f t="shared" si="25"/>
        <v>0</v>
      </c>
      <c r="I286" s="49"/>
      <c r="J286" s="49"/>
      <c r="K286" s="49">
        <f t="shared" si="21"/>
        <v>0</v>
      </c>
      <c r="L286" s="49"/>
      <c r="M286" s="49">
        <f t="shared" si="22"/>
        <v>0</v>
      </c>
      <c r="N286" s="49"/>
      <c r="O286" s="49"/>
      <c r="P286" s="50">
        <f>H286-J286-I286-K286-L286-M286-INVENTARIO!$N286-O286</f>
        <v>0</v>
      </c>
      <c r="Q286" s="1">
        <f>IFERROR(VLOOKUP(D286,'TABL COMPR'!$A:$D,4,0),0)</f>
        <v>0</v>
      </c>
      <c r="R286" s="1">
        <f>IFERROR(VLOOKUP(D286,#REF!,4,0),0)</f>
        <v>0</v>
      </c>
      <c r="S286" s="1">
        <f t="shared" si="23"/>
        <v>0</v>
      </c>
      <c r="T286" s="1">
        <f t="shared" si="24"/>
        <v>0</v>
      </c>
      <c r="U286" s="1"/>
      <c r="V286" s="1"/>
      <c r="W286" s="1"/>
      <c r="X286" s="1"/>
      <c r="Y286" s="1"/>
      <c r="Z286" s="1"/>
      <c r="AA286" s="1"/>
    </row>
    <row r="287" spans="1:27" ht="17.25" customHeight="1" x14ac:dyDescent="0.25">
      <c r="A287" s="49" t="str">
        <f>VLOOKUP(INVENTARIO!$D287,LISTA!$A:$E,3,0)</f>
        <v>P&amp;G-FQ</v>
      </c>
      <c r="B287" s="49" t="str">
        <f>VLOOKUP(INVENTARIO!$D287,LISTA!$A:$E,4,0)</f>
        <v>CUIDADO DEL CABELLO</v>
      </c>
      <c r="C287" s="49" t="str">
        <f>VLOOKUP(INVENTARIO!$D287,LISTA!$A:$E,5,0)</f>
        <v>Pantene</v>
      </c>
      <c r="D287" s="49">
        <v>80342856</v>
      </c>
      <c r="E287" s="49" t="s">
        <v>1475</v>
      </c>
      <c r="F287" s="49">
        <v>12</v>
      </c>
      <c r="G287" s="50">
        <f t="shared" si="6"/>
        <v>0</v>
      </c>
      <c r="H287" s="50">
        <f t="shared" si="25"/>
        <v>0</v>
      </c>
      <c r="I287" s="49"/>
      <c r="J287" s="49"/>
      <c r="K287" s="49">
        <f t="shared" si="21"/>
        <v>0</v>
      </c>
      <c r="L287" s="49"/>
      <c r="M287" s="49">
        <f t="shared" si="22"/>
        <v>0</v>
      </c>
      <c r="N287" s="49"/>
      <c r="O287" s="49"/>
      <c r="P287" s="50">
        <f>H287-J287-I287-K287-L287-M287-INVENTARIO!$N287-O287</f>
        <v>0</v>
      </c>
      <c r="Q287" s="1">
        <f>IFERROR(VLOOKUP(D287,'TABL COMPR'!$A:$D,4,0),0)</f>
        <v>0</v>
      </c>
      <c r="R287" s="1">
        <f>IFERROR(VLOOKUP(D287,#REF!,4,0),0)</f>
        <v>0</v>
      </c>
      <c r="S287" s="1">
        <f t="shared" si="23"/>
        <v>0</v>
      </c>
      <c r="T287" s="1">
        <f t="shared" si="24"/>
        <v>0</v>
      </c>
      <c r="U287" s="1"/>
      <c r="V287" s="1"/>
      <c r="W287" s="1"/>
      <c r="X287" s="1"/>
      <c r="Y287" s="1"/>
      <c r="Z287" s="1"/>
      <c r="AA287" s="1"/>
    </row>
    <row r="288" spans="1:27" ht="17.25" customHeight="1" x14ac:dyDescent="0.25">
      <c r="A288" s="49" t="str">
        <f>VLOOKUP(INVENTARIO!$D288,LISTA!$A:$E,3,0)</f>
        <v>P&amp;G-FQ</v>
      </c>
      <c r="B288" s="49" t="str">
        <f>VLOOKUP(INVENTARIO!$D288,LISTA!$A:$E,4,0)</f>
        <v>CUIDADO DEL CABELLO</v>
      </c>
      <c r="C288" s="49" t="str">
        <f>VLOOKUP(INVENTARIO!$D288,LISTA!$A:$E,5,0)</f>
        <v>Pantene</v>
      </c>
      <c r="D288" s="49">
        <v>80782039</v>
      </c>
      <c r="E288" s="61" t="s">
        <v>1516</v>
      </c>
      <c r="F288" s="49">
        <v>12</v>
      </c>
      <c r="G288" s="50">
        <f t="shared" si="6"/>
        <v>0</v>
      </c>
      <c r="H288" s="50">
        <f t="shared" si="25"/>
        <v>0</v>
      </c>
      <c r="I288" s="49"/>
      <c r="J288" s="49"/>
      <c r="K288" s="49">
        <f t="shared" si="21"/>
        <v>0</v>
      </c>
      <c r="L288" s="49"/>
      <c r="M288" s="49">
        <f t="shared" si="22"/>
        <v>0</v>
      </c>
      <c r="N288" s="49"/>
      <c r="O288" s="49"/>
      <c r="P288" s="50">
        <f>H288-J288-I288-K288-L288-M288-INVENTARIO!$N288-O288</f>
        <v>0</v>
      </c>
      <c r="Q288" s="1">
        <f>IFERROR(VLOOKUP(D288,'TABL COMPR'!$A:$D,4,0),0)</f>
        <v>0</v>
      </c>
      <c r="R288" s="1">
        <f>IFERROR(VLOOKUP(D288,#REF!,4,0),0)</f>
        <v>0</v>
      </c>
      <c r="S288" s="1">
        <f t="shared" si="23"/>
        <v>0</v>
      </c>
      <c r="T288" s="1">
        <f t="shared" si="24"/>
        <v>0</v>
      </c>
      <c r="U288" s="1"/>
      <c r="V288" s="1"/>
      <c r="W288" s="1"/>
      <c r="X288" s="1"/>
      <c r="Y288" s="1"/>
      <c r="Z288" s="1"/>
      <c r="AA288" s="1"/>
    </row>
    <row r="289" spans="1:27" ht="17.25" customHeight="1" x14ac:dyDescent="0.25">
      <c r="A289" s="49" t="str">
        <f>VLOOKUP(INVENTARIO!$D289,LISTA!$A:$E,3,0)</f>
        <v>P&amp;G-FQ</v>
      </c>
      <c r="B289" s="49" t="str">
        <f>VLOOKUP(INVENTARIO!$D289,LISTA!$A:$E,4,0)</f>
        <v>CUIDADO DEL CABELLO</v>
      </c>
      <c r="C289" s="49" t="str">
        <f>VLOOKUP(INVENTARIO!$D289,LISTA!$A:$E,5,0)</f>
        <v>Pantene</v>
      </c>
      <c r="D289" s="49">
        <v>80775102</v>
      </c>
      <c r="E289" s="63" t="s">
        <v>1502</v>
      </c>
      <c r="F289" s="49">
        <v>12</v>
      </c>
      <c r="G289" s="50">
        <f t="shared" si="6"/>
        <v>0</v>
      </c>
      <c r="H289" s="50">
        <f t="shared" si="25"/>
        <v>0</v>
      </c>
      <c r="I289" s="49"/>
      <c r="J289" s="49"/>
      <c r="K289" s="49">
        <f t="shared" si="21"/>
        <v>0</v>
      </c>
      <c r="L289" s="49"/>
      <c r="M289" s="49">
        <f t="shared" si="22"/>
        <v>0</v>
      </c>
      <c r="N289" s="49"/>
      <c r="O289" s="49"/>
      <c r="P289" s="50">
        <f>H289-J289-I289-K289-L289-M289-INVENTARIO!$N289-O289</f>
        <v>0</v>
      </c>
      <c r="Q289" s="1">
        <f>IFERROR(VLOOKUP(D289,'TABL COMPR'!$A:$D,4,0),0)</f>
        <v>0</v>
      </c>
      <c r="R289" s="1">
        <f>IFERROR(VLOOKUP(D289,#REF!,4,0),0)</f>
        <v>0</v>
      </c>
      <c r="S289" s="1">
        <f t="shared" si="23"/>
        <v>0</v>
      </c>
      <c r="T289" s="1">
        <f t="shared" si="24"/>
        <v>0</v>
      </c>
      <c r="U289" s="1"/>
      <c r="V289" s="1"/>
      <c r="W289" s="1"/>
      <c r="X289" s="1"/>
      <c r="Y289" s="1"/>
      <c r="Z289" s="1"/>
      <c r="AA289" s="1"/>
    </row>
    <row r="290" spans="1:27" ht="17.25" customHeight="1" x14ac:dyDescent="0.25">
      <c r="A290" s="49" t="str">
        <f>VLOOKUP(INVENTARIO!$D290,LISTA!$A:$E,3,0)</f>
        <v>P&amp;G-FQ</v>
      </c>
      <c r="B290" s="49" t="str">
        <f>VLOOKUP(INVENTARIO!$D290,LISTA!$A:$E,4,0)</f>
        <v>CUIDADO DEL CABELLO</v>
      </c>
      <c r="C290" s="49" t="str">
        <f>VLOOKUP(INVENTARIO!$D290,LISTA!$A:$E,5,0)</f>
        <v>Pantene</v>
      </c>
      <c r="D290" s="49">
        <v>80782038</v>
      </c>
      <c r="E290" s="63" t="s">
        <v>1514</v>
      </c>
      <c r="F290" s="49">
        <v>12</v>
      </c>
      <c r="G290" s="50">
        <f t="shared" si="6"/>
        <v>0</v>
      </c>
      <c r="H290" s="50">
        <f t="shared" si="25"/>
        <v>0</v>
      </c>
      <c r="I290" s="49"/>
      <c r="J290" s="49"/>
      <c r="K290" s="49">
        <f t="shared" si="21"/>
        <v>0</v>
      </c>
      <c r="L290" s="49"/>
      <c r="M290" s="49">
        <f t="shared" si="22"/>
        <v>0</v>
      </c>
      <c r="N290" s="49"/>
      <c r="O290" s="49"/>
      <c r="P290" s="50">
        <f>H290-J290-I290-K290-L290-M290-INVENTARIO!$N290-O290</f>
        <v>0</v>
      </c>
      <c r="Q290" s="1">
        <f>IFERROR(VLOOKUP(D290,'TABL COMPR'!$A:$D,4,0),0)</f>
        <v>0</v>
      </c>
      <c r="R290" s="1">
        <f>IFERROR(VLOOKUP(D290,#REF!,4,0),0)</f>
        <v>0</v>
      </c>
      <c r="S290" s="1">
        <f t="shared" si="23"/>
        <v>0</v>
      </c>
      <c r="T290" s="1">
        <f t="shared" si="24"/>
        <v>0</v>
      </c>
      <c r="U290" s="1"/>
      <c r="V290" s="1"/>
      <c r="W290" s="1"/>
      <c r="X290" s="1"/>
      <c r="Y290" s="1"/>
      <c r="Z290" s="1"/>
      <c r="AA290" s="1"/>
    </row>
    <row r="291" spans="1:27" ht="17.25" customHeight="1" x14ac:dyDescent="0.25">
      <c r="A291" s="49" t="str">
        <f>VLOOKUP(INVENTARIO!$D291,LISTA!$A:$E,3,0)</f>
        <v>P&amp;G-FQ</v>
      </c>
      <c r="B291" s="49" t="str">
        <f>VLOOKUP(INVENTARIO!$D291,LISTA!$A:$E,4,0)</f>
        <v>Cuidado Bucal</v>
      </c>
      <c r="C291" s="49" t="str">
        <f>VLOOKUP(INVENTARIO!$D291,LISTA!$A:$E,5,0)</f>
        <v>Oral B</v>
      </c>
      <c r="D291" s="49">
        <v>80339327</v>
      </c>
      <c r="E291" s="49" t="s">
        <v>1335</v>
      </c>
      <c r="F291" s="49">
        <v>24</v>
      </c>
      <c r="G291" s="50">
        <f t="shared" si="6"/>
        <v>0</v>
      </c>
      <c r="H291" s="50">
        <f t="shared" si="25"/>
        <v>0</v>
      </c>
      <c r="I291" s="49"/>
      <c r="J291" s="49"/>
      <c r="K291" s="49">
        <f t="shared" si="21"/>
        <v>0</v>
      </c>
      <c r="L291" s="49"/>
      <c r="M291" s="49">
        <f t="shared" si="22"/>
        <v>0</v>
      </c>
      <c r="N291" s="49"/>
      <c r="O291" s="49"/>
      <c r="P291" s="50">
        <f>H291-J291-I291-K291-L291-M291-INVENTARIO!$N291-O291</f>
        <v>0</v>
      </c>
      <c r="Q291" s="1">
        <f>IFERROR(VLOOKUP(D291,'TABL COMPR'!$A:$D,4,0),0)</f>
        <v>0</v>
      </c>
      <c r="R291" s="1">
        <f>IFERROR(VLOOKUP(D291,#REF!,4,0),0)</f>
        <v>0</v>
      </c>
      <c r="S291" s="1">
        <f t="shared" si="23"/>
        <v>0</v>
      </c>
      <c r="T291" s="1">
        <f t="shared" si="24"/>
        <v>0</v>
      </c>
      <c r="U291" s="1"/>
      <c r="V291" s="1"/>
      <c r="W291" s="1"/>
      <c r="X291" s="1"/>
      <c r="Y291" s="1"/>
      <c r="Z291" s="1"/>
      <c r="AA291" s="1"/>
    </row>
    <row r="292" spans="1:27" ht="17.25" customHeight="1" x14ac:dyDescent="0.25">
      <c r="A292" s="49" t="str">
        <f>VLOOKUP(INVENTARIO!$D292,LISTA!$A:$E,3,0)</f>
        <v>P&amp;G-FQ</v>
      </c>
      <c r="B292" s="49" t="str">
        <f>VLOOKUP(INVENTARIO!$D292,LISTA!$A:$E,4,0)</f>
        <v>Cuidado Bucal</v>
      </c>
      <c r="C292" s="49" t="str">
        <f>VLOOKUP(INVENTARIO!$D292,LISTA!$A:$E,5,0)</f>
        <v>Oral B</v>
      </c>
      <c r="D292" s="49">
        <v>80339325</v>
      </c>
      <c r="E292" s="49" t="s">
        <v>1333</v>
      </c>
      <c r="F292" s="49">
        <v>24</v>
      </c>
      <c r="G292" s="50">
        <f t="shared" si="6"/>
        <v>0</v>
      </c>
      <c r="H292" s="50">
        <f t="shared" si="25"/>
        <v>0</v>
      </c>
      <c r="I292" s="49"/>
      <c r="J292" s="49"/>
      <c r="K292" s="49">
        <f t="shared" si="21"/>
        <v>0</v>
      </c>
      <c r="L292" s="49"/>
      <c r="M292" s="49">
        <f t="shared" si="22"/>
        <v>0</v>
      </c>
      <c r="N292" s="49"/>
      <c r="O292" s="49"/>
      <c r="P292" s="50">
        <f>H292-J292-I292-K292-L292-M292-INVENTARIO!$N292-O292</f>
        <v>0</v>
      </c>
      <c r="Q292" s="1">
        <f>IFERROR(VLOOKUP(D292,'TABL COMPR'!$A:$D,4,0),0)</f>
        <v>0</v>
      </c>
      <c r="R292" s="1">
        <f>IFERROR(VLOOKUP(D292,#REF!,4,0),0)</f>
        <v>0</v>
      </c>
      <c r="S292" s="1">
        <f t="shared" si="23"/>
        <v>0</v>
      </c>
      <c r="T292" s="1">
        <f t="shared" si="24"/>
        <v>0</v>
      </c>
      <c r="U292" s="1"/>
      <c r="V292" s="1"/>
      <c r="W292" s="1"/>
      <c r="X292" s="1"/>
      <c r="Y292" s="1"/>
      <c r="Z292" s="1"/>
      <c r="AA292" s="1"/>
    </row>
    <row r="293" spans="1:27" ht="17.25" customHeight="1" x14ac:dyDescent="0.25">
      <c r="A293" s="49" t="str">
        <f>VLOOKUP(INVENTARIO!$D293,LISTA!$A:$E,3,0)</f>
        <v>P&amp;G-FQ</v>
      </c>
      <c r="B293" s="49" t="str">
        <f>VLOOKUP(INVENTARIO!$D293,LISTA!$A:$E,4,0)</f>
        <v>CUIDADO FEMENINO</v>
      </c>
      <c r="C293" s="49" t="str">
        <f>VLOOKUP(INVENTARIO!$D293,LISTA!$A:$E,5,0)</f>
        <v>Always</v>
      </c>
      <c r="D293" s="49">
        <v>80337561</v>
      </c>
      <c r="E293" s="49" t="s">
        <v>1556</v>
      </c>
      <c r="F293" s="49">
        <v>12</v>
      </c>
      <c r="G293" s="50">
        <f t="shared" si="6"/>
        <v>0</v>
      </c>
      <c r="H293" s="50">
        <f t="shared" si="25"/>
        <v>0</v>
      </c>
      <c r="I293" s="49"/>
      <c r="J293" s="49"/>
      <c r="K293" s="49">
        <f t="shared" si="21"/>
        <v>0</v>
      </c>
      <c r="L293" s="49"/>
      <c r="M293" s="49">
        <f t="shared" si="22"/>
        <v>0</v>
      </c>
      <c r="N293" s="49"/>
      <c r="O293" s="49"/>
      <c r="P293" s="50">
        <f>H293-J293-I293-K293-L293-M293-INVENTARIO!$N293-O293</f>
        <v>0</v>
      </c>
      <c r="Q293" s="1">
        <f>IFERROR(VLOOKUP(D293,'TABL COMPR'!$A:$D,4,0),0)</f>
        <v>0</v>
      </c>
      <c r="R293" s="1">
        <f>IFERROR(VLOOKUP(D293,#REF!,4,0),0)</f>
        <v>0</v>
      </c>
      <c r="S293" s="1">
        <f t="shared" si="23"/>
        <v>0</v>
      </c>
      <c r="T293" s="1">
        <f t="shared" si="24"/>
        <v>0</v>
      </c>
      <c r="U293" s="1"/>
      <c r="V293" s="1"/>
      <c r="W293" s="1"/>
      <c r="X293" s="1"/>
      <c r="Y293" s="1"/>
      <c r="Z293" s="1"/>
      <c r="AA293" s="1"/>
    </row>
    <row r="294" spans="1:27" ht="17.25" customHeight="1" x14ac:dyDescent="0.25">
      <c r="A294" s="49" t="str">
        <f>VLOOKUP(INVENTARIO!$D294,LISTA!$A:$E,3,0)</f>
        <v>P&amp;G-FQ</v>
      </c>
      <c r="B294" s="49" t="str">
        <f>VLOOKUP(INVENTARIO!$D294,LISTA!$A:$E,4,0)</f>
        <v>CUIDADO FEMENINO</v>
      </c>
      <c r="C294" s="49" t="str">
        <f>VLOOKUP(INVENTARIO!$D294,LISTA!$A:$E,5,0)</f>
        <v>Always</v>
      </c>
      <c r="D294" s="49">
        <v>80337560</v>
      </c>
      <c r="E294" s="49" t="s">
        <v>1554</v>
      </c>
      <c r="F294" s="49">
        <v>12</v>
      </c>
      <c r="G294" s="50">
        <f t="shared" ref="G294:G382" si="26">Q294</f>
        <v>0</v>
      </c>
      <c r="H294" s="50">
        <f t="shared" si="25"/>
        <v>0</v>
      </c>
      <c r="I294" s="49"/>
      <c r="J294" s="49"/>
      <c r="K294" s="49">
        <f t="shared" si="21"/>
        <v>0</v>
      </c>
      <c r="L294" s="49"/>
      <c r="M294" s="49">
        <f t="shared" si="22"/>
        <v>0</v>
      </c>
      <c r="N294" s="49"/>
      <c r="O294" s="49"/>
      <c r="P294" s="50">
        <f>H294-J294-I294-K294-L294-M294-INVENTARIO!$N294-O294</f>
        <v>0</v>
      </c>
      <c r="Q294" s="1">
        <f>IFERROR(VLOOKUP(D294,'TABL COMPR'!$A:$D,4,0),0)</f>
        <v>0</v>
      </c>
      <c r="R294" s="1">
        <f>IFERROR(VLOOKUP(D294,#REF!,4,0),0)</f>
        <v>0</v>
      </c>
      <c r="S294" s="1">
        <f t="shared" si="23"/>
        <v>0</v>
      </c>
      <c r="T294" s="1">
        <f t="shared" si="24"/>
        <v>0</v>
      </c>
      <c r="U294" s="1"/>
      <c r="V294" s="1"/>
      <c r="W294" s="1"/>
      <c r="X294" s="1"/>
      <c r="Y294" s="1"/>
      <c r="Z294" s="1"/>
      <c r="AA294" s="1"/>
    </row>
    <row r="295" spans="1:27" ht="17.25" customHeight="1" x14ac:dyDescent="0.25">
      <c r="A295" s="49" t="str">
        <f>VLOOKUP(INVENTARIO!$D295,LISTA!$A:$E,3,0)</f>
        <v>P&amp;G-FQ</v>
      </c>
      <c r="B295" s="49" t="str">
        <f>VLOOKUP(INVENTARIO!$D295,LISTA!$A:$E,4,0)</f>
        <v>CUIDADO FEMENINO</v>
      </c>
      <c r="C295" s="49" t="str">
        <f>VLOOKUP(INVENTARIO!$D295,LISTA!$A:$E,5,0)</f>
        <v>Always</v>
      </c>
      <c r="D295" s="49">
        <v>80337548</v>
      </c>
      <c r="E295" s="49" t="s">
        <v>1552</v>
      </c>
      <c r="F295" s="49">
        <v>12</v>
      </c>
      <c r="G295" s="50">
        <f t="shared" si="26"/>
        <v>0</v>
      </c>
      <c r="H295" s="50">
        <f>INVENTARIO!$G295</f>
        <v>0</v>
      </c>
      <c r="I295" s="49"/>
      <c r="J295" s="49"/>
      <c r="K295" s="49">
        <f t="shared" si="21"/>
        <v>0</v>
      </c>
      <c r="L295" s="49"/>
      <c r="M295" s="49">
        <f t="shared" si="22"/>
        <v>0</v>
      </c>
      <c r="N295" s="49"/>
      <c r="O295" s="49"/>
      <c r="P295" s="50">
        <f>H295-J295-I295-K295-L295-M295-INVENTARIO!$N295-O295</f>
        <v>0</v>
      </c>
      <c r="Q295" s="1">
        <f>IFERROR(VLOOKUP(D295,'TABL COMPR'!$A:$D,4,0),0)</f>
        <v>0</v>
      </c>
      <c r="R295" s="1">
        <f>IFERROR(VLOOKUP(D295,#REF!,4,0),0)</f>
        <v>0</v>
      </c>
      <c r="S295" s="1">
        <f t="shared" si="23"/>
        <v>0</v>
      </c>
      <c r="T295" s="1">
        <f t="shared" si="24"/>
        <v>0</v>
      </c>
      <c r="U295" s="1"/>
      <c r="V295" s="1"/>
      <c r="W295" s="1"/>
      <c r="X295" s="1"/>
      <c r="Y295" s="1"/>
      <c r="Z295" s="1"/>
      <c r="AA295" s="1"/>
    </row>
    <row r="296" spans="1:27" ht="17.25" customHeight="1" x14ac:dyDescent="0.25">
      <c r="A296" s="49" t="str">
        <f>VLOOKUP(INVENTARIO!$D296,LISTA!$A:$E,3,0)</f>
        <v>P&amp;G-FQ</v>
      </c>
      <c r="B296" s="49" t="str">
        <f>VLOOKUP(INVENTARIO!$D296,LISTA!$A:$E,4,0)</f>
        <v>CUIDADO FEMENINO</v>
      </c>
      <c r="C296" s="49" t="str">
        <f>VLOOKUP(INVENTARIO!$D296,LISTA!$A:$E,5,0)</f>
        <v>Always</v>
      </c>
      <c r="D296" s="49">
        <v>80337547</v>
      </c>
      <c r="E296" s="49" t="s">
        <v>1548</v>
      </c>
      <c r="F296" s="49">
        <v>24</v>
      </c>
      <c r="G296" s="50">
        <f t="shared" si="26"/>
        <v>0</v>
      </c>
      <c r="H296" s="50">
        <f t="shared" ref="H296:H297" si="27">G296*F296</f>
        <v>0</v>
      </c>
      <c r="I296" s="49"/>
      <c r="J296" s="49"/>
      <c r="K296" s="49">
        <f t="shared" si="21"/>
        <v>0</v>
      </c>
      <c r="L296" s="49"/>
      <c r="M296" s="49">
        <f t="shared" si="22"/>
        <v>0</v>
      </c>
      <c r="N296" s="49"/>
      <c r="O296" s="49"/>
      <c r="P296" s="50">
        <f>H296-J296-I296-K296-L296-M296-INVENTARIO!$N296-O296</f>
        <v>0</v>
      </c>
      <c r="Q296" s="1">
        <f>IFERROR(VLOOKUP(D296,'TABL COMPR'!$A:$D,4,0),0)</f>
        <v>0</v>
      </c>
      <c r="R296" s="1">
        <f>IFERROR(VLOOKUP(D296,#REF!,4,0),0)</f>
        <v>0</v>
      </c>
      <c r="S296" s="1">
        <f t="shared" si="23"/>
        <v>0</v>
      </c>
      <c r="T296" s="1">
        <f t="shared" si="24"/>
        <v>0</v>
      </c>
      <c r="U296" s="1"/>
      <c r="V296" s="1"/>
      <c r="W296" s="1"/>
      <c r="X296" s="1"/>
      <c r="Y296" s="1"/>
      <c r="Z296" s="1"/>
      <c r="AA296" s="1"/>
    </row>
    <row r="297" spans="1:27" ht="17.25" customHeight="1" x14ac:dyDescent="0.25">
      <c r="A297" s="49" t="str">
        <f>VLOOKUP(INVENTARIO!$D297,LISTA!$A:$E,3,0)</f>
        <v>P&amp;G-FQ</v>
      </c>
      <c r="B297" s="49" t="str">
        <f>VLOOKUP(INVENTARIO!$D297,LISTA!$A:$E,4,0)</f>
        <v>CUIDADOPERSONAL</v>
      </c>
      <c r="C297" s="49" t="str">
        <f>VLOOKUP(INVENTARIO!$D297,LISTA!$A:$E,5,0)</f>
        <v>Gillette</v>
      </c>
      <c r="D297" s="49">
        <v>80330549</v>
      </c>
      <c r="E297" s="49" t="s">
        <v>1583</v>
      </c>
      <c r="F297" s="49">
        <v>12</v>
      </c>
      <c r="G297" s="50">
        <f t="shared" si="26"/>
        <v>0</v>
      </c>
      <c r="H297" s="50">
        <f t="shared" si="27"/>
        <v>0</v>
      </c>
      <c r="I297" s="49"/>
      <c r="J297" s="49"/>
      <c r="K297" s="49">
        <f t="shared" si="21"/>
        <v>0</v>
      </c>
      <c r="L297" s="49"/>
      <c r="M297" s="49">
        <f t="shared" si="22"/>
        <v>0</v>
      </c>
      <c r="N297" s="49"/>
      <c r="O297" s="49"/>
      <c r="P297" s="50">
        <f>H297-J297-I297-K297-L297-M297-INVENTARIO!$N297-O297</f>
        <v>0</v>
      </c>
      <c r="Q297" s="1">
        <f>IFERROR(VLOOKUP(D297,'TABL COMPR'!$A:$D,4,0),0)</f>
        <v>0</v>
      </c>
      <c r="R297" s="1">
        <f>IFERROR(VLOOKUP(D297,#REF!,4,0),0)</f>
        <v>0</v>
      </c>
      <c r="S297" s="1">
        <f t="shared" si="23"/>
        <v>0</v>
      </c>
      <c r="T297" s="1">
        <f t="shared" si="24"/>
        <v>0</v>
      </c>
      <c r="U297" s="1"/>
      <c r="V297" s="1"/>
      <c r="W297" s="1"/>
      <c r="X297" s="1"/>
      <c r="Y297" s="1"/>
      <c r="Z297" s="1"/>
      <c r="AA297" s="1"/>
    </row>
    <row r="298" spans="1:27" ht="17.25" customHeight="1" x14ac:dyDescent="0.25">
      <c r="A298" s="49" t="str">
        <f>VLOOKUP(INVENTARIO!$D298,LISTA!$A:$E,3,0)</f>
        <v>P&amp;G-FQ</v>
      </c>
      <c r="B298" s="49" t="str">
        <f>VLOOKUP(INVENTARIO!$D298,LISTA!$A:$E,4,0)</f>
        <v>AFEITADO</v>
      </c>
      <c r="C298" s="49" t="str">
        <f>VLOOKUP(INVENTARIO!$D298,LISTA!$A:$E,5,0)</f>
        <v>Gillette UG</v>
      </c>
      <c r="D298" s="49">
        <v>80315781</v>
      </c>
      <c r="E298" s="49" t="s">
        <v>1246</v>
      </c>
      <c r="F298" s="49">
        <v>36</v>
      </c>
      <c r="G298" s="50">
        <f t="shared" si="26"/>
        <v>0</v>
      </c>
      <c r="H298" s="50">
        <f>INVENTARIO!$G298</f>
        <v>0</v>
      </c>
      <c r="I298" s="49"/>
      <c r="J298" s="49"/>
      <c r="K298" s="49">
        <f t="shared" si="21"/>
        <v>0</v>
      </c>
      <c r="L298" s="49"/>
      <c r="M298" s="49">
        <f t="shared" si="22"/>
        <v>0</v>
      </c>
      <c r="N298" s="49"/>
      <c r="O298" s="49"/>
      <c r="P298" s="50">
        <f>H298-J298-I298-K298-L298-M298-INVENTARIO!$N298-O298</f>
        <v>0</v>
      </c>
      <c r="Q298" s="1">
        <f>IFERROR(VLOOKUP(D298,'TABL COMPR'!$A:$D,4,0),0)</f>
        <v>0</v>
      </c>
      <c r="R298" s="1">
        <f>IFERROR(VLOOKUP(D298,#REF!,4,0),0)</f>
        <v>0</v>
      </c>
      <c r="S298" s="1">
        <f t="shared" si="23"/>
        <v>0</v>
      </c>
      <c r="T298" s="1">
        <f t="shared" si="24"/>
        <v>0</v>
      </c>
      <c r="U298" s="1"/>
      <c r="V298" s="1"/>
      <c r="W298" s="1"/>
      <c r="X298" s="1"/>
      <c r="Y298" s="1"/>
      <c r="Z298" s="1"/>
      <c r="AA298" s="1"/>
    </row>
    <row r="299" spans="1:27" ht="17.25" customHeight="1" x14ac:dyDescent="0.25">
      <c r="A299" s="49" t="str">
        <f>VLOOKUP(INVENTARIO!$D299,LISTA!$A:$E,3,0)</f>
        <v>P&amp;G-FQ</v>
      </c>
      <c r="B299" s="49" t="str">
        <f>VLOOKUP(INVENTARIO!$D299,LISTA!$A:$E,4,0)</f>
        <v>CUIDADO DEL CABELLO</v>
      </c>
      <c r="C299" s="49" t="str">
        <f>VLOOKUP(INVENTARIO!$D299,LISTA!$A:$E,5,0)</f>
        <v>Pantene</v>
      </c>
      <c r="D299" s="49">
        <v>80308227</v>
      </c>
      <c r="E299" s="49" t="s">
        <v>1471</v>
      </c>
      <c r="F299" s="49">
        <v>6</v>
      </c>
      <c r="G299" s="50">
        <f t="shared" si="26"/>
        <v>0</v>
      </c>
      <c r="H299" s="50">
        <f t="shared" ref="H299:H306" si="28">G299*F299</f>
        <v>0</v>
      </c>
      <c r="I299" s="49"/>
      <c r="J299" s="49"/>
      <c r="K299" s="49">
        <f t="shared" si="21"/>
        <v>0</v>
      </c>
      <c r="L299" s="49"/>
      <c r="M299" s="49">
        <f t="shared" si="22"/>
        <v>0</v>
      </c>
      <c r="N299" s="49"/>
      <c r="O299" s="49"/>
      <c r="P299" s="50">
        <f>H299-J299-I299-K299-L299-M299-INVENTARIO!$N299-O299</f>
        <v>0</v>
      </c>
      <c r="Q299" s="1">
        <f>IFERROR(VLOOKUP(D299,'TABL COMPR'!$A:$D,4,0),0)</f>
        <v>0</v>
      </c>
      <c r="R299" s="1">
        <f>IFERROR(VLOOKUP(D299,#REF!,4,0),0)</f>
        <v>0</v>
      </c>
      <c r="S299" s="1">
        <f t="shared" si="23"/>
        <v>0</v>
      </c>
      <c r="T299" s="1">
        <f t="shared" si="24"/>
        <v>0</v>
      </c>
      <c r="U299" s="1"/>
      <c r="V299" s="1"/>
      <c r="W299" s="1"/>
      <c r="X299" s="1"/>
      <c r="Y299" s="1"/>
      <c r="Z299" s="1"/>
      <c r="AA299" s="1"/>
    </row>
    <row r="300" spans="1:27" ht="17.25" customHeight="1" x14ac:dyDescent="0.25">
      <c r="A300" s="49" t="str">
        <f>VLOOKUP(INVENTARIO!$D300,LISTA!$A:$E,3,0)</f>
        <v>P&amp;G-FQ</v>
      </c>
      <c r="B300" s="49" t="str">
        <f>VLOOKUP(INVENTARIO!$D300,LISTA!$A:$E,4,0)</f>
        <v>CUIDADO DEL CABELLO</v>
      </c>
      <c r="C300" s="49" t="str">
        <f>VLOOKUP(INVENTARIO!$D300,LISTA!$A:$E,5,0)</f>
        <v>Pantene</v>
      </c>
      <c r="D300" s="49">
        <v>80308156</v>
      </c>
      <c r="E300" s="49" t="s">
        <v>1617</v>
      </c>
      <c r="F300" s="49">
        <v>12</v>
      </c>
      <c r="G300" s="50">
        <f t="shared" si="26"/>
        <v>0</v>
      </c>
      <c r="H300" s="50">
        <f t="shared" si="28"/>
        <v>0</v>
      </c>
      <c r="I300" s="49"/>
      <c r="J300" s="49"/>
      <c r="K300" s="49">
        <f t="shared" si="21"/>
        <v>0</v>
      </c>
      <c r="L300" s="49"/>
      <c r="M300" s="49">
        <f t="shared" si="22"/>
        <v>0</v>
      </c>
      <c r="N300" s="49"/>
      <c r="O300" s="49"/>
      <c r="P300" s="50">
        <f>H300-J300-I300-K300-L300-M300-INVENTARIO!$N300-O300</f>
        <v>0</v>
      </c>
      <c r="Q300" s="1">
        <f>IFERROR(VLOOKUP(D300,'TABL COMPR'!$A:$D,4,0),0)</f>
        <v>0</v>
      </c>
      <c r="R300" s="1">
        <f>IFERROR(VLOOKUP(D300,#REF!,4,0),0)</f>
        <v>0</v>
      </c>
      <c r="S300" s="1">
        <f t="shared" si="23"/>
        <v>0</v>
      </c>
      <c r="T300" s="1">
        <f t="shared" si="24"/>
        <v>0</v>
      </c>
      <c r="U300" s="1"/>
      <c r="V300" s="1"/>
      <c r="W300" s="1"/>
      <c r="X300" s="1"/>
      <c r="Y300" s="1"/>
      <c r="Z300" s="1"/>
      <c r="AA300" s="1"/>
    </row>
    <row r="301" spans="1:27" ht="17.25" customHeight="1" x14ac:dyDescent="0.25">
      <c r="A301" s="49" t="str">
        <f>VLOOKUP(INVENTARIO!$D301,LISTA!$A:$E,3,0)</f>
        <v>P&amp;G-FQ</v>
      </c>
      <c r="B301" s="49" t="str">
        <f>VLOOKUP(INVENTARIO!$D301,LISTA!$A:$E,4,0)</f>
        <v>CUIDADO DEL CABELLO</v>
      </c>
      <c r="C301" s="49" t="str">
        <f>VLOOKUP(INVENTARIO!$D301,LISTA!$A:$E,5,0)</f>
        <v>Pantene</v>
      </c>
      <c r="D301" s="49">
        <v>80308153</v>
      </c>
      <c r="E301" s="49" t="s">
        <v>1466</v>
      </c>
      <c r="F301" s="49">
        <v>12</v>
      </c>
      <c r="G301" s="50">
        <f t="shared" si="26"/>
        <v>0</v>
      </c>
      <c r="H301" s="50">
        <f t="shared" si="28"/>
        <v>0</v>
      </c>
      <c r="I301" s="49"/>
      <c r="J301" s="49"/>
      <c r="K301" s="49">
        <f t="shared" si="21"/>
        <v>0</v>
      </c>
      <c r="L301" s="49"/>
      <c r="M301" s="49">
        <f t="shared" si="22"/>
        <v>0</v>
      </c>
      <c r="N301" s="49"/>
      <c r="O301" s="49"/>
      <c r="P301" s="50">
        <f>H301-J301-I301-K301-L301-M301-INVENTARIO!$N301-O301</f>
        <v>0</v>
      </c>
      <c r="Q301" s="1">
        <f>IFERROR(VLOOKUP(D301,'TABL COMPR'!$A:$D,4,0),0)</f>
        <v>0</v>
      </c>
      <c r="R301" s="1">
        <f>IFERROR(VLOOKUP(D301,#REF!,4,0),0)</f>
        <v>0</v>
      </c>
      <c r="S301" s="1">
        <f t="shared" si="23"/>
        <v>0</v>
      </c>
      <c r="T301" s="1">
        <f t="shared" si="24"/>
        <v>0</v>
      </c>
      <c r="U301" s="1"/>
      <c r="V301" s="1"/>
      <c r="W301" s="1"/>
      <c r="X301" s="1"/>
      <c r="Y301" s="1"/>
      <c r="Z301" s="1"/>
      <c r="AA301" s="1"/>
    </row>
    <row r="302" spans="1:27" ht="17.25" customHeight="1" x14ac:dyDescent="0.25">
      <c r="A302" s="49" t="str">
        <f>VLOOKUP(INVENTARIO!$D302,LISTA!$A:$E,3,0)</f>
        <v>P&amp;G-FQ</v>
      </c>
      <c r="B302" s="49" t="str">
        <f>VLOOKUP(INVENTARIO!$D302,LISTA!$A:$E,4,0)</f>
        <v>CUIDADO DEL CABELLO</v>
      </c>
      <c r="C302" s="49" t="str">
        <f>VLOOKUP(INVENTARIO!$D302,LISTA!$A:$E,5,0)</f>
        <v>Pantene</v>
      </c>
      <c r="D302" s="49">
        <v>80308130</v>
      </c>
      <c r="E302" s="49" t="s">
        <v>1463</v>
      </c>
      <c r="F302" s="49">
        <v>12</v>
      </c>
      <c r="G302" s="50">
        <f t="shared" si="26"/>
        <v>0</v>
      </c>
      <c r="H302" s="50">
        <f t="shared" si="28"/>
        <v>0</v>
      </c>
      <c r="I302" s="49"/>
      <c r="J302" s="49"/>
      <c r="K302" s="49">
        <f t="shared" si="21"/>
        <v>0</v>
      </c>
      <c r="L302" s="49"/>
      <c r="M302" s="49">
        <f t="shared" si="22"/>
        <v>0</v>
      </c>
      <c r="N302" s="49"/>
      <c r="O302" s="49"/>
      <c r="P302" s="50">
        <f>H302-J302-I302-K302-L302-M302-INVENTARIO!$N302-O302</f>
        <v>0</v>
      </c>
      <c r="Q302" s="1">
        <f>IFERROR(VLOOKUP(D302,'TABL COMPR'!$A:$D,4,0),0)</f>
        <v>0</v>
      </c>
      <c r="R302" s="1">
        <f>IFERROR(VLOOKUP(D302,#REF!,4,0),0)</f>
        <v>0</v>
      </c>
      <c r="S302" s="1">
        <f t="shared" si="23"/>
        <v>0</v>
      </c>
      <c r="T302" s="1">
        <f t="shared" si="24"/>
        <v>0</v>
      </c>
      <c r="U302" s="1"/>
      <c r="V302" s="1"/>
      <c r="W302" s="1"/>
      <c r="X302" s="1"/>
      <c r="Y302" s="1"/>
      <c r="Z302" s="1"/>
      <c r="AA302" s="1"/>
    </row>
    <row r="303" spans="1:27" ht="17.25" customHeight="1" x14ac:dyDescent="0.25">
      <c r="A303" s="49" t="str">
        <f>VLOOKUP(INVENTARIO!$D303,LISTA!$A:$E,3,0)</f>
        <v>P&amp;G-FQ</v>
      </c>
      <c r="B303" s="49" t="str">
        <f>VLOOKUP(INVENTARIO!$D303,LISTA!$A:$E,4,0)</f>
        <v>CUIDADO DEL CABELLO</v>
      </c>
      <c r="C303" s="49" t="str">
        <f>VLOOKUP(INVENTARIO!$D303,LISTA!$A:$E,5,0)</f>
        <v>Pantene</v>
      </c>
      <c r="D303" s="49">
        <v>80308128</v>
      </c>
      <c r="E303" s="49" t="s">
        <v>1461</v>
      </c>
      <c r="F303" s="49">
        <v>12</v>
      </c>
      <c r="G303" s="50">
        <f t="shared" si="26"/>
        <v>0</v>
      </c>
      <c r="H303" s="50">
        <f t="shared" si="28"/>
        <v>0</v>
      </c>
      <c r="I303" s="49"/>
      <c r="J303" s="49"/>
      <c r="K303" s="49">
        <f t="shared" si="21"/>
        <v>0</v>
      </c>
      <c r="L303" s="49"/>
      <c r="M303" s="49">
        <f t="shared" si="22"/>
        <v>0</v>
      </c>
      <c r="N303" s="49"/>
      <c r="O303" s="49"/>
      <c r="P303" s="50">
        <f>H303-J303-I303-K303-L303-M303-INVENTARIO!$N303-O303</f>
        <v>0</v>
      </c>
      <c r="Q303" s="1">
        <f>IFERROR(VLOOKUP(D303,'TABL COMPR'!$A:$D,4,0),0)</f>
        <v>0</v>
      </c>
      <c r="R303" s="1">
        <f>IFERROR(VLOOKUP(D303,#REF!,4,0),0)</f>
        <v>0</v>
      </c>
      <c r="S303" s="1">
        <f t="shared" si="23"/>
        <v>0</v>
      </c>
      <c r="T303" s="1">
        <f t="shared" si="24"/>
        <v>0</v>
      </c>
      <c r="U303" s="1"/>
      <c r="V303" s="1"/>
      <c r="W303" s="1"/>
      <c r="X303" s="1"/>
      <c r="Y303" s="1"/>
      <c r="Z303" s="1"/>
      <c r="AA303" s="1"/>
    </row>
    <row r="304" spans="1:27" ht="17.25" customHeight="1" x14ac:dyDescent="0.25">
      <c r="A304" s="49" t="str">
        <f>VLOOKUP(INVENTARIO!$D304,LISTA!$A:$E,3,0)</f>
        <v>P&amp;G-FQ</v>
      </c>
      <c r="B304" s="49" t="str">
        <f>VLOOKUP(INVENTARIO!$D304,LISTA!$A:$E,4,0)</f>
        <v>CUIDADO DE LA ROPA</v>
      </c>
      <c r="C304" s="49" t="str">
        <f>VLOOKUP(INVENTARIO!$D304,LISTA!$A:$E,5,0)</f>
        <v>Ariel</v>
      </c>
      <c r="D304" s="49">
        <v>80826035</v>
      </c>
      <c r="E304" s="49" t="s">
        <v>1405</v>
      </c>
      <c r="F304" s="49">
        <v>4</v>
      </c>
      <c r="G304" s="50">
        <f t="shared" si="26"/>
        <v>0</v>
      </c>
      <c r="H304" s="50">
        <f t="shared" si="28"/>
        <v>0</v>
      </c>
      <c r="I304" s="49"/>
      <c r="J304" s="49"/>
      <c r="K304" s="49">
        <f t="shared" si="21"/>
        <v>0</v>
      </c>
      <c r="L304" s="49"/>
      <c r="M304" s="49">
        <f t="shared" si="22"/>
        <v>0</v>
      </c>
      <c r="N304" s="49"/>
      <c r="O304" s="49"/>
      <c r="P304" s="50">
        <f>H304-J304-I304-K304-L304-M304-INVENTARIO!$N304-O304</f>
        <v>0</v>
      </c>
      <c r="Q304" s="1">
        <f>IFERROR(VLOOKUP(D304,'TABL COMPR'!$A:$D,4,0),0)</f>
        <v>0</v>
      </c>
      <c r="R304" s="1">
        <f>IFERROR(VLOOKUP(D304,#REF!,4,0),0)</f>
        <v>0</v>
      </c>
      <c r="S304" s="1">
        <f t="shared" si="23"/>
        <v>0</v>
      </c>
      <c r="T304" s="1">
        <f t="shared" si="24"/>
        <v>0</v>
      </c>
      <c r="U304" s="1"/>
      <c r="V304" s="1"/>
      <c r="W304" s="1"/>
      <c r="X304" s="1"/>
      <c r="Y304" s="1"/>
      <c r="Z304" s="1"/>
      <c r="AA304" s="1"/>
    </row>
    <row r="305" spans="1:27" ht="17.25" customHeight="1" x14ac:dyDescent="0.25">
      <c r="A305" s="49" t="str">
        <f>VLOOKUP(INVENTARIO!$D305,LISTA!$A:$E,3,0)</f>
        <v>P&amp;G-FQ</v>
      </c>
      <c r="B305" s="49" t="str">
        <f>VLOOKUP(INVENTARIO!$D305,LISTA!$A:$E,4,0)</f>
        <v>CUIDADO DEL CABELLO</v>
      </c>
      <c r="C305" s="49" t="str">
        <f>VLOOKUP(INVENTARIO!$D305,LISTA!$A:$E,5,0)</f>
        <v>H&amp;S</v>
      </c>
      <c r="D305" s="49">
        <v>80680703</v>
      </c>
      <c r="E305" s="49" t="s">
        <v>1532</v>
      </c>
      <c r="F305" s="49">
        <v>12</v>
      </c>
      <c r="G305" s="50">
        <f t="shared" si="26"/>
        <v>0</v>
      </c>
      <c r="H305" s="50">
        <f t="shared" si="28"/>
        <v>0</v>
      </c>
      <c r="I305" s="49"/>
      <c r="J305" s="49"/>
      <c r="K305" s="49">
        <f t="shared" si="21"/>
        <v>0</v>
      </c>
      <c r="L305" s="49"/>
      <c r="M305" s="49">
        <f t="shared" si="22"/>
        <v>0</v>
      </c>
      <c r="N305" s="49"/>
      <c r="O305" s="49"/>
      <c r="P305" s="50">
        <f>H305-J305-I305-K305-L305-M305-INVENTARIO!$N305-O305</f>
        <v>0</v>
      </c>
      <c r="Q305" s="1">
        <f>IFERROR(VLOOKUP(D305,'TABL COMPR'!$A:$D,4,0),0)</f>
        <v>0</v>
      </c>
      <c r="R305" s="1">
        <f>IFERROR(VLOOKUP(D305,#REF!,4,0),0)</f>
        <v>0</v>
      </c>
      <c r="S305" s="1">
        <f t="shared" si="23"/>
        <v>0</v>
      </c>
      <c r="T305" s="1">
        <f t="shared" si="24"/>
        <v>0</v>
      </c>
      <c r="U305" s="1"/>
      <c r="V305" s="1"/>
      <c r="W305" s="1"/>
      <c r="X305" s="1"/>
      <c r="Y305" s="1"/>
      <c r="Z305" s="1"/>
      <c r="AA305" s="1"/>
    </row>
    <row r="306" spans="1:27" ht="17.25" customHeight="1" x14ac:dyDescent="0.25">
      <c r="A306" s="49" t="str">
        <f>VLOOKUP(INVENTARIO!$D306,LISTA!$A:$E,3,0)</f>
        <v>PCV-FQ</v>
      </c>
      <c r="B306" s="49" t="str">
        <f>VLOOKUP(INVENTARIO!$D306,LISTA!$A:$E,4,0)</f>
        <v>AGUA</v>
      </c>
      <c r="C306" s="49" t="str">
        <f>VLOOKUP(INVENTARIO!$D306,LISTA!$A:$E,5,0)</f>
        <v>MINALBA</v>
      </c>
      <c r="D306" s="49">
        <v>123517</v>
      </c>
      <c r="E306" s="49" t="s">
        <v>717</v>
      </c>
      <c r="F306" s="49">
        <v>24</v>
      </c>
      <c r="G306" s="50">
        <f t="shared" si="26"/>
        <v>0</v>
      </c>
      <c r="H306" s="50">
        <f t="shared" si="28"/>
        <v>0</v>
      </c>
      <c r="I306" s="49"/>
      <c r="J306" s="49"/>
      <c r="K306" s="49">
        <f t="shared" si="21"/>
        <v>0</v>
      </c>
      <c r="L306" s="49"/>
      <c r="M306" s="49">
        <f t="shared" si="22"/>
        <v>0</v>
      </c>
      <c r="N306" s="49"/>
      <c r="O306" s="49"/>
      <c r="P306" s="50">
        <f>H306-J306-I306-K306-L306-M306-INVENTARIO!$N306-O306</f>
        <v>0</v>
      </c>
      <c r="Q306" s="1">
        <f>IFERROR(VLOOKUP(D306,'TABL COMPR'!$A:$D,4,0),0)</f>
        <v>0</v>
      </c>
      <c r="R306" s="1">
        <f>IFERROR(VLOOKUP(D306,#REF!,4,0),0)</f>
        <v>0</v>
      </c>
      <c r="S306" s="1">
        <f t="shared" si="23"/>
        <v>0</v>
      </c>
      <c r="T306" s="1">
        <f t="shared" si="24"/>
        <v>0</v>
      </c>
      <c r="U306" s="1"/>
      <c r="V306" s="1"/>
      <c r="W306" s="1"/>
      <c r="X306" s="1"/>
      <c r="Y306" s="1"/>
      <c r="Z306" s="1"/>
      <c r="AA306" s="1"/>
    </row>
    <row r="307" spans="1:27" ht="17.25" customHeight="1" x14ac:dyDescent="0.25">
      <c r="A307" s="49" t="str">
        <f>VLOOKUP(INVENTARIO!$D307,LISTA!$A:$E,3,0)</f>
        <v>PCV-FQ</v>
      </c>
      <c r="B307" s="49" t="str">
        <f>VLOOKUP(INVENTARIO!$D307,LISTA!$A:$E,4,0)</f>
        <v>COLAS BLANCAS</v>
      </c>
      <c r="C307" s="49" t="str">
        <f>VLOOKUP(INVENTARIO!$D307,LISTA!$A:$E,5,0)</f>
        <v>7UP</v>
      </c>
      <c r="D307" s="49">
        <v>80674</v>
      </c>
      <c r="E307" s="49" t="s">
        <v>734</v>
      </c>
      <c r="F307" s="49" t="s">
        <v>1618</v>
      </c>
      <c r="G307" s="50">
        <f t="shared" si="26"/>
        <v>0</v>
      </c>
      <c r="H307" s="50">
        <f>G307</f>
        <v>0</v>
      </c>
      <c r="I307" s="49"/>
      <c r="J307" s="49"/>
      <c r="K307" s="49">
        <f t="shared" si="21"/>
        <v>0</v>
      </c>
      <c r="L307" s="49"/>
      <c r="M307" s="49">
        <f t="shared" si="22"/>
        <v>0</v>
      </c>
      <c r="N307" s="49"/>
      <c r="O307" s="49"/>
      <c r="P307" s="50">
        <f>H307-J307-I307-K307-L307-M307-INVENTARIO!$N307-O307</f>
        <v>0</v>
      </c>
      <c r="Q307" s="1">
        <f>IFERROR(VLOOKUP(D307,'TABL COMPR'!$A:$D,4,0),0)</f>
        <v>0</v>
      </c>
      <c r="R307" s="1">
        <f>IFERROR(VLOOKUP(D307,#REF!,4,0),0)</f>
        <v>0</v>
      </c>
      <c r="S307" s="1">
        <f t="shared" si="23"/>
        <v>0</v>
      </c>
      <c r="T307" s="1">
        <f t="shared" si="24"/>
        <v>0</v>
      </c>
      <c r="U307" s="1"/>
      <c r="V307" s="1"/>
      <c r="W307" s="1"/>
      <c r="X307" s="1"/>
      <c r="Y307" s="1"/>
      <c r="Z307" s="1"/>
      <c r="AA307" s="1"/>
    </row>
    <row r="308" spans="1:27" ht="17.25" customHeight="1" x14ac:dyDescent="0.25">
      <c r="A308" s="49" t="str">
        <f>VLOOKUP(INVENTARIO!$D308,LISTA!$A:$E,3,0)</f>
        <v>PCV-FQ</v>
      </c>
      <c r="B308" s="49" t="str">
        <f>VLOOKUP(INVENTARIO!$D308,LISTA!$A:$E,4,0)</f>
        <v>BEBIDAS DEPORTIVAS</v>
      </c>
      <c r="C308" s="49" t="str">
        <f>VLOOKUP(INVENTARIO!$D308,LISTA!$A:$E,5,0)</f>
        <v>GATORADE</v>
      </c>
      <c r="D308" s="49">
        <v>178401</v>
      </c>
      <c r="E308" s="49" t="s">
        <v>723</v>
      </c>
      <c r="F308" s="49">
        <v>12</v>
      </c>
      <c r="G308" s="50">
        <f t="shared" si="26"/>
        <v>0</v>
      </c>
      <c r="H308" s="50">
        <f t="shared" ref="H308:H312" si="29">G308*F308</f>
        <v>0</v>
      </c>
      <c r="I308" s="49"/>
      <c r="J308" s="49"/>
      <c r="K308" s="49">
        <f t="shared" si="21"/>
        <v>0</v>
      </c>
      <c r="L308" s="49"/>
      <c r="M308" s="49">
        <f t="shared" si="22"/>
        <v>0</v>
      </c>
      <c r="N308" s="49"/>
      <c r="O308" s="49"/>
      <c r="P308" s="50">
        <f>H308-J308-I308-K308-L308-M308-INVENTARIO!$N308-O308</f>
        <v>0</v>
      </c>
      <c r="Q308" s="1">
        <f>IFERROR(VLOOKUP(D308,'TABL COMPR'!$A:$D,4,0),0)</f>
        <v>0</v>
      </c>
      <c r="R308" s="1">
        <f>IFERROR(VLOOKUP(D308,#REF!,4,0),0)</f>
        <v>0</v>
      </c>
      <c r="S308" s="1">
        <f t="shared" si="23"/>
        <v>0</v>
      </c>
      <c r="T308" s="1">
        <f t="shared" si="24"/>
        <v>0</v>
      </c>
      <c r="U308" s="1"/>
      <c r="V308" s="1"/>
      <c r="W308" s="1"/>
      <c r="X308" s="1"/>
      <c r="Y308" s="1"/>
      <c r="Z308" s="1"/>
      <c r="AA308" s="1"/>
    </row>
    <row r="309" spans="1:27" ht="17.25" customHeight="1" x14ac:dyDescent="0.25">
      <c r="A309" s="49" t="str">
        <f>VLOOKUP(INVENTARIO!$D309,LISTA!$A:$E,3,0)</f>
        <v>PCV-FQ</v>
      </c>
      <c r="B309" s="49" t="str">
        <f>VLOOKUP(INVENTARIO!$D309,LISTA!$A:$E,4,0)</f>
        <v>AGUA</v>
      </c>
      <c r="C309" s="49" t="str">
        <f>VLOOKUP(INVENTARIO!$D309,LISTA!$A:$E,5,0)</f>
        <v>MINALBA</v>
      </c>
      <c r="D309" s="49">
        <v>95722</v>
      </c>
      <c r="E309" s="49" t="s">
        <v>719</v>
      </c>
      <c r="F309" s="49">
        <v>12</v>
      </c>
      <c r="G309" s="50">
        <f t="shared" si="26"/>
        <v>0</v>
      </c>
      <c r="H309" s="50">
        <f t="shared" si="29"/>
        <v>0</v>
      </c>
      <c r="I309" s="49"/>
      <c r="J309" s="49"/>
      <c r="K309" s="49">
        <f t="shared" si="21"/>
        <v>0</v>
      </c>
      <c r="L309" s="49"/>
      <c r="M309" s="49">
        <f t="shared" si="22"/>
        <v>0</v>
      </c>
      <c r="N309" s="49"/>
      <c r="O309" s="49"/>
      <c r="P309" s="50">
        <f>H309-J309-I309-K309-L309-M309-INVENTARIO!$N309-O309</f>
        <v>0</v>
      </c>
      <c r="Q309" s="1">
        <f>IFERROR(VLOOKUP(D309,'TABL COMPR'!$A:$D,4,0),0)</f>
        <v>0</v>
      </c>
      <c r="R309" s="1">
        <f>IFERROR(VLOOKUP(D309,#REF!,4,0),0)</f>
        <v>0</v>
      </c>
      <c r="S309" s="1">
        <f t="shared" si="23"/>
        <v>0</v>
      </c>
      <c r="T309" s="1">
        <f t="shared" si="24"/>
        <v>0</v>
      </c>
      <c r="U309" s="1"/>
      <c r="V309" s="1"/>
      <c r="W309" s="1"/>
      <c r="X309" s="1"/>
      <c r="Y309" s="1"/>
      <c r="Z309" s="1"/>
      <c r="AA309" s="1"/>
    </row>
    <row r="310" spans="1:27" ht="17.25" customHeight="1" x14ac:dyDescent="0.25">
      <c r="A310" s="49" t="str">
        <f>VLOOKUP(INVENTARIO!$D310,LISTA!$A:$E,3,0)</f>
        <v>PCV-FQ</v>
      </c>
      <c r="B310" s="49" t="str">
        <f>VLOOKUP(INVENTARIO!$D310,LISTA!$A:$E,4,0)</f>
        <v>BEBIDAS DEPORTIVAS</v>
      </c>
      <c r="C310" s="49" t="str">
        <f>VLOOKUP(INVENTARIO!$D310,LISTA!$A:$E,5,0)</f>
        <v>GATORADE</v>
      </c>
      <c r="D310" s="49">
        <v>1015384</v>
      </c>
      <c r="E310" s="49" t="s">
        <v>722</v>
      </c>
      <c r="F310" s="49">
        <v>12</v>
      </c>
      <c r="G310" s="50">
        <f t="shared" si="26"/>
        <v>0</v>
      </c>
      <c r="H310" s="50">
        <f t="shared" si="29"/>
        <v>0</v>
      </c>
      <c r="I310" s="49"/>
      <c r="J310" s="49"/>
      <c r="K310" s="49">
        <f t="shared" si="21"/>
        <v>0</v>
      </c>
      <c r="L310" s="49"/>
      <c r="M310" s="49">
        <f t="shared" si="22"/>
        <v>0</v>
      </c>
      <c r="N310" s="49"/>
      <c r="O310" s="49"/>
      <c r="P310" s="50">
        <f>H310-J310-I310-K310-L310-M310-INVENTARIO!$N310-O310</f>
        <v>0</v>
      </c>
      <c r="Q310" s="1">
        <f>IFERROR(VLOOKUP(D310,'TABL COMPR'!$A:$D,4,0),0)</f>
        <v>0</v>
      </c>
      <c r="R310" s="1">
        <f>IFERROR(VLOOKUP(D310,#REF!,4,0),0)</f>
        <v>0</v>
      </c>
      <c r="S310" s="1">
        <f t="shared" si="23"/>
        <v>0</v>
      </c>
      <c r="T310" s="1">
        <f t="shared" si="24"/>
        <v>0</v>
      </c>
      <c r="U310" s="1"/>
      <c r="V310" s="1"/>
      <c r="W310" s="1"/>
      <c r="X310" s="1"/>
      <c r="Y310" s="1"/>
      <c r="Z310" s="1"/>
      <c r="AA310" s="1"/>
    </row>
    <row r="311" spans="1:27" ht="17.25" customHeight="1" x14ac:dyDescent="0.25">
      <c r="A311" s="49" t="str">
        <f>VLOOKUP(INVENTARIO!$D311,LISTA!$A:$E,3,0)</f>
        <v>PCV-FQ</v>
      </c>
      <c r="B311" s="49" t="str">
        <f>VLOOKUP(INVENTARIO!$D311,LISTA!$A:$E,4,0)</f>
        <v>AGUA</v>
      </c>
      <c r="C311" s="49" t="str">
        <f>VLOOKUP(INVENTARIO!$D311,LISTA!$A:$E,5,0)</f>
        <v>MINALBA</v>
      </c>
      <c r="D311" s="49">
        <v>1013371</v>
      </c>
      <c r="E311" s="49" t="s">
        <v>716</v>
      </c>
      <c r="F311" s="49">
        <v>24</v>
      </c>
      <c r="G311" s="50">
        <f t="shared" si="26"/>
        <v>0</v>
      </c>
      <c r="H311" s="50">
        <f t="shared" si="29"/>
        <v>0</v>
      </c>
      <c r="I311" s="49"/>
      <c r="J311" s="49"/>
      <c r="K311" s="49">
        <f t="shared" si="21"/>
        <v>0</v>
      </c>
      <c r="L311" s="49"/>
      <c r="M311" s="49">
        <f t="shared" si="22"/>
        <v>0</v>
      </c>
      <c r="N311" s="49"/>
      <c r="O311" s="49"/>
      <c r="P311" s="50">
        <f>H311-J311-I311-K311-L311-M311-INVENTARIO!$N311-O311</f>
        <v>0</v>
      </c>
      <c r="Q311" s="1">
        <f>IFERROR(VLOOKUP(D311,'TABL COMPR'!$A:$D,4,0),0)</f>
        <v>0</v>
      </c>
      <c r="R311" s="1">
        <f>IFERROR(VLOOKUP(D311,#REF!,4,0),0)</f>
        <v>0</v>
      </c>
      <c r="S311" s="1">
        <f t="shared" si="23"/>
        <v>0</v>
      </c>
      <c r="T311" s="1">
        <f t="shared" si="24"/>
        <v>0</v>
      </c>
      <c r="U311" s="1"/>
      <c r="V311" s="1"/>
      <c r="W311" s="1"/>
      <c r="X311" s="1"/>
      <c r="Y311" s="1"/>
      <c r="Z311" s="1"/>
      <c r="AA311" s="1"/>
    </row>
    <row r="312" spans="1:27" ht="17.25" customHeight="1" x14ac:dyDescent="0.25">
      <c r="A312" s="49" t="str">
        <f>VLOOKUP(INVENTARIO!$D312,LISTA!$A:$E,3,0)</f>
        <v>PCV-FQ</v>
      </c>
      <c r="B312" s="49" t="str">
        <f>VLOOKUP(INVENTARIO!$D312,LISTA!$A:$E,4,0)</f>
        <v>JUGOS</v>
      </c>
      <c r="C312" s="49" t="str">
        <f>VLOOKUP(INVENTARIO!$D312,LISTA!$A:$E,5,0)</f>
        <v>YUKERY</v>
      </c>
      <c r="D312" s="64">
        <v>1012916</v>
      </c>
      <c r="E312" s="49" t="s">
        <v>772</v>
      </c>
      <c r="F312" s="49">
        <v>12</v>
      </c>
      <c r="G312" s="50">
        <f t="shared" si="26"/>
        <v>0</v>
      </c>
      <c r="H312" s="50">
        <f t="shared" si="29"/>
        <v>0</v>
      </c>
      <c r="I312" s="49"/>
      <c r="J312" s="49"/>
      <c r="K312" s="49">
        <f t="shared" si="21"/>
        <v>0</v>
      </c>
      <c r="L312" s="49"/>
      <c r="M312" s="49">
        <f t="shared" si="22"/>
        <v>0</v>
      </c>
      <c r="N312" s="49"/>
      <c r="O312" s="49"/>
      <c r="P312" s="50">
        <f>H312-J312-I312-K312-L312-M312-INVENTARIO!$N312-O312</f>
        <v>0</v>
      </c>
      <c r="Q312" s="1">
        <f>IFERROR(VLOOKUP(D312,'TABL COMPR'!$A:$D,4,0),0)</f>
        <v>0</v>
      </c>
      <c r="R312" s="1">
        <f>IFERROR(VLOOKUP(D312,#REF!,4,0),0)</f>
        <v>0</v>
      </c>
      <c r="S312" s="1">
        <f t="shared" si="23"/>
        <v>0</v>
      </c>
      <c r="T312" s="1">
        <f t="shared" si="24"/>
        <v>0</v>
      </c>
      <c r="U312" s="1"/>
      <c r="V312" s="1"/>
      <c r="W312" s="1"/>
      <c r="X312" s="1"/>
      <c r="Y312" s="1"/>
      <c r="Z312" s="1"/>
      <c r="AA312" s="1"/>
    </row>
    <row r="313" spans="1:27" ht="17.25" customHeight="1" x14ac:dyDescent="0.25">
      <c r="A313" s="49" t="str">
        <f>VLOOKUP(INVENTARIO!$D313,LISTA!$A:$E,3,0)</f>
        <v>PCV-FQ</v>
      </c>
      <c r="B313" s="49" t="str">
        <f>VLOOKUP(INVENTARIO!$D313,LISTA!$A:$E,4,0)</f>
        <v>COLAS NEGRAS</v>
      </c>
      <c r="C313" s="49" t="str">
        <f>VLOOKUP(INVENTARIO!$D313,LISTA!$A:$E,5,0)</f>
        <v>PEPSI</v>
      </c>
      <c r="D313" s="49">
        <v>80626</v>
      </c>
      <c r="E313" s="49" t="s">
        <v>749</v>
      </c>
      <c r="F313" s="49" t="s">
        <v>1618</v>
      </c>
      <c r="G313" s="50">
        <f t="shared" si="26"/>
        <v>0</v>
      </c>
      <c r="H313" s="50">
        <f>G313</f>
        <v>0</v>
      </c>
      <c r="I313" s="49"/>
      <c r="J313" s="49"/>
      <c r="K313" s="49">
        <f t="shared" si="21"/>
        <v>0</v>
      </c>
      <c r="L313" s="49"/>
      <c r="M313" s="49">
        <f t="shared" si="22"/>
        <v>0</v>
      </c>
      <c r="N313" s="49"/>
      <c r="O313" s="49"/>
      <c r="P313" s="50">
        <f>H313-J313-I313-K313-L313-M313-INVENTARIO!$N313-O313</f>
        <v>0</v>
      </c>
      <c r="Q313" s="1">
        <f>IFERROR(VLOOKUP(D313,'TABL COMPR'!$A:$D,4,0),0)</f>
        <v>0</v>
      </c>
      <c r="R313" s="1">
        <f>IFERROR(VLOOKUP(D313,#REF!,4,0),0)</f>
        <v>0</v>
      </c>
      <c r="S313" s="1">
        <f t="shared" si="23"/>
        <v>0</v>
      </c>
      <c r="T313" s="1">
        <f t="shared" si="24"/>
        <v>0</v>
      </c>
      <c r="U313" s="1"/>
      <c r="V313" s="1"/>
      <c r="W313" s="1"/>
      <c r="X313" s="1"/>
      <c r="Y313" s="1"/>
      <c r="Z313" s="1"/>
      <c r="AA313" s="1"/>
    </row>
    <row r="314" spans="1:27" ht="17.25" customHeight="1" x14ac:dyDescent="0.25">
      <c r="A314" s="49" t="str">
        <f>VLOOKUP(INVENTARIO!$D314,LISTA!$A:$E,3,0)</f>
        <v>PCV-FQ</v>
      </c>
      <c r="B314" s="49" t="str">
        <f>VLOOKUP(INVENTARIO!$D314,LISTA!$A:$E,4,0)</f>
        <v>BEBIDAS ENERGETICAS</v>
      </c>
      <c r="C314" s="49" t="str">
        <f>VLOOKUP(INVENTARIO!$D314,LISTA!$A:$E,5,0)</f>
        <v>ROCKSTAR</v>
      </c>
      <c r="D314" s="49">
        <v>1018131</v>
      </c>
      <c r="E314" s="49" t="s">
        <v>725</v>
      </c>
      <c r="F314" s="49">
        <v>24</v>
      </c>
      <c r="G314" s="50">
        <f t="shared" si="26"/>
        <v>0</v>
      </c>
      <c r="H314" s="50">
        <f t="shared" ref="H314:H316" si="30">G314*F314</f>
        <v>0</v>
      </c>
      <c r="I314" s="49"/>
      <c r="J314" s="49"/>
      <c r="K314" s="49">
        <f t="shared" si="21"/>
        <v>0</v>
      </c>
      <c r="L314" s="49"/>
      <c r="M314" s="49">
        <f t="shared" si="22"/>
        <v>0</v>
      </c>
      <c r="N314" s="49"/>
      <c r="O314" s="49"/>
      <c r="P314" s="50">
        <f>H314-J314-I314-K314-L314-M314-INVENTARIO!$N314-O314</f>
        <v>0</v>
      </c>
      <c r="Q314" s="1">
        <f>IFERROR(VLOOKUP(D314,'TABL COMPR'!$A:$D,4,0),0)</f>
        <v>0</v>
      </c>
      <c r="R314" s="1">
        <f>IFERROR(VLOOKUP(D314,#REF!,4,0),0)</f>
        <v>0</v>
      </c>
      <c r="S314" s="1">
        <f t="shared" si="23"/>
        <v>0</v>
      </c>
      <c r="T314" s="1">
        <f t="shared" si="24"/>
        <v>0</v>
      </c>
      <c r="U314" s="1"/>
      <c r="V314" s="1"/>
      <c r="W314" s="1"/>
      <c r="X314" s="1"/>
      <c r="Y314" s="1"/>
      <c r="Z314" s="1"/>
      <c r="AA314" s="1"/>
    </row>
    <row r="315" spans="1:27" ht="17.25" customHeight="1" x14ac:dyDescent="0.25">
      <c r="A315" s="49" t="str">
        <f>VLOOKUP(INVENTARIO!$D315,LISTA!$A:$E,3,0)</f>
        <v>PCV-FQ</v>
      </c>
      <c r="B315" s="49" t="str">
        <f>VLOOKUP(INVENTARIO!$D315,LISTA!$A:$E,4,0)</f>
        <v>BEBIDAS DEPORTIVAS</v>
      </c>
      <c r="C315" s="49" t="str">
        <f>VLOOKUP(INVENTARIO!$D315,LISTA!$A:$E,5,0)</f>
        <v>GATORADE</v>
      </c>
      <c r="D315" s="49">
        <v>178399</v>
      </c>
      <c r="E315" s="49" t="s">
        <v>724</v>
      </c>
      <c r="F315" s="49">
        <v>12</v>
      </c>
      <c r="G315" s="50">
        <f t="shared" si="26"/>
        <v>0</v>
      </c>
      <c r="H315" s="50">
        <f t="shared" si="30"/>
        <v>0</v>
      </c>
      <c r="I315" s="49"/>
      <c r="J315" s="49"/>
      <c r="K315" s="49">
        <f t="shared" si="21"/>
        <v>0</v>
      </c>
      <c r="L315" s="49"/>
      <c r="M315" s="49">
        <f t="shared" si="22"/>
        <v>0</v>
      </c>
      <c r="N315" s="49"/>
      <c r="O315" s="49"/>
      <c r="P315" s="50">
        <f>H315-J315-I315-K315-L315-M315-INVENTARIO!$N315-O315</f>
        <v>0</v>
      </c>
      <c r="Q315" s="1">
        <f>IFERROR(VLOOKUP(D315,'TABL COMPR'!$A:$D,4,0),0)</f>
        <v>0</v>
      </c>
      <c r="R315" s="1">
        <f>IFERROR(VLOOKUP(D315,#REF!,4,0),0)</f>
        <v>0</v>
      </c>
      <c r="S315" s="1">
        <f t="shared" si="23"/>
        <v>0</v>
      </c>
      <c r="T315" s="1">
        <f t="shared" si="24"/>
        <v>0</v>
      </c>
      <c r="U315" s="1"/>
      <c r="V315" s="1"/>
      <c r="W315" s="1"/>
      <c r="X315" s="1"/>
      <c r="Y315" s="1"/>
      <c r="Z315" s="1"/>
      <c r="AA315" s="1"/>
    </row>
    <row r="316" spans="1:27" ht="17.25" customHeight="1" x14ac:dyDescent="0.25">
      <c r="A316" s="49" t="str">
        <f>VLOOKUP(INVENTARIO!$D316,LISTA!$A:$E,3,0)</f>
        <v>PCV-FQ</v>
      </c>
      <c r="B316" s="49" t="str">
        <f>VLOOKUP(INVENTARIO!$D316,LISTA!$A:$E,4,0)</f>
        <v>TE</v>
      </c>
      <c r="C316" s="49" t="str">
        <f>VLOOKUP(INVENTARIO!$D316,LISTA!$A:$E,5,0)</f>
        <v>LIPTON ICE TE</v>
      </c>
      <c r="D316" s="64">
        <v>1012201</v>
      </c>
      <c r="E316" s="49" t="s">
        <v>829</v>
      </c>
      <c r="F316" s="49">
        <v>12</v>
      </c>
      <c r="G316" s="50">
        <f t="shared" si="26"/>
        <v>0</v>
      </c>
      <c r="H316" s="50">
        <f t="shared" si="30"/>
        <v>0</v>
      </c>
      <c r="I316" s="49"/>
      <c r="J316" s="49"/>
      <c r="K316" s="49">
        <f t="shared" si="21"/>
        <v>0</v>
      </c>
      <c r="L316" s="49"/>
      <c r="M316" s="49">
        <f t="shared" si="22"/>
        <v>0</v>
      </c>
      <c r="N316" s="49"/>
      <c r="O316" s="49"/>
      <c r="P316" s="50">
        <f>H316-J316-I316-K316-L316-M316-INVENTARIO!$N316-O316</f>
        <v>0</v>
      </c>
      <c r="Q316" s="1">
        <f>IFERROR(VLOOKUP(D316,'TABL COMPR'!$A:$D,4,0),0)</f>
        <v>0</v>
      </c>
      <c r="R316" s="1">
        <f>IFERROR(VLOOKUP(D316,#REF!,4,0),0)</f>
        <v>0</v>
      </c>
      <c r="S316" s="1">
        <f t="shared" si="23"/>
        <v>0</v>
      </c>
      <c r="T316" s="1">
        <f t="shared" si="24"/>
        <v>0</v>
      </c>
      <c r="U316" s="1"/>
      <c r="V316" s="1"/>
      <c r="W316" s="1"/>
      <c r="X316" s="1"/>
      <c r="Y316" s="1"/>
      <c r="Z316" s="1"/>
      <c r="AA316" s="1"/>
    </row>
    <row r="317" spans="1:27" ht="17.25" customHeight="1" x14ac:dyDescent="0.25">
      <c r="A317" s="49" t="str">
        <f>VLOOKUP(INVENTARIO!$D317,LISTA!$A:$E,3,0)</f>
        <v>PCV-FQ</v>
      </c>
      <c r="B317" s="49" t="str">
        <f>VLOOKUP(INVENTARIO!$D317,LISTA!$A:$E,4,0)</f>
        <v>COLAS NEGRAS</v>
      </c>
      <c r="C317" s="49" t="str">
        <f>VLOOKUP(INVENTARIO!$D317,LISTA!$A:$E,5,0)</f>
        <v>PEPSI</v>
      </c>
      <c r="D317" s="49">
        <v>1017051</v>
      </c>
      <c r="E317" s="49" t="s">
        <v>741</v>
      </c>
      <c r="F317" s="49" t="s">
        <v>1618</v>
      </c>
      <c r="G317" s="50">
        <f t="shared" si="26"/>
        <v>0</v>
      </c>
      <c r="H317" s="50">
        <f>G317</f>
        <v>0</v>
      </c>
      <c r="I317" s="49"/>
      <c r="J317" s="49"/>
      <c r="K317" s="49">
        <f t="shared" si="21"/>
        <v>0</v>
      </c>
      <c r="L317" s="49"/>
      <c r="M317" s="49">
        <f t="shared" si="22"/>
        <v>0</v>
      </c>
      <c r="N317" s="49"/>
      <c r="O317" s="49"/>
      <c r="P317" s="50">
        <f>H317-J317-I317-K317-L317-M317-INVENTARIO!$N317-O317</f>
        <v>0</v>
      </c>
      <c r="Q317" s="1">
        <f>IFERROR(VLOOKUP(D317,'TABL COMPR'!$A:$D,4,0),0)</f>
        <v>0</v>
      </c>
      <c r="R317" s="1">
        <f>IFERROR(VLOOKUP(D317,#REF!,4,0),0)</f>
        <v>0</v>
      </c>
      <c r="S317" s="1">
        <f t="shared" si="23"/>
        <v>0</v>
      </c>
      <c r="T317" s="1">
        <f t="shared" si="24"/>
        <v>0</v>
      </c>
      <c r="U317" s="1"/>
      <c r="V317" s="1"/>
      <c r="W317" s="1"/>
      <c r="X317" s="1"/>
      <c r="Y317" s="1"/>
      <c r="Z317" s="1"/>
      <c r="AA317" s="1"/>
    </row>
    <row r="318" spans="1:27" ht="17.25" customHeight="1" x14ac:dyDescent="0.25">
      <c r="A318" s="49" t="str">
        <f>VLOOKUP(INVENTARIO!$D318,LISTA!$A:$E,3,0)</f>
        <v>PCV-FQ</v>
      </c>
      <c r="B318" s="49" t="str">
        <f>VLOOKUP(INVENTARIO!$D318,LISTA!$A:$E,4,0)</f>
        <v>JUGOS</v>
      </c>
      <c r="C318" s="49" t="str">
        <f>VLOOKUP(INVENTARIO!$D318,LISTA!$A:$E,5,0)</f>
        <v>YUKERY</v>
      </c>
      <c r="D318" s="64">
        <v>1012942</v>
      </c>
      <c r="E318" s="49" t="s">
        <v>771</v>
      </c>
      <c r="F318" s="49">
        <v>12</v>
      </c>
      <c r="G318" s="50">
        <f t="shared" si="26"/>
        <v>0</v>
      </c>
      <c r="H318" s="50">
        <f>G318*F318</f>
        <v>0</v>
      </c>
      <c r="I318" s="49"/>
      <c r="J318" s="49"/>
      <c r="K318" s="49">
        <f t="shared" si="21"/>
        <v>0</v>
      </c>
      <c r="L318" s="49"/>
      <c r="M318" s="49">
        <f t="shared" si="22"/>
        <v>0</v>
      </c>
      <c r="N318" s="49"/>
      <c r="O318" s="49"/>
      <c r="P318" s="50">
        <f>H318-J318-I318-K318-L318-M318-INVENTARIO!$N318-O318</f>
        <v>0</v>
      </c>
      <c r="Q318" s="1">
        <f>IFERROR(VLOOKUP(D318,'TABL COMPR'!$A:$D,4,0),0)</f>
        <v>0</v>
      </c>
      <c r="R318" s="1">
        <f>IFERROR(VLOOKUP(D318,#REF!,4,0),0)</f>
        <v>0</v>
      </c>
      <c r="S318" s="1">
        <f t="shared" si="23"/>
        <v>0</v>
      </c>
      <c r="T318" s="1">
        <f t="shared" si="24"/>
        <v>0</v>
      </c>
      <c r="U318" s="1"/>
      <c r="V318" s="1"/>
      <c r="W318" s="1"/>
      <c r="X318" s="1"/>
      <c r="Y318" s="1"/>
      <c r="Z318" s="1"/>
      <c r="AA318" s="1"/>
    </row>
    <row r="319" spans="1:27" ht="17.25" customHeight="1" x14ac:dyDescent="0.25">
      <c r="A319" s="49" t="str">
        <f>VLOOKUP(INVENTARIO!$D319,LISTA!$A:$E,3,0)</f>
        <v>PCV-FQ</v>
      </c>
      <c r="B319" s="49" t="str">
        <f>VLOOKUP(INVENTARIO!$D319,LISTA!$A:$E,4,0)</f>
        <v>MEZCLADORES</v>
      </c>
      <c r="C319" s="49" t="str">
        <f>VLOOKUP(INVENTARIO!$D319,LISTA!$A:$E,5,0)</f>
        <v>Minalba Sparkling</v>
      </c>
      <c r="D319" s="49">
        <v>1017751</v>
      </c>
      <c r="E319" s="49" t="s">
        <v>783</v>
      </c>
      <c r="F319" s="49">
        <v>24</v>
      </c>
      <c r="G319" s="50">
        <f t="shared" si="26"/>
        <v>0</v>
      </c>
      <c r="H319" s="50">
        <f t="shared" ref="H319" si="31">G319*F319</f>
        <v>0</v>
      </c>
      <c r="I319" s="49"/>
      <c r="J319" s="49"/>
      <c r="K319" s="49">
        <f t="shared" si="21"/>
        <v>0</v>
      </c>
      <c r="L319" s="49"/>
      <c r="M319" s="49">
        <f t="shared" si="22"/>
        <v>0</v>
      </c>
      <c r="N319" s="49"/>
      <c r="O319" s="49"/>
      <c r="P319" s="50">
        <f>H319-J319-I319-K319-L319-M319-INVENTARIO!$N319-O319</f>
        <v>0</v>
      </c>
      <c r="Q319" s="1">
        <f>IFERROR(VLOOKUP(D319,'TABL COMPR'!$A:$D,4,0),0)</f>
        <v>0</v>
      </c>
      <c r="R319" s="1">
        <f>IFERROR(VLOOKUP(D319,#REF!,4,0),0)</f>
        <v>0</v>
      </c>
      <c r="S319" s="1">
        <f t="shared" si="23"/>
        <v>0</v>
      </c>
      <c r="T319" s="1">
        <f t="shared" si="24"/>
        <v>0</v>
      </c>
      <c r="U319" s="1"/>
      <c r="V319" s="1"/>
      <c r="W319" s="1"/>
      <c r="X319" s="1"/>
      <c r="Y319" s="1"/>
      <c r="Z319" s="1"/>
      <c r="AA319" s="1"/>
    </row>
    <row r="320" spans="1:27" ht="17.25" customHeight="1" x14ac:dyDescent="0.25">
      <c r="A320" s="49" t="str">
        <f>VLOOKUP(INVENTARIO!$D320,LISTA!$A:$E,3,0)</f>
        <v>PCV-FQ</v>
      </c>
      <c r="B320" s="49" t="str">
        <f>VLOOKUP(INVENTARIO!$D320,LISTA!$A:$E,4,0)</f>
        <v>COLAS BLANCAS</v>
      </c>
      <c r="C320" s="49" t="str">
        <f>VLOOKUP(INVENTARIO!$D320,LISTA!$A:$E,5,0)</f>
        <v>7UP</v>
      </c>
      <c r="D320" s="49">
        <v>1017371</v>
      </c>
      <c r="E320" s="49" t="s">
        <v>730</v>
      </c>
      <c r="F320" s="49" t="s">
        <v>1618</v>
      </c>
      <c r="G320" s="50">
        <f t="shared" si="26"/>
        <v>0</v>
      </c>
      <c r="H320" s="50">
        <f t="shared" ref="H320:H321" si="32">G320</f>
        <v>0</v>
      </c>
      <c r="I320" s="49"/>
      <c r="J320" s="49"/>
      <c r="K320" s="49">
        <f t="shared" si="21"/>
        <v>0</v>
      </c>
      <c r="L320" s="49"/>
      <c r="M320" s="49">
        <f t="shared" si="22"/>
        <v>0</v>
      </c>
      <c r="N320" s="49"/>
      <c r="O320" s="49"/>
      <c r="P320" s="50">
        <f>H320-J320-I320-K320-L320-M320-INVENTARIO!$N320-O320</f>
        <v>0</v>
      </c>
      <c r="Q320" s="1">
        <f>IFERROR(VLOOKUP(D320,'TABL COMPR'!$A:$D,4,0),0)</f>
        <v>0</v>
      </c>
      <c r="R320" s="1">
        <f>IFERROR(VLOOKUP(D320,#REF!,4,0),0)</f>
        <v>0</v>
      </c>
      <c r="S320" s="1">
        <f t="shared" si="23"/>
        <v>0</v>
      </c>
      <c r="T320" s="1">
        <f t="shared" si="24"/>
        <v>0</v>
      </c>
      <c r="U320" s="1"/>
      <c r="V320" s="1"/>
      <c r="W320" s="1"/>
      <c r="X320" s="1"/>
      <c r="Y320" s="1"/>
      <c r="Z320" s="1"/>
      <c r="AA320" s="1"/>
    </row>
    <row r="321" spans="1:27" ht="17.25" customHeight="1" x14ac:dyDescent="0.25">
      <c r="A321" s="49" t="str">
        <f>VLOOKUP(INVENTARIO!$D321,LISTA!$A:$E,3,0)</f>
        <v>PCV-FQ</v>
      </c>
      <c r="B321" s="49" t="str">
        <f>VLOOKUP(INVENTARIO!$D321,LISTA!$A:$E,4,0)</f>
        <v>COLAS NEGRAS</v>
      </c>
      <c r="C321" s="49" t="str">
        <f>VLOOKUP(INVENTARIO!$D321,LISTA!$A:$E,5,0)</f>
        <v>PEPSI</v>
      </c>
      <c r="D321" s="49">
        <v>1017052</v>
      </c>
      <c r="E321" s="49" t="s">
        <v>740</v>
      </c>
      <c r="F321" s="49" t="s">
        <v>1618</v>
      </c>
      <c r="G321" s="50">
        <f t="shared" si="26"/>
        <v>0</v>
      </c>
      <c r="H321" s="50">
        <f t="shared" si="32"/>
        <v>0</v>
      </c>
      <c r="I321" s="49"/>
      <c r="J321" s="49"/>
      <c r="K321" s="49">
        <f t="shared" si="21"/>
        <v>0</v>
      </c>
      <c r="L321" s="49"/>
      <c r="M321" s="49">
        <f t="shared" si="22"/>
        <v>0</v>
      </c>
      <c r="N321" s="49"/>
      <c r="O321" s="49"/>
      <c r="P321" s="50">
        <f>H321-J321-I321-K321-L321-M321-INVENTARIO!$N321-O321</f>
        <v>0</v>
      </c>
      <c r="Q321" s="1">
        <f>IFERROR(VLOOKUP(D321,'TABL COMPR'!$A:$D,4,0),0)</f>
        <v>0</v>
      </c>
      <c r="R321" s="1">
        <f>IFERROR(VLOOKUP(D321,#REF!,4,0),0)</f>
        <v>0</v>
      </c>
      <c r="S321" s="1">
        <f t="shared" si="23"/>
        <v>0</v>
      </c>
      <c r="T321" s="1">
        <f t="shared" si="24"/>
        <v>0</v>
      </c>
      <c r="U321" s="1"/>
      <c r="V321" s="1"/>
      <c r="W321" s="1"/>
      <c r="X321" s="1"/>
      <c r="Y321" s="1"/>
      <c r="Z321" s="1"/>
      <c r="AA321" s="1"/>
    </row>
    <row r="322" spans="1:27" ht="17.25" customHeight="1" x14ac:dyDescent="0.25">
      <c r="A322" s="49" t="str">
        <f>VLOOKUP(INVENTARIO!$D322,LISTA!$A:$E,3,0)</f>
        <v>PCV-FQ</v>
      </c>
      <c r="B322" s="49" t="str">
        <f>VLOOKUP(INVENTARIO!$D322,LISTA!$A:$E,4,0)</f>
        <v>JUGOS</v>
      </c>
      <c r="C322" s="49" t="str">
        <f>VLOOKUP(INVENTARIO!$D322,LISTA!$A:$E,5,0)</f>
        <v>YUKERY</v>
      </c>
      <c r="D322" s="64">
        <v>1016713</v>
      </c>
      <c r="E322" s="49" t="s">
        <v>764</v>
      </c>
      <c r="F322" s="49">
        <v>6</v>
      </c>
      <c r="G322" s="50">
        <f t="shared" si="26"/>
        <v>0</v>
      </c>
      <c r="H322" s="50">
        <f t="shared" ref="H322:H323" si="33">G322*F322</f>
        <v>0</v>
      </c>
      <c r="I322" s="49"/>
      <c r="J322" s="49"/>
      <c r="K322" s="49">
        <f t="shared" si="21"/>
        <v>0</v>
      </c>
      <c r="L322" s="49"/>
      <c r="M322" s="49">
        <f t="shared" si="22"/>
        <v>0</v>
      </c>
      <c r="N322" s="49"/>
      <c r="O322" s="49"/>
      <c r="P322" s="50">
        <f>H322-J322-I322-K322-L322-M322-INVENTARIO!$N322-O322</f>
        <v>0</v>
      </c>
      <c r="Q322" s="1">
        <f>IFERROR(VLOOKUP(D322,'TABL COMPR'!$A:$D,4,0),0)</f>
        <v>0</v>
      </c>
      <c r="R322" s="1">
        <f>IFERROR(VLOOKUP(D322,#REF!,4,0),0)</f>
        <v>0</v>
      </c>
      <c r="S322" s="1">
        <f t="shared" si="23"/>
        <v>0</v>
      </c>
      <c r="T322" s="1">
        <f t="shared" si="24"/>
        <v>0</v>
      </c>
      <c r="U322" s="1"/>
      <c r="V322" s="1"/>
      <c r="W322" s="1"/>
      <c r="X322" s="1"/>
      <c r="Y322" s="1"/>
      <c r="Z322" s="1"/>
      <c r="AA322" s="1"/>
    </row>
    <row r="323" spans="1:27" ht="17.25" customHeight="1" x14ac:dyDescent="0.25">
      <c r="A323" s="49" t="str">
        <f>VLOOKUP(INVENTARIO!$D323,LISTA!$A:$E,3,0)</f>
        <v>PCV-FQ</v>
      </c>
      <c r="B323" s="49" t="str">
        <f>VLOOKUP(INVENTARIO!$D323,LISTA!$A:$E,4,0)</f>
        <v>AGUA</v>
      </c>
      <c r="C323" s="49" t="str">
        <f>VLOOKUP(INVENTARIO!$D323,LISTA!$A:$E,5,0)</f>
        <v>MINALBA</v>
      </c>
      <c r="D323" s="49">
        <v>1017031</v>
      </c>
      <c r="E323" s="49" t="s">
        <v>80</v>
      </c>
      <c r="F323" s="49">
        <v>12</v>
      </c>
      <c r="G323" s="50">
        <f t="shared" si="26"/>
        <v>0</v>
      </c>
      <c r="H323" s="50">
        <f t="shared" si="33"/>
        <v>0</v>
      </c>
      <c r="I323" s="49"/>
      <c r="J323" s="49"/>
      <c r="K323" s="49">
        <f t="shared" si="21"/>
        <v>0</v>
      </c>
      <c r="L323" s="49"/>
      <c r="M323" s="49">
        <f t="shared" si="22"/>
        <v>0</v>
      </c>
      <c r="N323" s="49"/>
      <c r="O323" s="49"/>
      <c r="P323" s="50">
        <f>H323-J323-I323-K323-L323-M323-INVENTARIO!$N323-O323</f>
        <v>0</v>
      </c>
      <c r="Q323" s="1">
        <f>IFERROR(VLOOKUP(D323,'TABL COMPR'!$A:$D,4,0),0)</f>
        <v>0</v>
      </c>
      <c r="R323" s="1">
        <f>IFERROR(VLOOKUP(D323,#REF!,4,0),0)</f>
        <v>0</v>
      </c>
      <c r="S323" s="1">
        <f t="shared" si="23"/>
        <v>0</v>
      </c>
      <c r="T323" s="1">
        <f t="shared" si="24"/>
        <v>0</v>
      </c>
      <c r="U323" s="1"/>
      <c r="V323" s="1"/>
      <c r="W323" s="1"/>
      <c r="X323" s="1"/>
      <c r="Y323" s="1"/>
      <c r="Z323" s="1"/>
      <c r="AA323" s="1"/>
    </row>
    <row r="324" spans="1:27" ht="17.25" customHeight="1" x14ac:dyDescent="0.25">
      <c r="A324" s="49" t="str">
        <f>VLOOKUP(INVENTARIO!$D324,LISTA!$A:$E,3,0)</f>
        <v>PCV-FQ</v>
      </c>
      <c r="B324" s="49" t="str">
        <f>VLOOKUP(INVENTARIO!$D324,LISTA!$A:$E,4,0)</f>
        <v>SABORES</v>
      </c>
      <c r="C324" s="49" t="str">
        <f>VLOOKUP(INVENTARIO!$D324,LISTA!$A:$E,5,0)</f>
        <v>GOLDEN</v>
      </c>
      <c r="D324" s="49">
        <v>1018212</v>
      </c>
      <c r="E324" s="49" t="s">
        <v>784</v>
      </c>
      <c r="F324" s="49">
        <v>6</v>
      </c>
      <c r="G324" s="50">
        <f t="shared" si="26"/>
        <v>0</v>
      </c>
      <c r="H324" s="50">
        <f>G324</f>
        <v>0</v>
      </c>
      <c r="I324" s="49"/>
      <c r="J324" s="49"/>
      <c r="K324" s="49">
        <f t="shared" si="21"/>
        <v>0</v>
      </c>
      <c r="L324" s="49"/>
      <c r="M324" s="49">
        <f t="shared" si="22"/>
        <v>0</v>
      </c>
      <c r="N324" s="49"/>
      <c r="O324" s="49"/>
      <c r="P324" s="50">
        <f>H324-J324-I324-K324-L324-M324-INVENTARIO!$N324-O324</f>
        <v>0</v>
      </c>
      <c r="Q324" s="1">
        <f>IFERROR(VLOOKUP(D324,'TABL COMPR'!$A:$D,4,0),0)</f>
        <v>0</v>
      </c>
      <c r="R324" s="1">
        <f>IFERROR(VLOOKUP(D324,#REF!,4,0),0)</f>
        <v>0</v>
      </c>
      <c r="S324" s="1">
        <f t="shared" si="23"/>
        <v>0</v>
      </c>
      <c r="T324" s="1">
        <f t="shared" si="24"/>
        <v>0</v>
      </c>
      <c r="U324" s="1"/>
      <c r="V324" s="1"/>
      <c r="W324" s="1"/>
      <c r="X324" s="1"/>
      <c r="Y324" s="1"/>
      <c r="Z324" s="1"/>
      <c r="AA324" s="1"/>
    </row>
    <row r="325" spans="1:27" ht="17.25" customHeight="1" x14ac:dyDescent="0.25">
      <c r="A325" s="49" t="str">
        <f>VLOOKUP(INVENTARIO!$D325,LISTA!$A:$E,3,0)</f>
        <v>PCV-FQ</v>
      </c>
      <c r="B325" s="49" t="str">
        <f>VLOOKUP(INVENTARIO!$D325,LISTA!$A:$E,4,0)</f>
        <v>COLAS NEGRAS</v>
      </c>
      <c r="C325" s="49" t="str">
        <f>VLOOKUP(INVENTARIO!$D325,LISTA!$A:$E,5,0)</f>
        <v>PEPSI</v>
      </c>
      <c r="D325" s="49">
        <v>80624</v>
      </c>
      <c r="E325" s="49" t="s">
        <v>751</v>
      </c>
      <c r="F325" s="49">
        <v>24</v>
      </c>
      <c r="G325" s="50">
        <f t="shared" si="26"/>
        <v>0</v>
      </c>
      <c r="H325" s="50">
        <f t="shared" ref="H325:H326" si="34">G325*F325</f>
        <v>0</v>
      </c>
      <c r="I325" s="49"/>
      <c r="J325" s="49"/>
      <c r="K325" s="49">
        <f t="shared" si="21"/>
        <v>0</v>
      </c>
      <c r="L325" s="49"/>
      <c r="M325" s="49">
        <f t="shared" si="22"/>
        <v>0</v>
      </c>
      <c r="N325" s="49"/>
      <c r="O325" s="49"/>
      <c r="P325" s="50">
        <f>H325-J325-I325-K325-L325-M325-INVENTARIO!$N325-O325</f>
        <v>0</v>
      </c>
      <c r="Q325" s="1">
        <f>IFERROR(VLOOKUP(D325,'TABL COMPR'!$A:$D,4,0),0)</f>
        <v>0</v>
      </c>
      <c r="R325" s="1">
        <f>IFERROR(VLOOKUP(D325,#REF!,4,0),0)</f>
        <v>0</v>
      </c>
      <c r="S325" s="1">
        <f t="shared" si="23"/>
        <v>0</v>
      </c>
      <c r="T325" s="1">
        <f t="shared" si="24"/>
        <v>0</v>
      </c>
      <c r="U325" s="1"/>
      <c r="V325" s="1"/>
      <c r="W325" s="1"/>
      <c r="X325" s="1"/>
      <c r="Y325" s="1"/>
      <c r="Z325" s="1"/>
      <c r="AA325" s="1"/>
    </row>
    <row r="326" spans="1:27" ht="17.25" customHeight="1" x14ac:dyDescent="0.25">
      <c r="A326" s="49" t="str">
        <f>VLOOKUP(INVENTARIO!$D326,LISTA!$A:$E,3,0)</f>
        <v>PCV-FQ</v>
      </c>
      <c r="B326" s="49" t="str">
        <f>VLOOKUP(INVENTARIO!$D326,LISTA!$A:$E,4,0)</f>
        <v>SABORES</v>
      </c>
      <c r="C326" s="49" t="str">
        <f>VLOOKUP(INVENTARIO!$D326,LISTA!$A:$E,5,0)</f>
        <v>GOLDEN</v>
      </c>
      <c r="D326" s="49">
        <v>1018171</v>
      </c>
      <c r="E326" s="49" t="s">
        <v>786</v>
      </c>
      <c r="F326" s="49">
        <v>24</v>
      </c>
      <c r="G326" s="50">
        <f t="shared" si="26"/>
        <v>0</v>
      </c>
      <c r="H326" s="50">
        <f t="shared" si="34"/>
        <v>0</v>
      </c>
      <c r="I326" s="49"/>
      <c r="J326" s="49"/>
      <c r="K326" s="49">
        <f t="shared" si="21"/>
        <v>0</v>
      </c>
      <c r="L326" s="49"/>
      <c r="M326" s="49">
        <f t="shared" si="22"/>
        <v>0</v>
      </c>
      <c r="N326" s="49"/>
      <c r="O326" s="49"/>
      <c r="P326" s="50">
        <f>H326-J326-I326-K326-L326-M326-INVENTARIO!$N326-O326</f>
        <v>0</v>
      </c>
      <c r="Q326" s="1">
        <f>IFERROR(VLOOKUP(D326,'TABL COMPR'!$A:$D,4,0),0)</f>
        <v>0</v>
      </c>
      <c r="R326" s="1">
        <f>IFERROR(VLOOKUP(D326,#REF!,4,0),0)</f>
        <v>0</v>
      </c>
      <c r="S326" s="1">
        <f t="shared" si="23"/>
        <v>0</v>
      </c>
      <c r="T326" s="1">
        <f t="shared" si="24"/>
        <v>0</v>
      </c>
      <c r="U326" s="1"/>
      <c r="V326" s="1"/>
      <c r="W326" s="1"/>
      <c r="X326" s="1"/>
      <c r="Y326" s="1"/>
      <c r="Z326" s="1"/>
      <c r="AA326" s="1"/>
    </row>
    <row r="327" spans="1:27" ht="17.25" customHeight="1" x14ac:dyDescent="0.25">
      <c r="A327" s="49" t="str">
        <f>VLOOKUP(INVENTARIO!$D327,LISTA!$A:$E,3,0)</f>
        <v>PCV-FQ</v>
      </c>
      <c r="B327" s="49" t="str">
        <f>VLOOKUP(INVENTARIO!$D327,LISTA!$A:$E,4,0)</f>
        <v>SABORES</v>
      </c>
      <c r="C327" s="49" t="str">
        <f>VLOOKUP(INVENTARIO!$D327,LISTA!$A:$E,5,0)</f>
        <v>GOLDEN</v>
      </c>
      <c r="D327" s="64">
        <v>178393</v>
      </c>
      <c r="E327" s="49" t="s">
        <v>812</v>
      </c>
      <c r="F327" s="49" t="s">
        <v>1618</v>
      </c>
      <c r="G327" s="50">
        <f t="shared" si="26"/>
        <v>0</v>
      </c>
      <c r="H327" s="50">
        <f t="shared" ref="H327:H333" si="35">G327</f>
        <v>0</v>
      </c>
      <c r="I327" s="49"/>
      <c r="J327" s="49"/>
      <c r="K327" s="49">
        <f t="shared" si="21"/>
        <v>0</v>
      </c>
      <c r="L327" s="49"/>
      <c r="M327" s="49">
        <f t="shared" si="22"/>
        <v>0</v>
      </c>
      <c r="N327" s="49"/>
      <c r="O327" s="49"/>
      <c r="P327" s="50">
        <f>H327-J327-I327-K327-L327-M327-INVENTARIO!$N327-O327</f>
        <v>0</v>
      </c>
      <c r="Q327" s="1">
        <f>IFERROR(VLOOKUP(D327,'TABL COMPR'!$A:$D,4,0),0)</f>
        <v>0</v>
      </c>
      <c r="R327" s="1">
        <f>IFERROR(VLOOKUP(D327,#REF!,4,0),0)</f>
        <v>0</v>
      </c>
      <c r="S327" s="1">
        <f t="shared" si="23"/>
        <v>0</v>
      </c>
      <c r="T327" s="1">
        <f t="shared" si="24"/>
        <v>0</v>
      </c>
      <c r="U327" s="1"/>
      <c r="V327" s="1"/>
      <c r="W327" s="1"/>
      <c r="X327" s="1"/>
      <c r="Y327" s="1"/>
      <c r="Z327" s="1"/>
      <c r="AA327" s="1"/>
    </row>
    <row r="328" spans="1:27" ht="17.25" customHeight="1" x14ac:dyDescent="0.25">
      <c r="A328" s="49" t="str">
        <f>VLOOKUP(INVENTARIO!$D328,LISTA!$A:$E,3,0)</f>
        <v>PCV-FQ</v>
      </c>
      <c r="B328" s="49" t="str">
        <f>VLOOKUP(INVENTARIO!$D328,LISTA!$A:$E,4,0)</f>
        <v>SABORES</v>
      </c>
      <c r="C328" s="49" t="str">
        <f>VLOOKUP(INVENTARIO!$D328,LISTA!$A:$E,5,0)</f>
        <v>GOLDEN</v>
      </c>
      <c r="D328" s="49">
        <v>1018081</v>
      </c>
      <c r="E328" s="49" t="s">
        <v>1619</v>
      </c>
      <c r="F328" s="49" t="s">
        <v>1618</v>
      </c>
      <c r="G328" s="50">
        <f t="shared" si="26"/>
        <v>0</v>
      </c>
      <c r="H328" s="50">
        <f t="shared" si="35"/>
        <v>0</v>
      </c>
      <c r="I328" s="49"/>
      <c r="J328" s="49"/>
      <c r="K328" s="49">
        <f t="shared" si="21"/>
        <v>0</v>
      </c>
      <c r="L328" s="49"/>
      <c r="M328" s="49">
        <f t="shared" si="22"/>
        <v>0</v>
      </c>
      <c r="N328" s="49"/>
      <c r="O328" s="49"/>
      <c r="P328" s="50">
        <f>H328-J328-I328-K328-L328-M328-INVENTARIO!$N328-O328</f>
        <v>0</v>
      </c>
      <c r="Q328" s="1">
        <f>IFERROR(VLOOKUP(D328,'TABL COMPR'!$A:$D,4,0),0)</f>
        <v>0</v>
      </c>
      <c r="R328" s="1">
        <f>IFERROR(VLOOKUP(D328,#REF!,4,0),0)</f>
        <v>0</v>
      </c>
      <c r="S328" s="1">
        <f t="shared" si="23"/>
        <v>0</v>
      </c>
      <c r="T328" s="1">
        <f t="shared" si="24"/>
        <v>0</v>
      </c>
      <c r="U328" s="1"/>
      <c r="V328" s="1"/>
      <c r="W328" s="1"/>
      <c r="X328" s="1"/>
      <c r="Y328" s="1"/>
      <c r="Z328" s="1"/>
      <c r="AA328" s="1"/>
    </row>
    <row r="329" spans="1:27" ht="17.25" customHeight="1" x14ac:dyDescent="0.25">
      <c r="A329" s="49" t="str">
        <f>VLOOKUP(INVENTARIO!$D329,LISTA!$A:$E,3,0)</f>
        <v>PCV-FQ</v>
      </c>
      <c r="B329" s="49" t="str">
        <f>VLOOKUP(INVENTARIO!$D329,LISTA!$A:$E,4,0)</f>
        <v>JUGOS</v>
      </c>
      <c r="C329" s="49" t="str">
        <f>VLOOKUP(INVENTARIO!$D329,LISTA!$A:$E,5,0)</f>
        <v>YUKY PAK</v>
      </c>
      <c r="D329" s="49">
        <v>1018031</v>
      </c>
      <c r="E329" s="49" t="s">
        <v>758</v>
      </c>
      <c r="F329" s="49" t="s">
        <v>1620</v>
      </c>
      <c r="G329" s="50">
        <f t="shared" si="26"/>
        <v>0</v>
      </c>
      <c r="H329" s="50">
        <f t="shared" si="35"/>
        <v>0</v>
      </c>
      <c r="I329" s="49"/>
      <c r="J329" s="49"/>
      <c r="K329" s="49">
        <f t="shared" si="21"/>
        <v>0</v>
      </c>
      <c r="L329" s="49"/>
      <c r="M329" s="49">
        <f t="shared" si="22"/>
        <v>0</v>
      </c>
      <c r="N329" s="49"/>
      <c r="O329" s="49"/>
      <c r="P329" s="50">
        <f>H329-J329-I329-K329-L329-M329-INVENTARIO!$N329-O329</f>
        <v>0</v>
      </c>
      <c r="Q329" s="1">
        <f>IFERROR(VLOOKUP(D329,'TABL COMPR'!$A:$D,4,0),0)</f>
        <v>0</v>
      </c>
      <c r="R329" s="1">
        <f>IFERROR(VLOOKUP(D329,#REF!,4,0),0)</f>
        <v>0</v>
      </c>
      <c r="S329" s="1">
        <f t="shared" si="23"/>
        <v>0</v>
      </c>
      <c r="T329" s="1">
        <f t="shared" si="24"/>
        <v>0</v>
      </c>
      <c r="U329" s="1"/>
      <c r="V329" s="1"/>
      <c r="W329" s="1"/>
      <c r="X329" s="1"/>
      <c r="Y329" s="1"/>
      <c r="Z329" s="1"/>
      <c r="AA329" s="1"/>
    </row>
    <row r="330" spans="1:27" ht="17.25" customHeight="1" x14ac:dyDescent="0.25">
      <c r="A330" s="49" t="str">
        <f>VLOOKUP(INVENTARIO!$D330,LISTA!$A:$E,3,0)</f>
        <v>PCV-FQ</v>
      </c>
      <c r="B330" s="49" t="str">
        <f>VLOOKUP(INVENTARIO!$D330,LISTA!$A:$E,4,0)</f>
        <v>SABORES</v>
      </c>
      <c r="C330" s="49" t="str">
        <f>VLOOKUP(INVENTARIO!$D330,LISTA!$A:$E,5,0)</f>
        <v>GOLDEN</v>
      </c>
      <c r="D330" s="49">
        <v>1017991</v>
      </c>
      <c r="E330" s="49" t="s">
        <v>791</v>
      </c>
      <c r="F330" s="49">
        <v>6</v>
      </c>
      <c r="G330" s="50">
        <f t="shared" si="26"/>
        <v>0</v>
      </c>
      <c r="H330" s="50">
        <f t="shared" si="35"/>
        <v>0</v>
      </c>
      <c r="I330" s="49"/>
      <c r="J330" s="49"/>
      <c r="K330" s="49">
        <f t="shared" si="21"/>
        <v>0</v>
      </c>
      <c r="L330" s="49"/>
      <c r="M330" s="49">
        <f t="shared" si="22"/>
        <v>0</v>
      </c>
      <c r="N330" s="49"/>
      <c r="O330" s="49"/>
      <c r="P330" s="50">
        <f>H330-J330-I330-K330-L330-M330-INVENTARIO!$N330-O330</f>
        <v>0</v>
      </c>
      <c r="Q330" s="1">
        <f>IFERROR(VLOOKUP(D330,'TABL COMPR'!$A:$D,4,0),0)</f>
        <v>0</v>
      </c>
      <c r="R330" s="1">
        <f>IFERROR(VLOOKUP(D330,#REF!,4,0),0)</f>
        <v>0</v>
      </c>
      <c r="S330" s="1">
        <f t="shared" si="23"/>
        <v>0</v>
      </c>
      <c r="T330" s="1">
        <f t="shared" si="24"/>
        <v>0</v>
      </c>
      <c r="U330" s="1"/>
      <c r="V330" s="1"/>
      <c r="W330" s="1"/>
      <c r="X330" s="1"/>
      <c r="Y330" s="1"/>
      <c r="Z330" s="1"/>
      <c r="AA330" s="1"/>
    </row>
    <row r="331" spans="1:27" ht="17.25" customHeight="1" x14ac:dyDescent="0.25">
      <c r="A331" s="49" t="str">
        <f>VLOOKUP(INVENTARIO!$D331,LISTA!$A:$E,3,0)</f>
        <v>PCV-FQ</v>
      </c>
      <c r="B331" s="49" t="str">
        <f>VLOOKUP(INVENTARIO!$D331,LISTA!$A:$E,4,0)</f>
        <v>COLAS NEGRAS</v>
      </c>
      <c r="C331" s="49" t="str">
        <f>VLOOKUP(INVENTARIO!$D331,LISTA!$A:$E,5,0)</f>
        <v>PEPSI ZERO</v>
      </c>
      <c r="D331" s="49">
        <v>1017985</v>
      </c>
      <c r="E331" s="49" t="s">
        <v>739</v>
      </c>
      <c r="F331" s="49" t="s">
        <v>1618</v>
      </c>
      <c r="G331" s="50">
        <f t="shared" si="26"/>
        <v>0</v>
      </c>
      <c r="H331" s="50">
        <f t="shared" si="35"/>
        <v>0</v>
      </c>
      <c r="I331" s="49"/>
      <c r="J331" s="49"/>
      <c r="K331" s="49">
        <f t="shared" si="21"/>
        <v>0</v>
      </c>
      <c r="L331" s="49"/>
      <c r="M331" s="49">
        <f t="shared" si="22"/>
        <v>0</v>
      </c>
      <c r="N331" s="49"/>
      <c r="O331" s="49"/>
      <c r="P331" s="50">
        <f>H331-J331-I331-K331-L331-M331-INVENTARIO!$N331-O331</f>
        <v>0</v>
      </c>
      <c r="Q331" s="1">
        <f>IFERROR(VLOOKUP(D331,'TABL COMPR'!$A:$D,4,0),0)</f>
        <v>0</v>
      </c>
      <c r="R331" s="1">
        <f>IFERROR(VLOOKUP(D331,#REF!,4,0),0)</f>
        <v>0</v>
      </c>
      <c r="S331" s="1">
        <f t="shared" si="23"/>
        <v>0</v>
      </c>
      <c r="T331" s="1">
        <f t="shared" si="24"/>
        <v>0</v>
      </c>
      <c r="U331" s="1"/>
      <c r="V331" s="1"/>
      <c r="W331" s="1"/>
      <c r="X331" s="1"/>
      <c r="Y331" s="1"/>
      <c r="Z331" s="1"/>
      <c r="AA331" s="1"/>
    </row>
    <row r="332" spans="1:27" ht="17.25" customHeight="1" x14ac:dyDescent="0.25">
      <c r="A332" s="49" t="str">
        <f>VLOOKUP(INVENTARIO!$D332,LISTA!$A:$E,3,0)</f>
        <v>PCV-FQ</v>
      </c>
      <c r="B332" s="49" t="str">
        <f>VLOOKUP(INVENTARIO!$D332,LISTA!$A:$E,4,0)</f>
        <v>SABORES</v>
      </c>
      <c r="C332" s="49" t="str">
        <f>VLOOKUP(INVENTARIO!$D332,LISTA!$A:$E,5,0)</f>
        <v>GOLDEN</v>
      </c>
      <c r="D332" s="49">
        <v>1017984</v>
      </c>
      <c r="E332" s="49" t="s">
        <v>792</v>
      </c>
      <c r="F332" s="49" t="s">
        <v>1618</v>
      </c>
      <c r="G332" s="50">
        <f t="shared" si="26"/>
        <v>0</v>
      </c>
      <c r="H332" s="50">
        <f t="shared" si="35"/>
        <v>0</v>
      </c>
      <c r="I332" s="49"/>
      <c r="J332" s="49"/>
      <c r="K332" s="49">
        <f t="shared" si="21"/>
        <v>0</v>
      </c>
      <c r="L332" s="49"/>
      <c r="M332" s="49">
        <f t="shared" si="22"/>
        <v>0</v>
      </c>
      <c r="N332" s="49"/>
      <c r="O332" s="49"/>
      <c r="P332" s="50">
        <f>H332-J332-I332-K332-L332-M332-INVENTARIO!$N332-O332</f>
        <v>0</v>
      </c>
      <c r="Q332" s="1">
        <f>IFERROR(VLOOKUP(D332,'TABL COMPR'!$A:$D,4,0),0)</f>
        <v>0</v>
      </c>
      <c r="R332" s="1">
        <f>IFERROR(VLOOKUP(D332,#REF!,4,0),0)</f>
        <v>0</v>
      </c>
      <c r="S332" s="1">
        <f t="shared" si="23"/>
        <v>0</v>
      </c>
      <c r="T332" s="1">
        <f t="shared" si="24"/>
        <v>0</v>
      </c>
      <c r="U332" s="1"/>
      <c r="V332" s="1"/>
      <c r="W332" s="1"/>
      <c r="X332" s="1"/>
      <c r="Y332" s="1"/>
      <c r="Z332" s="1"/>
      <c r="AA332" s="1"/>
    </row>
    <row r="333" spans="1:27" ht="17.25" customHeight="1" x14ac:dyDescent="0.25">
      <c r="A333" s="49" t="str">
        <f>VLOOKUP(INVENTARIO!$D333,LISTA!$A:$E,3,0)</f>
        <v>PCV-FQ</v>
      </c>
      <c r="B333" s="49" t="str">
        <f>VLOOKUP(INVENTARIO!$D333,LISTA!$A:$E,4,0)</f>
        <v>COLAS BLANCAS</v>
      </c>
      <c r="C333" s="49" t="str">
        <f>VLOOKUP(INVENTARIO!$D333,LISTA!$A:$E,5,0)</f>
        <v>7UP</v>
      </c>
      <c r="D333" s="49">
        <v>1017983</v>
      </c>
      <c r="E333" s="49" t="s">
        <v>727</v>
      </c>
      <c r="F333" s="49" t="s">
        <v>1618</v>
      </c>
      <c r="G333" s="50">
        <f t="shared" si="26"/>
        <v>0</v>
      </c>
      <c r="H333" s="50">
        <f t="shared" si="35"/>
        <v>0</v>
      </c>
      <c r="I333" s="49"/>
      <c r="J333" s="49"/>
      <c r="K333" s="49">
        <f t="shared" si="21"/>
        <v>0</v>
      </c>
      <c r="L333" s="49"/>
      <c r="M333" s="49">
        <f t="shared" si="22"/>
        <v>0</v>
      </c>
      <c r="N333" s="49"/>
      <c r="O333" s="49"/>
      <c r="P333" s="50">
        <f>H333-J333-I333-K333-L333-M333-INVENTARIO!$N333-O333</f>
        <v>0</v>
      </c>
      <c r="Q333" s="1">
        <f>IFERROR(VLOOKUP(D333,'TABL COMPR'!$A:$D,4,0),0)</f>
        <v>0</v>
      </c>
      <c r="R333" s="1">
        <f>IFERROR(VLOOKUP(D333,#REF!,4,0),0)</f>
        <v>0</v>
      </c>
      <c r="S333" s="1">
        <f t="shared" si="23"/>
        <v>0</v>
      </c>
      <c r="T333" s="1">
        <f t="shared" si="24"/>
        <v>0</v>
      </c>
      <c r="U333" s="1"/>
      <c r="V333" s="1"/>
      <c r="W333" s="1"/>
      <c r="X333" s="1"/>
      <c r="Y333" s="1"/>
      <c r="Z333" s="1"/>
      <c r="AA333" s="1"/>
    </row>
    <row r="334" spans="1:27" ht="17.25" customHeight="1" x14ac:dyDescent="0.25">
      <c r="A334" s="49" t="str">
        <f>VLOOKUP(INVENTARIO!$D334,LISTA!$A:$E,3,0)</f>
        <v>PCV-FQ</v>
      </c>
      <c r="B334" s="49" t="str">
        <f>VLOOKUP(INVENTARIO!$D334,LISTA!$A:$E,4,0)</f>
        <v>BEBIDAS DEPORTIVAS</v>
      </c>
      <c r="C334" s="49" t="str">
        <f>VLOOKUP(INVENTARIO!$D334,LISTA!$A:$E,5,0)</f>
        <v>GATORADE</v>
      </c>
      <c r="D334" s="49">
        <v>1018185</v>
      </c>
      <c r="E334" s="49" t="s">
        <v>1621</v>
      </c>
      <c r="F334" s="49">
        <v>12</v>
      </c>
      <c r="G334" s="50">
        <f t="shared" si="26"/>
        <v>0</v>
      </c>
      <c r="H334" s="50">
        <f t="shared" ref="H334:H335" si="36">G334*F334</f>
        <v>0</v>
      </c>
      <c r="I334" s="49"/>
      <c r="J334" s="49"/>
      <c r="K334" s="49">
        <f t="shared" si="21"/>
        <v>0</v>
      </c>
      <c r="L334" s="49"/>
      <c r="M334" s="49">
        <f t="shared" si="22"/>
        <v>0</v>
      </c>
      <c r="N334" s="49"/>
      <c r="O334" s="49"/>
      <c r="P334" s="50">
        <f>H334-J334-I334-K334-L334-M334-INVENTARIO!$N334-O334</f>
        <v>0</v>
      </c>
      <c r="Q334" s="1">
        <f>IFERROR(VLOOKUP(D334,'TABL COMPR'!$A:$D,4,0),0)</f>
        <v>0</v>
      </c>
      <c r="R334" s="1">
        <f>IFERROR(VLOOKUP(D334,#REF!,4,0),0)</f>
        <v>0</v>
      </c>
      <c r="S334" s="1">
        <f t="shared" si="23"/>
        <v>0</v>
      </c>
      <c r="T334" s="1">
        <f t="shared" si="24"/>
        <v>0</v>
      </c>
      <c r="U334" s="1"/>
      <c r="V334" s="1"/>
      <c r="W334" s="1"/>
      <c r="X334" s="1"/>
      <c r="Y334" s="1"/>
      <c r="Z334" s="1"/>
      <c r="AA334" s="1"/>
    </row>
    <row r="335" spans="1:27" ht="17.25" customHeight="1" x14ac:dyDescent="0.25">
      <c r="A335" s="49" t="str">
        <f>VLOOKUP(INVENTARIO!$D335,LISTA!$A:$E,3,0)</f>
        <v>PCV-FQ</v>
      </c>
      <c r="B335" s="49" t="str">
        <f>VLOOKUP(INVENTARIO!$D335,LISTA!$A:$E,4,0)</f>
        <v>MEZCLADORES</v>
      </c>
      <c r="C335" s="49" t="str">
        <f>VLOOKUP(INVENTARIO!$D335,LISTA!$A:$E,5,0)</f>
        <v>Minalba Sparkling</v>
      </c>
      <c r="D335" s="49">
        <v>1017754</v>
      </c>
      <c r="E335" s="49" t="s">
        <v>1622</v>
      </c>
      <c r="F335" s="49">
        <v>24</v>
      </c>
      <c r="G335" s="50">
        <f t="shared" si="26"/>
        <v>0</v>
      </c>
      <c r="H335" s="50">
        <f t="shared" si="36"/>
        <v>0</v>
      </c>
      <c r="I335" s="49"/>
      <c r="J335" s="49"/>
      <c r="K335" s="49">
        <f t="shared" si="21"/>
        <v>0</v>
      </c>
      <c r="L335" s="49"/>
      <c r="M335" s="49">
        <f t="shared" si="22"/>
        <v>0</v>
      </c>
      <c r="N335" s="49"/>
      <c r="O335" s="49"/>
      <c r="P335" s="50">
        <f>H335-J335-I335-K335-L335-M335-INVENTARIO!$N335-O335</f>
        <v>0</v>
      </c>
      <c r="Q335" s="1">
        <f>IFERROR(VLOOKUP(D335,'TABL COMPR'!$A:$D,4,0),0)</f>
        <v>0</v>
      </c>
      <c r="R335" s="1">
        <f>IFERROR(VLOOKUP(D335,#REF!,4,0),0)</f>
        <v>0</v>
      </c>
      <c r="S335" s="1">
        <f t="shared" si="23"/>
        <v>0</v>
      </c>
      <c r="T335" s="1">
        <f t="shared" si="24"/>
        <v>0</v>
      </c>
      <c r="U335" s="1"/>
      <c r="V335" s="1"/>
      <c r="W335" s="1"/>
      <c r="X335" s="1"/>
      <c r="Y335" s="1"/>
      <c r="Z335" s="1"/>
      <c r="AA335" s="1"/>
    </row>
    <row r="336" spans="1:27" ht="17.25" customHeight="1" x14ac:dyDescent="0.25">
      <c r="A336" s="49" t="str">
        <f>VLOOKUP(INVENTARIO!$D336,LISTA!$A:$E,3,0)</f>
        <v>PCV-FQ</v>
      </c>
      <c r="B336" s="49" t="str">
        <f>VLOOKUP(INVENTARIO!$D336,LISTA!$A:$E,4,0)</f>
        <v>SABORES</v>
      </c>
      <c r="C336" s="49" t="str">
        <f>VLOOKUP(INVENTARIO!$D336,LISTA!$A:$E,5,0)</f>
        <v>GOLDEN</v>
      </c>
      <c r="D336" s="49">
        <v>80649</v>
      </c>
      <c r="E336" s="49" t="s">
        <v>813</v>
      </c>
      <c r="F336" s="49">
        <v>24</v>
      </c>
      <c r="G336" s="50">
        <f t="shared" si="26"/>
        <v>0</v>
      </c>
      <c r="H336" s="50">
        <f>INVENTARIO!$G336</f>
        <v>0</v>
      </c>
      <c r="I336" s="49"/>
      <c r="J336" s="49"/>
      <c r="K336" s="49">
        <f t="shared" si="21"/>
        <v>0</v>
      </c>
      <c r="L336" s="49"/>
      <c r="M336" s="49">
        <f t="shared" si="22"/>
        <v>0</v>
      </c>
      <c r="N336" s="49"/>
      <c r="O336" s="49"/>
      <c r="P336" s="50">
        <f>H336-J336-I336-K336-L336-M336-INVENTARIO!$N336-O336</f>
        <v>0</v>
      </c>
      <c r="Q336" s="1">
        <f>IFERROR(VLOOKUP(D336,'TABL COMPR'!$A:$D,4,0),0)</f>
        <v>0</v>
      </c>
      <c r="R336" s="1">
        <f>IFERROR(VLOOKUP(D336,#REF!,4,0),0)</f>
        <v>0</v>
      </c>
      <c r="S336" s="1">
        <f t="shared" si="23"/>
        <v>0</v>
      </c>
      <c r="T336" s="1">
        <f t="shared" si="24"/>
        <v>0</v>
      </c>
      <c r="U336" s="1"/>
      <c r="V336" s="1"/>
      <c r="W336" s="1"/>
      <c r="X336" s="1"/>
      <c r="Y336" s="1"/>
      <c r="Z336" s="1"/>
      <c r="AA336" s="1"/>
    </row>
    <row r="337" spans="1:27" ht="17.25" customHeight="1" x14ac:dyDescent="0.25">
      <c r="A337" s="49" t="str">
        <f>VLOOKUP(INVENTARIO!$D337,LISTA!$A:$E,3,0)</f>
        <v>PCV-FQ</v>
      </c>
      <c r="B337" s="49" t="str">
        <f>VLOOKUP(INVENTARIO!$D337,LISTA!$A:$E,4,0)</f>
        <v>JUGOS</v>
      </c>
      <c r="C337" s="49" t="str">
        <f>VLOOKUP(INVENTARIO!$D337,LISTA!$A:$E,5,0)</f>
        <v>YUKY PAK</v>
      </c>
      <c r="D337" s="49">
        <v>1011283</v>
      </c>
      <c r="E337" s="49" t="s">
        <v>777</v>
      </c>
      <c r="F337" s="49" t="s">
        <v>1620</v>
      </c>
      <c r="G337" s="50">
        <f t="shared" si="26"/>
        <v>0</v>
      </c>
      <c r="H337" s="50">
        <f t="shared" ref="H337:H338" si="37">G337</f>
        <v>0</v>
      </c>
      <c r="I337" s="49"/>
      <c r="J337" s="49"/>
      <c r="K337" s="49">
        <f t="shared" si="21"/>
        <v>0</v>
      </c>
      <c r="L337" s="49"/>
      <c r="M337" s="49">
        <f t="shared" si="22"/>
        <v>0</v>
      </c>
      <c r="N337" s="49"/>
      <c r="O337" s="49"/>
      <c r="P337" s="50">
        <f>H337-J337-I337-K337-L337-M337-INVENTARIO!$N337-O337</f>
        <v>0</v>
      </c>
      <c r="Q337" s="1">
        <f>IFERROR(VLOOKUP(D337,'TABL COMPR'!$A:$D,4,0),0)</f>
        <v>0</v>
      </c>
      <c r="R337" s="1">
        <f>IFERROR(VLOOKUP(D337,#REF!,4,0),0)</f>
        <v>0</v>
      </c>
      <c r="S337" s="1">
        <f t="shared" si="23"/>
        <v>0</v>
      </c>
      <c r="T337" s="1">
        <f t="shared" si="24"/>
        <v>0</v>
      </c>
      <c r="U337" s="1"/>
      <c r="V337" s="1"/>
      <c r="W337" s="1"/>
      <c r="X337" s="1"/>
      <c r="Y337" s="1"/>
      <c r="Z337" s="1"/>
      <c r="AA337" s="1"/>
    </row>
    <row r="338" spans="1:27" ht="17.25" customHeight="1" x14ac:dyDescent="0.25">
      <c r="A338" s="49" t="str">
        <f>VLOOKUP(INVENTARIO!$D338,LISTA!$A:$E,3,0)</f>
        <v>PCV-FQ</v>
      </c>
      <c r="B338" s="49" t="str">
        <f>VLOOKUP(INVENTARIO!$D338,LISTA!$A:$E,4,0)</f>
        <v>COLAS NEGRAS</v>
      </c>
      <c r="C338" s="49" t="str">
        <f>VLOOKUP(INVENTARIO!$D338,LISTA!$A:$E,5,0)</f>
        <v>PEPSI</v>
      </c>
      <c r="D338" s="49">
        <v>80142</v>
      </c>
      <c r="E338" s="49" t="s">
        <v>752</v>
      </c>
      <c r="F338" s="49" t="s">
        <v>1620</v>
      </c>
      <c r="G338" s="50">
        <f t="shared" si="26"/>
        <v>0</v>
      </c>
      <c r="H338" s="50">
        <f t="shared" si="37"/>
        <v>0</v>
      </c>
      <c r="I338" s="49"/>
      <c r="J338" s="49"/>
      <c r="K338" s="49">
        <f t="shared" si="21"/>
        <v>0</v>
      </c>
      <c r="L338" s="49"/>
      <c r="M338" s="49">
        <f t="shared" si="22"/>
        <v>0</v>
      </c>
      <c r="N338" s="49"/>
      <c r="O338" s="49"/>
      <c r="P338" s="50">
        <f>H338-J338-I338-K338-L338-M338-INVENTARIO!$N338-O338</f>
        <v>0</v>
      </c>
      <c r="Q338" s="1">
        <f>IFERROR(VLOOKUP(D338,'TABL COMPR'!$A:$D,4,0),0)</f>
        <v>0</v>
      </c>
      <c r="R338" s="1">
        <f>IFERROR(VLOOKUP(D338,#REF!,4,0),0)</f>
        <v>0</v>
      </c>
      <c r="S338" s="1">
        <f t="shared" si="23"/>
        <v>0</v>
      </c>
      <c r="T338" s="1">
        <f t="shared" si="24"/>
        <v>0</v>
      </c>
      <c r="U338" s="1"/>
      <c r="V338" s="1"/>
      <c r="W338" s="1"/>
      <c r="X338" s="1"/>
      <c r="Y338" s="1"/>
      <c r="Z338" s="1"/>
      <c r="AA338" s="1"/>
    </row>
    <row r="339" spans="1:27" ht="17.25" customHeight="1" x14ac:dyDescent="0.25">
      <c r="A339" s="49" t="str">
        <f>VLOOKUP(INVENTARIO!$D339,LISTA!$A:$E,3,0)</f>
        <v>PCV-FQ</v>
      </c>
      <c r="B339" s="49" t="str">
        <f>VLOOKUP(INVENTARIO!$D339,LISTA!$A:$E,4,0)</f>
        <v>TE</v>
      </c>
      <c r="C339" s="49" t="str">
        <f>VLOOKUP(INVENTARIO!$D339,LISTA!$A:$E,5,0)</f>
        <v>LIPTON ICE TE</v>
      </c>
      <c r="D339" s="64">
        <v>1012213</v>
      </c>
      <c r="E339" s="49" t="s">
        <v>828</v>
      </c>
      <c r="F339" s="49">
        <v>12</v>
      </c>
      <c r="G339" s="50">
        <f t="shared" si="26"/>
        <v>0</v>
      </c>
      <c r="H339" s="50">
        <f>G339*F339</f>
        <v>0</v>
      </c>
      <c r="I339" s="49"/>
      <c r="J339" s="49"/>
      <c r="K339" s="49">
        <f t="shared" si="21"/>
        <v>0</v>
      </c>
      <c r="L339" s="49"/>
      <c r="M339" s="49">
        <f t="shared" si="22"/>
        <v>0</v>
      </c>
      <c r="N339" s="49"/>
      <c r="O339" s="49"/>
      <c r="P339" s="50">
        <f>H339-J339-I339-K339-L339-M339-INVENTARIO!$N339-O339</f>
        <v>0</v>
      </c>
      <c r="Q339" s="1">
        <f>IFERROR(VLOOKUP(D339,'TABL COMPR'!$A:$D,4,0),0)</f>
        <v>0</v>
      </c>
      <c r="R339" s="1">
        <f>IFERROR(VLOOKUP(D339,#REF!,4,0),0)</f>
        <v>0</v>
      </c>
      <c r="S339" s="1">
        <f t="shared" si="23"/>
        <v>0</v>
      </c>
      <c r="T339" s="1">
        <f t="shared" si="24"/>
        <v>0</v>
      </c>
      <c r="U339" s="1"/>
      <c r="V339" s="1"/>
      <c r="W339" s="1"/>
      <c r="X339" s="1"/>
      <c r="Y339" s="1"/>
      <c r="Z339" s="1"/>
      <c r="AA339" s="1"/>
    </row>
    <row r="340" spans="1:27" ht="17.25" customHeight="1" x14ac:dyDescent="0.25">
      <c r="A340" s="49" t="str">
        <f>VLOOKUP(INVENTARIO!$D340,LISTA!$A:$E,3,0)</f>
        <v>PCV-FQ</v>
      </c>
      <c r="B340" s="49" t="str">
        <f>VLOOKUP(INVENTARIO!$D340,LISTA!$A:$E,4,0)</f>
        <v>COLAS NEGRAS</v>
      </c>
      <c r="C340" s="49" t="str">
        <f>VLOOKUP(INVENTARIO!$D340,LISTA!$A:$E,5,0)</f>
        <v>PEPSI</v>
      </c>
      <c r="D340" s="64">
        <v>178392</v>
      </c>
      <c r="E340" s="49" t="s">
        <v>747</v>
      </c>
      <c r="F340" s="49" t="s">
        <v>1618</v>
      </c>
      <c r="G340" s="50">
        <f t="shared" si="26"/>
        <v>0</v>
      </c>
      <c r="H340" s="50">
        <f t="shared" ref="H340:H342" si="38">G340</f>
        <v>0</v>
      </c>
      <c r="I340" s="49"/>
      <c r="J340" s="49"/>
      <c r="K340" s="49">
        <f t="shared" si="21"/>
        <v>0</v>
      </c>
      <c r="L340" s="49"/>
      <c r="M340" s="49">
        <f t="shared" si="22"/>
        <v>0</v>
      </c>
      <c r="N340" s="49"/>
      <c r="O340" s="49"/>
      <c r="P340" s="50">
        <f>H340-J340-I340-K340-L340-M340-INVENTARIO!$N340-O340</f>
        <v>0</v>
      </c>
      <c r="Q340" s="1">
        <f>IFERROR(VLOOKUP(D340,'TABL COMPR'!$A:$D,4,0),0)</f>
        <v>0</v>
      </c>
      <c r="R340" s="1">
        <f>IFERROR(VLOOKUP(D340,#REF!,4,0),0)</f>
        <v>0</v>
      </c>
      <c r="S340" s="1">
        <f t="shared" si="23"/>
        <v>0</v>
      </c>
      <c r="T340" s="1">
        <f t="shared" si="24"/>
        <v>0</v>
      </c>
      <c r="U340" s="1"/>
      <c r="V340" s="1"/>
      <c r="W340" s="1"/>
      <c r="X340" s="1"/>
      <c r="Y340" s="1"/>
      <c r="Z340" s="1"/>
      <c r="AA340" s="1"/>
    </row>
    <row r="341" spans="1:27" ht="17.25" customHeight="1" x14ac:dyDescent="0.25">
      <c r="A341" s="49" t="str">
        <f>VLOOKUP(INVENTARIO!$D341,LISTA!$A:$E,3,0)</f>
        <v>PCV-FQ</v>
      </c>
      <c r="B341" s="49" t="str">
        <f>VLOOKUP(INVENTARIO!$D341,LISTA!$A:$E,4,0)</f>
        <v>SABORES</v>
      </c>
      <c r="C341" s="49" t="str">
        <f>VLOOKUP(INVENTARIO!$D341,LISTA!$A:$E,5,0)</f>
        <v>GOLDEN</v>
      </c>
      <c r="D341" s="49">
        <v>1017231</v>
      </c>
      <c r="E341" s="49" t="s">
        <v>796</v>
      </c>
      <c r="F341" s="49" t="s">
        <v>1618</v>
      </c>
      <c r="G341" s="50">
        <f t="shared" si="26"/>
        <v>0</v>
      </c>
      <c r="H341" s="50">
        <f t="shared" si="38"/>
        <v>0</v>
      </c>
      <c r="I341" s="49"/>
      <c r="J341" s="49"/>
      <c r="K341" s="49">
        <f t="shared" si="21"/>
        <v>0</v>
      </c>
      <c r="L341" s="49"/>
      <c r="M341" s="49">
        <f t="shared" si="22"/>
        <v>0</v>
      </c>
      <c r="N341" s="49"/>
      <c r="O341" s="49"/>
      <c r="P341" s="50">
        <f>H341-J341-I341-K341-L341-M341-INVENTARIO!$N341-O341</f>
        <v>0</v>
      </c>
      <c r="Q341" s="1">
        <f>IFERROR(VLOOKUP(D341,'TABL COMPR'!$A:$D,4,0),0)</f>
        <v>0</v>
      </c>
      <c r="R341" s="1">
        <f>IFERROR(VLOOKUP(D341,#REF!,4,0),0)</f>
        <v>0</v>
      </c>
      <c r="S341" s="1">
        <f t="shared" si="23"/>
        <v>0</v>
      </c>
      <c r="T341" s="1">
        <f t="shared" si="24"/>
        <v>0</v>
      </c>
      <c r="U341" s="1"/>
      <c r="V341" s="1"/>
      <c r="W341" s="1"/>
      <c r="X341" s="1"/>
      <c r="Y341" s="1"/>
      <c r="Z341" s="1"/>
      <c r="AA341" s="1"/>
    </row>
    <row r="342" spans="1:27" ht="17.25" customHeight="1" x14ac:dyDescent="0.25">
      <c r="A342" s="49" t="str">
        <f>VLOOKUP(INVENTARIO!$D342,LISTA!$A:$E,3,0)</f>
        <v>PCV-FQ</v>
      </c>
      <c r="B342" s="49" t="str">
        <f>VLOOKUP(INVENTARIO!$D342,LISTA!$A:$E,4,0)</f>
        <v>SABORES</v>
      </c>
      <c r="C342" s="49" t="str">
        <f>VLOOKUP(INVENTARIO!$D342,LISTA!$A:$E,5,0)</f>
        <v>GOLDEN</v>
      </c>
      <c r="D342" s="49">
        <v>1017221</v>
      </c>
      <c r="E342" s="49" t="s">
        <v>797</v>
      </c>
      <c r="F342" s="49" t="s">
        <v>1618</v>
      </c>
      <c r="G342" s="50">
        <f t="shared" si="26"/>
        <v>0</v>
      </c>
      <c r="H342" s="50">
        <f t="shared" si="38"/>
        <v>0</v>
      </c>
      <c r="I342" s="49"/>
      <c r="J342" s="49"/>
      <c r="K342" s="49">
        <f t="shared" si="21"/>
        <v>0</v>
      </c>
      <c r="L342" s="49"/>
      <c r="M342" s="49">
        <f t="shared" si="22"/>
        <v>0</v>
      </c>
      <c r="N342" s="49"/>
      <c r="O342" s="49"/>
      <c r="P342" s="50">
        <f>H342-J342-I342-K342-L342-M342-INVENTARIO!$N342-O342</f>
        <v>0</v>
      </c>
      <c r="Q342" s="1">
        <f>IFERROR(VLOOKUP(D342,'TABL COMPR'!$A:$D,4,0),0)</f>
        <v>0</v>
      </c>
      <c r="R342" s="1">
        <f>IFERROR(VLOOKUP(D342,#REF!,4,0),0)</f>
        <v>0</v>
      </c>
      <c r="S342" s="1">
        <f t="shared" si="23"/>
        <v>0</v>
      </c>
      <c r="T342" s="1">
        <f t="shared" si="24"/>
        <v>0</v>
      </c>
      <c r="U342" s="1"/>
      <c r="V342" s="1"/>
      <c r="W342" s="1"/>
      <c r="X342" s="1"/>
      <c r="Y342" s="1"/>
      <c r="Z342" s="1"/>
      <c r="AA342" s="1"/>
    </row>
    <row r="343" spans="1:27" ht="17.25" customHeight="1" x14ac:dyDescent="0.25">
      <c r="A343" s="49" t="str">
        <f>VLOOKUP(INVENTARIO!$D343,LISTA!$A:$E,3,0)</f>
        <v>PCV-FQ</v>
      </c>
      <c r="B343" s="49" t="str">
        <f>VLOOKUP(INVENTARIO!$D343,LISTA!$A:$E,4,0)</f>
        <v>JUGOS</v>
      </c>
      <c r="C343" s="49" t="str">
        <f>VLOOKUP(INVENTARIO!$D343,LISTA!$A:$E,5,0)</f>
        <v>YUKERY</v>
      </c>
      <c r="D343" s="49">
        <v>1018182</v>
      </c>
      <c r="E343" s="49" t="s">
        <v>209</v>
      </c>
      <c r="F343" s="49">
        <v>6</v>
      </c>
      <c r="G343" s="50">
        <f t="shared" si="26"/>
        <v>0</v>
      </c>
      <c r="H343" s="50">
        <f>G343*F343</f>
        <v>0</v>
      </c>
      <c r="I343" s="49"/>
      <c r="J343" s="49"/>
      <c r="K343" s="49">
        <f t="shared" si="21"/>
        <v>0</v>
      </c>
      <c r="L343" s="49"/>
      <c r="M343" s="49">
        <f t="shared" si="22"/>
        <v>0</v>
      </c>
      <c r="N343" s="49"/>
      <c r="O343" s="49"/>
      <c r="P343" s="50">
        <f>H343-J343-I343-K343-L343-M343-INVENTARIO!$N343-O343</f>
        <v>0</v>
      </c>
      <c r="Q343" s="1">
        <f>IFERROR(VLOOKUP(D343,'TABL COMPR'!$A:$D,4,0),0)</f>
        <v>0</v>
      </c>
      <c r="R343" s="1">
        <f>IFERROR(VLOOKUP(D343,#REF!,4,0),0)</f>
        <v>0</v>
      </c>
      <c r="S343" s="1">
        <f t="shared" si="23"/>
        <v>0</v>
      </c>
      <c r="T343" s="1">
        <f t="shared" si="24"/>
        <v>0</v>
      </c>
      <c r="U343" s="1"/>
      <c r="V343" s="1"/>
      <c r="W343" s="1"/>
      <c r="X343" s="1"/>
      <c r="Y343" s="1"/>
      <c r="Z343" s="1"/>
      <c r="AA343" s="1"/>
    </row>
    <row r="344" spans="1:27" ht="17.25" customHeight="1" x14ac:dyDescent="0.25">
      <c r="A344" s="49" t="str">
        <f>VLOOKUP(INVENTARIO!$D344,LISTA!$A:$E,3,0)</f>
        <v>PCV-FQ</v>
      </c>
      <c r="B344" s="49" t="str">
        <f>VLOOKUP(INVENTARIO!$D344,LISTA!$A:$E,4,0)</f>
        <v>SABORES</v>
      </c>
      <c r="C344" s="49" t="str">
        <f>VLOOKUP(INVENTARIO!$D344,LISTA!$A:$E,5,0)</f>
        <v>GOLDEN</v>
      </c>
      <c r="D344" s="64">
        <v>178398</v>
      </c>
      <c r="E344" s="49" t="s">
        <v>808</v>
      </c>
      <c r="F344" s="49" t="s">
        <v>1618</v>
      </c>
      <c r="G344" s="50">
        <f t="shared" si="26"/>
        <v>0</v>
      </c>
      <c r="H344" s="50">
        <f>G344</f>
        <v>0</v>
      </c>
      <c r="I344" s="49"/>
      <c r="J344" s="49"/>
      <c r="K344" s="49">
        <f t="shared" si="21"/>
        <v>0</v>
      </c>
      <c r="L344" s="49"/>
      <c r="M344" s="49">
        <f t="shared" si="22"/>
        <v>0</v>
      </c>
      <c r="N344" s="49"/>
      <c r="O344" s="49"/>
      <c r="P344" s="50">
        <f>H344-J344-I344-K344-L344-M344-INVENTARIO!$N344-O344</f>
        <v>0</v>
      </c>
      <c r="Q344" s="1">
        <f>IFERROR(VLOOKUP(D344,'TABL COMPR'!$A:$D,4,0),0)</f>
        <v>0</v>
      </c>
      <c r="R344" s="1">
        <f>IFERROR(VLOOKUP(D344,#REF!,4,0),0)</f>
        <v>0</v>
      </c>
      <c r="S344" s="1">
        <f t="shared" si="23"/>
        <v>0</v>
      </c>
      <c r="T344" s="1">
        <f t="shared" si="24"/>
        <v>0</v>
      </c>
      <c r="U344" s="1"/>
      <c r="V344" s="1"/>
      <c r="W344" s="1"/>
      <c r="X344" s="1"/>
      <c r="Y344" s="1"/>
      <c r="Z344" s="1"/>
      <c r="AA344" s="1"/>
    </row>
    <row r="345" spans="1:27" ht="17.25" customHeight="1" x14ac:dyDescent="0.25">
      <c r="A345" s="49" t="str">
        <f>VLOOKUP(INVENTARIO!$D345,LISTA!$A:$E,3,0)</f>
        <v>PCV-FQ</v>
      </c>
      <c r="B345" s="49" t="str">
        <f>VLOOKUP(INVENTARIO!$D345,LISTA!$A:$E,4,0)</f>
        <v>JUGOS</v>
      </c>
      <c r="C345" s="49" t="str">
        <f>VLOOKUP(INVENTARIO!$D345,LISTA!$A:$E,5,0)</f>
        <v>YUKERY</v>
      </c>
      <c r="D345" s="49">
        <v>1016381</v>
      </c>
      <c r="E345" s="49" t="s">
        <v>765</v>
      </c>
      <c r="F345" s="49">
        <v>12</v>
      </c>
      <c r="G345" s="50">
        <f t="shared" si="26"/>
        <v>0</v>
      </c>
      <c r="H345" s="50">
        <f t="shared" ref="H345:H347" si="39">G345*F345</f>
        <v>0</v>
      </c>
      <c r="I345" s="49"/>
      <c r="J345" s="49"/>
      <c r="K345" s="49">
        <f t="shared" si="21"/>
        <v>0</v>
      </c>
      <c r="L345" s="49"/>
      <c r="M345" s="49">
        <f t="shared" si="22"/>
        <v>0</v>
      </c>
      <c r="N345" s="49"/>
      <c r="O345" s="49"/>
      <c r="P345" s="50">
        <f>H345-J345-I345-K345-L345-M345-INVENTARIO!$N345-O345</f>
        <v>0</v>
      </c>
      <c r="Q345" s="1">
        <f>IFERROR(VLOOKUP(D345,'TABL COMPR'!$A:$D,4,0),0)</f>
        <v>0</v>
      </c>
      <c r="R345" s="1">
        <f>IFERROR(VLOOKUP(D345,#REF!,4,0),0)</f>
        <v>0</v>
      </c>
      <c r="S345" s="1">
        <f t="shared" si="23"/>
        <v>0</v>
      </c>
      <c r="T345" s="1">
        <f t="shared" si="24"/>
        <v>0</v>
      </c>
      <c r="U345" s="1"/>
      <c r="V345" s="1"/>
      <c r="W345" s="1"/>
      <c r="X345" s="1"/>
      <c r="Y345" s="1"/>
      <c r="Z345" s="1"/>
      <c r="AA345" s="1"/>
    </row>
    <row r="346" spans="1:27" ht="17.25" customHeight="1" x14ac:dyDescent="0.25">
      <c r="A346" s="49" t="str">
        <f>VLOOKUP(INVENTARIO!$D346,LISTA!$A:$E,3,0)</f>
        <v>PCV-FQ</v>
      </c>
      <c r="B346" s="49" t="str">
        <f>VLOOKUP(INVENTARIO!$D346,LISTA!$A:$E,4,0)</f>
        <v>AGUA</v>
      </c>
      <c r="C346" s="49" t="str">
        <f>VLOOKUP(INVENTARIO!$D346,LISTA!$A:$E,5,0)</f>
        <v>MINALBA</v>
      </c>
      <c r="D346" s="49">
        <v>1016692</v>
      </c>
      <c r="E346" s="49" t="s">
        <v>175</v>
      </c>
      <c r="F346" s="49">
        <v>12</v>
      </c>
      <c r="G346" s="50">
        <f t="shared" si="26"/>
        <v>0</v>
      </c>
      <c r="H346" s="50">
        <f t="shared" si="39"/>
        <v>0</v>
      </c>
      <c r="I346" s="49"/>
      <c r="J346" s="49"/>
      <c r="K346" s="49">
        <f t="shared" si="21"/>
        <v>0</v>
      </c>
      <c r="L346" s="49"/>
      <c r="M346" s="49">
        <f t="shared" si="22"/>
        <v>0</v>
      </c>
      <c r="N346" s="49"/>
      <c r="O346" s="49"/>
      <c r="P346" s="50">
        <f>H346-J346-I346-K346-L346-M346-INVENTARIO!$N346-O346</f>
        <v>0</v>
      </c>
      <c r="Q346" s="1">
        <f>IFERROR(VLOOKUP(D346,'TABL COMPR'!$A:$D,4,0),0)</f>
        <v>0</v>
      </c>
      <c r="R346" s="1">
        <f>IFERROR(VLOOKUP(D346,#REF!,4,0),0)</f>
        <v>0</v>
      </c>
      <c r="S346" s="1">
        <f t="shared" si="23"/>
        <v>0</v>
      </c>
      <c r="T346" s="1">
        <f t="shared" si="24"/>
        <v>0</v>
      </c>
      <c r="U346" s="1"/>
      <c r="V346" s="1"/>
      <c r="W346" s="1"/>
      <c r="X346" s="1"/>
      <c r="Y346" s="1"/>
      <c r="Z346" s="1"/>
      <c r="AA346" s="1"/>
    </row>
    <row r="347" spans="1:27" ht="17.25" customHeight="1" x14ac:dyDescent="0.25">
      <c r="A347" s="49" t="str">
        <f>VLOOKUP(INVENTARIO!$D347,LISTA!$A:$E,3,0)</f>
        <v>PCV-FQ</v>
      </c>
      <c r="B347" s="49" t="str">
        <f>VLOOKUP(INVENTARIO!$D347,LISTA!$A:$E,4,0)</f>
        <v>AGUA</v>
      </c>
      <c r="C347" s="49" t="str">
        <f>VLOOKUP(INVENTARIO!$D347,LISTA!$A:$E,5,0)</f>
        <v>MINALBA</v>
      </c>
      <c r="D347" s="49">
        <v>1016691</v>
      </c>
      <c r="E347" s="49" t="s">
        <v>171</v>
      </c>
      <c r="F347" s="49">
        <v>12</v>
      </c>
      <c r="G347" s="50">
        <f t="shared" si="26"/>
        <v>0</v>
      </c>
      <c r="H347" s="50">
        <f t="shared" si="39"/>
        <v>0</v>
      </c>
      <c r="I347" s="49"/>
      <c r="J347" s="49"/>
      <c r="K347" s="49">
        <f t="shared" si="21"/>
        <v>0</v>
      </c>
      <c r="L347" s="49"/>
      <c r="M347" s="49">
        <f t="shared" si="22"/>
        <v>0</v>
      </c>
      <c r="N347" s="49"/>
      <c r="O347" s="49"/>
      <c r="P347" s="50">
        <f>H347-J347-I347-K347-L347-M347-INVENTARIO!$N347-O347</f>
        <v>0</v>
      </c>
      <c r="Q347" s="1">
        <f>IFERROR(VLOOKUP(D347,'TABL COMPR'!$A:$D,4,0),0)</f>
        <v>0</v>
      </c>
      <c r="R347" s="1">
        <f>IFERROR(VLOOKUP(D347,#REF!,4,0),0)</f>
        <v>0</v>
      </c>
      <c r="S347" s="1">
        <f t="shared" si="23"/>
        <v>0</v>
      </c>
      <c r="T347" s="1">
        <f t="shared" si="24"/>
        <v>0</v>
      </c>
      <c r="U347" s="1"/>
      <c r="V347" s="1"/>
      <c r="W347" s="1"/>
      <c r="X347" s="1"/>
      <c r="Y347" s="1"/>
      <c r="Z347" s="1"/>
      <c r="AA347" s="1"/>
    </row>
    <row r="348" spans="1:27" ht="17.25" customHeight="1" x14ac:dyDescent="0.25">
      <c r="A348" s="49" t="str">
        <f>VLOOKUP(INVENTARIO!$D348,LISTA!$A:$E,3,0)</f>
        <v>PCV-FQ</v>
      </c>
      <c r="B348" s="49" t="str">
        <f>VLOOKUP(INVENTARIO!$D348,LISTA!$A:$E,4,0)</f>
        <v>COLAS NEGRAS</v>
      </c>
      <c r="C348" s="49" t="str">
        <f>VLOOKUP(INVENTARIO!$D348,LISTA!$A:$E,5,0)</f>
        <v>PEPSI ZERO</v>
      </c>
      <c r="D348" s="49">
        <v>1016368</v>
      </c>
      <c r="E348" s="49" t="s">
        <v>744</v>
      </c>
      <c r="F348" s="49">
        <v>24</v>
      </c>
      <c r="G348" s="50">
        <f t="shared" si="26"/>
        <v>0</v>
      </c>
      <c r="H348" s="50">
        <f>F348*INVENTARIO!$G348</f>
        <v>0</v>
      </c>
      <c r="I348" s="49"/>
      <c r="J348" s="49"/>
      <c r="K348" s="49">
        <f t="shared" si="21"/>
        <v>0</v>
      </c>
      <c r="L348" s="49"/>
      <c r="M348" s="49">
        <f t="shared" si="22"/>
        <v>0</v>
      </c>
      <c r="N348" s="49"/>
      <c r="O348" s="49"/>
      <c r="P348" s="50">
        <f>H348-J348-I348-K348-L348-M348-INVENTARIO!$N348-O348</f>
        <v>0</v>
      </c>
      <c r="Q348" s="1">
        <f>IFERROR(VLOOKUP(D348,'TABL COMPR'!$A:$D,4,0),0)</f>
        <v>0</v>
      </c>
      <c r="R348" s="1">
        <f>IFERROR(VLOOKUP(D348,#REF!,4,0),0)</f>
        <v>0</v>
      </c>
      <c r="S348" s="1">
        <f t="shared" si="23"/>
        <v>0</v>
      </c>
      <c r="T348" s="1">
        <f t="shared" si="24"/>
        <v>0</v>
      </c>
      <c r="U348" s="1"/>
      <c r="V348" s="1"/>
      <c r="W348" s="1"/>
      <c r="X348" s="1"/>
      <c r="Y348" s="1"/>
      <c r="Z348" s="1"/>
      <c r="AA348" s="1"/>
    </row>
    <row r="349" spans="1:27" ht="17.25" customHeight="1" x14ac:dyDescent="0.25">
      <c r="A349" s="49" t="str">
        <f>VLOOKUP(INVENTARIO!$D349,LISTA!$A:$E,3,0)</f>
        <v>PCV-FQ</v>
      </c>
      <c r="B349" s="49" t="str">
        <f>VLOOKUP(INVENTARIO!$D349,LISTA!$A:$E,4,0)</f>
        <v>COLAS NEGRAS</v>
      </c>
      <c r="C349" s="49" t="str">
        <f>VLOOKUP(INVENTARIO!$D349,LISTA!$A:$E,5,0)</f>
        <v>PEPSI LIGHT</v>
      </c>
      <c r="D349" s="49">
        <v>80625</v>
      </c>
      <c r="E349" s="49" t="s">
        <v>750</v>
      </c>
      <c r="F349" s="49">
        <v>24</v>
      </c>
      <c r="G349" s="50">
        <f t="shared" si="26"/>
        <v>0</v>
      </c>
      <c r="H349" s="50">
        <f t="shared" ref="H349:H350" si="40">G349*F349</f>
        <v>0</v>
      </c>
      <c r="I349" s="49"/>
      <c r="J349" s="49"/>
      <c r="K349" s="49">
        <f t="shared" si="21"/>
        <v>0</v>
      </c>
      <c r="L349" s="49"/>
      <c r="M349" s="49">
        <f t="shared" si="22"/>
        <v>0</v>
      </c>
      <c r="N349" s="49"/>
      <c r="O349" s="49"/>
      <c r="P349" s="50">
        <f>H349-J349-I349-K349-L349-M349-INVENTARIO!$N349-O349</f>
        <v>0</v>
      </c>
      <c r="Q349" s="1">
        <f>IFERROR(VLOOKUP(D349,'TABL COMPR'!$A:$D,4,0),0)</f>
        <v>0</v>
      </c>
      <c r="R349" s="1">
        <f>IFERROR(VLOOKUP(D349,#REF!,4,0),0)</f>
        <v>0</v>
      </c>
      <c r="S349" s="1">
        <f t="shared" si="23"/>
        <v>0</v>
      </c>
      <c r="T349" s="1">
        <f t="shared" si="24"/>
        <v>0</v>
      </c>
      <c r="U349" s="1"/>
      <c r="V349" s="1"/>
      <c r="W349" s="1"/>
      <c r="X349" s="1"/>
      <c r="Y349" s="1"/>
      <c r="Z349" s="1"/>
      <c r="AA349" s="1"/>
    </row>
    <row r="350" spans="1:27" ht="17.25" customHeight="1" x14ac:dyDescent="0.25">
      <c r="A350" s="49" t="str">
        <f>VLOOKUP(INVENTARIO!$D350,LISTA!$A:$E,3,0)</f>
        <v>PCV-FQ</v>
      </c>
      <c r="B350" s="49" t="str">
        <f>VLOOKUP(INVENTARIO!$D350,LISTA!$A:$E,4,0)</f>
        <v>JUGOS</v>
      </c>
      <c r="C350" s="49" t="str">
        <f>VLOOKUP(INVENTARIO!$D350,LISTA!$A:$E,5,0)</f>
        <v>YUKERY</v>
      </c>
      <c r="D350" s="49">
        <v>1015712</v>
      </c>
      <c r="E350" s="49" t="s">
        <v>769</v>
      </c>
      <c r="F350" s="49">
        <v>12</v>
      </c>
      <c r="G350" s="50">
        <f t="shared" si="26"/>
        <v>0</v>
      </c>
      <c r="H350" s="50">
        <f t="shared" si="40"/>
        <v>0</v>
      </c>
      <c r="I350" s="49"/>
      <c r="J350" s="49"/>
      <c r="K350" s="49">
        <f t="shared" si="21"/>
        <v>0</v>
      </c>
      <c r="L350" s="49"/>
      <c r="M350" s="49">
        <f t="shared" si="22"/>
        <v>0</v>
      </c>
      <c r="N350" s="49"/>
      <c r="O350" s="49"/>
      <c r="P350" s="50">
        <f>H350-J350-I350-K350-L350-M350-INVENTARIO!$N350-O350</f>
        <v>0</v>
      </c>
      <c r="Q350" s="1">
        <f>IFERROR(VLOOKUP(D350,'TABL COMPR'!$A:$D,4,0),0)</f>
        <v>0</v>
      </c>
      <c r="R350" s="1">
        <f>IFERROR(VLOOKUP(D350,#REF!,4,0),0)</f>
        <v>0</v>
      </c>
      <c r="S350" s="1">
        <f t="shared" si="23"/>
        <v>0</v>
      </c>
      <c r="T350" s="1">
        <f t="shared" si="24"/>
        <v>0</v>
      </c>
      <c r="U350" s="1"/>
      <c r="V350" s="1"/>
      <c r="W350" s="1"/>
      <c r="X350" s="1"/>
      <c r="Y350" s="1"/>
      <c r="Z350" s="1"/>
      <c r="AA350" s="1"/>
    </row>
    <row r="351" spans="1:27" ht="17.25" customHeight="1" x14ac:dyDescent="0.25">
      <c r="A351" s="49" t="str">
        <f>VLOOKUP(INVENTARIO!$D351,LISTA!$A:$E,3,0)</f>
        <v>PCV-FQ</v>
      </c>
      <c r="B351" s="49" t="str">
        <f>VLOOKUP(INVENTARIO!$D351,LISTA!$A:$E,4,0)</f>
        <v>SABORES</v>
      </c>
      <c r="C351" s="49" t="str">
        <f>VLOOKUP(INVENTARIO!$D351,LISTA!$A:$E,5,0)</f>
        <v>GOLDEN</v>
      </c>
      <c r="D351" s="49">
        <v>1017632</v>
      </c>
      <c r="E351" s="49" t="s">
        <v>794</v>
      </c>
      <c r="F351" s="49" t="s">
        <v>1618</v>
      </c>
      <c r="G351" s="50">
        <f t="shared" si="26"/>
        <v>0</v>
      </c>
      <c r="H351" s="50">
        <f>G351</f>
        <v>0</v>
      </c>
      <c r="I351" s="49"/>
      <c r="J351" s="49"/>
      <c r="K351" s="49">
        <f t="shared" si="21"/>
        <v>0</v>
      </c>
      <c r="L351" s="49"/>
      <c r="M351" s="49">
        <f t="shared" si="22"/>
        <v>0</v>
      </c>
      <c r="N351" s="49"/>
      <c r="O351" s="49"/>
      <c r="P351" s="50">
        <f>H351-J351-I351-K351-L351-M351-INVENTARIO!$N351-O351</f>
        <v>0</v>
      </c>
      <c r="Q351" s="1">
        <f>IFERROR(VLOOKUP(D351,'TABL COMPR'!$A:$D,4,0),0)</f>
        <v>0</v>
      </c>
      <c r="R351" s="1">
        <f>IFERROR(VLOOKUP(D351,#REF!,4,0),0)</f>
        <v>0</v>
      </c>
      <c r="S351" s="1">
        <f t="shared" si="23"/>
        <v>0</v>
      </c>
      <c r="T351" s="1">
        <f t="shared" si="24"/>
        <v>0</v>
      </c>
      <c r="U351" s="1"/>
      <c r="V351" s="1"/>
      <c r="W351" s="1"/>
      <c r="X351" s="1"/>
      <c r="Y351" s="1"/>
      <c r="Z351" s="1"/>
      <c r="AA351" s="1"/>
    </row>
    <row r="352" spans="1:27" ht="17.25" customHeight="1" x14ac:dyDescent="0.25">
      <c r="A352" s="49" t="str">
        <f>VLOOKUP(INVENTARIO!$D352,LISTA!$A:$E,3,0)</f>
        <v>PCV-FQ</v>
      </c>
      <c r="B352" s="49" t="str">
        <f>VLOOKUP(INVENTARIO!$D352,LISTA!$A:$E,4,0)</f>
        <v>TE</v>
      </c>
      <c r="C352" s="49" t="str">
        <f>VLOOKUP(INVENTARIO!$D352,LISTA!$A:$E,5,0)</f>
        <v>LIPTON ICE TE</v>
      </c>
      <c r="D352" s="49">
        <v>1015024</v>
      </c>
      <c r="E352" s="49" t="s">
        <v>827</v>
      </c>
      <c r="F352" s="49">
        <v>12</v>
      </c>
      <c r="G352" s="50">
        <f t="shared" si="26"/>
        <v>0</v>
      </c>
      <c r="H352" s="50">
        <f>G352*F352</f>
        <v>0</v>
      </c>
      <c r="I352" s="49"/>
      <c r="J352" s="49"/>
      <c r="K352" s="49">
        <f t="shared" si="21"/>
        <v>0</v>
      </c>
      <c r="L352" s="49"/>
      <c r="M352" s="49">
        <f t="shared" si="22"/>
        <v>0</v>
      </c>
      <c r="N352" s="49"/>
      <c r="O352" s="49"/>
      <c r="P352" s="50">
        <f>H352-J352-I352-K352-L352-M352-INVENTARIO!$N352-O352</f>
        <v>0</v>
      </c>
      <c r="Q352" s="1">
        <f>IFERROR(VLOOKUP(D352,'TABL COMPR'!$A:$D,4,0),0)</f>
        <v>0</v>
      </c>
      <c r="R352" s="1">
        <f>IFERROR(VLOOKUP(D352,#REF!,4,0),0)</f>
        <v>0</v>
      </c>
      <c r="S352" s="1">
        <f t="shared" si="23"/>
        <v>0</v>
      </c>
      <c r="T352" s="1">
        <f t="shared" si="24"/>
        <v>0</v>
      </c>
      <c r="U352" s="1"/>
      <c r="V352" s="1"/>
      <c r="W352" s="1"/>
      <c r="X352" s="1"/>
      <c r="Y352" s="1"/>
      <c r="Z352" s="1"/>
      <c r="AA352" s="1"/>
    </row>
    <row r="353" spans="1:27" ht="17.25" customHeight="1" x14ac:dyDescent="0.25">
      <c r="A353" s="49" t="str">
        <f>VLOOKUP(INVENTARIO!$D353,LISTA!$A:$E,3,0)</f>
        <v>PCV-FQ</v>
      </c>
      <c r="B353" s="49" t="str">
        <f>VLOOKUP(INVENTARIO!$D353,LISTA!$A:$E,4,0)</f>
        <v>JUGOS</v>
      </c>
      <c r="C353" s="49" t="str">
        <f>VLOOKUP(INVENTARIO!$D353,LISTA!$A:$E,5,0)</f>
        <v>YUKY PAK</v>
      </c>
      <c r="D353" s="49">
        <v>1011285</v>
      </c>
      <c r="E353" s="49" t="s">
        <v>775</v>
      </c>
      <c r="F353" s="49" t="s">
        <v>1620</v>
      </c>
      <c r="G353" s="50">
        <f t="shared" si="26"/>
        <v>0</v>
      </c>
      <c r="H353" s="50">
        <f t="shared" ref="H353:H356" si="41">G353</f>
        <v>0</v>
      </c>
      <c r="I353" s="49"/>
      <c r="J353" s="49"/>
      <c r="K353" s="49">
        <f t="shared" si="21"/>
        <v>0</v>
      </c>
      <c r="L353" s="49"/>
      <c r="M353" s="49">
        <f t="shared" si="22"/>
        <v>0</v>
      </c>
      <c r="N353" s="49"/>
      <c r="O353" s="49"/>
      <c r="P353" s="50">
        <f>H353-J353-I353-K353-L353-M353-INVENTARIO!$N353-O353</f>
        <v>0</v>
      </c>
      <c r="Q353" s="1">
        <f>IFERROR(VLOOKUP(D353,'TABL COMPR'!$A:$D,4,0),0)</f>
        <v>0</v>
      </c>
      <c r="R353" s="1">
        <f>IFERROR(VLOOKUP(D353,#REF!,4,0),0)</f>
        <v>0</v>
      </c>
      <c r="S353" s="1">
        <f t="shared" si="23"/>
        <v>0</v>
      </c>
      <c r="T353" s="1">
        <f t="shared" si="24"/>
        <v>0</v>
      </c>
      <c r="U353" s="1"/>
      <c r="V353" s="1"/>
      <c r="W353" s="1"/>
      <c r="X353" s="1"/>
      <c r="Y353" s="1"/>
      <c r="Z353" s="1"/>
      <c r="AA353" s="1"/>
    </row>
    <row r="354" spans="1:27" ht="17.25" customHeight="1" x14ac:dyDescent="0.25">
      <c r="A354" s="49" t="str">
        <f>VLOOKUP(INVENTARIO!$D354,LISTA!$A:$E,3,0)</f>
        <v>PCV-FQ</v>
      </c>
      <c r="B354" s="49" t="str">
        <f>VLOOKUP(INVENTARIO!$D354,LISTA!$A:$E,4,0)</f>
        <v>SABORES</v>
      </c>
      <c r="C354" s="49" t="str">
        <f>VLOOKUP(INVENTARIO!$D354,LISTA!$A:$E,5,0)</f>
        <v>GOLDEN</v>
      </c>
      <c r="D354" s="64">
        <v>178394</v>
      </c>
      <c r="E354" s="49" t="s">
        <v>811</v>
      </c>
      <c r="F354" s="49" t="s">
        <v>1618</v>
      </c>
      <c r="G354" s="50">
        <f t="shared" si="26"/>
        <v>0</v>
      </c>
      <c r="H354" s="50">
        <f t="shared" si="41"/>
        <v>0</v>
      </c>
      <c r="I354" s="49"/>
      <c r="J354" s="49"/>
      <c r="K354" s="49">
        <f t="shared" si="21"/>
        <v>0</v>
      </c>
      <c r="L354" s="49"/>
      <c r="M354" s="49">
        <f t="shared" si="22"/>
        <v>0</v>
      </c>
      <c r="N354" s="49"/>
      <c r="O354" s="49"/>
      <c r="P354" s="50">
        <f>H354-J354-I354-K354-L354-M354-INVENTARIO!$N354-O354</f>
        <v>0</v>
      </c>
      <c r="Q354" s="1">
        <f>IFERROR(VLOOKUP(D354,'TABL COMPR'!$A:$D,4,0),0)</f>
        <v>0</v>
      </c>
      <c r="R354" s="1">
        <f>IFERROR(VLOOKUP(D354,#REF!,4,0),0)</f>
        <v>0</v>
      </c>
      <c r="S354" s="1">
        <f t="shared" si="23"/>
        <v>0</v>
      </c>
      <c r="T354" s="1">
        <f t="shared" si="24"/>
        <v>0</v>
      </c>
      <c r="U354" s="1"/>
      <c r="V354" s="1"/>
      <c r="W354" s="1"/>
      <c r="X354" s="1"/>
      <c r="Y354" s="1"/>
      <c r="Z354" s="1"/>
      <c r="AA354" s="1"/>
    </row>
    <row r="355" spans="1:27" ht="17.25" customHeight="1" x14ac:dyDescent="0.25">
      <c r="A355" s="49" t="str">
        <f>VLOOKUP(INVENTARIO!$D355,LISTA!$A:$E,3,0)</f>
        <v>PCV-FQ</v>
      </c>
      <c r="B355" s="49" t="str">
        <f>VLOOKUP(INVENTARIO!$D355,LISTA!$A:$E,4,0)</f>
        <v>SABORES</v>
      </c>
      <c r="C355" s="49" t="str">
        <f>VLOOKUP(INVENTARIO!$D355,LISTA!$A:$E,5,0)</f>
        <v>GOLDEN</v>
      </c>
      <c r="D355" s="49">
        <v>1013162</v>
      </c>
      <c r="E355" s="49" t="s">
        <v>805</v>
      </c>
      <c r="F355" s="49" t="s">
        <v>1620</v>
      </c>
      <c r="G355" s="50">
        <f t="shared" si="26"/>
        <v>0</v>
      </c>
      <c r="H355" s="50">
        <f t="shared" si="41"/>
        <v>0</v>
      </c>
      <c r="I355" s="49"/>
      <c r="J355" s="49"/>
      <c r="K355" s="49">
        <f t="shared" si="21"/>
        <v>0</v>
      </c>
      <c r="L355" s="49"/>
      <c r="M355" s="49">
        <f t="shared" si="22"/>
        <v>0</v>
      </c>
      <c r="N355" s="49"/>
      <c r="O355" s="49"/>
      <c r="P355" s="50">
        <f>H355-J355-I355-K355-L355-M355-INVENTARIO!$N355-O355</f>
        <v>0</v>
      </c>
      <c r="Q355" s="1">
        <f>IFERROR(VLOOKUP(D355,'TABL COMPR'!$A:$D,4,0),0)</f>
        <v>0</v>
      </c>
      <c r="R355" s="1">
        <f>IFERROR(VLOOKUP(D355,#REF!,4,0),0)</f>
        <v>0</v>
      </c>
      <c r="S355" s="1">
        <f t="shared" si="23"/>
        <v>0</v>
      </c>
      <c r="T355" s="1">
        <f t="shared" si="24"/>
        <v>0</v>
      </c>
      <c r="U355" s="1"/>
      <c r="V355" s="1"/>
      <c r="W355" s="1"/>
      <c r="X355" s="1"/>
      <c r="Y355" s="1"/>
      <c r="Z355" s="1"/>
      <c r="AA355" s="1"/>
    </row>
    <row r="356" spans="1:27" ht="17.25" customHeight="1" x14ac:dyDescent="0.25">
      <c r="A356" s="49" t="str">
        <f>VLOOKUP(INVENTARIO!$D356,LISTA!$A:$E,3,0)</f>
        <v>PCV-FQ</v>
      </c>
      <c r="B356" s="49" t="str">
        <f>VLOOKUP(INVENTARIO!$D356,LISTA!$A:$E,4,0)</f>
        <v>SABORES</v>
      </c>
      <c r="C356" s="49" t="str">
        <f>VLOOKUP(INVENTARIO!$D356,LISTA!$A:$E,5,0)</f>
        <v>GOLDEN</v>
      </c>
      <c r="D356" s="64">
        <v>178397</v>
      </c>
      <c r="E356" s="49" t="s">
        <v>809</v>
      </c>
      <c r="F356" s="49" t="s">
        <v>1618</v>
      </c>
      <c r="G356" s="50">
        <f t="shared" si="26"/>
        <v>0</v>
      </c>
      <c r="H356" s="50">
        <f t="shared" si="41"/>
        <v>0</v>
      </c>
      <c r="I356" s="49"/>
      <c r="J356" s="49"/>
      <c r="K356" s="49">
        <f t="shared" si="21"/>
        <v>0</v>
      </c>
      <c r="L356" s="49"/>
      <c r="M356" s="49">
        <f t="shared" si="22"/>
        <v>0</v>
      </c>
      <c r="N356" s="49"/>
      <c r="O356" s="49"/>
      <c r="P356" s="50">
        <f>H356-J356-I356-K356-L356-M356-INVENTARIO!$N356-O356</f>
        <v>0</v>
      </c>
      <c r="Q356" s="1">
        <f>IFERROR(VLOOKUP(D356,'TABL COMPR'!$A:$D,4,0),0)</f>
        <v>0</v>
      </c>
      <c r="R356" s="1">
        <f>IFERROR(VLOOKUP(D356,#REF!,4,0),0)</f>
        <v>0</v>
      </c>
      <c r="S356" s="1">
        <f t="shared" si="23"/>
        <v>0</v>
      </c>
      <c r="T356" s="1">
        <f t="shared" si="24"/>
        <v>0</v>
      </c>
      <c r="U356" s="1"/>
      <c r="V356" s="1"/>
      <c r="W356" s="1"/>
      <c r="X356" s="1"/>
      <c r="Y356" s="1"/>
      <c r="Z356" s="1"/>
      <c r="AA356" s="1"/>
    </row>
    <row r="357" spans="1:27" ht="17.25" customHeight="1" x14ac:dyDescent="0.25">
      <c r="A357" s="49" t="str">
        <f>VLOOKUP(INVENTARIO!$D357,LISTA!$A:$E,3,0)</f>
        <v>PCV-FQ</v>
      </c>
      <c r="B357" s="49" t="str">
        <f>VLOOKUP(INVENTARIO!$D357,LISTA!$A:$E,4,0)</f>
        <v>AGUA</v>
      </c>
      <c r="C357" s="49" t="str">
        <f>VLOOKUP(INVENTARIO!$D357,LISTA!$A:$E,5,0)</f>
        <v>MINALBA</v>
      </c>
      <c r="D357" s="49">
        <v>1017662</v>
      </c>
      <c r="E357" s="49" t="s">
        <v>1623</v>
      </c>
      <c r="F357" s="49">
        <v>12</v>
      </c>
      <c r="G357" s="50">
        <f t="shared" si="26"/>
        <v>0</v>
      </c>
      <c r="H357" s="50">
        <f t="shared" ref="H357:H358" si="42">G357*F357</f>
        <v>0</v>
      </c>
      <c r="I357" s="49"/>
      <c r="J357" s="49"/>
      <c r="K357" s="49">
        <f t="shared" si="21"/>
        <v>0</v>
      </c>
      <c r="L357" s="49"/>
      <c r="M357" s="49">
        <f t="shared" si="22"/>
        <v>0</v>
      </c>
      <c r="N357" s="49"/>
      <c r="O357" s="49"/>
      <c r="P357" s="50">
        <f>H357-J357-I357-K357-L357-M357-INVENTARIO!$N357-O357</f>
        <v>0</v>
      </c>
      <c r="Q357" s="1">
        <f>IFERROR(VLOOKUP(D357,'TABL COMPR'!$A:$D,4,0),0)</f>
        <v>0</v>
      </c>
      <c r="R357" s="1">
        <f>IFERROR(VLOOKUP(D357,#REF!,4,0),0)</f>
        <v>0</v>
      </c>
      <c r="S357" s="1">
        <f t="shared" si="23"/>
        <v>0</v>
      </c>
      <c r="T357" s="1">
        <f t="shared" si="24"/>
        <v>0</v>
      </c>
      <c r="U357" s="1"/>
      <c r="V357" s="1"/>
      <c r="W357" s="1"/>
      <c r="X357" s="1"/>
      <c r="Y357" s="1"/>
      <c r="Z357" s="1"/>
      <c r="AA357" s="1"/>
    </row>
    <row r="358" spans="1:27" ht="17.25" customHeight="1" x14ac:dyDescent="0.25">
      <c r="A358" s="49" t="str">
        <f>VLOOKUP(INVENTARIO!$D358,LISTA!$A:$E,3,0)</f>
        <v>PCV-FQ</v>
      </c>
      <c r="B358" s="49" t="str">
        <f>VLOOKUP(INVENTARIO!$D358,LISTA!$A:$E,4,0)</f>
        <v>JUGOS</v>
      </c>
      <c r="C358" s="49" t="str">
        <f>VLOOKUP(INVENTARIO!$D358,LISTA!$A:$E,5,0)</f>
        <v>YUKERY</v>
      </c>
      <c r="D358" s="49">
        <v>1015711</v>
      </c>
      <c r="E358" s="49" t="s">
        <v>770</v>
      </c>
      <c r="F358" s="49">
        <v>12</v>
      </c>
      <c r="G358" s="50">
        <f t="shared" si="26"/>
        <v>0</v>
      </c>
      <c r="H358" s="50">
        <f t="shared" si="42"/>
        <v>0</v>
      </c>
      <c r="I358" s="49"/>
      <c r="J358" s="49"/>
      <c r="K358" s="49">
        <f t="shared" si="21"/>
        <v>0</v>
      </c>
      <c r="L358" s="49"/>
      <c r="M358" s="49">
        <f t="shared" si="22"/>
        <v>0</v>
      </c>
      <c r="N358" s="49"/>
      <c r="O358" s="49"/>
      <c r="P358" s="50">
        <f>H358-J358-I358-K358-L358-M358-INVENTARIO!$N358-O358</f>
        <v>0</v>
      </c>
      <c r="Q358" s="1">
        <f>IFERROR(VLOOKUP(D358,'TABL COMPR'!$A:$D,4,0),0)</f>
        <v>0</v>
      </c>
      <c r="R358" s="1">
        <f>IFERROR(VLOOKUP(D358,#REF!,4,0),0)</f>
        <v>0</v>
      </c>
      <c r="S358" s="1">
        <f t="shared" si="23"/>
        <v>0</v>
      </c>
      <c r="T358" s="1">
        <f t="shared" si="24"/>
        <v>0</v>
      </c>
      <c r="U358" s="1"/>
      <c r="V358" s="1"/>
      <c r="W358" s="1"/>
      <c r="X358" s="1"/>
      <c r="Y358" s="1"/>
      <c r="Z358" s="1"/>
      <c r="AA358" s="1"/>
    </row>
    <row r="359" spans="1:27" ht="17.25" customHeight="1" x14ac:dyDescent="0.25">
      <c r="A359" s="49" t="str">
        <f>VLOOKUP(INVENTARIO!$D359,LISTA!$A:$E,3,0)</f>
        <v>PCV-FQ</v>
      </c>
      <c r="B359" s="49" t="str">
        <f>VLOOKUP(INVENTARIO!$D359,LISTA!$A:$E,4,0)</f>
        <v>SABORES</v>
      </c>
      <c r="C359" s="49" t="str">
        <f>VLOOKUP(INVENTARIO!$D359,LISTA!$A:$E,5,0)</f>
        <v>GOLDEN</v>
      </c>
      <c r="D359" s="64">
        <v>178396</v>
      </c>
      <c r="E359" s="49" t="s">
        <v>810</v>
      </c>
      <c r="F359" s="49" t="s">
        <v>1618</v>
      </c>
      <c r="G359" s="50">
        <f t="shared" si="26"/>
        <v>0</v>
      </c>
      <c r="H359" s="50">
        <f>G359</f>
        <v>0</v>
      </c>
      <c r="I359" s="49"/>
      <c r="J359" s="49"/>
      <c r="K359" s="49">
        <f t="shared" si="21"/>
        <v>0</v>
      </c>
      <c r="L359" s="49"/>
      <c r="M359" s="49">
        <f t="shared" si="22"/>
        <v>0</v>
      </c>
      <c r="N359" s="49"/>
      <c r="O359" s="49"/>
      <c r="P359" s="50">
        <f>H359-J359-I359-K359-L359-M359-INVENTARIO!$N359-O359</f>
        <v>0</v>
      </c>
      <c r="Q359" s="1">
        <f>IFERROR(VLOOKUP(D359,'TABL COMPR'!$A:$D,4,0),0)</f>
        <v>0</v>
      </c>
      <c r="R359" s="1">
        <f>IFERROR(VLOOKUP(D359,#REF!,4,0),0)</f>
        <v>0</v>
      </c>
      <c r="S359" s="1">
        <f t="shared" si="23"/>
        <v>0</v>
      </c>
      <c r="T359" s="1">
        <f t="shared" si="24"/>
        <v>0</v>
      </c>
      <c r="U359" s="1"/>
      <c r="V359" s="1"/>
      <c r="W359" s="1"/>
      <c r="X359" s="1"/>
      <c r="Y359" s="1"/>
      <c r="Z359" s="1"/>
      <c r="AA359" s="1"/>
    </row>
    <row r="360" spans="1:27" ht="17.25" customHeight="1" x14ac:dyDescent="0.25">
      <c r="A360" s="49" t="str">
        <f>VLOOKUP(INVENTARIO!$D360,LISTA!$A:$E,3,0)</f>
        <v>PCV-FQ</v>
      </c>
      <c r="B360" s="49" t="str">
        <f>VLOOKUP(INVENTARIO!$D360,LISTA!$A:$E,4,0)</f>
        <v>JUGOS</v>
      </c>
      <c r="C360" s="49" t="str">
        <f>VLOOKUP(INVENTARIO!$D360,LISTA!$A:$E,5,0)</f>
        <v>YUKERY</v>
      </c>
      <c r="D360" s="64">
        <v>1012523</v>
      </c>
      <c r="E360" s="49" t="s">
        <v>773</v>
      </c>
      <c r="F360" s="49">
        <v>12</v>
      </c>
      <c r="G360" s="50">
        <f t="shared" si="26"/>
        <v>0</v>
      </c>
      <c r="H360" s="50">
        <f t="shared" ref="H360:H361" si="43">G360*F360</f>
        <v>0</v>
      </c>
      <c r="I360" s="49"/>
      <c r="J360" s="49"/>
      <c r="K360" s="49">
        <f t="shared" si="21"/>
        <v>0</v>
      </c>
      <c r="L360" s="49"/>
      <c r="M360" s="49">
        <f t="shared" si="22"/>
        <v>0</v>
      </c>
      <c r="N360" s="49"/>
      <c r="O360" s="49"/>
      <c r="P360" s="50">
        <f>H360-J360-I360-K360-L360-M360-INVENTARIO!$N360-O360</f>
        <v>0</v>
      </c>
      <c r="Q360" s="1">
        <f>IFERROR(VLOOKUP(D360,'TABL COMPR'!$A:$D,4,0),0)</f>
        <v>0</v>
      </c>
      <c r="R360" s="1">
        <f>IFERROR(VLOOKUP(D360,#REF!,4,0),0)</f>
        <v>0</v>
      </c>
      <c r="S360" s="1">
        <f t="shared" si="23"/>
        <v>0</v>
      </c>
      <c r="T360" s="1">
        <f t="shared" si="24"/>
        <v>0</v>
      </c>
      <c r="U360" s="1"/>
      <c r="V360" s="1"/>
      <c r="W360" s="1"/>
      <c r="X360" s="1"/>
      <c r="Y360" s="1"/>
      <c r="Z360" s="1"/>
      <c r="AA360" s="1"/>
    </row>
    <row r="361" spans="1:27" ht="17.25" customHeight="1" x14ac:dyDescent="0.25">
      <c r="A361" s="49" t="str">
        <f>VLOOKUP(INVENTARIO!$D361,LISTA!$A:$E,3,0)</f>
        <v>PCV-FQ</v>
      </c>
      <c r="B361" s="49" t="str">
        <f>VLOOKUP(INVENTARIO!$D361,LISTA!$A:$E,4,0)</f>
        <v>JUGOS</v>
      </c>
      <c r="C361" s="49" t="str">
        <f>VLOOKUP(INVENTARIO!$D361,LISTA!$A:$E,5,0)</f>
        <v>YUKERY</v>
      </c>
      <c r="D361" s="64">
        <v>1015931</v>
      </c>
      <c r="E361" s="49" t="s">
        <v>767</v>
      </c>
      <c r="F361" s="49">
        <v>6</v>
      </c>
      <c r="G361" s="50">
        <f t="shared" si="26"/>
        <v>0</v>
      </c>
      <c r="H361" s="50">
        <f t="shared" si="43"/>
        <v>0</v>
      </c>
      <c r="I361" s="49"/>
      <c r="J361" s="49"/>
      <c r="K361" s="49">
        <f t="shared" si="21"/>
        <v>0</v>
      </c>
      <c r="L361" s="49"/>
      <c r="M361" s="49">
        <f t="shared" si="22"/>
        <v>0</v>
      </c>
      <c r="N361" s="49"/>
      <c r="O361" s="49"/>
      <c r="P361" s="50">
        <f>H361-J361-I361-K361-L361-M361-INVENTARIO!$N361-O361</f>
        <v>0</v>
      </c>
      <c r="Q361" s="1">
        <f>IFERROR(VLOOKUP(D361,'TABL COMPR'!$A:$D,4,0),0)</f>
        <v>0</v>
      </c>
      <c r="R361" s="1">
        <f>IFERROR(VLOOKUP(D361,#REF!,4,0),0)</f>
        <v>0</v>
      </c>
      <c r="S361" s="1">
        <f t="shared" si="23"/>
        <v>0</v>
      </c>
      <c r="T361" s="1">
        <f t="shared" si="24"/>
        <v>0</v>
      </c>
      <c r="U361" s="1"/>
      <c r="V361" s="1"/>
      <c r="W361" s="1"/>
      <c r="X361" s="1"/>
      <c r="Y361" s="1"/>
      <c r="Z361" s="1"/>
      <c r="AA361" s="1"/>
    </row>
    <row r="362" spans="1:27" ht="17.25" customHeight="1" x14ac:dyDescent="0.25">
      <c r="A362" s="49" t="str">
        <f>VLOOKUP(INVENTARIO!$D362,LISTA!$A:$E,3,0)</f>
        <v>PCV-FQ</v>
      </c>
      <c r="B362" s="49" t="str">
        <f>VLOOKUP(INVENTARIO!$D362,LISTA!$A:$E,4,0)</f>
        <v>SABORES</v>
      </c>
      <c r="C362" s="49" t="str">
        <f>VLOOKUP(INVENTARIO!$D362,LISTA!$A:$E,5,0)</f>
        <v>GOLDEN</v>
      </c>
      <c r="D362" s="49">
        <v>1017871</v>
      </c>
      <c r="E362" s="49" t="s">
        <v>793</v>
      </c>
      <c r="F362" s="49" t="s">
        <v>1618</v>
      </c>
      <c r="G362" s="50">
        <f t="shared" si="26"/>
        <v>0</v>
      </c>
      <c r="H362" s="50">
        <f t="shared" ref="H362:H363" si="44">G362</f>
        <v>0</v>
      </c>
      <c r="I362" s="49"/>
      <c r="J362" s="49"/>
      <c r="K362" s="49">
        <f t="shared" si="21"/>
        <v>0</v>
      </c>
      <c r="L362" s="49"/>
      <c r="M362" s="49">
        <f t="shared" si="22"/>
        <v>0</v>
      </c>
      <c r="N362" s="49"/>
      <c r="O362" s="49"/>
      <c r="P362" s="50">
        <f>H362-J362-I362-K362-L362-M362-INVENTARIO!$N362-O362</f>
        <v>0</v>
      </c>
      <c r="Q362" s="1">
        <f>IFERROR(VLOOKUP(D362,'TABL COMPR'!$A:$D,4,0),0)</f>
        <v>0</v>
      </c>
      <c r="R362" s="1">
        <f>IFERROR(VLOOKUP(D362,#REF!,4,0),0)</f>
        <v>0</v>
      </c>
      <c r="S362" s="1">
        <f t="shared" si="23"/>
        <v>0</v>
      </c>
      <c r="T362" s="1">
        <f t="shared" si="24"/>
        <v>0</v>
      </c>
      <c r="U362" s="1"/>
      <c r="V362" s="1"/>
      <c r="W362" s="1"/>
      <c r="X362" s="1"/>
      <c r="Y362" s="1"/>
      <c r="Z362" s="1"/>
      <c r="AA362" s="1"/>
    </row>
    <row r="363" spans="1:27" ht="17.25" customHeight="1" x14ac:dyDescent="0.25">
      <c r="A363" s="49" t="str">
        <f>VLOOKUP(INVENTARIO!$D363,LISTA!$A:$E,3,0)</f>
        <v>PCV-FQ</v>
      </c>
      <c r="B363" s="49" t="str">
        <f>VLOOKUP(INVENTARIO!$D363,LISTA!$A:$E,4,0)</f>
        <v>SABORES</v>
      </c>
      <c r="C363" s="49" t="str">
        <f>VLOOKUP(INVENTARIO!$D363,LISTA!$A:$E,5,0)</f>
        <v>GOLDEN</v>
      </c>
      <c r="D363" s="49">
        <v>1013161</v>
      </c>
      <c r="E363" s="49" t="s">
        <v>806</v>
      </c>
      <c r="F363" s="49" t="s">
        <v>1620</v>
      </c>
      <c r="G363" s="50">
        <f t="shared" si="26"/>
        <v>0</v>
      </c>
      <c r="H363" s="50">
        <f t="shared" si="44"/>
        <v>0</v>
      </c>
      <c r="I363" s="49"/>
      <c r="J363" s="49"/>
      <c r="K363" s="49">
        <f t="shared" si="21"/>
        <v>0</v>
      </c>
      <c r="L363" s="49"/>
      <c r="M363" s="49">
        <f t="shared" si="22"/>
        <v>0</v>
      </c>
      <c r="N363" s="49"/>
      <c r="O363" s="49"/>
      <c r="P363" s="50">
        <f>H363-J363-I363-K363-L363-M363-INVENTARIO!$N363-O363</f>
        <v>0</v>
      </c>
      <c r="Q363" s="1">
        <f>IFERROR(VLOOKUP(D363,'TABL COMPR'!$A:$D,4,0),0)</f>
        <v>0</v>
      </c>
      <c r="R363" s="1">
        <f>IFERROR(VLOOKUP(D363,#REF!,4,0),0)</f>
        <v>0</v>
      </c>
      <c r="S363" s="1">
        <f t="shared" si="23"/>
        <v>0</v>
      </c>
      <c r="T363" s="1">
        <f t="shared" si="24"/>
        <v>0</v>
      </c>
      <c r="U363" s="1"/>
      <c r="V363" s="1"/>
      <c r="W363" s="1"/>
      <c r="X363" s="1"/>
      <c r="Y363" s="1"/>
      <c r="Z363" s="1"/>
      <c r="AA363" s="1"/>
    </row>
    <row r="364" spans="1:27" ht="17.25" customHeight="1" x14ac:dyDescent="0.25">
      <c r="A364" s="49" t="str">
        <f>VLOOKUP(INVENTARIO!$D364,LISTA!$A:$E,3,0)</f>
        <v>PCV-FQ</v>
      </c>
      <c r="B364" s="49" t="str">
        <f>VLOOKUP(INVENTARIO!$D364,LISTA!$A:$E,4,0)</f>
        <v>JUGOS</v>
      </c>
      <c r="C364" s="49" t="str">
        <f>VLOOKUP(INVENTARIO!$D364,LISTA!$A:$E,5,0)</f>
        <v>YUKERY</v>
      </c>
      <c r="D364" s="49">
        <v>1016072</v>
      </c>
      <c r="E364" s="49" t="s">
        <v>766</v>
      </c>
      <c r="F364" s="49">
        <v>6</v>
      </c>
      <c r="G364" s="50">
        <f t="shared" si="26"/>
        <v>0</v>
      </c>
      <c r="H364" s="50">
        <f t="shared" ref="H364:H366" si="45">G364*F364</f>
        <v>0</v>
      </c>
      <c r="I364" s="49"/>
      <c r="J364" s="49"/>
      <c r="K364" s="49">
        <f t="shared" si="21"/>
        <v>0</v>
      </c>
      <c r="L364" s="49"/>
      <c r="M364" s="49">
        <f t="shared" si="22"/>
        <v>0</v>
      </c>
      <c r="N364" s="49"/>
      <c r="O364" s="49"/>
      <c r="P364" s="50">
        <f>H364-J364-I364-K364-L364-M364-INVENTARIO!$N364-O364</f>
        <v>0</v>
      </c>
      <c r="Q364" s="1">
        <f>IFERROR(VLOOKUP(D364,'TABL COMPR'!$A:$D,4,0),0)</f>
        <v>0</v>
      </c>
      <c r="R364" s="1">
        <f>IFERROR(VLOOKUP(D364,#REF!,4,0),0)</f>
        <v>0</v>
      </c>
      <c r="S364" s="1">
        <f t="shared" si="23"/>
        <v>0</v>
      </c>
      <c r="T364" s="1">
        <f t="shared" si="24"/>
        <v>0</v>
      </c>
      <c r="U364" s="1"/>
      <c r="V364" s="1"/>
      <c r="W364" s="1"/>
      <c r="X364" s="1"/>
      <c r="Y364" s="1"/>
      <c r="Z364" s="1"/>
      <c r="AA364" s="1"/>
    </row>
    <row r="365" spans="1:27" ht="17.25" customHeight="1" x14ac:dyDescent="0.25">
      <c r="A365" s="49" t="str">
        <f>VLOOKUP(INVENTARIO!$D365,LISTA!$A:$E,3,0)</f>
        <v>PCV-FQ</v>
      </c>
      <c r="B365" s="49" t="str">
        <f>VLOOKUP(INVENTARIO!$D365,LISTA!$A:$E,4,0)</f>
        <v>JUGOS</v>
      </c>
      <c r="C365" s="49" t="str">
        <f>VLOOKUP(INVENTARIO!$D365,LISTA!$A:$E,5,0)</f>
        <v>YUKERY</v>
      </c>
      <c r="D365" s="49">
        <v>1016821</v>
      </c>
      <c r="E365" s="49" t="s">
        <v>763</v>
      </c>
      <c r="F365" s="49">
        <v>6</v>
      </c>
      <c r="G365" s="50">
        <f t="shared" si="26"/>
        <v>0</v>
      </c>
      <c r="H365" s="50">
        <f>G365*F365</f>
        <v>0</v>
      </c>
      <c r="I365" s="49"/>
      <c r="J365" s="49"/>
      <c r="K365" s="49">
        <f t="shared" si="21"/>
        <v>0</v>
      </c>
      <c r="L365" s="49"/>
      <c r="M365" s="49">
        <f t="shared" si="22"/>
        <v>0</v>
      </c>
      <c r="N365" s="49"/>
      <c r="O365" s="49"/>
      <c r="P365" s="50">
        <f>H365-J365-I365-K365-L365-M365-INVENTARIO!$N365-O365</f>
        <v>0</v>
      </c>
      <c r="Q365" s="1">
        <f>IFERROR(VLOOKUP(D365,'TABL COMPR'!$A:$D,4,0),0)</f>
        <v>0</v>
      </c>
      <c r="R365" s="1">
        <f>IFERROR(VLOOKUP(D365,#REF!,4,0),0)</f>
        <v>0</v>
      </c>
      <c r="S365" s="1">
        <f t="shared" si="23"/>
        <v>0</v>
      </c>
      <c r="T365" s="1">
        <f t="shared" si="24"/>
        <v>0</v>
      </c>
      <c r="U365" s="1"/>
      <c r="V365" s="1"/>
      <c r="W365" s="1"/>
      <c r="X365" s="1"/>
      <c r="Y365" s="1"/>
      <c r="Z365" s="1"/>
      <c r="AA365" s="1"/>
    </row>
    <row r="366" spans="1:27" ht="17.25" customHeight="1" x14ac:dyDescent="0.25">
      <c r="A366" s="49" t="str">
        <f>VLOOKUP(INVENTARIO!$D366,LISTA!$A:$E,3,0)</f>
        <v>PCV-FQ</v>
      </c>
      <c r="B366" s="49" t="str">
        <f>VLOOKUP(INVENTARIO!$D366,LISTA!$A:$E,4,0)</f>
        <v>TE</v>
      </c>
      <c r="C366" s="49" t="str">
        <f>VLOOKUP(INVENTARIO!$D366,LISTA!$A:$E,5,0)</f>
        <v>LIPTON ICE TE</v>
      </c>
      <c r="D366" s="49">
        <v>1016083</v>
      </c>
      <c r="E366" s="49" t="s">
        <v>822</v>
      </c>
      <c r="F366" s="49">
        <v>6</v>
      </c>
      <c r="G366" s="50">
        <f t="shared" si="26"/>
        <v>0</v>
      </c>
      <c r="H366" s="50">
        <f t="shared" si="45"/>
        <v>0</v>
      </c>
      <c r="I366" s="49"/>
      <c r="J366" s="49"/>
      <c r="K366" s="49">
        <f t="shared" si="21"/>
        <v>0</v>
      </c>
      <c r="L366" s="49"/>
      <c r="M366" s="49">
        <f t="shared" si="22"/>
        <v>0</v>
      </c>
      <c r="N366" s="49"/>
      <c r="O366" s="49"/>
      <c r="P366" s="50">
        <f>H366-J366-I366-K366-L366-M366-INVENTARIO!$N366-O366</f>
        <v>0</v>
      </c>
      <c r="Q366" s="1">
        <f>IFERROR(VLOOKUP(D366,'TABL COMPR'!$A:$D,4,0),0)</f>
        <v>0</v>
      </c>
      <c r="R366" s="1">
        <f>IFERROR(VLOOKUP(D366,#REF!,4,0),0)</f>
        <v>0</v>
      </c>
      <c r="S366" s="1">
        <f t="shared" si="23"/>
        <v>0</v>
      </c>
      <c r="T366" s="1">
        <f t="shared" si="24"/>
        <v>0</v>
      </c>
      <c r="U366" s="1"/>
      <c r="V366" s="1"/>
      <c r="W366" s="1"/>
      <c r="X366" s="1"/>
      <c r="Y366" s="1"/>
      <c r="Z366" s="1"/>
      <c r="AA366" s="1"/>
    </row>
    <row r="367" spans="1:27" ht="17.25" customHeight="1" x14ac:dyDescent="0.25">
      <c r="A367" s="49" t="str">
        <f>VLOOKUP(INVENTARIO!$D367,LISTA!$A:$E,3,0)</f>
        <v>PCV-FQ</v>
      </c>
      <c r="B367" s="49" t="str">
        <f>VLOOKUP(INVENTARIO!$D367,LISTA!$A:$E,4,0)</f>
        <v>SABORES</v>
      </c>
      <c r="C367" s="49" t="str">
        <f>VLOOKUP(INVENTARIO!$D367,LISTA!$A:$E,5,0)</f>
        <v>GOLDEN</v>
      </c>
      <c r="D367" s="49">
        <v>1013164</v>
      </c>
      <c r="E367" s="49" t="s">
        <v>801</v>
      </c>
      <c r="F367" s="49" t="s">
        <v>1620</v>
      </c>
      <c r="G367" s="50">
        <f t="shared" si="26"/>
        <v>0</v>
      </c>
      <c r="H367" s="50">
        <f t="shared" ref="H367:H375" si="46">G367</f>
        <v>0</v>
      </c>
      <c r="I367" s="49"/>
      <c r="J367" s="49"/>
      <c r="K367" s="49">
        <f t="shared" si="21"/>
        <v>0</v>
      </c>
      <c r="L367" s="49"/>
      <c r="M367" s="49">
        <f t="shared" si="22"/>
        <v>0</v>
      </c>
      <c r="N367" s="49"/>
      <c r="O367" s="49"/>
      <c r="P367" s="50">
        <f>H367-J367-I367-K367-L367-M367-INVENTARIO!$N367-O367</f>
        <v>0</v>
      </c>
      <c r="Q367" s="1">
        <f>IFERROR(VLOOKUP(D367,'TABL COMPR'!$A:$D,4,0),0)</f>
        <v>0</v>
      </c>
      <c r="R367" s="1">
        <f>IFERROR(VLOOKUP(D367,#REF!,4,0),0)</f>
        <v>0</v>
      </c>
      <c r="S367" s="1">
        <f t="shared" si="23"/>
        <v>0</v>
      </c>
      <c r="T367" s="1">
        <f t="shared" si="24"/>
        <v>0</v>
      </c>
      <c r="U367" s="1"/>
      <c r="V367" s="1"/>
      <c r="W367" s="1"/>
      <c r="X367" s="1"/>
      <c r="Y367" s="1"/>
      <c r="Z367" s="1"/>
      <c r="AA367" s="1"/>
    </row>
    <row r="368" spans="1:27" ht="17.25" customHeight="1" x14ac:dyDescent="0.25">
      <c r="A368" s="49" t="str">
        <f>VLOOKUP(INVENTARIO!$D368,LISTA!$A:$E,3,0)</f>
        <v>PCV-FQ</v>
      </c>
      <c r="B368" s="49" t="str">
        <f>VLOOKUP(INVENTARIO!$D368,LISTA!$A:$E,4,0)</f>
        <v>JUGOS</v>
      </c>
      <c r="C368" s="49" t="str">
        <f>VLOOKUP(INVENTARIO!$D368,LISTA!$A:$E,5,0)</f>
        <v>YUKY PAK</v>
      </c>
      <c r="D368" s="49">
        <v>1011284</v>
      </c>
      <c r="E368" s="49" t="s">
        <v>776</v>
      </c>
      <c r="F368" s="49" t="s">
        <v>1620</v>
      </c>
      <c r="G368" s="50">
        <f t="shared" si="26"/>
        <v>0</v>
      </c>
      <c r="H368" s="50">
        <f t="shared" si="46"/>
        <v>0</v>
      </c>
      <c r="I368" s="49"/>
      <c r="J368" s="49"/>
      <c r="K368" s="49">
        <f t="shared" si="21"/>
        <v>0</v>
      </c>
      <c r="L368" s="49"/>
      <c r="M368" s="49">
        <f t="shared" si="22"/>
        <v>0</v>
      </c>
      <c r="N368" s="49"/>
      <c r="O368" s="49"/>
      <c r="P368" s="50">
        <f>H368-J368-I368-K368-L368-M368-INVENTARIO!$N368-O368</f>
        <v>0</v>
      </c>
      <c r="Q368" s="1">
        <f>IFERROR(VLOOKUP(D368,'TABL COMPR'!$A:$D,4,0),0)</f>
        <v>0</v>
      </c>
      <c r="R368" s="1">
        <f>IFERROR(VLOOKUP(D368,#REF!,4,0),0)</f>
        <v>0</v>
      </c>
      <c r="S368" s="1">
        <f t="shared" si="23"/>
        <v>0</v>
      </c>
      <c r="T368" s="1">
        <f t="shared" si="24"/>
        <v>0</v>
      </c>
      <c r="U368" s="1"/>
      <c r="V368" s="1"/>
      <c r="W368" s="1"/>
      <c r="X368" s="1"/>
      <c r="Y368" s="1"/>
      <c r="Z368" s="1"/>
      <c r="AA368" s="1"/>
    </row>
    <row r="369" spans="1:27" ht="17.25" customHeight="1" x14ac:dyDescent="0.25">
      <c r="A369" s="49" t="str">
        <f>VLOOKUP(INVENTARIO!$D369,LISTA!$A:$E,3,0)</f>
        <v>PCV-FQ</v>
      </c>
      <c r="B369" s="49" t="str">
        <f>VLOOKUP(INVENTARIO!$D369,LISTA!$A:$E,4,0)</f>
        <v>SABORES</v>
      </c>
      <c r="C369" s="49" t="str">
        <f>VLOOKUP(INVENTARIO!$D369,LISTA!$A:$E,5,0)</f>
        <v>GOLDEN</v>
      </c>
      <c r="D369" s="49">
        <v>1013163</v>
      </c>
      <c r="E369" s="49" t="s">
        <v>802</v>
      </c>
      <c r="F369" s="49" t="s">
        <v>1620</v>
      </c>
      <c r="G369" s="50">
        <f t="shared" si="26"/>
        <v>0</v>
      </c>
      <c r="H369" s="50">
        <f t="shared" si="46"/>
        <v>0</v>
      </c>
      <c r="I369" s="49"/>
      <c r="J369" s="49"/>
      <c r="K369" s="49">
        <f t="shared" si="21"/>
        <v>0</v>
      </c>
      <c r="L369" s="49"/>
      <c r="M369" s="49">
        <f t="shared" si="22"/>
        <v>0</v>
      </c>
      <c r="N369" s="49"/>
      <c r="O369" s="49"/>
      <c r="P369" s="50">
        <f>H369-J369-I369-K369-L369-M369-INVENTARIO!$N369-O369</f>
        <v>0</v>
      </c>
      <c r="Q369" s="1">
        <f>IFERROR(VLOOKUP(D369,'TABL COMPR'!$A:$D,4,0),0)</f>
        <v>0</v>
      </c>
      <c r="R369" s="1">
        <f>IFERROR(VLOOKUP(D369,#REF!,4,0),0)</f>
        <v>0</v>
      </c>
      <c r="S369" s="1">
        <f t="shared" si="23"/>
        <v>0</v>
      </c>
      <c r="T369" s="1">
        <f t="shared" si="24"/>
        <v>0</v>
      </c>
      <c r="U369" s="1"/>
      <c r="V369" s="1"/>
      <c r="W369" s="1"/>
      <c r="X369" s="1"/>
      <c r="Y369" s="1"/>
      <c r="Z369" s="1"/>
      <c r="AA369" s="1"/>
    </row>
    <row r="370" spans="1:27" ht="17.25" customHeight="1" x14ac:dyDescent="0.25">
      <c r="A370" s="49" t="str">
        <f>VLOOKUP(INVENTARIO!$D370,LISTA!$A:$E,3,0)</f>
        <v>PCV-FQ</v>
      </c>
      <c r="B370" s="49" t="str">
        <f>VLOOKUP(INVENTARIO!$D370,LISTA!$A:$E,4,0)</f>
        <v>SABORES</v>
      </c>
      <c r="C370" s="49" t="str">
        <f>VLOOKUP(INVENTARIO!$D370,LISTA!$A:$E,5,0)</f>
        <v>GOLDEN</v>
      </c>
      <c r="D370" s="49">
        <v>1013165</v>
      </c>
      <c r="E370" s="49" t="s">
        <v>800</v>
      </c>
      <c r="F370" s="49" t="s">
        <v>1620</v>
      </c>
      <c r="G370" s="50">
        <f t="shared" si="26"/>
        <v>0</v>
      </c>
      <c r="H370" s="50">
        <f t="shared" si="46"/>
        <v>0</v>
      </c>
      <c r="I370" s="49"/>
      <c r="J370" s="49"/>
      <c r="K370" s="49">
        <f t="shared" si="21"/>
        <v>0</v>
      </c>
      <c r="L370" s="49"/>
      <c r="M370" s="49">
        <f t="shared" si="22"/>
        <v>0</v>
      </c>
      <c r="N370" s="49"/>
      <c r="O370" s="49"/>
      <c r="P370" s="50">
        <f>H370-J370-I370-K370-L370-M370-INVENTARIO!$N370-O370</f>
        <v>0</v>
      </c>
      <c r="Q370" s="1">
        <f>IFERROR(VLOOKUP(D370,'TABL COMPR'!$A:$D,4,0),0)</f>
        <v>0</v>
      </c>
      <c r="R370" s="1">
        <f>IFERROR(VLOOKUP(D370,#REF!,4,0),0)</f>
        <v>0</v>
      </c>
      <c r="S370" s="1">
        <f t="shared" si="23"/>
        <v>0</v>
      </c>
      <c r="T370" s="1">
        <f t="shared" si="24"/>
        <v>0</v>
      </c>
      <c r="U370" s="1"/>
      <c r="V370" s="1"/>
      <c r="W370" s="1"/>
      <c r="X370" s="1"/>
      <c r="Y370" s="1"/>
      <c r="Z370" s="1"/>
      <c r="AA370" s="1"/>
    </row>
    <row r="371" spans="1:27" ht="17.25" customHeight="1" x14ac:dyDescent="0.25">
      <c r="A371" s="49" t="str">
        <f>VLOOKUP(INVENTARIO!$D371,LISTA!$A:$E,3,0)</f>
        <v>PCV-FQ</v>
      </c>
      <c r="B371" s="49" t="str">
        <f>VLOOKUP(INVENTARIO!$D371,LISTA!$A:$E,4,0)</f>
        <v>COLAS BLANCAS</v>
      </c>
      <c r="C371" s="49" t="str">
        <f>VLOOKUP(INVENTARIO!$D371,LISTA!$A:$E,5,0)</f>
        <v>7UP</v>
      </c>
      <c r="D371" s="64">
        <v>178395</v>
      </c>
      <c r="E371" s="49" t="s">
        <v>732</v>
      </c>
      <c r="F371" s="49" t="s">
        <v>1618</v>
      </c>
      <c r="G371" s="50">
        <f t="shared" si="26"/>
        <v>0</v>
      </c>
      <c r="H371" s="50">
        <f t="shared" si="46"/>
        <v>0</v>
      </c>
      <c r="I371" s="49"/>
      <c r="J371" s="49"/>
      <c r="K371" s="49">
        <f t="shared" si="21"/>
        <v>0</v>
      </c>
      <c r="L371" s="49"/>
      <c r="M371" s="49">
        <f t="shared" si="22"/>
        <v>0</v>
      </c>
      <c r="N371" s="49"/>
      <c r="O371" s="49"/>
      <c r="P371" s="50">
        <f>H371-J371-I371-K371-L371-M371-INVENTARIO!$N371-O371</f>
        <v>0</v>
      </c>
      <c r="Q371" s="1">
        <f>IFERROR(VLOOKUP(D371,'TABL COMPR'!$A:$D,4,0),0)</f>
        <v>0</v>
      </c>
      <c r="R371" s="1">
        <f>IFERROR(VLOOKUP(D371,#REF!,4,0),0)</f>
        <v>0</v>
      </c>
      <c r="S371" s="1">
        <f t="shared" si="23"/>
        <v>0</v>
      </c>
      <c r="T371" s="1">
        <f t="shared" si="24"/>
        <v>0</v>
      </c>
      <c r="U371" s="1"/>
      <c r="V371" s="1"/>
      <c r="W371" s="1"/>
      <c r="X371" s="1"/>
      <c r="Y371" s="1"/>
      <c r="Z371" s="1"/>
      <c r="AA371" s="1"/>
    </row>
    <row r="372" spans="1:27" ht="17.25" customHeight="1" x14ac:dyDescent="0.25">
      <c r="A372" s="49" t="str">
        <f>VLOOKUP(INVENTARIO!$D372,LISTA!$A:$E,3,0)</f>
        <v>PCV-FQ</v>
      </c>
      <c r="B372" s="49" t="str">
        <f>VLOOKUP(INVENTARIO!$D372,LISTA!$A:$E,4,0)</f>
        <v>COLAS BLANCAS</v>
      </c>
      <c r="C372" s="49" t="str">
        <f>VLOOKUP(INVENTARIO!$D372,LISTA!$A:$E,5,0)</f>
        <v>7UP</v>
      </c>
      <c r="D372" s="49">
        <v>80147</v>
      </c>
      <c r="E372" s="49" t="s">
        <v>735</v>
      </c>
      <c r="F372" s="49" t="s">
        <v>1620</v>
      </c>
      <c r="G372" s="50">
        <f t="shared" si="26"/>
        <v>0</v>
      </c>
      <c r="H372" s="50">
        <f t="shared" si="46"/>
        <v>0</v>
      </c>
      <c r="I372" s="49"/>
      <c r="J372" s="49"/>
      <c r="K372" s="49">
        <f t="shared" si="21"/>
        <v>0</v>
      </c>
      <c r="L372" s="49"/>
      <c r="M372" s="49">
        <f t="shared" si="22"/>
        <v>0</v>
      </c>
      <c r="N372" s="49"/>
      <c r="O372" s="49"/>
      <c r="P372" s="50">
        <f>H372-J372-I372-K372-L372-M372-INVENTARIO!$N372-O372</f>
        <v>0</v>
      </c>
      <c r="Q372" s="1">
        <f>IFERROR(VLOOKUP(D372,'TABL COMPR'!$A:$D,4,0),0)</f>
        <v>0</v>
      </c>
      <c r="R372" s="1">
        <f>IFERROR(VLOOKUP(D372,#REF!,4,0),0)</f>
        <v>0</v>
      </c>
      <c r="S372" s="1">
        <f t="shared" si="23"/>
        <v>0</v>
      </c>
      <c r="T372" s="1">
        <f t="shared" si="24"/>
        <v>0</v>
      </c>
      <c r="U372" s="1"/>
      <c r="V372" s="1"/>
      <c r="W372" s="1"/>
      <c r="X372" s="1"/>
      <c r="Y372" s="1"/>
      <c r="Z372" s="1"/>
      <c r="AA372" s="1"/>
    </row>
    <row r="373" spans="1:27" ht="17.25" customHeight="1" x14ac:dyDescent="0.25">
      <c r="A373" s="49" t="str">
        <f>VLOOKUP(INVENTARIO!$D373,LISTA!$A:$E,3,0)</f>
        <v>PCV-FQ</v>
      </c>
      <c r="B373" s="49" t="str">
        <f>VLOOKUP(INVENTARIO!$D373,LISTA!$A:$E,4,0)</f>
        <v>SABORES</v>
      </c>
      <c r="C373" s="49" t="str">
        <f>VLOOKUP(INVENTARIO!$D373,LISTA!$A:$E,5,0)</f>
        <v>GOLDEN</v>
      </c>
      <c r="D373" s="49">
        <v>80642</v>
      </c>
      <c r="E373" s="49" t="s">
        <v>817</v>
      </c>
      <c r="F373" s="49" t="s">
        <v>1618</v>
      </c>
      <c r="G373" s="50">
        <f t="shared" si="26"/>
        <v>0</v>
      </c>
      <c r="H373" s="50">
        <f t="shared" si="46"/>
        <v>0</v>
      </c>
      <c r="I373" s="49"/>
      <c r="J373" s="49"/>
      <c r="K373" s="49">
        <f t="shared" si="21"/>
        <v>0</v>
      </c>
      <c r="L373" s="49"/>
      <c r="M373" s="49">
        <f t="shared" si="22"/>
        <v>0</v>
      </c>
      <c r="N373" s="49"/>
      <c r="O373" s="49"/>
      <c r="P373" s="50">
        <f>H373-J373-I373-K373-L373-M373-INVENTARIO!$N373-O373</f>
        <v>0</v>
      </c>
      <c r="Q373" s="1">
        <f>IFERROR(VLOOKUP(D373,'TABL COMPR'!$A:$D,4,0),0)</f>
        <v>0</v>
      </c>
      <c r="R373" s="1">
        <f>IFERROR(VLOOKUP(D373,#REF!,4,0),0)</f>
        <v>0</v>
      </c>
      <c r="S373" s="1">
        <f t="shared" si="23"/>
        <v>0</v>
      </c>
      <c r="T373" s="1">
        <f t="shared" si="24"/>
        <v>0</v>
      </c>
      <c r="U373" s="1"/>
      <c r="V373" s="1"/>
      <c r="W373" s="1"/>
      <c r="X373" s="1"/>
      <c r="Y373" s="1"/>
      <c r="Z373" s="1"/>
      <c r="AA373" s="1"/>
    </row>
    <row r="374" spans="1:27" ht="17.25" customHeight="1" x14ac:dyDescent="0.25">
      <c r="A374" s="49" t="str">
        <f>VLOOKUP(INVENTARIO!$D374,LISTA!$A:$E,3,0)</f>
        <v>PCV-FQ</v>
      </c>
      <c r="B374" s="49" t="str">
        <f>VLOOKUP(INVENTARIO!$D374,LISTA!$A:$E,4,0)</f>
        <v>AGUA</v>
      </c>
      <c r="C374" s="49" t="str">
        <f>VLOOKUP(INVENTARIO!$D374,LISTA!$A:$E,5,0)</f>
        <v>MINALBA</v>
      </c>
      <c r="D374" s="49">
        <v>95723</v>
      </c>
      <c r="E374" s="49" t="s">
        <v>718</v>
      </c>
      <c r="F374" s="49" t="s">
        <v>1624</v>
      </c>
      <c r="G374" s="50">
        <f t="shared" si="26"/>
        <v>0</v>
      </c>
      <c r="H374" s="50">
        <f t="shared" si="46"/>
        <v>0</v>
      </c>
      <c r="I374" s="49"/>
      <c r="J374" s="49"/>
      <c r="K374" s="49">
        <f t="shared" si="21"/>
        <v>0</v>
      </c>
      <c r="L374" s="49"/>
      <c r="M374" s="49">
        <f t="shared" si="22"/>
        <v>0</v>
      </c>
      <c r="N374" s="49"/>
      <c r="O374" s="49"/>
      <c r="P374" s="50">
        <f>H374-J374-I374-K374-L374-M374-INVENTARIO!$N374-O374</f>
        <v>0</v>
      </c>
      <c r="Q374" s="1">
        <f>IFERROR(VLOOKUP(D374,'TABL COMPR'!$A:$D,4,0),0)</f>
        <v>0</v>
      </c>
      <c r="R374" s="1">
        <f>IFERROR(VLOOKUP(D374,#REF!,4,0),0)</f>
        <v>0</v>
      </c>
      <c r="S374" s="1">
        <f t="shared" si="23"/>
        <v>0</v>
      </c>
      <c r="T374" s="1">
        <f t="shared" si="24"/>
        <v>0</v>
      </c>
      <c r="U374" s="1"/>
      <c r="V374" s="1"/>
      <c r="W374" s="1"/>
      <c r="X374" s="1"/>
      <c r="Y374" s="1"/>
      <c r="Z374" s="1"/>
      <c r="AA374" s="1"/>
    </row>
    <row r="375" spans="1:27" ht="17.25" customHeight="1" x14ac:dyDescent="0.25">
      <c r="A375" s="49" t="str">
        <f>VLOOKUP(INVENTARIO!$D375,LISTA!$A:$E,3,0)</f>
        <v>PCV-FQ</v>
      </c>
      <c r="B375" s="49" t="str">
        <f>VLOOKUP(INVENTARIO!$D375,LISTA!$A:$E,4,0)</f>
        <v>SABORES</v>
      </c>
      <c r="C375" s="49" t="str">
        <f>VLOOKUP(INVENTARIO!$D375,LISTA!$A:$E,5,0)</f>
        <v>GOLDEN</v>
      </c>
      <c r="D375" s="49">
        <v>1012991</v>
      </c>
      <c r="E375" s="49" t="s">
        <v>807</v>
      </c>
      <c r="F375" s="49" t="s">
        <v>1618</v>
      </c>
      <c r="G375" s="50">
        <f t="shared" si="26"/>
        <v>0</v>
      </c>
      <c r="H375" s="50">
        <f t="shared" si="46"/>
        <v>0</v>
      </c>
      <c r="I375" s="49"/>
      <c r="J375" s="49"/>
      <c r="K375" s="49">
        <f t="shared" si="21"/>
        <v>0</v>
      </c>
      <c r="L375" s="49"/>
      <c r="M375" s="49">
        <f t="shared" si="22"/>
        <v>0</v>
      </c>
      <c r="N375" s="49"/>
      <c r="O375" s="49"/>
      <c r="P375" s="50">
        <f>H375-J375-I375-K375-L375-M375-INVENTARIO!$N375-O375</f>
        <v>0</v>
      </c>
      <c r="Q375" s="1">
        <f>IFERROR(VLOOKUP(D375,'TABL COMPR'!$A:$D,4,0),0)</f>
        <v>0</v>
      </c>
      <c r="R375" s="1">
        <f>IFERROR(VLOOKUP(D375,#REF!,4,0),0)</f>
        <v>0</v>
      </c>
      <c r="S375" s="1">
        <f t="shared" si="23"/>
        <v>0</v>
      </c>
      <c r="T375" s="1">
        <f t="shared" si="24"/>
        <v>0</v>
      </c>
      <c r="U375" s="1"/>
      <c r="V375" s="1"/>
      <c r="W375" s="1"/>
      <c r="X375" s="1"/>
      <c r="Y375" s="1"/>
      <c r="Z375" s="1"/>
      <c r="AA375" s="1"/>
    </row>
    <row r="376" spans="1:27" ht="17.25" customHeight="1" x14ac:dyDescent="0.25">
      <c r="A376" s="49" t="str">
        <f>VLOOKUP(INVENTARIO!$D376,LISTA!$A:$E,3,0)</f>
        <v>PCV-FQ</v>
      </c>
      <c r="B376" s="49" t="str">
        <f>VLOOKUP(INVENTARIO!$D376,LISTA!$A:$E,4,0)</f>
        <v>COLAS BLANCAS</v>
      </c>
      <c r="C376" s="49" t="str">
        <f>VLOOKUP(INVENTARIO!$D376,LISTA!$A:$E,5,0)</f>
        <v>7UP</v>
      </c>
      <c r="D376" s="49">
        <v>80676</v>
      </c>
      <c r="E376" s="49" t="s">
        <v>733</v>
      </c>
      <c r="F376" s="49">
        <v>24</v>
      </c>
      <c r="G376" s="50">
        <f t="shared" si="26"/>
        <v>0</v>
      </c>
      <c r="H376" s="50">
        <f t="shared" ref="H376:H378" si="47">G376*F376</f>
        <v>0</v>
      </c>
      <c r="I376" s="49"/>
      <c r="J376" s="49"/>
      <c r="K376" s="49">
        <f t="shared" si="21"/>
        <v>0</v>
      </c>
      <c r="L376" s="49"/>
      <c r="M376" s="49">
        <f t="shared" si="22"/>
        <v>0</v>
      </c>
      <c r="N376" s="49"/>
      <c r="O376" s="49"/>
      <c r="P376" s="50">
        <f>H376-J376-I376-K376-L376-M376-INVENTARIO!$N376-O376</f>
        <v>0</v>
      </c>
      <c r="Q376" s="1">
        <f>IFERROR(VLOOKUP(D376,'TABL COMPR'!$A:$D,4,0),0)</f>
        <v>0</v>
      </c>
      <c r="R376" s="1">
        <f>IFERROR(VLOOKUP(D376,#REF!,4,0),0)</f>
        <v>0</v>
      </c>
      <c r="S376" s="1">
        <f t="shared" si="23"/>
        <v>0</v>
      </c>
      <c r="T376" s="1">
        <f t="shared" si="24"/>
        <v>0</v>
      </c>
      <c r="U376" s="1"/>
      <c r="V376" s="1"/>
      <c r="W376" s="1"/>
      <c r="X376" s="1"/>
      <c r="Y376" s="1"/>
      <c r="Z376" s="1"/>
      <c r="AA376" s="1"/>
    </row>
    <row r="377" spans="1:27" ht="17.25" customHeight="1" x14ac:dyDescent="0.25">
      <c r="A377" s="49" t="str">
        <f>VLOOKUP(INVENTARIO!$D377,LISTA!$A:$E,3,0)</f>
        <v>PCV-FQ</v>
      </c>
      <c r="B377" s="49" t="str">
        <f>VLOOKUP(INVENTARIO!$D377,LISTA!$A:$E,4,0)</f>
        <v>SABORES</v>
      </c>
      <c r="C377" s="49" t="str">
        <f>VLOOKUP(INVENTARIO!$D377,LISTA!$A:$E,5,0)</f>
        <v>GOLDEN</v>
      </c>
      <c r="D377" s="49">
        <v>80648</v>
      </c>
      <c r="E377" s="49" t="s">
        <v>814</v>
      </c>
      <c r="F377" s="49">
        <v>24</v>
      </c>
      <c r="G377" s="50">
        <f t="shared" si="26"/>
        <v>0</v>
      </c>
      <c r="H377" s="50">
        <f t="shared" si="47"/>
        <v>0</v>
      </c>
      <c r="I377" s="49"/>
      <c r="J377" s="49"/>
      <c r="K377" s="49">
        <f t="shared" si="21"/>
        <v>0</v>
      </c>
      <c r="L377" s="49"/>
      <c r="M377" s="49">
        <f t="shared" si="22"/>
        <v>0</v>
      </c>
      <c r="N377" s="49"/>
      <c r="O377" s="49"/>
      <c r="P377" s="50">
        <f>H377-J377-I377-K377-L377-M377-INVENTARIO!$N377-O377</f>
        <v>0</v>
      </c>
      <c r="Q377" s="1">
        <f>IFERROR(VLOOKUP(D377,'TABL COMPR'!$A:$D,4,0),0)</f>
        <v>0</v>
      </c>
      <c r="R377" s="1">
        <f>IFERROR(VLOOKUP(D377,#REF!,4,0),0)</f>
        <v>0</v>
      </c>
      <c r="S377" s="1">
        <f t="shared" si="23"/>
        <v>0</v>
      </c>
      <c r="T377" s="1">
        <f t="shared" si="24"/>
        <v>0</v>
      </c>
      <c r="U377" s="1"/>
      <c r="V377" s="1"/>
      <c r="W377" s="1"/>
      <c r="X377" s="1"/>
      <c r="Y377" s="1"/>
      <c r="Z377" s="1"/>
      <c r="AA377" s="1"/>
    </row>
    <row r="378" spans="1:27" ht="17.25" customHeight="1" x14ac:dyDescent="0.25">
      <c r="A378" s="49" t="str">
        <f>VLOOKUP(INVENTARIO!$D378,LISTA!$A:$E,3,0)</f>
        <v>PCV-FQ</v>
      </c>
      <c r="B378" s="49" t="str">
        <f>VLOOKUP(INVENTARIO!$D378,LISTA!$A:$E,4,0)</f>
        <v>SABORES</v>
      </c>
      <c r="C378" s="49" t="str">
        <f>VLOOKUP(INVENTARIO!$D378,LISTA!$A:$E,5,0)</f>
        <v>GOLDEN</v>
      </c>
      <c r="D378" s="49">
        <v>80646</v>
      </c>
      <c r="E378" s="49" t="s">
        <v>815</v>
      </c>
      <c r="F378" s="49">
        <v>24</v>
      </c>
      <c r="G378" s="50">
        <f t="shared" si="26"/>
        <v>0</v>
      </c>
      <c r="H378" s="50">
        <f t="shared" si="47"/>
        <v>0</v>
      </c>
      <c r="I378" s="49"/>
      <c r="J378" s="49"/>
      <c r="K378" s="49">
        <f t="shared" si="21"/>
        <v>0</v>
      </c>
      <c r="L378" s="49"/>
      <c r="M378" s="49">
        <f t="shared" si="22"/>
        <v>0</v>
      </c>
      <c r="N378" s="49"/>
      <c r="O378" s="49"/>
      <c r="P378" s="50">
        <f>H378-J378-I378-K378-L378-M378-INVENTARIO!$N378-O378</f>
        <v>0</v>
      </c>
      <c r="Q378" s="1">
        <f>IFERROR(VLOOKUP(D378,'TABL COMPR'!$A:$D,4,0),0)</f>
        <v>0</v>
      </c>
      <c r="R378" s="1">
        <f>IFERROR(VLOOKUP(D378,#REF!,4,0),0)</f>
        <v>0</v>
      </c>
      <c r="S378" s="1">
        <f t="shared" si="23"/>
        <v>0</v>
      </c>
      <c r="T378" s="1">
        <f t="shared" si="24"/>
        <v>0</v>
      </c>
      <c r="U378" s="1"/>
      <c r="V378" s="1"/>
      <c r="W378" s="1"/>
      <c r="X378" s="1"/>
      <c r="Y378" s="1"/>
      <c r="Z378" s="1"/>
      <c r="AA378" s="1"/>
    </row>
    <row r="379" spans="1:27" ht="17.25" customHeight="1" x14ac:dyDescent="0.25">
      <c r="A379" s="49" t="str">
        <f>VLOOKUP(INVENTARIO!$D379,LISTA!$A:$E,3,0)</f>
        <v>PCV-FQ</v>
      </c>
      <c r="B379" s="49" t="str">
        <f>VLOOKUP(INVENTARIO!$D379,LISTA!$A:$E,4,0)</f>
        <v>JUGOS</v>
      </c>
      <c r="C379" s="49" t="str">
        <f>VLOOKUP(INVENTARIO!$D379,LISTA!$A:$E,5,0)</f>
        <v>YUKY PAK</v>
      </c>
      <c r="D379" s="33">
        <v>1018181</v>
      </c>
      <c r="E379" s="49" t="s">
        <v>756</v>
      </c>
      <c r="F379" s="49" t="s">
        <v>1620</v>
      </c>
      <c r="G379" s="50">
        <f t="shared" si="26"/>
        <v>0</v>
      </c>
      <c r="H379" s="50">
        <f>G379*1</f>
        <v>0</v>
      </c>
      <c r="I379" s="49"/>
      <c r="J379" s="49"/>
      <c r="K379" s="49">
        <f t="shared" si="21"/>
        <v>0</v>
      </c>
      <c r="L379" s="49"/>
      <c r="M379" s="49">
        <f t="shared" si="22"/>
        <v>0</v>
      </c>
      <c r="N379" s="49"/>
      <c r="O379" s="49"/>
      <c r="P379" s="50">
        <f>H379-J379-I379-K379-L379-M379-INVENTARIO!$N379-O379</f>
        <v>0</v>
      </c>
      <c r="Q379" s="1">
        <f>IFERROR(VLOOKUP(D379,'TABL COMPR'!$A:$D,4,0),0)</f>
        <v>0</v>
      </c>
      <c r="R379" s="1">
        <f>IFERROR(VLOOKUP(D379,#REF!,4,0),0)</f>
        <v>0</v>
      </c>
      <c r="S379" s="1">
        <f t="shared" si="23"/>
        <v>0</v>
      </c>
      <c r="T379" s="1">
        <f t="shared" si="24"/>
        <v>0</v>
      </c>
      <c r="U379" s="1"/>
      <c r="V379" s="1"/>
      <c r="W379" s="1"/>
      <c r="X379" s="1"/>
      <c r="Y379" s="1"/>
      <c r="Z379" s="1"/>
      <c r="AA379" s="1"/>
    </row>
    <row r="380" spans="1:27" ht="17.25" customHeight="1" x14ac:dyDescent="0.25">
      <c r="A380" s="49" t="str">
        <f>VLOOKUP(INVENTARIO!$D380,LISTA!$A:$E,3,0)</f>
        <v>APC-FQ</v>
      </c>
      <c r="B380" s="49" t="str">
        <f>VLOOKUP(INVENTARIO!$D380,LISTA!$A:$E,4,0)</f>
        <v>ACEITES</v>
      </c>
      <c r="C380" s="49" t="str">
        <f>VLOOKUP(INVENTARIO!$D380,LISTA!$A:$E,5,0)</f>
        <v>MAZEITE</v>
      </c>
      <c r="D380" s="123" t="s">
        <v>830</v>
      </c>
      <c r="E380" s="124" t="s">
        <v>831</v>
      </c>
      <c r="F380" s="49">
        <v>12</v>
      </c>
      <c r="G380" s="50">
        <f t="shared" si="26"/>
        <v>0</v>
      </c>
      <c r="H380" s="50">
        <f t="shared" ref="H380:H382" si="48">G380*F380</f>
        <v>0</v>
      </c>
      <c r="I380" s="49"/>
      <c r="J380" s="49"/>
      <c r="K380" s="49">
        <f t="shared" si="21"/>
        <v>0</v>
      </c>
      <c r="L380" s="49"/>
      <c r="M380" s="49">
        <f t="shared" si="22"/>
        <v>0</v>
      </c>
      <c r="N380" s="49"/>
      <c r="O380" s="49"/>
      <c r="P380" s="50">
        <f>H380-J380-I380-K380-L380-M380-INVENTARIO!$N380-O380</f>
        <v>0</v>
      </c>
      <c r="Q380" s="1">
        <f>IFERROR(VLOOKUP(D380,'TABL COMPR'!$A:$D,4,0),0)</f>
        <v>0</v>
      </c>
      <c r="R380" s="1">
        <f>IFERROR(VLOOKUP(D380,#REF!,4,0),0)</f>
        <v>0</v>
      </c>
      <c r="S380" s="1">
        <f t="shared" si="23"/>
        <v>0</v>
      </c>
      <c r="T380" s="1">
        <f t="shared" si="24"/>
        <v>0</v>
      </c>
      <c r="U380" s="1"/>
      <c r="V380" s="1"/>
      <c r="W380" s="1"/>
      <c r="X380" s="1"/>
      <c r="Y380" s="1"/>
      <c r="Z380" s="1"/>
      <c r="AA380" s="1"/>
    </row>
    <row r="381" spans="1:27" ht="17.25" customHeight="1" x14ac:dyDescent="0.25">
      <c r="A381" s="49" t="str">
        <f>VLOOKUP(INVENTARIO!$D381,LISTA!$A:$E,3,0)</f>
        <v>APC-FQ</v>
      </c>
      <c r="B381" s="49" t="str">
        <f>VLOOKUP(INVENTARIO!$D381,LISTA!$A:$E,4,0)</f>
        <v>GATOS</v>
      </c>
      <c r="C381" s="49" t="str">
        <f>VLOOKUP(INVENTARIO!$D381,LISTA!$A:$E,5,0)</f>
        <v>OHMAIGAT</v>
      </c>
      <c r="D381" s="49" t="s">
        <v>423</v>
      </c>
      <c r="E381" s="49" t="s">
        <v>424</v>
      </c>
      <c r="F381" s="49">
        <v>6</v>
      </c>
      <c r="G381" s="50">
        <f t="shared" si="26"/>
        <v>0</v>
      </c>
      <c r="H381" s="50">
        <f t="shared" si="48"/>
        <v>0</v>
      </c>
      <c r="I381" s="49"/>
      <c r="J381" s="49"/>
      <c r="K381" s="49">
        <f t="shared" si="21"/>
        <v>0</v>
      </c>
      <c r="L381" s="49"/>
      <c r="M381" s="49">
        <f t="shared" si="22"/>
        <v>0</v>
      </c>
      <c r="N381" s="49"/>
      <c r="O381" s="49"/>
      <c r="P381" s="50">
        <f>H381-J381-I381-K381-L381-M381-INVENTARIO!$N381-O381</f>
        <v>0</v>
      </c>
      <c r="Q381" s="1">
        <f>IFERROR(VLOOKUP(D381,'TABL COMPR'!$A:$D,4,0),0)</f>
        <v>0</v>
      </c>
      <c r="R381" s="1">
        <f>IFERROR(VLOOKUP(D381,#REF!,4,0),0)</f>
        <v>0</v>
      </c>
      <c r="S381" s="1">
        <f t="shared" si="23"/>
        <v>0</v>
      </c>
      <c r="T381" s="1">
        <f t="shared" si="24"/>
        <v>0</v>
      </c>
      <c r="U381" s="1"/>
      <c r="V381" s="1"/>
      <c r="W381" s="1"/>
      <c r="X381" s="1"/>
      <c r="Y381" s="1"/>
      <c r="Z381" s="1"/>
      <c r="AA381" s="1"/>
    </row>
    <row r="382" spans="1:27" ht="17.25" customHeight="1" x14ac:dyDescent="0.25">
      <c r="A382" s="49" t="str">
        <f>VLOOKUP(INVENTARIO!$D382,LISTA!$A:$E,3,0)</f>
        <v>APC-FQ</v>
      </c>
      <c r="B382" s="49" t="str">
        <f>VLOOKUP(INVENTARIO!$D382,LISTA!$A:$E,4,0)</f>
        <v>GATOS</v>
      </c>
      <c r="C382" s="49" t="str">
        <f>VLOOKUP(INVENTARIO!$D382,LISTA!$A:$E,5,0)</f>
        <v>OHMAIGAT</v>
      </c>
      <c r="D382" s="65" t="s">
        <v>426</v>
      </c>
      <c r="E382" s="66" t="s">
        <v>427</v>
      </c>
      <c r="F382" s="49">
        <v>6</v>
      </c>
      <c r="G382" s="50">
        <f t="shared" si="26"/>
        <v>0</v>
      </c>
      <c r="H382" s="50">
        <f t="shared" si="48"/>
        <v>0</v>
      </c>
      <c r="I382" s="49"/>
      <c r="J382" s="49"/>
      <c r="K382" s="49">
        <f t="shared" si="21"/>
        <v>0</v>
      </c>
      <c r="L382" s="49"/>
      <c r="M382" s="49">
        <f t="shared" si="22"/>
        <v>0</v>
      </c>
      <c r="N382" s="49"/>
      <c r="O382" s="49"/>
      <c r="P382" s="50">
        <f>H382-J382-I382-K382-L382-M382-INVENTARIO!$N382-O382</f>
        <v>0</v>
      </c>
      <c r="Q382" s="1">
        <f>IFERROR(VLOOKUP(D382,'TABL COMPR'!$A:$D,4,0),0)</f>
        <v>0</v>
      </c>
      <c r="R382" s="1">
        <f>IFERROR(VLOOKUP(D382,#REF!,4,0),0)</f>
        <v>0</v>
      </c>
      <c r="S382" s="1">
        <f t="shared" si="23"/>
        <v>0</v>
      </c>
      <c r="T382" s="1">
        <f t="shared" si="24"/>
        <v>0</v>
      </c>
      <c r="U382" s="1"/>
      <c r="V382" s="1"/>
      <c r="W382" s="1"/>
      <c r="X382" s="1"/>
      <c r="Y382" s="1"/>
      <c r="Z382" s="1"/>
      <c r="AA382" s="1"/>
    </row>
    <row r="383" spans="1:27" ht="17.25" customHeight="1" x14ac:dyDescent="0.25">
      <c r="A383" s="49" t="str">
        <f>VLOOKUP(INVENTARIO!$D383,LISTA!$A:$E,3,0)</f>
        <v>CYM-FQ</v>
      </c>
      <c r="B383" s="49" t="str">
        <f>VLOOKUP(INVENTARIO!$D383,LISTA!$A:$E,4,0)</f>
        <v>Malta</v>
      </c>
      <c r="C383" s="49" t="str">
        <f>VLOOKUP(INVENTARIO!$D383,LISTA!$A:$E,5,0)</f>
        <v>Maltin  Polar</v>
      </c>
      <c r="D383" s="1" t="s">
        <v>1630</v>
      </c>
      <c r="E383" s="1" t="s">
        <v>1631</v>
      </c>
      <c r="F383" s="49">
        <v>24</v>
      </c>
      <c r="G383" s="50">
        <f>Q383</f>
        <v>0</v>
      </c>
      <c r="H383" s="50">
        <f>G383*F383</f>
        <v>0</v>
      </c>
      <c r="I383" s="1"/>
      <c r="J383" s="1"/>
      <c r="K383" s="49">
        <f t="shared" ref="K383" si="49">R383</f>
        <v>0</v>
      </c>
      <c r="L383" s="49"/>
      <c r="M383" s="49">
        <f t="shared" ref="M383" si="50">S383</f>
        <v>0</v>
      </c>
      <c r="N383" s="49"/>
      <c r="O383" s="49"/>
      <c r="P383" s="50">
        <f>H383-J383-I383-K383-L383-M383-INVENTARIO!$N383-O383</f>
        <v>0</v>
      </c>
      <c r="Q383" s="1">
        <f>IFERROR(VLOOKUP(D383,'TABL COMPR'!$A:$D,4,0),0)</f>
        <v>0</v>
      </c>
      <c r="R383" s="1">
        <f>IFERROR(VLOOKUP(D383,#REF!,4,0),0)</f>
        <v>0</v>
      </c>
      <c r="S383" s="1">
        <f t="shared" ref="S383" si="51">IFERROR(VLOOKUP(D383,#REF!,4,0),0)</f>
        <v>0</v>
      </c>
      <c r="T383" s="1">
        <f t="shared" ref="T383" si="52">IFERROR(VLOOKUP(D383,#REF!,4,0),0)</f>
        <v>0</v>
      </c>
      <c r="U383" s="1"/>
      <c r="V383" s="1"/>
      <c r="W383" s="1"/>
      <c r="X383" s="1"/>
      <c r="Y383" s="1"/>
      <c r="Z383" s="1"/>
      <c r="AA383" s="1"/>
    </row>
    <row r="384" spans="1:27" ht="17.25" customHeight="1" x14ac:dyDescent="0.25">
      <c r="A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7.25" customHeight="1" x14ac:dyDescent="0.25">
      <c r="A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7.25" customHeight="1" x14ac:dyDescent="0.25">
      <c r="A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7.25" customHeight="1" x14ac:dyDescent="0.25">
      <c r="A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7.25" customHeight="1" x14ac:dyDescent="0.25">
      <c r="A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7.25" customHeight="1" x14ac:dyDescent="0.25">
      <c r="A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7.25" customHeight="1" x14ac:dyDescent="0.25">
      <c r="A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7.25" customHeight="1" x14ac:dyDescent="0.25">
      <c r="A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7.25" customHeight="1" x14ac:dyDescent="0.25">
      <c r="A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7.25" customHeight="1" x14ac:dyDescent="0.25">
      <c r="A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7.25" customHeight="1" x14ac:dyDescent="0.25">
      <c r="A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7.25" customHeight="1" x14ac:dyDescent="0.25">
      <c r="A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7.25" customHeight="1" x14ac:dyDescent="0.25">
      <c r="A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7.25" customHeight="1" x14ac:dyDescent="0.25">
      <c r="A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7.25" customHeight="1" x14ac:dyDescent="0.25">
      <c r="A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7.25" customHeight="1" x14ac:dyDescent="0.25">
      <c r="A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7.25" customHeight="1" x14ac:dyDescent="0.25">
      <c r="A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7.25" customHeight="1" x14ac:dyDescent="0.25">
      <c r="A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7.25" customHeight="1" x14ac:dyDescent="0.25">
      <c r="A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7.25" customHeight="1" x14ac:dyDescent="0.25">
      <c r="A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7.25" customHeight="1" x14ac:dyDescent="0.25">
      <c r="A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7.25" customHeight="1" x14ac:dyDescent="0.25">
      <c r="A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7.25" customHeight="1" x14ac:dyDescent="0.25">
      <c r="A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7.25" customHeight="1" x14ac:dyDescent="0.25">
      <c r="A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7.25" customHeight="1" x14ac:dyDescent="0.25">
      <c r="A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7.25" customHeight="1" x14ac:dyDescent="0.25">
      <c r="A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7.25" customHeight="1" x14ac:dyDescent="0.25">
      <c r="A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7.25" customHeight="1" x14ac:dyDescent="0.25">
      <c r="A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7.25" customHeight="1" x14ac:dyDescent="0.25">
      <c r="A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7.25" customHeight="1" x14ac:dyDescent="0.25">
      <c r="A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7.25" customHeight="1" x14ac:dyDescent="0.25">
      <c r="A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7.25" customHeight="1" x14ac:dyDescent="0.25">
      <c r="A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7.25" customHeight="1" x14ac:dyDescent="0.25">
      <c r="A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7.25" customHeight="1" x14ac:dyDescent="0.25">
      <c r="A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7.25" customHeight="1" x14ac:dyDescent="0.25">
      <c r="A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7.25" customHeight="1" x14ac:dyDescent="0.25">
      <c r="A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7.25" customHeight="1" x14ac:dyDescent="0.25">
      <c r="A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7.25" customHeight="1" x14ac:dyDescent="0.25">
      <c r="A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7.25" customHeight="1" x14ac:dyDescent="0.25">
      <c r="A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7.25" customHeight="1" x14ac:dyDescent="0.25">
      <c r="A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7.25" customHeight="1" x14ac:dyDescent="0.25">
      <c r="A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7.25" customHeight="1" x14ac:dyDescent="0.25">
      <c r="A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7.25" customHeight="1" x14ac:dyDescent="0.25">
      <c r="A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7.25" customHeight="1" x14ac:dyDescent="0.25">
      <c r="A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7.25" customHeight="1" x14ac:dyDescent="0.25">
      <c r="A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7.25" customHeight="1" x14ac:dyDescent="0.25">
      <c r="A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7.25" customHeight="1" x14ac:dyDescent="0.25">
      <c r="A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7.25" customHeight="1" x14ac:dyDescent="0.25">
      <c r="A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7.25" customHeight="1" x14ac:dyDescent="0.25">
      <c r="A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7.25" customHeight="1" x14ac:dyDescent="0.25">
      <c r="A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7.25" customHeight="1" x14ac:dyDescent="0.25">
      <c r="A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7.25" customHeight="1" x14ac:dyDescent="0.25">
      <c r="A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7.25" customHeight="1" x14ac:dyDescent="0.25">
      <c r="A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7.25" customHeight="1" x14ac:dyDescent="0.25">
      <c r="A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7.25" customHeight="1" x14ac:dyDescent="0.25">
      <c r="A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7.25" customHeight="1" x14ac:dyDescent="0.25">
      <c r="A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7.25" customHeight="1" x14ac:dyDescent="0.25">
      <c r="A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7.25" customHeight="1" x14ac:dyDescent="0.25">
      <c r="A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7.25" customHeight="1" x14ac:dyDescent="0.25">
      <c r="A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7.25" customHeight="1" x14ac:dyDescent="0.25">
      <c r="A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7.25" customHeight="1" x14ac:dyDescent="0.25">
      <c r="A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7.25" customHeight="1" x14ac:dyDescent="0.25">
      <c r="A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7.25" customHeight="1" x14ac:dyDescent="0.25">
      <c r="A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7.25" customHeight="1" x14ac:dyDescent="0.25">
      <c r="A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7.25" customHeight="1" x14ac:dyDescent="0.25">
      <c r="A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7.25" customHeight="1" x14ac:dyDescent="0.25">
      <c r="A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7.25" customHeight="1" x14ac:dyDescent="0.25">
      <c r="A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7.25" customHeight="1" x14ac:dyDescent="0.25">
      <c r="A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7.25" customHeight="1" x14ac:dyDescent="0.25">
      <c r="A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7.25" customHeight="1" x14ac:dyDescent="0.25">
      <c r="A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7.25" customHeight="1" x14ac:dyDescent="0.25">
      <c r="A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7.25" customHeight="1" x14ac:dyDescent="0.25">
      <c r="A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7.25" customHeight="1" x14ac:dyDescent="0.25">
      <c r="A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7.25" customHeight="1" x14ac:dyDescent="0.25">
      <c r="A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7.25" customHeight="1" x14ac:dyDescent="0.25">
      <c r="A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7.25" customHeight="1" x14ac:dyDescent="0.25">
      <c r="A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7.25" customHeight="1" x14ac:dyDescent="0.25">
      <c r="A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7.25" customHeight="1" x14ac:dyDescent="0.25">
      <c r="A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7.25" customHeight="1" x14ac:dyDescent="0.25">
      <c r="A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7.25" customHeight="1" x14ac:dyDescent="0.25">
      <c r="A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7.25" customHeight="1" x14ac:dyDescent="0.25">
      <c r="A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7.25" customHeight="1" x14ac:dyDescent="0.25">
      <c r="A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7.25" customHeight="1" x14ac:dyDescent="0.25">
      <c r="A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7.25" customHeight="1" x14ac:dyDescent="0.25">
      <c r="A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7.25" customHeight="1" x14ac:dyDescent="0.25">
      <c r="A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7.25" customHeight="1" x14ac:dyDescent="0.25">
      <c r="A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7.25" customHeight="1" x14ac:dyDescent="0.25">
      <c r="A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7.25" customHeight="1" x14ac:dyDescent="0.25">
      <c r="A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7.25" customHeight="1" x14ac:dyDescent="0.25">
      <c r="A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7.25" customHeight="1" x14ac:dyDescent="0.25">
      <c r="A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7.25" customHeight="1" x14ac:dyDescent="0.25">
      <c r="A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7.25" customHeight="1" x14ac:dyDescent="0.25">
      <c r="A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7.25" customHeight="1" x14ac:dyDescent="0.25">
      <c r="A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7.25" customHeight="1" x14ac:dyDescent="0.25">
      <c r="A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7.25" customHeight="1" x14ac:dyDescent="0.25">
      <c r="A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7.25" customHeight="1" x14ac:dyDescent="0.25">
      <c r="A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7.25" customHeight="1" x14ac:dyDescent="0.25">
      <c r="A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7.25" customHeight="1" x14ac:dyDescent="0.25">
      <c r="A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7.25" customHeight="1" x14ac:dyDescent="0.25">
      <c r="A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7.25" customHeight="1" x14ac:dyDescent="0.25">
      <c r="A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7.25" customHeight="1" x14ac:dyDescent="0.25">
      <c r="A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7.25" customHeight="1" x14ac:dyDescent="0.25">
      <c r="A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7.25" customHeight="1" x14ac:dyDescent="0.25">
      <c r="A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7.25" customHeight="1" x14ac:dyDescent="0.25">
      <c r="A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7.25" customHeight="1" x14ac:dyDescent="0.25">
      <c r="A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7.25" customHeight="1" x14ac:dyDescent="0.25">
      <c r="A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7.25" customHeight="1" x14ac:dyDescent="0.25">
      <c r="A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7.25" customHeight="1" x14ac:dyDescent="0.25">
      <c r="A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7.25" customHeight="1" x14ac:dyDescent="0.25">
      <c r="A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7.25" customHeight="1" x14ac:dyDescent="0.25">
      <c r="A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7.25" customHeight="1" x14ac:dyDescent="0.25">
      <c r="A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7.25" customHeight="1" x14ac:dyDescent="0.25">
      <c r="A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7.25" customHeight="1" x14ac:dyDescent="0.25">
      <c r="A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7.25" customHeight="1" x14ac:dyDescent="0.25">
      <c r="A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7.25" customHeight="1" x14ac:dyDescent="0.25">
      <c r="A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7.25" customHeight="1" x14ac:dyDescent="0.25">
      <c r="A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7.25" customHeight="1" x14ac:dyDescent="0.25">
      <c r="A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7.25" customHeight="1" x14ac:dyDescent="0.25">
      <c r="A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7.25" customHeight="1" x14ac:dyDescent="0.25">
      <c r="A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7.25" customHeight="1" x14ac:dyDescent="0.25">
      <c r="A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7.25" customHeight="1" x14ac:dyDescent="0.25">
      <c r="A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7.25" customHeight="1" x14ac:dyDescent="0.25">
      <c r="A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7.25" customHeight="1" x14ac:dyDescent="0.25">
      <c r="A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7.25" customHeight="1" x14ac:dyDescent="0.25">
      <c r="A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7.25" customHeight="1" x14ac:dyDescent="0.25">
      <c r="A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7.25" customHeight="1" x14ac:dyDescent="0.25">
      <c r="A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7.25" customHeight="1" x14ac:dyDescent="0.25">
      <c r="A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7.25" customHeight="1" x14ac:dyDescent="0.25">
      <c r="A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7.25" customHeight="1" x14ac:dyDescent="0.25">
      <c r="A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7.25" customHeight="1" x14ac:dyDescent="0.25">
      <c r="A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7.25" customHeight="1" x14ac:dyDescent="0.25">
      <c r="A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7.25" customHeight="1" x14ac:dyDescent="0.25">
      <c r="A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7.25" customHeight="1" x14ac:dyDescent="0.25">
      <c r="A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7.25" customHeight="1" x14ac:dyDescent="0.25">
      <c r="A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7.25" customHeight="1" x14ac:dyDescent="0.25">
      <c r="A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7.25" customHeight="1" x14ac:dyDescent="0.25">
      <c r="A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7.25" customHeight="1" x14ac:dyDescent="0.25">
      <c r="A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7.25" customHeight="1" x14ac:dyDescent="0.25">
      <c r="A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7.25" customHeight="1" x14ac:dyDescent="0.25">
      <c r="A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7.25" customHeight="1" x14ac:dyDescent="0.25">
      <c r="A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7.25" customHeight="1" x14ac:dyDescent="0.25">
      <c r="A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7.25" customHeight="1" x14ac:dyDescent="0.25">
      <c r="A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7.25" customHeight="1" x14ac:dyDescent="0.25">
      <c r="A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7.25" customHeight="1" x14ac:dyDescent="0.25">
      <c r="A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7.25" customHeight="1" x14ac:dyDescent="0.25">
      <c r="A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7.25" customHeight="1" x14ac:dyDescent="0.25">
      <c r="A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7.25" customHeight="1" x14ac:dyDescent="0.25">
      <c r="A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7.25" customHeight="1" x14ac:dyDescent="0.25">
      <c r="A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7.25" customHeight="1" x14ac:dyDescent="0.25">
      <c r="A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7.25" customHeight="1" x14ac:dyDescent="0.25">
      <c r="A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7.25" customHeight="1" x14ac:dyDescent="0.25">
      <c r="A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7.25" customHeight="1" x14ac:dyDescent="0.25">
      <c r="A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7.25" customHeight="1" x14ac:dyDescent="0.25">
      <c r="A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7.25" customHeight="1" x14ac:dyDescent="0.25">
      <c r="A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7.25" customHeight="1" x14ac:dyDescent="0.25">
      <c r="A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7.25" customHeight="1" x14ac:dyDescent="0.25">
      <c r="A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7.25" customHeight="1" x14ac:dyDescent="0.25">
      <c r="A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7.25" customHeight="1" x14ac:dyDescent="0.25">
      <c r="A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7.25" customHeight="1" x14ac:dyDescent="0.25">
      <c r="A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7.25" customHeight="1" x14ac:dyDescent="0.25">
      <c r="A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7.25" customHeight="1" x14ac:dyDescent="0.25">
      <c r="A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7.25" customHeight="1" x14ac:dyDescent="0.25">
      <c r="A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7.25" customHeight="1" x14ac:dyDescent="0.25">
      <c r="A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7.25" customHeight="1" x14ac:dyDescent="0.25">
      <c r="A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7.25" customHeight="1" x14ac:dyDescent="0.25">
      <c r="A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7.25" customHeight="1" x14ac:dyDescent="0.25">
      <c r="A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7.25" customHeight="1" x14ac:dyDescent="0.25">
      <c r="A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7.25" customHeight="1" x14ac:dyDescent="0.25">
      <c r="A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7.25" customHeight="1" x14ac:dyDescent="0.25">
      <c r="A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7.25" customHeight="1" x14ac:dyDescent="0.25">
      <c r="A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7.25" customHeight="1" x14ac:dyDescent="0.25">
      <c r="A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7.25" customHeight="1" x14ac:dyDescent="0.25">
      <c r="A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7.25" customHeight="1" x14ac:dyDescent="0.25">
      <c r="A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7.25" customHeight="1" x14ac:dyDescent="0.25">
      <c r="A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7.25" customHeight="1" x14ac:dyDescent="0.25">
      <c r="A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7.25" customHeight="1" x14ac:dyDescent="0.25">
      <c r="A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7.25" customHeight="1" x14ac:dyDescent="0.25">
      <c r="A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7.25" customHeight="1" x14ac:dyDescent="0.25">
      <c r="A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7.25" customHeight="1" x14ac:dyDescent="0.25">
      <c r="A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7.25" customHeight="1" x14ac:dyDescent="0.25">
      <c r="A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7.25" customHeight="1" x14ac:dyDescent="0.25">
      <c r="A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7.25" customHeight="1" x14ac:dyDescent="0.25">
      <c r="A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7.25" customHeight="1" x14ac:dyDescent="0.25">
      <c r="A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7.25" customHeight="1" x14ac:dyDescent="0.25">
      <c r="A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7.25" customHeight="1" x14ac:dyDescent="0.25">
      <c r="A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7.25" customHeight="1" x14ac:dyDescent="0.25">
      <c r="A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7.25" customHeight="1" x14ac:dyDescent="0.25">
      <c r="A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7.25" customHeight="1" x14ac:dyDescent="0.25">
      <c r="A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7.25" customHeight="1" x14ac:dyDescent="0.25">
      <c r="A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7.25" customHeight="1" x14ac:dyDescent="0.25">
      <c r="A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7.25" customHeight="1" x14ac:dyDescent="0.25">
      <c r="A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7.25" customHeight="1" x14ac:dyDescent="0.25">
      <c r="A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7.25" customHeight="1" x14ac:dyDescent="0.25">
      <c r="A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7.25" customHeight="1" x14ac:dyDescent="0.25">
      <c r="A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7.25" customHeight="1" x14ac:dyDescent="0.25">
      <c r="A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7.25" customHeight="1" x14ac:dyDescent="0.25">
      <c r="A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7.25" customHeight="1" x14ac:dyDescent="0.25">
      <c r="A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7.25" customHeight="1" x14ac:dyDescent="0.25">
      <c r="A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7.25" customHeight="1" x14ac:dyDescent="0.25">
      <c r="A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x14ac:dyDescent="0.25"/>
    <row r="584" spans="1:27" ht="15.75" customHeight="1" x14ac:dyDescent="0.25"/>
    <row r="585" spans="1:27" ht="15.75" customHeight="1" x14ac:dyDescent="0.25"/>
    <row r="586" spans="1:27" ht="15.75" customHeight="1" x14ac:dyDescent="0.25"/>
    <row r="587" spans="1:27" ht="15.75" customHeight="1" x14ac:dyDescent="0.25"/>
    <row r="588" spans="1:27" ht="15.75" customHeight="1" x14ac:dyDescent="0.25"/>
    <row r="589" spans="1:27" ht="15.75" customHeight="1" x14ac:dyDescent="0.25"/>
    <row r="590" spans="1:27" ht="15.75" customHeight="1" x14ac:dyDescent="0.25"/>
    <row r="591" spans="1:27" ht="15.75" customHeight="1" x14ac:dyDescent="0.25"/>
    <row r="592" spans="1:27"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customSheetViews>
    <customSheetView guid="{FFA1CB4C-A37C-49EE-BE1A-CC7AFC2E3619}" filter="1" showAutoFilter="1">
      <pageMargins left="0.7" right="0.7" top="0.75" bottom="0.75" header="0.3" footer="0.3"/>
      <autoFilter ref="A10:O379" xr:uid="{92E4B317-CE4C-4DCC-A781-7C27F230FA87}">
        <filterColumn colId="0">
          <filters>
            <filter val="PCV-FQ"/>
          </filters>
        </filterColumn>
        <filterColumn colId="1">
          <filters>
            <filter val="COLAS NEGRAS"/>
          </filters>
        </filterColumn>
        <filterColumn colId="6">
          <filters>
            <filter val="1"/>
            <filter val="10"/>
            <filter val="15"/>
            <filter val="2"/>
            <filter val="20"/>
            <filter val="25"/>
            <filter val="3"/>
            <filter val="30"/>
            <filter val="37"/>
            <filter val="4"/>
            <filter val="40"/>
            <filter val="5"/>
            <filter val="6"/>
            <filter val="60"/>
            <filter val="7"/>
            <filter val="8"/>
            <filter val="80"/>
          </filters>
        </filterColumn>
      </autoFilter>
      <extLst>
        <ext uri="GoogleSheetsCustomDataVersion1">
          <go:sheetsCustomData xmlns:go="http://customooxmlschemas.google.com/" filterViewId="348926257"/>
        </ext>
      </extLst>
    </customSheetView>
    <customSheetView guid="{62285C06-88BD-4BC3-9848-414F8CDFBA87}" filter="1" showAutoFilter="1">
      <pageMargins left="0.7" right="0.7" top="0.75" bottom="0.75" header="0.3" footer="0.3"/>
      <autoFilter ref="A10:P381" xr:uid="{806FC1E8-98C7-4598-943B-FFEB0D29B20F}">
        <filterColumn colId="0">
          <filters>
            <filter val="CYM-FQ"/>
          </filters>
        </filterColumn>
        <filterColumn colId="6">
          <filters>
            <filter val="1"/>
            <filter val="10"/>
            <filter val="100"/>
            <filter val="12"/>
            <filter val="14"/>
            <filter val="15"/>
            <filter val="184"/>
            <filter val="195"/>
            <filter val="2"/>
            <filter val="20"/>
            <filter val="25"/>
            <filter val="3"/>
            <filter val="30"/>
            <filter val="37"/>
            <filter val="4"/>
            <filter val="40"/>
            <filter val="413"/>
            <filter val="5"/>
            <filter val="57"/>
            <filter val="6"/>
            <filter val="60"/>
            <filter val="7"/>
            <filter val="8"/>
            <filter val="80"/>
          </filters>
        </filterColumn>
        <filterColumn colId="15">
          <filters>
            <filter val="15"/>
            <filter val="18"/>
            <filter val="2"/>
            <filter val="21"/>
            <filter val="3"/>
            <filter val="30"/>
            <filter val="48"/>
            <filter val="5"/>
          </filters>
        </filterColumn>
      </autoFilter>
      <extLst>
        <ext uri="GoogleSheetsCustomDataVersion1">
          <go:sheetsCustomData xmlns:go="http://customooxmlschemas.google.com/" filterViewId="1780034356"/>
        </ext>
      </extLst>
    </customSheetView>
    <customSheetView guid="{1285A55B-734B-4A90-9180-EA0AACFAB3DE}" filter="1" showAutoFilter="1">
      <pageMargins left="0.7" right="0.7" top="0.75" bottom="0.75" header="0.3" footer="0.3"/>
      <autoFilter ref="A10:P381" xr:uid="{D54B26EB-0D04-406D-B590-19BC4CF56A35}">
        <filterColumn colId="0">
          <filters>
            <filter val="CYM-FQ"/>
          </filters>
        </filterColumn>
        <filterColumn colId="6">
          <filters>
            <filter val="1"/>
            <filter val="10"/>
            <filter val="100"/>
            <filter val="12"/>
            <filter val="14"/>
            <filter val="15"/>
            <filter val="184"/>
            <filter val="195"/>
            <filter val="2"/>
            <filter val="20"/>
            <filter val="25"/>
            <filter val="3"/>
            <filter val="30"/>
            <filter val="37"/>
            <filter val="4"/>
            <filter val="40"/>
            <filter val="413"/>
            <filter val="5"/>
            <filter val="57"/>
            <filter val="6"/>
            <filter val="60"/>
            <filter val="7"/>
            <filter val="8"/>
            <filter val="80"/>
          </filters>
        </filterColumn>
        <filterColumn colId="15">
          <filters>
            <filter val="15"/>
            <filter val="18"/>
            <filter val="2"/>
            <filter val="21"/>
            <filter val="3"/>
            <filter val="30"/>
            <filter val="48"/>
            <filter val="5"/>
          </filters>
        </filterColumn>
      </autoFilter>
      <extLst>
        <ext uri="GoogleSheetsCustomDataVersion1">
          <go:sheetsCustomData xmlns:go="http://customooxmlschemas.google.com/" filterViewId="1309558946"/>
        </ext>
      </extLst>
    </customSheetView>
  </customSheetViews>
  <pageMargins left="0.7" right="0.7" top="0.75" bottom="0.75" header="0" footer="0"/>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B24" sqref="B24"/>
    </sheetView>
  </sheetViews>
  <sheetFormatPr baseColWidth="10" defaultColWidth="14.42578125" defaultRowHeight="15" customHeight="1" x14ac:dyDescent="0.25"/>
  <cols>
    <col min="1" max="1" width="15" customWidth="1"/>
    <col min="2" max="2" width="55.28515625" customWidth="1"/>
    <col min="3" max="3" width="16.5703125" customWidth="1"/>
    <col min="4" max="4" width="19.28515625" customWidth="1"/>
    <col min="5" max="5" width="17.42578125" customWidth="1"/>
    <col min="6" max="26" width="15"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x14ac:dyDescent="0.25">
      <c r="A2" s="1"/>
      <c r="B2" s="1"/>
      <c r="C2" s="1"/>
      <c r="D2" s="1"/>
      <c r="E2" s="1"/>
      <c r="F2" s="1"/>
      <c r="G2" s="1"/>
      <c r="H2" s="1"/>
      <c r="I2" s="1"/>
      <c r="J2" s="1"/>
      <c r="K2" s="1"/>
      <c r="L2" s="1"/>
      <c r="M2" s="1"/>
      <c r="N2" s="1"/>
      <c r="O2" s="1"/>
      <c r="P2" s="1"/>
      <c r="Q2" s="1"/>
      <c r="R2" s="1"/>
      <c r="S2" s="1"/>
      <c r="T2" s="1"/>
      <c r="U2" s="1"/>
      <c r="V2" s="1"/>
      <c r="W2" s="1"/>
      <c r="X2" s="1"/>
      <c r="Y2" s="1"/>
      <c r="Z2" s="1"/>
    </row>
    <row r="3" spans="1:26" x14ac:dyDescent="0.25">
      <c r="A3" s="71" t="s">
        <v>28</v>
      </c>
      <c r="B3" s="71" t="s">
        <v>29</v>
      </c>
      <c r="C3" s="71" t="s">
        <v>31</v>
      </c>
      <c r="D3" s="72" t="s">
        <v>32</v>
      </c>
      <c r="E3" s="1"/>
      <c r="F3" s="1"/>
      <c r="G3" s="1"/>
      <c r="H3" s="1"/>
      <c r="I3" s="1"/>
      <c r="J3" s="1"/>
      <c r="K3" s="1"/>
      <c r="L3" s="1"/>
      <c r="M3" s="1"/>
      <c r="N3" s="1"/>
      <c r="O3" s="1"/>
      <c r="P3" s="1"/>
      <c r="Q3" s="1"/>
      <c r="R3" s="1"/>
      <c r="S3" s="1"/>
      <c r="T3" s="1"/>
      <c r="U3" s="1"/>
      <c r="V3" s="1"/>
      <c r="W3" s="1"/>
      <c r="X3" s="1"/>
      <c r="Y3" s="1"/>
      <c r="Z3" s="1"/>
    </row>
    <row r="4" spans="1:26" x14ac:dyDescent="0.25">
      <c r="A4" s="73" t="s">
        <v>1629</v>
      </c>
      <c r="B4" s="73" t="s">
        <v>1629</v>
      </c>
      <c r="C4" s="73" t="s">
        <v>1629</v>
      </c>
      <c r="D4" s="98"/>
      <c r="E4" s="1" t="e">
        <f>VLOOKUP(A4,INVENTARIO!$D:$E,1,0)</f>
        <v>#N/A</v>
      </c>
      <c r="F4" s="1" t="e">
        <f t="shared" ref="F4:F232" si="0">A4=E4</f>
        <v>#N/A</v>
      </c>
      <c r="G4" s="1"/>
      <c r="H4" s="1"/>
      <c r="I4" s="1"/>
      <c r="J4" s="1"/>
      <c r="K4" s="1"/>
      <c r="L4" s="1"/>
      <c r="M4" s="1"/>
      <c r="N4" s="1"/>
      <c r="O4" s="1"/>
      <c r="P4" s="1"/>
      <c r="Q4" s="1"/>
      <c r="R4" s="1"/>
      <c r="S4" s="1"/>
      <c r="T4" s="1"/>
      <c r="U4" s="1"/>
      <c r="V4" s="1"/>
      <c r="W4" s="1"/>
      <c r="X4" s="1"/>
      <c r="Y4" s="1"/>
      <c r="Z4" s="1"/>
    </row>
    <row r="5" spans="1:26" x14ac:dyDescent="0.25">
      <c r="A5" s="74" t="s">
        <v>1625</v>
      </c>
      <c r="B5" s="75"/>
      <c r="C5" s="75"/>
      <c r="D5" s="99"/>
      <c r="E5" s="1" t="e">
        <f>VLOOKUP(A5,INVENTARIO!$D:$E,1,0)</f>
        <v>#N/A</v>
      </c>
      <c r="F5" s="1" t="e">
        <f t="shared" si="0"/>
        <v>#N/A</v>
      </c>
      <c r="G5" s="1"/>
      <c r="H5" s="1"/>
      <c r="I5" s="1"/>
      <c r="J5" s="1"/>
      <c r="K5" s="1"/>
      <c r="L5" s="1"/>
      <c r="M5" s="1"/>
      <c r="N5" s="1"/>
      <c r="O5" s="1"/>
      <c r="P5" s="1"/>
      <c r="Q5" s="1"/>
      <c r="R5" s="1"/>
      <c r="S5" s="1"/>
      <c r="T5" s="1"/>
      <c r="U5" s="1"/>
      <c r="V5" s="1"/>
      <c r="W5" s="1"/>
      <c r="X5" s="1"/>
      <c r="Y5" s="1"/>
      <c r="Z5" s="1"/>
    </row>
    <row r="6" spans="1:26" x14ac:dyDescent="0.25">
      <c r="E6" s="1" t="e">
        <f>VLOOKUP(A6,INVENTARIO!$D:$E,1,0)</f>
        <v>#N/A</v>
      </c>
      <c r="F6" s="1" t="e">
        <f t="shared" si="0"/>
        <v>#N/A</v>
      </c>
      <c r="G6" s="1"/>
      <c r="H6" s="1"/>
      <c r="I6" s="1"/>
      <c r="J6" s="1"/>
      <c r="K6" s="1"/>
      <c r="L6" s="1"/>
      <c r="M6" s="1"/>
      <c r="N6" s="1"/>
      <c r="O6" s="1"/>
      <c r="P6" s="1"/>
      <c r="Q6" s="1"/>
      <c r="R6" s="1"/>
      <c r="S6" s="1"/>
      <c r="T6" s="1"/>
      <c r="U6" s="1"/>
      <c r="V6" s="1"/>
      <c r="W6" s="1"/>
      <c r="X6" s="1"/>
      <c r="Y6" s="1"/>
      <c r="Z6" s="1"/>
    </row>
    <row r="7" spans="1:26" x14ac:dyDescent="0.25">
      <c r="E7" s="1" t="e">
        <f>VLOOKUP(A7,INVENTARIO!$D:$E,1,0)</f>
        <v>#N/A</v>
      </c>
      <c r="F7" s="1" t="e">
        <f t="shared" si="0"/>
        <v>#N/A</v>
      </c>
      <c r="G7" s="1"/>
      <c r="H7" s="1"/>
      <c r="I7" s="1"/>
      <c r="J7" s="1"/>
      <c r="K7" s="1"/>
      <c r="L7" s="1"/>
      <c r="M7" s="1"/>
      <c r="N7" s="1"/>
      <c r="O7" s="1"/>
      <c r="P7" s="1"/>
      <c r="Q7" s="1"/>
      <c r="R7" s="1"/>
      <c r="S7" s="1"/>
      <c r="T7" s="1"/>
      <c r="U7" s="1"/>
      <c r="V7" s="1"/>
      <c r="W7" s="1"/>
      <c r="X7" s="1"/>
      <c r="Y7" s="1"/>
      <c r="Z7" s="1"/>
    </row>
    <row r="8" spans="1:26" x14ac:dyDescent="0.25">
      <c r="E8" s="1" t="e">
        <f>VLOOKUP(A8,INVENTARIO!$D:$E,1,0)</f>
        <v>#N/A</v>
      </c>
      <c r="F8" s="1" t="e">
        <f t="shared" si="0"/>
        <v>#N/A</v>
      </c>
      <c r="G8" s="1"/>
      <c r="H8" s="1"/>
      <c r="I8" s="1"/>
      <c r="J8" s="1"/>
      <c r="K8" s="1"/>
      <c r="L8" s="1"/>
      <c r="M8" s="1"/>
      <c r="N8" s="1"/>
      <c r="O8" s="1"/>
      <c r="P8" s="1"/>
      <c r="Q8" s="1"/>
      <c r="R8" s="1"/>
      <c r="S8" s="1"/>
      <c r="T8" s="1"/>
      <c r="U8" s="1"/>
      <c r="V8" s="1"/>
      <c r="W8" s="1"/>
      <c r="X8" s="1"/>
      <c r="Y8" s="1"/>
      <c r="Z8" s="1"/>
    </row>
    <row r="9" spans="1:26" x14ac:dyDescent="0.25">
      <c r="E9" s="1" t="e">
        <f>VLOOKUP(A9,INVENTARIO!$D:$E,1,0)</f>
        <v>#N/A</v>
      </c>
      <c r="F9" s="1" t="e">
        <f t="shared" si="0"/>
        <v>#N/A</v>
      </c>
      <c r="G9" s="1"/>
      <c r="H9" s="1"/>
      <c r="I9" s="1"/>
      <c r="J9" s="1"/>
      <c r="K9" s="1"/>
      <c r="L9" s="1"/>
      <c r="M9" s="1"/>
      <c r="N9" s="1"/>
      <c r="O9" s="1"/>
      <c r="P9" s="1"/>
      <c r="Q9" s="1"/>
      <c r="R9" s="1"/>
      <c r="S9" s="1"/>
      <c r="T9" s="1"/>
      <c r="U9" s="1"/>
      <c r="V9" s="1"/>
      <c r="W9" s="1"/>
      <c r="X9" s="1"/>
      <c r="Y9" s="1"/>
      <c r="Z9" s="1"/>
    </row>
    <row r="10" spans="1:26" x14ac:dyDescent="0.25">
      <c r="E10" s="1" t="e">
        <f>VLOOKUP(A10,INVENTARIO!$D:$E,1,0)</f>
        <v>#N/A</v>
      </c>
      <c r="F10" s="1" t="e">
        <f t="shared" si="0"/>
        <v>#N/A</v>
      </c>
      <c r="G10" s="1"/>
      <c r="H10" s="1"/>
      <c r="I10" s="1"/>
      <c r="J10" s="1"/>
      <c r="K10" s="1"/>
      <c r="L10" s="1"/>
      <c r="M10" s="1"/>
      <c r="N10" s="1"/>
      <c r="O10" s="1"/>
      <c r="P10" s="1"/>
      <c r="Q10" s="1"/>
      <c r="R10" s="1"/>
      <c r="S10" s="1"/>
      <c r="T10" s="1"/>
      <c r="U10" s="1"/>
      <c r="V10" s="1"/>
      <c r="W10" s="1"/>
      <c r="X10" s="1"/>
      <c r="Y10" s="1"/>
      <c r="Z10" s="1"/>
    </row>
    <row r="11" spans="1:26" x14ac:dyDescent="0.25">
      <c r="E11" s="1" t="e">
        <f>VLOOKUP(A11,INVENTARIO!$D:$E,1,0)</f>
        <v>#N/A</v>
      </c>
      <c r="F11" s="1" t="e">
        <f t="shared" si="0"/>
        <v>#N/A</v>
      </c>
      <c r="G11" s="1"/>
      <c r="H11" s="1"/>
      <c r="I11" s="1"/>
      <c r="J11" s="1"/>
      <c r="K11" s="1"/>
      <c r="L11" s="1"/>
      <c r="M11" s="1"/>
      <c r="N11" s="1"/>
      <c r="O11" s="1"/>
      <c r="P11" s="1"/>
      <c r="Q11" s="1"/>
      <c r="R11" s="1"/>
      <c r="S11" s="1"/>
      <c r="T11" s="1"/>
      <c r="U11" s="1"/>
      <c r="V11" s="1"/>
      <c r="W11" s="1"/>
      <c r="X11" s="1"/>
      <c r="Y11" s="1"/>
      <c r="Z11" s="1"/>
    </row>
    <row r="12" spans="1:26" x14ac:dyDescent="0.25">
      <c r="E12" s="1" t="e">
        <f>VLOOKUP(A12,INVENTARIO!$D:$E,1,0)</f>
        <v>#N/A</v>
      </c>
      <c r="F12" s="1" t="e">
        <f t="shared" si="0"/>
        <v>#N/A</v>
      </c>
      <c r="G12" s="1"/>
      <c r="H12" s="1"/>
      <c r="I12" s="1"/>
      <c r="J12" s="1"/>
      <c r="K12" s="1"/>
      <c r="L12" s="1"/>
      <c r="M12" s="1"/>
      <c r="N12" s="1"/>
      <c r="O12" s="1"/>
      <c r="P12" s="1"/>
      <c r="Q12" s="1"/>
      <c r="R12" s="1"/>
      <c r="S12" s="1"/>
      <c r="T12" s="1"/>
      <c r="U12" s="1"/>
      <c r="V12" s="1"/>
      <c r="W12" s="1"/>
      <c r="X12" s="1"/>
      <c r="Y12" s="1"/>
      <c r="Z12" s="1"/>
    </row>
    <row r="13" spans="1:26" x14ac:dyDescent="0.25">
      <c r="E13" s="1" t="e">
        <f>VLOOKUP(A13,INVENTARIO!$D:$E,1,0)</f>
        <v>#N/A</v>
      </c>
      <c r="F13" s="1" t="e">
        <f t="shared" si="0"/>
        <v>#N/A</v>
      </c>
      <c r="G13" s="1"/>
      <c r="H13" s="1"/>
      <c r="I13" s="1"/>
      <c r="J13" s="1"/>
      <c r="K13" s="1"/>
      <c r="L13" s="1"/>
      <c r="M13" s="1"/>
      <c r="N13" s="1"/>
      <c r="O13" s="1"/>
      <c r="P13" s="1"/>
      <c r="Q13" s="1"/>
      <c r="R13" s="1"/>
      <c r="S13" s="1"/>
      <c r="T13" s="1"/>
      <c r="U13" s="1"/>
      <c r="V13" s="1"/>
      <c r="W13" s="1"/>
      <c r="X13" s="1"/>
      <c r="Y13" s="1"/>
      <c r="Z13" s="1"/>
    </row>
    <row r="14" spans="1:26" x14ac:dyDescent="0.25">
      <c r="E14" s="1" t="e">
        <f>VLOOKUP(A14,INVENTARIO!$D:$E,1,0)</f>
        <v>#N/A</v>
      </c>
      <c r="F14" s="1" t="e">
        <f t="shared" si="0"/>
        <v>#N/A</v>
      </c>
      <c r="G14" s="1"/>
      <c r="H14" s="1"/>
      <c r="I14" s="1"/>
      <c r="J14" s="1"/>
      <c r="K14" s="1"/>
      <c r="L14" s="1"/>
      <c r="M14" s="1"/>
      <c r="N14" s="1"/>
      <c r="O14" s="1"/>
      <c r="P14" s="1"/>
      <c r="Q14" s="1"/>
      <c r="R14" s="1"/>
      <c r="S14" s="1"/>
      <c r="T14" s="1"/>
      <c r="U14" s="1"/>
      <c r="V14" s="1"/>
      <c r="W14" s="1"/>
      <c r="X14" s="1"/>
      <c r="Y14" s="1"/>
      <c r="Z14" s="1"/>
    </row>
    <row r="15" spans="1:26" x14ac:dyDescent="0.25">
      <c r="E15" s="1" t="e">
        <f>VLOOKUP(A15,INVENTARIO!$D:$E,1,0)</f>
        <v>#N/A</v>
      </c>
      <c r="F15" s="1" t="e">
        <f t="shared" si="0"/>
        <v>#N/A</v>
      </c>
      <c r="G15" s="1"/>
      <c r="H15" s="1"/>
      <c r="I15" s="1"/>
      <c r="J15" s="1"/>
      <c r="K15" s="1"/>
      <c r="L15" s="1"/>
      <c r="M15" s="1"/>
      <c r="N15" s="1"/>
      <c r="O15" s="1"/>
      <c r="P15" s="1"/>
      <c r="Q15" s="1"/>
      <c r="R15" s="1"/>
      <c r="S15" s="1"/>
      <c r="T15" s="1"/>
      <c r="U15" s="1"/>
      <c r="V15" s="1"/>
      <c r="W15" s="1"/>
      <c r="X15" s="1"/>
      <c r="Y15" s="1"/>
      <c r="Z15" s="1"/>
    </row>
    <row r="16" spans="1:26" x14ac:dyDescent="0.25">
      <c r="E16" s="1" t="e">
        <f>VLOOKUP(A16,INVENTARIO!$D:$E,1,0)</f>
        <v>#N/A</v>
      </c>
      <c r="F16" s="1" t="e">
        <f t="shared" si="0"/>
        <v>#N/A</v>
      </c>
      <c r="G16" s="1"/>
      <c r="H16" s="1"/>
      <c r="I16" s="1"/>
      <c r="J16" s="1"/>
      <c r="K16" s="1"/>
      <c r="L16" s="1"/>
      <c r="M16" s="1"/>
      <c r="N16" s="1"/>
      <c r="O16" s="1"/>
      <c r="P16" s="1"/>
      <c r="Q16" s="1"/>
      <c r="R16" s="1"/>
      <c r="S16" s="1"/>
      <c r="T16" s="1"/>
      <c r="U16" s="1"/>
      <c r="V16" s="1"/>
      <c r="W16" s="1"/>
      <c r="X16" s="1"/>
      <c r="Y16" s="1"/>
      <c r="Z16" s="1"/>
    </row>
    <row r="17" spans="5:26" x14ac:dyDescent="0.25">
      <c r="E17" s="1" t="e">
        <f>VLOOKUP(A17,INVENTARIO!$D:$E,1,0)</f>
        <v>#N/A</v>
      </c>
      <c r="F17" s="1" t="e">
        <f t="shared" si="0"/>
        <v>#N/A</v>
      </c>
      <c r="G17" s="1"/>
      <c r="H17" s="1"/>
      <c r="I17" s="1"/>
      <c r="J17" s="1"/>
      <c r="K17" s="1"/>
      <c r="L17" s="1"/>
      <c r="M17" s="1"/>
      <c r="N17" s="1"/>
      <c r="O17" s="1"/>
      <c r="P17" s="1"/>
      <c r="Q17" s="1"/>
      <c r="R17" s="1"/>
      <c r="S17" s="1"/>
      <c r="T17" s="1"/>
      <c r="U17" s="1"/>
      <c r="V17" s="1"/>
      <c r="W17" s="1"/>
      <c r="X17" s="1"/>
      <c r="Y17" s="1"/>
      <c r="Z17" s="1"/>
    </row>
    <row r="18" spans="5:26" x14ac:dyDescent="0.25">
      <c r="E18" s="1" t="e">
        <f>VLOOKUP(A18,INVENTARIO!$D:$E,1,0)</f>
        <v>#N/A</v>
      </c>
      <c r="F18" s="1" t="e">
        <f t="shared" si="0"/>
        <v>#N/A</v>
      </c>
      <c r="G18" s="1"/>
      <c r="H18" s="1"/>
      <c r="I18" s="1"/>
      <c r="J18" s="1"/>
      <c r="K18" s="1"/>
      <c r="L18" s="1"/>
      <c r="M18" s="1"/>
      <c r="N18" s="1"/>
      <c r="O18" s="1"/>
      <c r="P18" s="1"/>
      <c r="Q18" s="1"/>
      <c r="R18" s="1"/>
      <c r="S18" s="1"/>
      <c r="T18" s="1"/>
      <c r="U18" s="1"/>
      <c r="V18" s="1"/>
      <c r="W18" s="1"/>
      <c r="X18" s="1"/>
      <c r="Y18" s="1"/>
      <c r="Z18" s="1"/>
    </row>
    <row r="19" spans="5:26" x14ac:dyDescent="0.25">
      <c r="E19" s="1" t="e">
        <f>VLOOKUP(A19,INVENTARIO!$D:$E,1,0)</f>
        <v>#N/A</v>
      </c>
      <c r="F19" s="1" t="e">
        <f t="shared" si="0"/>
        <v>#N/A</v>
      </c>
      <c r="G19" s="1"/>
      <c r="H19" s="1"/>
      <c r="I19" s="1"/>
      <c r="J19" s="1"/>
      <c r="K19" s="1"/>
      <c r="L19" s="1"/>
      <c r="M19" s="1"/>
      <c r="N19" s="1"/>
      <c r="O19" s="1"/>
      <c r="P19" s="1"/>
      <c r="Q19" s="1"/>
      <c r="R19" s="1"/>
      <c r="S19" s="1"/>
      <c r="T19" s="1"/>
      <c r="U19" s="1"/>
      <c r="V19" s="1"/>
      <c r="W19" s="1"/>
      <c r="X19" s="1"/>
      <c r="Y19" s="1"/>
      <c r="Z19" s="1"/>
    </row>
    <row r="20" spans="5:26" x14ac:dyDescent="0.25">
      <c r="E20" s="1" t="e">
        <f>VLOOKUP(A20,INVENTARIO!$D:$E,1,0)</f>
        <v>#N/A</v>
      </c>
      <c r="F20" s="1" t="e">
        <f t="shared" si="0"/>
        <v>#N/A</v>
      </c>
      <c r="G20" s="1"/>
      <c r="H20" s="1"/>
      <c r="I20" s="1"/>
      <c r="J20" s="1"/>
      <c r="K20" s="1"/>
      <c r="L20" s="1"/>
      <c r="M20" s="1"/>
      <c r="N20" s="1"/>
      <c r="O20" s="1"/>
      <c r="P20" s="1"/>
      <c r="Q20" s="1"/>
      <c r="R20" s="1"/>
      <c r="S20" s="1"/>
      <c r="T20" s="1"/>
      <c r="U20" s="1"/>
      <c r="V20" s="1"/>
      <c r="W20" s="1"/>
      <c r="X20" s="1"/>
      <c r="Y20" s="1"/>
      <c r="Z20" s="1"/>
    </row>
    <row r="21" spans="5:26" ht="15.75" customHeight="1" x14ac:dyDescent="0.25">
      <c r="E21" s="1" t="e">
        <f>VLOOKUP(A21,INVENTARIO!$D:$E,1,0)</f>
        <v>#N/A</v>
      </c>
      <c r="F21" s="1" t="e">
        <f t="shared" si="0"/>
        <v>#N/A</v>
      </c>
      <c r="G21" s="1"/>
      <c r="H21" s="1"/>
      <c r="I21" s="1"/>
      <c r="J21" s="1"/>
      <c r="K21" s="1"/>
      <c r="L21" s="1"/>
      <c r="M21" s="1"/>
      <c r="N21" s="1"/>
      <c r="O21" s="1"/>
      <c r="P21" s="1"/>
      <c r="Q21" s="1"/>
      <c r="R21" s="1"/>
      <c r="S21" s="1"/>
      <c r="T21" s="1"/>
      <c r="U21" s="1"/>
      <c r="V21" s="1"/>
      <c r="W21" s="1"/>
      <c r="X21" s="1"/>
      <c r="Y21" s="1"/>
      <c r="Z21" s="1"/>
    </row>
    <row r="22" spans="5:26" ht="15.75" customHeight="1" x14ac:dyDescent="0.25">
      <c r="E22" s="1" t="e">
        <f>VLOOKUP(A22,INVENTARIO!$D:$E,1,0)</f>
        <v>#N/A</v>
      </c>
      <c r="F22" s="1" t="e">
        <f t="shared" si="0"/>
        <v>#N/A</v>
      </c>
      <c r="G22" s="1"/>
      <c r="H22" s="1"/>
      <c r="I22" s="1"/>
      <c r="J22" s="1"/>
      <c r="K22" s="1"/>
      <c r="L22" s="1"/>
      <c r="M22" s="1"/>
      <c r="N22" s="1"/>
      <c r="O22" s="1"/>
      <c r="P22" s="1"/>
      <c r="Q22" s="1"/>
      <c r="R22" s="1"/>
      <c r="S22" s="1"/>
      <c r="T22" s="1"/>
      <c r="U22" s="1"/>
      <c r="V22" s="1"/>
      <c r="W22" s="1"/>
      <c r="X22" s="1"/>
      <c r="Y22" s="1"/>
      <c r="Z22" s="1"/>
    </row>
    <row r="23" spans="5:26" ht="15.75" customHeight="1" x14ac:dyDescent="0.25">
      <c r="E23" s="1" t="e">
        <f>VLOOKUP(A23,INVENTARIO!$D:$E,1,0)</f>
        <v>#N/A</v>
      </c>
      <c r="F23" s="1" t="e">
        <f t="shared" si="0"/>
        <v>#N/A</v>
      </c>
      <c r="G23" s="1"/>
      <c r="H23" s="1"/>
      <c r="I23" s="1"/>
      <c r="J23" s="1"/>
      <c r="K23" s="1"/>
      <c r="L23" s="1"/>
      <c r="M23" s="1"/>
      <c r="N23" s="1"/>
      <c r="O23" s="1"/>
      <c r="P23" s="1"/>
      <c r="Q23" s="1"/>
      <c r="R23" s="1"/>
      <c r="S23" s="1"/>
      <c r="T23" s="1"/>
      <c r="U23" s="1"/>
      <c r="V23" s="1"/>
      <c r="W23" s="1"/>
      <c r="X23" s="1"/>
      <c r="Y23" s="1"/>
      <c r="Z23" s="1"/>
    </row>
    <row r="24" spans="5:26" ht="15.75" customHeight="1" x14ac:dyDescent="0.25">
      <c r="E24" s="1" t="e">
        <f>VLOOKUP(A24,INVENTARIO!$D:$E,1,0)</f>
        <v>#N/A</v>
      </c>
      <c r="F24" s="1" t="e">
        <f t="shared" si="0"/>
        <v>#N/A</v>
      </c>
      <c r="G24" s="1"/>
      <c r="H24" s="1"/>
      <c r="I24" s="1"/>
      <c r="J24" s="1"/>
      <c r="K24" s="1"/>
      <c r="L24" s="1"/>
      <c r="M24" s="1"/>
      <c r="N24" s="1"/>
      <c r="O24" s="1"/>
      <c r="P24" s="1"/>
      <c r="Q24" s="1"/>
      <c r="R24" s="1"/>
      <c r="S24" s="1"/>
      <c r="T24" s="1"/>
      <c r="U24" s="1"/>
      <c r="V24" s="1"/>
      <c r="W24" s="1"/>
      <c r="X24" s="1"/>
      <c r="Y24" s="1"/>
      <c r="Z24" s="1"/>
    </row>
    <row r="25" spans="5:26" ht="15.75" customHeight="1" x14ac:dyDescent="0.25">
      <c r="E25" s="1" t="e">
        <f>VLOOKUP(A25,INVENTARIO!$D:$E,1,0)</f>
        <v>#N/A</v>
      </c>
      <c r="F25" s="1" t="e">
        <f t="shared" si="0"/>
        <v>#N/A</v>
      </c>
      <c r="G25" s="1"/>
      <c r="H25" s="1"/>
      <c r="I25" s="1"/>
      <c r="J25" s="1"/>
      <c r="K25" s="1"/>
      <c r="L25" s="1"/>
      <c r="M25" s="1"/>
      <c r="N25" s="1"/>
      <c r="O25" s="1"/>
      <c r="P25" s="1"/>
      <c r="Q25" s="1"/>
      <c r="R25" s="1"/>
      <c r="S25" s="1"/>
      <c r="T25" s="1"/>
      <c r="U25" s="1"/>
      <c r="V25" s="1"/>
      <c r="W25" s="1"/>
      <c r="X25" s="1"/>
      <c r="Y25" s="1"/>
      <c r="Z25" s="1"/>
    </row>
    <row r="26" spans="5:26" ht="15.75" customHeight="1" x14ac:dyDescent="0.25">
      <c r="E26" s="1" t="e">
        <f>VLOOKUP(A26,INVENTARIO!$D:$E,1,0)</f>
        <v>#N/A</v>
      </c>
      <c r="F26" s="1" t="e">
        <f t="shared" si="0"/>
        <v>#N/A</v>
      </c>
      <c r="G26" s="1"/>
      <c r="H26" s="1"/>
      <c r="I26" s="1"/>
      <c r="J26" s="1"/>
      <c r="K26" s="1"/>
      <c r="L26" s="1"/>
      <c r="M26" s="1"/>
      <c r="N26" s="1"/>
      <c r="O26" s="1"/>
      <c r="P26" s="1"/>
      <c r="Q26" s="1"/>
      <c r="R26" s="1"/>
      <c r="S26" s="1"/>
      <c r="T26" s="1"/>
      <c r="U26" s="1"/>
      <c r="V26" s="1"/>
      <c r="W26" s="1"/>
      <c r="X26" s="1"/>
      <c r="Y26" s="1"/>
      <c r="Z26" s="1"/>
    </row>
    <row r="27" spans="5:26" ht="15.75" customHeight="1" x14ac:dyDescent="0.25">
      <c r="E27" s="1" t="e">
        <f>VLOOKUP(A27,INVENTARIO!$D:$E,1,0)</f>
        <v>#N/A</v>
      </c>
      <c r="F27" s="1" t="e">
        <f t="shared" si="0"/>
        <v>#N/A</v>
      </c>
      <c r="G27" s="1"/>
      <c r="H27" s="1"/>
      <c r="I27" s="1"/>
      <c r="J27" s="1"/>
      <c r="K27" s="1"/>
      <c r="L27" s="1"/>
      <c r="M27" s="1"/>
      <c r="N27" s="1"/>
      <c r="O27" s="1"/>
      <c r="P27" s="1"/>
      <c r="Q27" s="1"/>
      <c r="R27" s="1"/>
      <c r="S27" s="1"/>
      <c r="T27" s="1"/>
      <c r="U27" s="1"/>
      <c r="V27" s="1"/>
      <c r="W27" s="1"/>
      <c r="X27" s="1"/>
      <c r="Y27" s="1"/>
      <c r="Z27" s="1"/>
    </row>
    <row r="28" spans="5:26" ht="15.75" customHeight="1" x14ac:dyDescent="0.25">
      <c r="E28" s="1" t="e">
        <f>VLOOKUP(A28,INVENTARIO!$D:$E,1,0)</f>
        <v>#N/A</v>
      </c>
      <c r="F28" s="1" t="e">
        <f t="shared" si="0"/>
        <v>#N/A</v>
      </c>
      <c r="G28" s="1"/>
      <c r="H28" s="1"/>
      <c r="I28" s="1"/>
      <c r="J28" s="1"/>
      <c r="K28" s="1"/>
      <c r="L28" s="1"/>
      <c r="M28" s="1"/>
      <c r="N28" s="1"/>
      <c r="O28" s="1"/>
      <c r="P28" s="1"/>
      <c r="Q28" s="1"/>
      <c r="R28" s="1"/>
      <c r="S28" s="1"/>
      <c r="T28" s="1"/>
      <c r="U28" s="1"/>
      <c r="V28" s="1"/>
      <c r="W28" s="1"/>
      <c r="X28" s="1"/>
      <c r="Y28" s="1"/>
      <c r="Z28" s="1"/>
    </row>
    <row r="29" spans="5:26" ht="15.75" customHeight="1" x14ac:dyDescent="0.25">
      <c r="E29" s="1" t="e">
        <f>VLOOKUP(A29,INVENTARIO!$D:$E,1,0)</f>
        <v>#N/A</v>
      </c>
      <c r="F29" s="1" t="e">
        <f t="shared" si="0"/>
        <v>#N/A</v>
      </c>
      <c r="G29" s="1"/>
      <c r="H29" s="1"/>
      <c r="I29" s="1"/>
      <c r="J29" s="1"/>
      <c r="K29" s="1"/>
      <c r="L29" s="1"/>
      <c r="M29" s="1"/>
      <c r="N29" s="1"/>
      <c r="O29" s="1"/>
      <c r="P29" s="1"/>
      <c r="Q29" s="1"/>
      <c r="R29" s="1"/>
      <c r="S29" s="1"/>
      <c r="T29" s="1"/>
      <c r="U29" s="1"/>
      <c r="V29" s="1"/>
      <c r="W29" s="1"/>
      <c r="X29" s="1"/>
      <c r="Y29" s="1"/>
      <c r="Z29" s="1"/>
    </row>
    <row r="30" spans="5:26" ht="15.75" customHeight="1" x14ac:dyDescent="0.25">
      <c r="E30" s="1" t="e">
        <f>VLOOKUP(A30,INVENTARIO!$D:$E,1,0)</f>
        <v>#N/A</v>
      </c>
      <c r="F30" s="1" t="e">
        <f t="shared" si="0"/>
        <v>#N/A</v>
      </c>
      <c r="G30" s="1"/>
      <c r="H30" s="1"/>
      <c r="I30" s="1"/>
      <c r="J30" s="1"/>
      <c r="K30" s="1"/>
      <c r="L30" s="1"/>
      <c r="M30" s="1"/>
      <c r="N30" s="1"/>
      <c r="O30" s="1"/>
      <c r="P30" s="1"/>
      <c r="Q30" s="1"/>
      <c r="R30" s="1"/>
      <c r="S30" s="1"/>
      <c r="T30" s="1"/>
      <c r="U30" s="1"/>
      <c r="V30" s="1"/>
      <c r="W30" s="1"/>
      <c r="X30" s="1"/>
      <c r="Y30" s="1"/>
      <c r="Z30" s="1"/>
    </row>
    <row r="31" spans="5:26" ht="15.75" customHeight="1" x14ac:dyDescent="0.25">
      <c r="E31" s="1" t="e">
        <f>VLOOKUP(A31,INVENTARIO!$D:$E,1,0)</f>
        <v>#N/A</v>
      </c>
      <c r="F31" s="1" t="e">
        <f t="shared" si="0"/>
        <v>#N/A</v>
      </c>
      <c r="G31" s="1"/>
      <c r="H31" s="1"/>
      <c r="I31" s="1"/>
      <c r="J31" s="1"/>
      <c r="K31" s="1"/>
      <c r="L31" s="1"/>
      <c r="M31" s="1"/>
      <c r="N31" s="1"/>
      <c r="O31" s="1"/>
      <c r="P31" s="1"/>
      <c r="Q31" s="1"/>
      <c r="R31" s="1"/>
      <c r="S31" s="1"/>
      <c r="T31" s="1"/>
      <c r="U31" s="1"/>
      <c r="V31" s="1"/>
      <c r="W31" s="1"/>
      <c r="X31" s="1"/>
      <c r="Y31" s="1"/>
      <c r="Z31" s="1"/>
    </row>
    <row r="32" spans="5:26" ht="15.75" customHeight="1" x14ac:dyDescent="0.25">
      <c r="E32" s="1" t="e">
        <f>VLOOKUP(A32,INVENTARIO!$D:$E,1,0)</f>
        <v>#N/A</v>
      </c>
      <c r="F32" s="1" t="e">
        <f t="shared" si="0"/>
        <v>#N/A</v>
      </c>
      <c r="G32" s="1"/>
      <c r="H32" s="1"/>
      <c r="I32" s="1"/>
      <c r="J32" s="1"/>
      <c r="K32" s="1"/>
      <c r="L32" s="1"/>
      <c r="M32" s="1"/>
      <c r="N32" s="1"/>
      <c r="O32" s="1"/>
      <c r="P32" s="1"/>
      <c r="Q32" s="1"/>
      <c r="R32" s="1"/>
      <c r="S32" s="1"/>
      <c r="T32" s="1"/>
      <c r="U32" s="1"/>
      <c r="V32" s="1"/>
      <c r="W32" s="1"/>
      <c r="X32" s="1"/>
      <c r="Y32" s="1"/>
      <c r="Z32" s="1"/>
    </row>
    <row r="33" spans="5:26" ht="15.75" customHeight="1" x14ac:dyDescent="0.25">
      <c r="E33" s="1" t="e">
        <f>VLOOKUP(A33,INVENTARIO!$D:$E,1,0)</f>
        <v>#N/A</v>
      </c>
      <c r="F33" s="1" t="e">
        <f t="shared" si="0"/>
        <v>#N/A</v>
      </c>
      <c r="G33" s="1"/>
      <c r="H33" s="1"/>
      <c r="I33" s="1"/>
      <c r="J33" s="1"/>
      <c r="K33" s="1"/>
      <c r="L33" s="1"/>
      <c r="M33" s="1"/>
      <c r="N33" s="1"/>
      <c r="O33" s="1"/>
      <c r="P33" s="1"/>
      <c r="Q33" s="1"/>
      <c r="R33" s="1"/>
      <c r="S33" s="1"/>
      <c r="T33" s="1"/>
      <c r="U33" s="1"/>
      <c r="V33" s="1"/>
      <c r="W33" s="1"/>
      <c r="X33" s="1"/>
      <c r="Y33" s="1"/>
      <c r="Z33" s="1"/>
    </row>
    <row r="34" spans="5:26" ht="15.75" customHeight="1" x14ac:dyDescent="0.25">
      <c r="E34" s="1" t="e">
        <f>VLOOKUP(A34,INVENTARIO!$D:$E,1,0)</f>
        <v>#N/A</v>
      </c>
      <c r="F34" s="1" t="e">
        <f t="shared" si="0"/>
        <v>#N/A</v>
      </c>
      <c r="G34" s="1"/>
      <c r="H34" s="1"/>
      <c r="I34" s="1"/>
      <c r="J34" s="1"/>
      <c r="K34" s="1"/>
      <c r="L34" s="1"/>
      <c r="M34" s="1"/>
      <c r="N34" s="1"/>
      <c r="O34" s="1"/>
      <c r="P34" s="1"/>
      <c r="Q34" s="1"/>
      <c r="R34" s="1"/>
      <c r="S34" s="1"/>
      <c r="T34" s="1"/>
      <c r="U34" s="1"/>
      <c r="V34" s="1"/>
      <c r="W34" s="1"/>
      <c r="X34" s="1"/>
      <c r="Y34" s="1"/>
      <c r="Z34" s="1"/>
    </row>
    <row r="35" spans="5:26" ht="15.75" customHeight="1" x14ac:dyDescent="0.25">
      <c r="E35" s="1" t="e">
        <f>VLOOKUP(A35,INVENTARIO!$D:$E,1,0)</f>
        <v>#N/A</v>
      </c>
      <c r="F35" s="1" t="e">
        <f t="shared" si="0"/>
        <v>#N/A</v>
      </c>
      <c r="G35" s="1"/>
      <c r="H35" s="1"/>
      <c r="I35" s="1"/>
      <c r="J35" s="1"/>
      <c r="K35" s="1"/>
      <c r="L35" s="1"/>
      <c r="M35" s="1"/>
      <c r="N35" s="1"/>
      <c r="O35" s="1"/>
      <c r="P35" s="1"/>
      <c r="Q35" s="1"/>
      <c r="R35" s="1"/>
      <c r="S35" s="1"/>
      <c r="T35" s="1"/>
      <c r="U35" s="1"/>
      <c r="V35" s="1"/>
      <c r="W35" s="1"/>
      <c r="X35" s="1"/>
      <c r="Y35" s="1"/>
      <c r="Z35" s="1"/>
    </row>
    <row r="36" spans="5:26" ht="15.75" customHeight="1" x14ac:dyDescent="0.25">
      <c r="E36" s="1" t="e">
        <f>VLOOKUP(A36,INVENTARIO!$D:$E,1,0)</f>
        <v>#N/A</v>
      </c>
      <c r="F36" s="1" t="e">
        <f t="shared" si="0"/>
        <v>#N/A</v>
      </c>
      <c r="G36" s="1"/>
      <c r="H36" s="1"/>
      <c r="I36" s="1"/>
      <c r="J36" s="1"/>
      <c r="K36" s="1"/>
      <c r="L36" s="1"/>
      <c r="M36" s="1"/>
      <c r="N36" s="1"/>
      <c r="O36" s="1"/>
      <c r="P36" s="1"/>
      <c r="Q36" s="1"/>
      <c r="R36" s="1"/>
      <c r="S36" s="1"/>
      <c r="T36" s="1"/>
      <c r="U36" s="1"/>
      <c r="V36" s="1"/>
      <c r="W36" s="1"/>
      <c r="X36" s="1"/>
      <c r="Y36" s="1"/>
      <c r="Z36" s="1"/>
    </row>
    <row r="37" spans="5:26" ht="15.75" customHeight="1" x14ac:dyDescent="0.25">
      <c r="E37" s="1" t="e">
        <f>VLOOKUP(A37,INVENTARIO!$D:$E,1,0)</f>
        <v>#N/A</v>
      </c>
      <c r="F37" s="1" t="e">
        <f t="shared" si="0"/>
        <v>#N/A</v>
      </c>
      <c r="G37" s="1"/>
      <c r="H37" s="1"/>
      <c r="I37" s="1"/>
      <c r="J37" s="1"/>
      <c r="K37" s="1"/>
      <c r="L37" s="1"/>
      <c r="M37" s="1"/>
      <c r="N37" s="1"/>
      <c r="O37" s="1"/>
      <c r="P37" s="1"/>
      <c r="Q37" s="1"/>
      <c r="R37" s="1"/>
      <c r="S37" s="1"/>
      <c r="T37" s="1"/>
      <c r="U37" s="1"/>
      <c r="V37" s="1"/>
      <c r="W37" s="1"/>
      <c r="X37" s="1"/>
      <c r="Y37" s="1"/>
      <c r="Z37" s="1"/>
    </row>
    <row r="38" spans="5:26" ht="15.75" customHeight="1" x14ac:dyDescent="0.25">
      <c r="E38" s="1" t="e">
        <f>VLOOKUP(A38,INVENTARIO!$D:$E,1,0)</f>
        <v>#N/A</v>
      </c>
      <c r="F38" s="1" t="e">
        <f t="shared" si="0"/>
        <v>#N/A</v>
      </c>
      <c r="G38" s="1"/>
      <c r="H38" s="1"/>
      <c r="I38" s="1"/>
      <c r="J38" s="1"/>
      <c r="K38" s="1"/>
      <c r="L38" s="1"/>
      <c r="M38" s="1"/>
      <c r="N38" s="1"/>
      <c r="O38" s="1"/>
      <c r="P38" s="1"/>
      <c r="Q38" s="1"/>
      <c r="R38" s="1"/>
      <c r="S38" s="1"/>
      <c r="T38" s="1"/>
      <c r="U38" s="1"/>
      <c r="V38" s="1"/>
      <c r="W38" s="1"/>
      <c r="X38" s="1"/>
      <c r="Y38" s="1"/>
      <c r="Z38" s="1"/>
    </row>
    <row r="39" spans="5:26" ht="15.75" customHeight="1" x14ac:dyDescent="0.25">
      <c r="E39" s="1" t="e">
        <f>VLOOKUP(A39,INVENTARIO!$D:$E,1,0)</f>
        <v>#N/A</v>
      </c>
      <c r="F39" s="1" t="e">
        <f t="shared" si="0"/>
        <v>#N/A</v>
      </c>
      <c r="G39" s="1"/>
      <c r="H39" s="1"/>
      <c r="I39" s="1"/>
      <c r="J39" s="1"/>
      <c r="K39" s="1"/>
      <c r="L39" s="1"/>
      <c r="M39" s="1"/>
      <c r="N39" s="1"/>
      <c r="O39" s="1"/>
      <c r="P39" s="1"/>
      <c r="Q39" s="1"/>
      <c r="R39" s="1"/>
      <c r="S39" s="1"/>
      <c r="T39" s="1"/>
      <c r="U39" s="1"/>
      <c r="V39" s="1"/>
      <c r="W39" s="1"/>
      <c r="X39" s="1"/>
      <c r="Y39" s="1"/>
      <c r="Z39" s="1"/>
    </row>
    <row r="40" spans="5:26" ht="15.75" customHeight="1" x14ac:dyDescent="0.25">
      <c r="E40" s="1" t="e">
        <f>VLOOKUP(A40,INVENTARIO!$D:$E,1,0)</f>
        <v>#N/A</v>
      </c>
      <c r="F40" s="1" t="e">
        <f t="shared" si="0"/>
        <v>#N/A</v>
      </c>
      <c r="G40" s="1"/>
      <c r="H40" s="1"/>
      <c r="I40" s="1"/>
      <c r="J40" s="1"/>
      <c r="K40" s="1"/>
      <c r="L40" s="1"/>
      <c r="M40" s="1"/>
      <c r="N40" s="1"/>
      <c r="O40" s="1"/>
      <c r="P40" s="1"/>
      <c r="Q40" s="1"/>
      <c r="R40" s="1"/>
      <c r="S40" s="1"/>
      <c r="T40" s="1"/>
      <c r="U40" s="1"/>
      <c r="V40" s="1"/>
      <c r="W40" s="1"/>
      <c r="X40" s="1"/>
      <c r="Y40" s="1"/>
      <c r="Z40" s="1"/>
    </row>
    <row r="41" spans="5:26" ht="15.75" customHeight="1" x14ac:dyDescent="0.25">
      <c r="E41" s="1" t="e">
        <f>VLOOKUP(A41,INVENTARIO!$D:$E,1,0)</f>
        <v>#N/A</v>
      </c>
      <c r="F41" s="1" t="e">
        <f t="shared" si="0"/>
        <v>#N/A</v>
      </c>
      <c r="G41" s="1"/>
      <c r="H41" s="1"/>
      <c r="I41" s="1"/>
      <c r="J41" s="1"/>
      <c r="K41" s="1"/>
      <c r="L41" s="1"/>
      <c r="M41" s="1"/>
      <c r="N41" s="1"/>
      <c r="O41" s="1"/>
      <c r="P41" s="1"/>
      <c r="Q41" s="1"/>
      <c r="R41" s="1"/>
      <c r="S41" s="1"/>
      <c r="T41" s="1"/>
      <c r="U41" s="1"/>
      <c r="V41" s="1"/>
      <c r="W41" s="1"/>
      <c r="X41" s="1"/>
      <c r="Y41" s="1"/>
      <c r="Z41" s="1"/>
    </row>
    <row r="42" spans="5:26" ht="15.75" customHeight="1" x14ac:dyDescent="0.25">
      <c r="E42" s="1" t="e">
        <f>VLOOKUP(A42,INVENTARIO!$D:$E,1,0)</f>
        <v>#N/A</v>
      </c>
      <c r="F42" s="1" t="e">
        <f t="shared" si="0"/>
        <v>#N/A</v>
      </c>
      <c r="G42" s="1"/>
      <c r="H42" s="1"/>
      <c r="I42" s="1"/>
      <c r="J42" s="1"/>
      <c r="K42" s="1"/>
      <c r="L42" s="1"/>
      <c r="M42" s="1"/>
      <c r="N42" s="1"/>
      <c r="O42" s="1"/>
      <c r="P42" s="1"/>
      <c r="Q42" s="1"/>
      <c r="R42" s="1"/>
      <c r="S42" s="1"/>
      <c r="T42" s="1"/>
      <c r="U42" s="1"/>
      <c r="V42" s="1"/>
      <c r="W42" s="1"/>
      <c r="X42" s="1"/>
      <c r="Y42" s="1"/>
      <c r="Z42" s="1"/>
    </row>
    <row r="43" spans="5:26" ht="15.75" customHeight="1" x14ac:dyDescent="0.25">
      <c r="E43" s="1" t="e">
        <f>VLOOKUP(A43,INVENTARIO!$D:$E,1,0)</f>
        <v>#N/A</v>
      </c>
      <c r="F43" s="1" t="e">
        <f t="shared" si="0"/>
        <v>#N/A</v>
      </c>
      <c r="G43" s="1"/>
      <c r="H43" s="1"/>
      <c r="I43" s="1"/>
      <c r="J43" s="1"/>
      <c r="K43" s="1"/>
      <c r="L43" s="1"/>
      <c r="M43" s="1"/>
      <c r="N43" s="1"/>
      <c r="O43" s="1"/>
      <c r="P43" s="1"/>
      <c r="Q43" s="1"/>
      <c r="R43" s="1"/>
      <c r="S43" s="1"/>
      <c r="T43" s="1"/>
      <c r="U43" s="1"/>
      <c r="V43" s="1"/>
      <c r="W43" s="1"/>
      <c r="X43" s="1"/>
      <c r="Y43" s="1"/>
      <c r="Z43" s="1"/>
    </row>
    <row r="44" spans="5:26" ht="15.75" customHeight="1" x14ac:dyDescent="0.25">
      <c r="E44" s="1" t="e">
        <f>VLOOKUP(A44,INVENTARIO!$D:$E,1,0)</f>
        <v>#N/A</v>
      </c>
      <c r="F44" s="1" t="e">
        <f t="shared" si="0"/>
        <v>#N/A</v>
      </c>
      <c r="G44" s="1"/>
      <c r="H44" s="1"/>
      <c r="I44" s="1"/>
      <c r="J44" s="1"/>
      <c r="K44" s="1"/>
      <c r="L44" s="1"/>
      <c r="M44" s="1"/>
      <c r="N44" s="1"/>
      <c r="O44" s="1"/>
      <c r="P44" s="1"/>
      <c r="Q44" s="1"/>
      <c r="R44" s="1"/>
      <c r="S44" s="1"/>
      <c r="T44" s="1"/>
      <c r="U44" s="1"/>
      <c r="V44" s="1"/>
      <c r="W44" s="1"/>
      <c r="X44" s="1"/>
      <c r="Y44" s="1"/>
      <c r="Z44" s="1"/>
    </row>
    <row r="45" spans="5:26" ht="15.75" customHeight="1" x14ac:dyDescent="0.25">
      <c r="E45" s="1" t="e">
        <f>VLOOKUP(A45,INVENTARIO!$D:$E,1,0)</f>
        <v>#N/A</v>
      </c>
      <c r="F45" s="1" t="e">
        <f t="shared" si="0"/>
        <v>#N/A</v>
      </c>
      <c r="G45" s="1"/>
      <c r="H45" s="1"/>
      <c r="I45" s="1"/>
      <c r="J45" s="1"/>
      <c r="K45" s="1"/>
      <c r="L45" s="1"/>
      <c r="M45" s="1"/>
      <c r="N45" s="1"/>
      <c r="O45" s="1"/>
      <c r="P45" s="1"/>
      <c r="Q45" s="1"/>
      <c r="R45" s="1"/>
      <c r="S45" s="1"/>
      <c r="T45" s="1"/>
      <c r="U45" s="1"/>
      <c r="V45" s="1"/>
      <c r="W45" s="1"/>
      <c r="X45" s="1"/>
      <c r="Y45" s="1"/>
      <c r="Z45" s="1"/>
    </row>
    <row r="46" spans="5:26" ht="15.75" customHeight="1" x14ac:dyDescent="0.25">
      <c r="E46" s="1" t="e">
        <f>VLOOKUP(A46,INVENTARIO!$D:$E,1,0)</f>
        <v>#N/A</v>
      </c>
      <c r="F46" s="1" t="e">
        <f t="shared" si="0"/>
        <v>#N/A</v>
      </c>
      <c r="G46" s="1"/>
      <c r="H46" s="1"/>
      <c r="I46" s="1"/>
      <c r="J46" s="1"/>
      <c r="K46" s="1"/>
      <c r="L46" s="1"/>
      <c r="M46" s="1"/>
      <c r="N46" s="1"/>
      <c r="O46" s="1"/>
      <c r="P46" s="1"/>
      <c r="Q46" s="1"/>
      <c r="R46" s="1"/>
      <c r="S46" s="1"/>
      <c r="T46" s="1"/>
      <c r="U46" s="1"/>
      <c r="V46" s="1"/>
      <c r="W46" s="1"/>
      <c r="X46" s="1"/>
      <c r="Y46" s="1"/>
      <c r="Z46" s="1"/>
    </row>
    <row r="47" spans="5:26" ht="15.75" customHeight="1" x14ac:dyDescent="0.25">
      <c r="E47" s="1" t="e">
        <f>VLOOKUP(A47,INVENTARIO!$D:$E,1,0)</f>
        <v>#N/A</v>
      </c>
      <c r="F47" s="1" t="e">
        <f t="shared" si="0"/>
        <v>#N/A</v>
      </c>
      <c r="G47" s="1"/>
      <c r="H47" s="1"/>
      <c r="I47" s="1"/>
      <c r="J47" s="1"/>
      <c r="K47" s="1"/>
      <c r="L47" s="1"/>
      <c r="M47" s="1"/>
      <c r="N47" s="1"/>
      <c r="O47" s="1"/>
      <c r="P47" s="1"/>
      <c r="Q47" s="1"/>
      <c r="R47" s="1"/>
      <c r="S47" s="1"/>
      <c r="T47" s="1"/>
      <c r="U47" s="1"/>
      <c r="V47" s="1"/>
      <c r="W47" s="1"/>
      <c r="X47" s="1"/>
      <c r="Y47" s="1"/>
      <c r="Z47" s="1"/>
    </row>
    <row r="48" spans="5:26" ht="15.75" customHeight="1" x14ac:dyDescent="0.25">
      <c r="E48" s="1" t="e">
        <f>VLOOKUP(A48,INVENTARIO!$D:$E,1,0)</f>
        <v>#N/A</v>
      </c>
      <c r="F48" s="1" t="e">
        <f t="shared" si="0"/>
        <v>#N/A</v>
      </c>
      <c r="G48" s="1"/>
      <c r="H48" s="1"/>
      <c r="I48" s="1"/>
      <c r="J48" s="1"/>
      <c r="K48" s="1"/>
      <c r="L48" s="1"/>
      <c r="M48" s="1"/>
      <c r="N48" s="1"/>
      <c r="O48" s="1"/>
      <c r="P48" s="1"/>
      <c r="Q48" s="1"/>
      <c r="R48" s="1"/>
      <c r="S48" s="1"/>
      <c r="T48" s="1"/>
      <c r="U48" s="1"/>
      <c r="V48" s="1"/>
      <c r="W48" s="1"/>
      <c r="X48" s="1"/>
      <c r="Y48" s="1"/>
      <c r="Z48" s="1"/>
    </row>
    <row r="49" spans="5:26" ht="15.75" customHeight="1" x14ac:dyDescent="0.25">
      <c r="E49" s="1" t="e">
        <f>VLOOKUP(A49,INVENTARIO!$D:$E,1,0)</f>
        <v>#N/A</v>
      </c>
      <c r="F49" s="1" t="e">
        <f t="shared" si="0"/>
        <v>#N/A</v>
      </c>
      <c r="G49" s="1"/>
      <c r="H49" s="1"/>
      <c r="I49" s="1"/>
      <c r="J49" s="1"/>
      <c r="K49" s="1"/>
      <c r="L49" s="1"/>
      <c r="M49" s="1"/>
      <c r="N49" s="1"/>
      <c r="O49" s="1"/>
      <c r="P49" s="1"/>
      <c r="Q49" s="1"/>
      <c r="R49" s="1"/>
      <c r="S49" s="1"/>
      <c r="T49" s="1"/>
      <c r="U49" s="1"/>
      <c r="V49" s="1"/>
      <c r="W49" s="1"/>
      <c r="X49" s="1"/>
      <c r="Y49" s="1"/>
      <c r="Z49" s="1"/>
    </row>
    <row r="50" spans="5:26" ht="15.75" customHeight="1" x14ac:dyDescent="0.25">
      <c r="E50" s="1" t="e">
        <f>VLOOKUP(A50,INVENTARIO!$D:$E,1,0)</f>
        <v>#N/A</v>
      </c>
      <c r="F50" s="1" t="e">
        <f t="shared" si="0"/>
        <v>#N/A</v>
      </c>
      <c r="G50" s="1"/>
      <c r="H50" s="1"/>
      <c r="I50" s="1"/>
      <c r="J50" s="1"/>
      <c r="K50" s="1"/>
      <c r="L50" s="1"/>
      <c r="M50" s="1"/>
      <c r="N50" s="1"/>
      <c r="O50" s="1"/>
      <c r="P50" s="1"/>
      <c r="Q50" s="1"/>
      <c r="R50" s="1"/>
      <c r="S50" s="1"/>
      <c r="T50" s="1"/>
      <c r="U50" s="1"/>
      <c r="V50" s="1"/>
      <c r="W50" s="1"/>
      <c r="X50" s="1"/>
      <c r="Y50" s="1"/>
      <c r="Z50" s="1"/>
    </row>
    <row r="51" spans="5:26" ht="15.75" customHeight="1" x14ac:dyDescent="0.25">
      <c r="E51" s="1" t="e">
        <f>VLOOKUP(A51,INVENTARIO!$D:$E,1,0)</f>
        <v>#N/A</v>
      </c>
      <c r="F51" s="1" t="e">
        <f t="shared" si="0"/>
        <v>#N/A</v>
      </c>
      <c r="G51" s="1"/>
      <c r="H51" s="1"/>
      <c r="I51" s="1"/>
      <c r="J51" s="1"/>
      <c r="K51" s="1"/>
      <c r="L51" s="1"/>
      <c r="M51" s="1"/>
      <c r="N51" s="1"/>
      <c r="O51" s="1"/>
      <c r="P51" s="1"/>
      <c r="Q51" s="1"/>
      <c r="R51" s="1"/>
      <c r="S51" s="1"/>
      <c r="T51" s="1"/>
      <c r="U51" s="1"/>
      <c r="V51" s="1"/>
      <c r="W51" s="1"/>
      <c r="X51" s="1"/>
      <c r="Y51" s="1"/>
      <c r="Z51" s="1"/>
    </row>
    <row r="52" spans="5:26" ht="15.75" customHeight="1" x14ac:dyDescent="0.25">
      <c r="E52" s="1" t="e">
        <f>VLOOKUP(A52,INVENTARIO!$D:$E,1,0)</f>
        <v>#N/A</v>
      </c>
      <c r="F52" s="1" t="e">
        <f t="shared" si="0"/>
        <v>#N/A</v>
      </c>
      <c r="G52" s="1"/>
      <c r="H52" s="1"/>
      <c r="I52" s="1"/>
      <c r="J52" s="1"/>
      <c r="K52" s="1"/>
      <c r="L52" s="1"/>
      <c r="M52" s="1"/>
      <c r="N52" s="1"/>
      <c r="O52" s="1"/>
      <c r="P52" s="1"/>
      <c r="Q52" s="1"/>
      <c r="R52" s="1"/>
      <c r="S52" s="1"/>
      <c r="T52" s="1"/>
      <c r="U52" s="1"/>
      <c r="V52" s="1"/>
      <c r="W52" s="1"/>
      <c r="X52" s="1"/>
      <c r="Y52" s="1"/>
      <c r="Z52" s="1"/>
    </row>
    <row r="53" spans="5:26" ht="15.75" customHeight="1" x14ac:dyDescent="0.25">
      <c r="E53" s="1" t="e">
        <f>VLOOKUP(A53,INVENTARIO!$D:$E,1,0)</f>
        <v>#N/A</v>
      </c>
      <c r="F53" s="1" t="e">
        <f t="shared" si="0"/>
        <v>#N/A</v>
      </c>
      <c r="G53" s="1"/>
      <c r="H53" s="1"/>
      <c r="I53" s="1"/>
      <c r="J53" s="1"/>
      <c r="K53" s="1"/>
      <c r="L53" s="1"/>
      <c r="M53" s="1"/>
      <c r="N53" s="1"/>
      <c r="O53" s="1"/>
      <c r="P53" s="1"/>
      <c r="Q53" s="1"/>
      <c r="R53" s="1"/>
      <c r="S53" s="1"/>
      <c r="T53" s="1"/>
      <c r="U53" s="1"/>
      <c r="V53" s="1"/>
      <c r="W53" s="1"/>
      <c r="X53" s="1"/>
      <c r="Y53" s="1"/>
      <c r="Z53" s="1"/>
    </row>
    <row r="54" spans="5:26" ht="15.75" customHeight="1" x14ac:dyDescent="0.25">
      <c r="E54" s="1" t="e">
        <f>VLOOKUP(A54,INVENTARIO!$D:$E,1,0)</f>
        <v>#N/A</v>
      </c>
      <c r="F54" s="1" t="e">
        <f t="shared" si="0"/>
        <v>#N/A</v>
      </c>
      <c r="G54" s="1"/>
      <c r="H54" s="1"/>
      <c r="I54" s="1"/>
      <c r="J54" s="1"/>
      <c r="K54" s="1"/>
      <c r="L54" s="1"/>
      <c r="M54" s="1"/>
      <c r="N54" s="1"/>
      <c r="O54" s="1"/>
      <c r="P54" s="1"/>
      <c r="Q54" s="1"/>
      <c r="R54" s="1"/>
      <c r="S54" s="1"/>
      <c r="T54" s="1"/>
      <c r="U54" s="1"/>
      <c r="V54" s="1"/>
      <c r="W54" s="1"/>
      <c r="X54" s="1"/>
      <c r="Y54" s="1"/>
      <c r="Z54" s="1"/>
    </row>
    <row r="55" spans="5:26" ht="15.75" customHeight="1" x14ac:dyDescent="0.25">
      <c r="E55" s="1" t="e">
        <f>VLOOKUP(A55,INVENTARIO!$D:$E,1,0)</f>
        <v>#N/A</v>
      </c>
      <c r="F55" s="1" t="e">
        <f t="shared" si="0"/>
        <v>#N/A</v>
      </c>
      <c r="G55" s="1"/>
      <c r="H55" s="1"/>
      <c r="I55" s="1"/>
      <c r="J55" s="1"/>
      <c r="K55" s="1"/>
      <c r="L55" s="1"/>
      <c r="M55" s="1"/>
      <c r="N55" s="1"/>
      <c r="O55" s="1"/>
      <c r="P55" s="1"/>
      <c r="Q55" s="1"/>
      <c r="R55" s="1"/>
      <c r="S55" s="1"/>
      <c r="T55" s="1"/>
      <c r="U55" s="1"/>
      <c r="V55" s="1"/>
      <c r="W55" s="1"/>
      <c r="X55" s="1"/>
      <c r="Y55" s="1"/>
      <c r="Z55" s="1"/>
    </row>
    <row r="56" spans="5:26" ht="15.75" customHeight="1" x14ac:dyDescent="0.25">
      <c r="E56" s="1" t="e">
        <f>VLOOKUP(A56,INVENTARIO!$D:$E,1,0)</f>
        <v>#N/A</v>
      </c>
      <c r="F56" s="1" t="e">
        <f t="shared" si="0"/>
        <v>#N/A</v>
      </c>
      <c r="G56" s="1"/>
      <c r="H56" s="1"/>
      <c r="I56" s="1"/>
      <c r="J56" s="1"/>
      <c r="K56" s="1"/>
      <c r="L56" s="1"/>
      <c r="M56" s="1"/>
      <c r="N56" s="1"/>
      <c r="O56" s="1"/>
      <c r="P56" s="1"/>
      <c r="Q56" s="1"/>
      <c r="R56" s="1"/>
      <c r="S56" s="1"/>
      <c r="T56" s="1"/>
      <c r="U56" s="1"/>
      <c r="V56" s="1"/>
      <c r="W56" s="1"/>
      <c r="X56" s="1"/>
      <c r="Y56" s="1"/>
      <c r="Z56" s="1"/>
    </row>
    <row r="57" spans="5:26" ht="15.75" customHeight="1" x14ac:dyDescent="0.25">
      <c r="E57" s="1" t="e">
        <f>VLOOKUP(A57,INVENTARIO!$D:$E,1,0)</f>
        <v>#N/A</v>
      </c>
      <c r="F57" s="1" t="e">
        <f t="shared" si="0"/>
        <v>#N/A</v>
      </c>
      <c r="G57" s="1"/>
      <c r="H57" s="1"/>
      <c r="I57" s="1"/>
      <c r="J57" s="1"/>
      <c r="K57" s="1"/>
      <c r="L57" s="1"/>
      <c r="M57" s="1"/>
      <c r="N57" s="1"/>
      <c r="O57" s="1"/>
      <c r="P57" s="1"/>
      <c r="Q57" s="1"/>
      <c r="R57" s="1"/>
      <c r="S57" s="1"/>
      <c r="T57" s="1"/>
      <c r="U57" s="1"/>
      <c r="V57" s="1"/>
      <c r="W57" s="1"/>
      <c r="X57" s="1"/>
      <c r="Y57" s="1"/>
      <c r="Z57" s="1"/>
    </row>
    <row r="58" spans="5:26" ht="15.75" customHeight="1" x14ac:dyDescent="0.25">
      <c r="E58" s="1" t="e">
        <f>VLOOKUP(A58,INVENTARIO!$D:$E,1,0)</f>
        <v>#N/A</v>
      </c>
      <c r="F58" s="1" t="e">
        <f t="shared" si="0"/>
        <v>#N/A</v>
      </c>
      <c r="G58" s="1"/>
      <c r="H58" s="1"/>
      <c r="I58" s="1"/>
      <c r="J58" s="1"/>
      <c r="K58" s="1"/>
      <c r="L58" s="1"/>
      <c r="M58" s="1"/>
      <c r="N58" s="1"/>
      <c r="O58" s="1"/>
      <c r="P58" s="1"/>
      <c r="Q58" s="1"/>
      <c r="R58" s="1"/>
      <c r="S58" s="1"/>
      <c r="T58" s="1"/>
      <c r="U58" s="1"/>
      <c r="V58" s="1"/>
      <c r="W58" s="1"/>
      <c r="X58" s="1"/>
      <c r="Y58" s="1"/>
      <c r="Z58" s="1"/>
    </row>
    <row r="59" spans="5:26" ht="15.75" customHeight="1" x14ac:dyDescent="0.25">
      <c r="E59" s="1" t="e">
        <f>VLOOKUP(A59,INVENTARIO!$D:$E,1,0)</f>
        <v>#N/A</v>
      </c>
      <c r="F59" s="1" t="e">
        <f t="shared" si="0"/>
        <v>#N/A</v>
      </c>
      <c r="G59" s="1"/>
      <c r="H59" s="1"/>
      <c r="I59" s="1"/>
      <c r="J59" s="1"/>
      <c r="K59" s="1"/>
      <c r="L59" s="1"/>
      <c r="M59" s="1"/>
      <c r="N59" s="1"/>
      <c r="O59" s="1"/>
      <c r="P59" s="1"/>
      <c r="Q59" s="1"/>
      <c r="R59" s="1"/>
      <c r="S59" s="1"/>
      <c r="T59" s="1"/>
      <c r="U59" s="1"/>
      <c r="V59" s="1"/>
      <c r="W59" s="1"/>
      <c r="X59" s="1"/>
      <c r="Y59" s="1"/>
      <c r="Z59" s="1"/>
    </row>
    <row r="60" spans="5:26" ht="15.75" customHeight="1" x14ac:dyDescent="0.25">
      <c r="E60" s="1" t="e">
        <f>VLOOKUP(A60,INVENTARIO!$D:$E,1,0)</f>
        <v>#N/A</v>
      </c>
      <c r="F60" s="1" t="e">
        <f t="shared" si="0"/>
        <v>#N/A</v>
      </c>
      <c r="G60" s="1"/>
      <c r="H60" s="1"/>
      <c r="I60" s="1"/>
      <c r="J60" s="1"/>
      <c r="K60" s="1"/>
      <c r="L60" s="1"/>
      <c r="M60" s="1"/>
      <c r="N60" s="1"/>
      <c r="O60" s="1"/>
      <c r="P60" s="1"/>
      <c r="Q60" s="1"/>
      <c r="R60" s="1"/>
      <c r="S60" s="1"/>
      <c r="T60" s="1"/>
      <c r="U60" s="1"/>
      <c r="V60" s="1"/>
      <c r="W60" s="1"/>
      <c r="X60" s="1"/>
      <c r="Y60" s="1"/>
      <c r="Z60" s="1"/>
    </row>
    <row r="61" spans="5:26" ht="15.75" customHeight="1" x14ac:dyDescent="0.25">
      <c r="E61" s="1" t="e">
        <f>VLOOKUP(A61,INVENTARIO!$D:$E,1,0)</f>
        <v>#N/A</v>
      </c>
      <c r="F61" s="1" t="e">
        <f t="shared" si="0"/>
        <v>#N/A</v>
      </c>
      <c r="G61" s="1"/>
      <c r="H61" s="1"/>
      <c r="I61" s="1"/>
      <c r="J61" s="1"/>
      <c r="K61" s="1"/>
      <c r="L61" s="1"/>
      <c r="M61" s="1"/>
      <c r="N61" s="1"/>
      <c r="O61" s="1"/>
      <c r="P61" s="1"/>
      <c r="Q61" s="1"/>
      <c r="R61" s="1"/>
      <c r="S61" s="1"/>
      <c r="T61" s="1"/>
      <c r="U61" s="1"/>
      <c r="V61" s="1"/>
      <c r="W61" s="1"/>
      <c r="X61" s="1"/>
      <c r="Y61" s="1"/>
      <c r="Z61" s="1"/>
    </row>
    <row r="62" spans="5:26" ht="15.75" customHeight="1" x14ac:dyDescent="0.25">
      <c r="E62" s="1" t="e">
        <f>VLOOKUP(A62,INVENTARIO!$D:$E,1,0)</f>
        <v>#N/A</v>
      </c>
      <c r="F62" s="1" t="e">
        <f t="shared" si="0"/>
        <v>#N/A</v>
      </c>
      <c r="G62" s="1"/>
      <c r="H62" s="1"/>
      <c r="I62" s="1"/>
      <c r="J62" s="1"/>
      <c r="K62" s="1"/>
      <c r="L62" s="1"/>
      <c r="M62" s="1"/>
      <c r="N62" s="1"/>
      <c r="O62" s="1"/>
      <c r="P62" s="1"/>
      <c r="Q62" s="1"/>
      <c r="R62" s="1"/>
      <c r="S62" s="1"/>
      <c r="T62" s="1"/>
      <c r="U62" s="1"/>
      <c r="V62" s="1"/>
      <c r="W62" s="1"/>
      <c r="X62" s="1"/>
      <c r="Y62" s="1"/>
      <c r="Z62" s="1"/>
    </row>
    <row r="63" spans="5:26" ht="15.75" customHeight="1" x14ac:dyDescent="0.25">
      <c r="E63" s="1" t="e">
        <f>VLOOKUP(A63,INVENTARIO!$D:$E,1,0)</f>
        <v>#N/A</v>
      </c>
      <c r="F63" s="1" t="e">
        <f t="shared" si="0"/>
        <v>#N/A</v>
      </c>
      <c r="G63" s="1"/>
      <c r="H63" s="1"/>
      <c r="I63" s="1"/>
      <c r="J63" s="1"/>
      <c r="K63" s="1"/>
      <c r="L63" s="1"/>
      <c r="M63" s="1"/>
      <c r="N63" s="1"/>
      <c r="O63" s="1"/>
      <c r="P63" s="1"/>
      <c r="Q63" s="1"/>
      <c r="R63" s="1"/>
      <c r="S63" s="1"/>
      <c r="T63" s="1"/>
      <c r="U63" s="1"/>
      <c r="V63" s="1"/>
      <c r="W63" s="1"/>
      <c r="X63" s="1"/>
      <c r="Y63" s="1"/>
      <c r="Z63" s="1"/>
    </row>
    <row r="64" spans="5:26" ht="15.75" customHeight="1" x14ac:dyDescent="0.25">
      <c r="E64" s="1" t="e">
        <f>VLOOKUP(A64,INVENTARIO!$D:$E,1,0)</f>
        <v>#N/A</v>
      </c>
      <c r="F64" s="1" t="e">
        <f t="shared" si="0"/>
        <v>#N/A</v>
      </c>
      <c r="G64" s="1"/>
      <c r="H64" s="1"/>
      <c r="I64" s="1"/>
      <c r="J64" s="1"/>
      <c r="K64" s="1"/>
      <c r="L64" s="1"/>
      <c r="M64" s="1"/>
      <c r="N64" s="1"/>
      <c r="O64" s="1"/>
      <c r="P64" s="1"/>
      <c r="Q64" s="1"/>
      <c r="R64" s="1"/>
      <c r="S64" s="1"/>
      <c r="T64" s="1"/>
      <c r="U64" s="1"/>
      <c r="V64" s="1"/>
      <c r="W64" s="1"/>
      <c r="X64" s="1"/>
      <c r="Y64" s="1"/>
      <c r="Z64" s="1"/>
    </row>
    <row r="65" spans="5:26" ht="15.75" customHeight="1" x14ac:dyDescent="0.25">
      <c r="E65" s="1" t="e">
        <f>VLOOKUP(A65,INVENTARIO!$D:$E,1,0)</f>
        <v>#N/A</v>
      </c>
      <c r="F65" s="1" t="e">
        <f t="shared" si="0"/>
        <v>#N/A</v>
      </c>
      <c r="G65" s="1"/>
      <c r="H65" s="1"/>
      <c r="I65" s="1"/>
      <c r="J65" s="1"/>
      <c r="K65" s="1"/>
      <c r="L65" s="1"/>
      <c r="M65" s="1"/>
      <c r="N65" s="1"/>
      <c r="O65" s="1"/>
      <c r="P65" s="1"/>
      <c r="Q65" s="1"/>
      <c r="R65" s="1"/>
      <c r="S65" s="1"/>
      <c r="T65" s="1"/>
      <c r="U65" s="1"/>
      <c r="V65" s="1"/>
      <c r="W65" s="1"/>
      <c r="X65" s="1"/>
      <c r="Y65" s="1"/>
      <c r="Z65" s="1"/>
    </row>
    <row r="66" spans="5:26" ht="15.75" customHeight="1" x14ac:dyDescent="0.25">
      <c r="E66" s="1" t="e">
        <f>VLOOKUP(A66,INVENTARIO!$D:$E,1,0)</f>
        <v>#N/A</v>
      </c>
      <c r="F66" s="1" t="e">
        <f t="shared" si="0"/>
        <v>#N/A</v>
      </c>
      <c r="G66" s="1"/>
      <c r="H66" s="1"/>
      <c r="I66" s="1"/>
      <c r="J66" s="1"/>
      <c r="K66" s="1"/>
      <c r="L66" s="1"/>
      <c r="M66" s="1"/>
      <c r="N66" s="1"/>
      <c r="O66" s="1"/>
      <c r="P66" s="1"/>
      <c r="Q66" s="1"/>
      <c r="R66" s="1"/>
      <c r="S66" s="1"/>
      <c r="T66" s="1"/>
      <c r="U66" s="1"/>
      <c r="V66" s="1"/>
      <c r="W66" s="1"/>
      <c r="X66" s="1"/>
      <c r="Y66" s="1"/>
      <c r="Z66" s="1"/>
    </row>
    <row r="67" spans="5:26" ht="15.75" customHeight="1" x14ac:dyDescent="0.25">
      <c r="E67" s="1" t="e">
        <f>VLOOKUP(A67,INVENTARIO!$D:$E,1,0)</f>
        <v>#N/A</v>
      </c>
      <c r="F67" s="1" t="e">
        <f t="shared" si="0"/>
        <v>#N/A</v>
      </c>
      <c r="G67" s="1"/>
      <c r="H67" s="1"/>
      <c r="I67" s="1"/>
      <c r="J67" s="1"/>
      <c r="K67" s="1"/>
      <c r="L67" s="1"/>
      <c r="M67" s="1"/>
      <c r="N67" s="1"/>
      <c r="O67" s="1"/>
      <c r="P67" s="1"/>
      <c r="Q67" s="1"/>
      <c r="R67" s="1"/>
      <c r="S67" s="1"/>
      <c r="T67" s="1"/>
      <c r="U67" s="1"/>
      <c r="V67" s="1"/>
      <c r="W67" s="1"/>
      <c r="X67" s="1"/>
      <c r="Y67" s="1"/>
      <c r="Z67" s="1"/>
    </row>
    <row r="68" spans="5:26" ht="15.75" customHeight="1" x14ac:dyDescent="0.25">
      <c r="E68" s="1" t="e">
        <f>VLOOKUP(A68,INVENTARIO!$D:$E,1,0)</f>
        <v>#N/A</v>
      </c>
      <c r="F68" s="1" t="e">
        <f t="shared" si="0"/>
        <v>#N/A</v>
      </c>
      <c r="G68" s="1"/>
      <c r="H68" s="1"/>
      <c r="I68" s="1"/>
      <c r="J68" s="1"/>
      <c r="K68" s="1"/>
      <c r="L68" s="1"/>
      <c r="M68" s="1"/>
      <c r="N68" s="1"/>
      <c r="O68" s="1"/>
      <c r="P68" s="1"/>
      <c r="Q68" s="1"/>
      <c r="R68" s="1"/>
      <c r="S68" s="1"/>
      <c r="T68" s="1"/>
      <c r="U68" s="1"/>
      <c r="V68" s="1"/>
      <c r="W68" s="1"/>
      <c r="X68" s="1"/>
      <c r="Y68" s="1"/>
      <c r="Z68" s="1"/>
    </row>
    <row r="69" spans="5:26" ht="15.75" customHeight="1" x14ac:dyDescent="0.25">
      <c r="E69" s="1" t="e">
        <f>VLOOKUP(A69,INVENTARIO!$D:$E,1,0)</f>
        <v>#N/A</v>
      </c>
      <c r="F69" s="1" t="e">
        <f t="shared" si="0"/>
        <v>#N/A</v>
      </c>
      <c r="G69" s="1"/>
      <c r="H69" s="1"/>
      <c r="I69" s="1"/>
      <c r="J69" s="1"/>
      <c r="K69" s="1"/>
      <c r="L69" s="1"/>
      <c r="M69" s="1"/>
      <c r="N69" s="1"/>
      <c r="O69" s="1"/>
      <c r="P69" s="1"/>
      <c r="Q69" s="1"/>
      <c r="R69" s="1"/>
      <c r="S69" s="1"/>
      <c r="T69" s="1"/>
      <c r="U69" s="1"/>
      <c r="V69" s="1"/>
      <c r="W69" s="1"/>
      <c r="X69" s="1"/>
      <c r="Y69" s="1"/>
      <c r="Z69" s="1"/>
    </row>
    <row r="70" spans="5:26" ht="15.75" customHeight="1" x14ac:dyDescent="0.25">
      <c r="E70" s="1" t="e">
        <f>VLOOKUP(A70,INVENTARIO!$D:$E,1,0)</f>
        <v>#N/A</v>
      </c>
      <c r="F70" s="1" t="e">
        <f t="shared" si="0"/>
        <v>#N/A</v>
      </c>
      <c r="G70" s="1"/>
      <c r="H70" s="1"/>
      <c r="I70" s="1"/>
      <c r="J70" s="1"/>
      <c r="K70" s="1"/>
      <c r="L70" s="1"/>
      <c r="M70" s="1"/>
      <c r="N70" s="1"/>
      <c r="O70" s="1"/>
      <c r="P70" s="1"/>
      <c r="Q70" s="1"/>
      <c r="R70" s="1"/>
      <c r="S70" s="1"/>
      <c r="T70" s="1"/>
      <c r="U70" s="1"/>
      <c r="V70" s="1"/>
      <c r="W70" s="1"/>
      <c r="X70" s="1"/>
      <c r="Y70" s="1"/>
      <c r="Z70" s="1"/>
    </row>
    <row r="71" spans="5:26" ht="15.75" customHeight="1" x14ac:dyDescent="0.25">
      <c r="E71" s="1" t="e">
        <f>VLOOKUP(A71,INVENTARIO!$D:$E,1,0)</f>
        <v>#N/A</v>
      </c>
      <c r="F71" s="1" t="e">
        <f t="shared" si="0"/>
        <v>#N/A</v>
      </c>
      <c r="G71" s="1"/>
      <c r="H71" s="1"/>
      <c r="I71" s="1"/>
      <c r="J71" s="1"/>
      <c r="K71" s="1"/>
      <c r="L71" s="1"/>
      <c r="M71" s="1"/>
      <c r="N71" s="1"/>
      <c r="O71" s="1"/>
      <c r="P71" s="1"/>
      <c r="Q71" s="1"/>
      <c r="R71" s="1"/>
      <c r="S71" s="1"/>
      <c r="T71" s="1"/>
      <c r="U71" s="1"/>
      <c r="V71" s="1"/>
      <c r="W71" s="1"/>
      <c r="X71" s="1"/>
      <c r="Y71" s="1"/>
      <c r="Z71" s="1"/>
    </row>
    <row r="72" spans="5:26" ht="15.75" customHeight="1" x14ac:dyDescent="0.25">
      <c r="E72" s="1" t="e">
        <f>VLOOKUP(A72,INVENTARIO!$D:$E,1,0)</f>
        <v>#N/A</v>
      </c>
      <c r="F72" s="1" t="e">
        <f t="shared" si="0"/>
        <v>#N/A</v>
      </c>
      <c r="G72" s="1"/>
      <c r="H72" s="1"/>
      <c r="I72" s="1"/>
      <c r="J72" s="1"/>
      <c r="K72" s="1"/>
      <c r="L72" s="1"/>
      <c r="M72" s="1"/>
      <c r="N72" s="1"/>
      <c r="O72" s="1"/>
      <c r="P72" s="1"/>
      <c r="Q72" s="1"/>
      <c r="R72" s="1"/>
      <c r="S72" s="1"/>
      <c r="T72" s="1"/>
      <c r="U72" s="1"/>
      <c r="V72" s="1"/>
      <c r="W72" s="1"/>
      <c r="X72" s="1"/>
      <c r="Y72" s="1"/>
      <c r="Z72" s="1"/>
    </row>
    <row r="73" spans="5:26" ht="15.75" customHeight="1" x14ac:dyDescent="0.25">
      <c r="E73" s="1" t="e">
        <f>VLOOKUP(A73,INVENTARIO!$D:$E,1,0)</f>
        <v>#N/A</v>
      </c>
      <c r="F73" s="1" t="e">
        <f t="shared" si="0"/>
        <v>#N/A</v>
      </c>
      <c r="G73" s="1"/>
      <c r="H73" s="1"/>
      <c r="I73" s="1"/>
      <c r="J73" s="1"/>
      <c r="K73" s="1"/>
      <c r="L73" s="1"/>
      <c r="M73" s="1"/>
      <c r="N73" s="1"/>
      <c r="O73" s="1"/>
      <c r="P73" s="1"/>
      <c r="Q73" s="1"/>
      <c r="R73" s="1"/>
      <c r="S73" s="1"/>
      <c r="T73" s="1"/>
      <c r="U73" s="1"/>
      <c r="V73" s="1"/>
      <c r="W73" s="1"/>
      <c r="X73" s="1"/>
      <c r="Y73" s="1"/>
      <c r="Z73" s="1"/>
    </row>
    <row r="74" spans="5:26" ht="15.75" customHeight="1" x14ac:dyDescent="0.25">
      <c r="E74" s="1" t="e">
        <f>VLOOKUP(A74,INVENTARIO!$D:$E,1,0)</f>
        <v>#N/A</v>
      </c>
      <c r="F74" s="1" t="e">
        <f t="shared" si="0"/>
        <v>#N/A</v>
      </c>
      <c r="G74" s="1"/>
      <c r="H74" s="1"/>
      <c r="I74" s="1"/>
      <c r="J74" s="1"/>
      <c r="K74" s="1"/>
      <c r="L74" s="1"/>
      <c r="M74" s="1"/>
      <c r="N74" s="1"/>
      <c r="O74" s="1"/>
      <c r="P74" s="1"/>
      <c r="Q74" s="1"/>
      <c r="R74" s="1"/>
      <c r="S74" s="1"/>
      <c r="T74" s="1"/>
      <c r="U74" s="1"/>
      <c r="V74" s="1"/>
      <c r="W74" s="1"/>
      <c r="X74" s="1"/>
      <c r="Y74" s="1"/>
      <c r="Z74" s="1"/>
    </row>
    <row r="75" spans="5:26" ht="15.75" customHeight="1" x14ac:dyDescent="0.25">
      <c r="E75" s="1" t="e">
        <f>VLOOKUP(A75,INVENTARIO!$D:$E,1,0)</f>
        <v>#N/A</v>
      </c>
      <c r="F75" s="1" t="e">
        <f t="shared" si="0"/>
        <v>#N/A</v>
      </c>
      <c r="G75" s="1"/>
      <c r="H75" s="1"/>
      <c r="I75" s="1"/>
      <c r="J75" s="1"/>
      <c r="K75" s="1"/>
      <c r="L75" s="1"/>
      <c r="M75" s="1"/>
      <c r="N75" s="1"/>
      <c r="O75" s="1"/>
      <c r="P75" s="1"/>
      <c r="Q75" s="1"/>
      <c r="R75" s="1"/>
      <c r="S75" s="1"/>
      <c r="T75" s="1"/>
      <c r="U75" s="1"/>
      <c r="V75" s="1"/>
      <c r="W75" s="1"/>
      <c r="X75" s="1"/>
      <c r="Y75" s="1"/>
      <c r="Z75" s="1"/>
    </row>
    <row r="76" spans="5:26" ht="15.75" customHeight="1" x14ac:dyDescent="0.25">
      <c r="E76" s="1" t="e">
        <f>VLOOKUP(A76,INVENTARIO!$D:$E,1,0)</f>
        <v>#N/A</v>
      </c>
      <c r="F76" s="1" t="e">
        <f t="shared" si="0"/>
        <v>#N/A</v>
      </c>
      <c r="G76" s="1"/>
      <c r="H76" s="1"/>
      <c r="I76" s="1"/>
      <c r="J76" s="1"/>
      <c r="K76" s="1"/>
      <c r="L76" s="1"/>
      <c r="M76" s="1"/>
      <c r="N76" s="1"/>
      <c r="O76" s="1"/>
      <c r="P76" s="1"/>
      <c r="Q76" s="1"/>
      <c r="R76" s="1"/>
      <c r="S76" s="1"/>
      <c r="T76" s="1"/>
      <c r="U76" s="1"/>
      <c r="V76" s="1"/>
      <c r="W76" s="1"/>
      <c r="X76" s="1"/>
      <c r="Y76" s="1"/>
      <c r="Z76" s="1"/>
    </row>
    <row r="77" spans="5:26" ht="15.75" customHeight="1" x14ac:dyDescent="0.25">
      <c r="E77" s="1" t="e">
        <f>VLOOKUP(A77,INVENTARIO!$D:$E,1,0)</f>
        <v>#N/A</v>
      </c>
      <c r="F77" s="1" t="e">
        <f t="shared" si="0"/>
        <v>#N/A</v>
      </c>
      <c r="G77" s="1"/>
      <c r="H77" s="1"/>
      <c r="I77" s="1"/>
      <c r="J77" s="1"/>
      <c r="K77" s="1"/>
      <c r="L77" s="1"/>
      <c r="M77" s="1"/>
      <c r="N77" s="1"/>
      <c r="O77" s="1"/>
      <c r="P77" s="1"/>
      <c r="Q77" s="1"/>
      <c r="R77" s="1"/>
      <c r="S77" s="1"/>
      <c r="T77" s="1"/>
      <c r="U77" s="1"/>
      <c r="V77" s="1"/>
      <c r="W77" s="1"/>
      <c r="X77" s="1"/>
      <c r="Y77" s="1"/>
      <c r="Z77" s="1"/>
    </row>
    <row r="78" spans="5:26" ht="15.75" customHeight="1" x14ac:dyDescent="0.25">
      <c r="E78" s="1" t="e">
        <f>VLOOKUP(A78,INVENTARIO!$D:$E,1,0)</f>
        <v>#N/A</v>
      </c>
      <c r="F78" s="1" t="e">
        <f t="shared" si="0"/>
        <v>#N/A</v>
      </c>
      <c r="G78" s="1"/>
      <c r="H78" s="1"/>
      <c r="I78" s="1"/>
      <c r="J78" s="1"/>
      <c r="K78" s="1"/>
      <c r="L78" s="1"/>
      <c r="M78" s="1"/>
      <c r="N78" s="1"/>
      <c r="O78" s="1"/>
      <c r="P78" s="1"/>
      <c r="Q78" s="1"/>
      <c r="R78" s="1"/>
      <c r="S78" s="1"/>
      <c r="T78" s="1"/>
      <c r="U78" s="1"/>
      <c r="V78" s="1"/>
      <c r="W78" s="1"/>
      <c r="X78" s="1"/>
      <c r="Y78" s="1"/>
      <c r="Z78" s="1"/>
    </row>
    <row r="79" spans="5:26" ht="15.75" customHeight="1" x14ac:dyDescent="0.25">
      <c r="E79" s="1" t="e">
        <f>VLOOKUP(A79,INVENTARIO!$D:$E,1,0)</f>
        <v>#N/A</v>
      </c>
      <c r="F79" s="1" t="e">
        <f t="shared" si="0"/>
        <v>#N/A</v>
      </c>
      <c r="G79" s="1"/>
      <c r="H79" s="1"/>
      <c r="I79" s="1"/>
      <c r="J79" s="1"/>
      <c r="K79" s="1"/>
      <c r="L79" s="1"/>
      <c r="M79" s="1"/>
      <c r="N79" s="1"/>
      <c r="O79" s="1"/>
      <c r="P79" s="1"/>
      <c r="Q79" s="1"/>
      <c r="R79" s="1"/>
      <c r="S79" s="1"/>
      <c r="T79" s="1"/>
      <c r="U79" s="1"/>
      <c r="V79" s="1"/>
      <c r="W79" s="1"/>
      <c r="X79" s="1"/>
      <c r="Y79" s="1"/>
      <c r="Z79" s="1"/>
    </row>
    <row r="80" spans="5:26" ht="15.75" customHeight="1" x14ac:dyDescent="0.25">
      <c r="E80" s="1" t="e">
        <f>VLOOKUP(A80,INVENTARIO!$D:$E,1,0)</f>
        <v>#N/A</v>
      </c>
      <c r="F80" s="1" t="e">
        <f t="shared" si="0"/>
        <v>#N/A</v>
      </c>
      <c r="G80" s="1"/>
      <c r="H80" s="1"/>
      <c r="I80" s="1"/>
      <c r="J80" s="1"/>
      <c r="K80" s="1"/>
      <c r="L80" s="1"/>
      <c r="M80" s="1"/>
      <c r="N80" s="1"/>
      <c r="O80" s="1"/>
      <c r="P80" s="1"/>
      <c r="Q80" s="1"/>
      <c r="R80" s="1"/>
      <c r="S80" s="1"/>
      <c r="T80" s="1"/>
      <c r="U80" s="1"/>
      <c r="V80" s="1"/>
      <c r="W80" s="1"/>
      <c r="X80" s="1"/>
      <c r="Y80" s="1"/>
      <c r="Z80" s="1"/>
    </row>
    <row r="81" spans="5:26" ht="15.75" customHeight="1" x14ac:dyDescent="0.25">
      <c r="E81" s="1" t="e">
        <f>VLOOKUP(A81,INVENTARIO!$D:$E,1,0)</f>
        <v>#N/A</v>
      </c>
      <c r="F81" s="1" t="e">
        <f t="shared" si="0"/>
        <v>#N/A</v>
      </c>
      <c r="G81" s="1"/>
      <c r="H81" s="1"/>
      <c r="I81" s="1"/>
      <c r="J81" s="1"/>
      <c r="K81" s="1"/>
      <c r="L81" s="1"/>
      <c r="M81" s="1"/>
      <c r="N81" s="1"/>
      <c r="O81" s="1"/>
      <c r="P81" s="1"/>
      <c r="Q81" s="1"/>
      <c r="R81" s="1"/>
      <c r="S81" s="1"/>
      <c r="T81" s="1"/>
      <c r="U81" s="1"/>
      <c r="V81" s="1"/>
      <c r="W81" s="1"/>
      <c r="X81" s="1"/>
      <c r="Y81" s="1"/>
      <c r="Z81" s="1"/>
    </row>
    <row r="82" spans="5:26" ht="15.75" customHeight="1" x14ac:dyDescent="0.25">
      <c r="E82" s="1" t="e">
        <f>VLOOKUP(A82,INVENTARIO!$D:$E,1,0)</f>
        <v>#N/A</v>
      </c>
      <c r="F82" s="1" t="e">
        <f t="shared" si="0"/>
        <v>#N/A</v>
      </c>
      <c r="G82" s="1"/>
      <c r="H82" s="1"/>
      <c r="I82" s="1"/>
      <c r="J82" s="1"/>
      <c r="K82" s="1"/>
      <c r="L82" s="1"/>
      <c r="M82" s="1"/>
      <c r="N82" s="1"/>
      <c r="O82" s="1"/>
      <c r="P82" s="1"/>
      <c r="Q82" s="1"/>
      <c r="R82" s="1"/>
      <c r="S82" s="1"/>
      <c r="T82" s="1"/>
      <c r="U82" s="1"/>
      <c r="V82" s="1"/>
      <c r="W82" s="1"/>
      <c r="X82" s="1"/>
      <c r="Y82" s="1"/>
      <c r="Z82" s="1"/>
    </row>
    <row r="83" spans="5:26" ht="15.75" customHeight="1" x14ac:dyDescent="0.25">
      <c r="E83" s="1" t="e">
        <f>VLOOKUP(A83,INVENTARIO!$D:$E,1,0)</f>
        <v>#N/A</v>
      </c>
      <c r="F83" s="1" t="e">
        <f t="shared" si="0"/>
        <v>#N/A</v>
      </c>
      <c r="G83" s="1"/>
      <c r="H83" s="1"/>
      <c r="I83" s="1"/>
      <c r="J83" s="1"/>
      <c r="K83" s="1"/>
      <c r="L83" s="1"/>
      <c r="M83" s="1"/>
      <c r="N83" s="1"/>
      <c r="O83" s="1"/>
      <c r="P83" s="1"/>
      <c r="Q83" s="1"/>
      <c r="R83" s="1"/>
      <c r="S83" s="1"/>
      <c r="T83" s="1"/>
      <c r="U83" s="1"/>
      <c r="V83" s="1"/>
      <c r="W83" s="1"/>
      <c r="X83" s="1"/>
      <c r="Y83" s="1"/>
      <c r="Z83" s="1"/>
    </row>
    <row r="84" spans="5:26" ht="15.75" customHeight="1" x14ac:dyDescent="0.25">
      <c r="E84" s="1" t="e">
        <f>VLOOKUP(A84,INVENTARIO!$D:$E,1,0)</f>
        <v>#N/A</v>
      </c>
      <c r="F84" s="1" t="e">
        <f t="shared" si="0"/>
        <v>#N/A</v>
      </c>
      <c r="G84" s="1"/>
      <c r="H84" s="1"/>
      <c r="I84" s="1"/>
      <c r="J84" s="1"/>
      <c r="K84" s="1"/>
      <c r="L84" s="1"/>
      <c r="M84" s="1"/>
      <c r="N84" s="1"/>
      <c r="O84" s="1"/>
      <c r="P84" s="1"/>
      <c r="Q84" s="1"/>
      <c r="R84" s="1"/>
      <c r="S84" s="1"/>
      <c r="T84" s="1"/>
      <c r="U84" s="1"/>
      <c r="V84" s="1"/>
      <c r="W84" s="1"/>
      <c r="X84" s="1"/>
      <c r="Y84" s="1"/>
      <c r="Z84" s="1"/>
    </row>
    <row r="85" spans="5:26" ht="15.75" customHeight="1" x14ac:dyDescent="0.25">
      <c r="E85" s="1" t="e">
        <f>VLOOKUP(A85,INVENTARIO!$D:$E,1,0)</f>
        <v>#N/A</v>
      </c>
      <c r="F85" s="1" t="e">
        <f t="shared" si="0"/>
        <v>#N/A</v>
      </c>
      <c r="G85" s="1"/>
      <c r="H85" s="1"/>
      <c r="I85" s="1"/>
      <c r="J85" s="1"/>
      <c r="K85" s="1"/>
      <c r="L85" s="1"/>
      <c r="M85" s="1"/>
      <c r="N85" s="1"/>
      <c r="O85" s="1"/>
      <c r="P85" s="1"/>
      <c r="Q85" s="1"/>
      <c r="R85" s="1"/>
      <c r="S85" s="1"/>
      <c r="T85" s="1"/>
      <c r="U85" s="1"/>
      <c r="V85" s="1"/>
      <c r="W85" s="1"/>
      <c r="X85" s="1"/>
      <c r="Y85" s="1"/>
      <c r="Z85" s="1"/>
    </row>
    <row r="86" spans="5:26" ht="15.75" customHeight="1" x14ac:dyDescent="0.25">
      <c r="E86" s="1" t="e">
        <f>VLOOKUP(A86,INVENTARIO!$D:$E,1,0)</f>
        <v>#N/A</v>
      </c>
      <c r="F86" s="1" t="e">
        <f t="shared" si="0"/>
        <v>#N/A</v>
      </c>
      <c r="G86" s="1"/>
      <c r="H86" s="1"/>
      <c r="I86" s="1"/>
      <c r="J86" s="1"/>
      <c r="K86" s="1"/>
      <c r="L86" s="1"/>
      <c r="M86" s="1"/>
      <c r="N86" s="1"/>
      <c r="O86" s="1"/>
      <c r="P86" s="1"/>
      <c r="Q86" s="1"/>
      <c r="R86" s="1"/>
      <c r="S86" s="1"/>
      <c r="T86" s="1"/>
      <c r="U86" s="1"/>
      <c r="V86" s="1"/>
      <c r="W86" s="1"/>
      <c r="X86" s="1"/>
      <c r="Y86" s="1"/>
      <c r="Z86" s="1"/>
    </row>
    <row r="87" spans="5:26" ht="15.75" customHeight="1" x14ac:dyDescent="0.25">
      <c r="E87" s="1" t="e">
        <f>VLOOKUP(A87,INVENTARIO!$D:$E,1,0)</f>
        <v>#N/A</v>
      </c>
      <c r="F87" s="1" t="e">
        <f t="shared" si="0"/>
        <v>#N/A</v>
      </c>
      <c r="G87" s="1"/>
      <c r="H87" s="1"/>
      <c r="I87" s="1"/>
      <c r="J87" s="1"/>
      <c r="K87" s="1"/>
      <c r="L87" s="1"/>
      <c r="M87" s="1"/>
      <c r="N87" s="1"/>
      <c r="O87" s="1"/>
      <c r="P87" s="1"/>
      <c r="Q87" s="1"/>
      <c r="R87" s="1"/>
      <c r="S87" s="1"/>
      <c r="T87" s="1"/>
      <c r="U87" s="1"/>
      <c r="V87" s="1"/>
      <c r="W87" s="1"/>
      <c r="X87" s="1"/>
      <c r="Y87" s="1"/>
      <c r="Z87" s="1"/>
    </row>
    <row r="88" spans="5:26" ht="15.75" customHeight="1" x14ac:dyDescent="0.25">
      <c r="E88" s="1" t="e">
        <f>VLOOKUP(A88,INVENTARIO!$D:$E,1,0)</f>
        <v>#N/A</v>
      </c>
      <c r="F88" s="1" t="e">
        <f t="shared" si="0"/>
        <v>#N/A</v>
      </c>
      <c r="G88" s="1"/>
      <c r="H88" s="1"/>
      <c r="I88" s="1"/>
      <c r="J88" s="1"/>
      <c r="K88" s="1"/>
      <c r="L88" s="1"/>
      <c r="M88" s="1"/>
      <c r="N88" s="1"/>
      <c r="O88" s="1"/>
      <c r="P88" s="1"/>
      <c r="Q88" s="1"/>
      <c r="R88" s="1"/>
      <c r="S88" s="1"/>
      <c r="T88" s="1"/>
      <c r="U88" s="1"/>
      <c r="V88" s="1"/>
      <c r="W88" s="1"/>
      <c r="X88" s="1"/>
      <c r="Y88" s="1"/>
      <c r="Z88" s="1"/>
    </row>
    <row r="89" spans="5:26" ht="15.75" customHeight="1" x14ac:dyDescent="0.25">
      <c r="E89" s="1" t="e">
        <f>VLOOKUP(A89,INVENTARIO!$D:$E,1,0)</f>
        <v>#N/A</v>
      </c>
      <c r="F89" s="1" t="e">
        <f t="shared" si="0"/>
        <v>#N/A</v>
      </c>
      <c r="G89" s="1"/>
      <c r="H89" s="1"/>
      <c r="I89" s="1"/>
      <c r="J89" s="1"/>
      <c r="K89" s="1"/>
      <c r="L89" s="1"/>
      <c r="M89" s="1"/>
      <c r="N89" s="1"/>
      <c r="O89" s="1"/>
      <c r="P89" s="1"/>
      <c r="Q89" s="1"/>
      <c r="R89" s="1"/>
      <c r="S89" s="1"/>
      <c r="T89" s="1"/>
      <c r="U89" s="1"/>
      <c r="V89" s="1"/>
      <c r="W89" s="1"/>
      <c r="X89" s="1"/>
      <c r="Y89" s="1"/>
      <c r="Z89" s="1"/>
    </row>
    <row r="90" spans="5:26" ht="15.75" customHeight="1" x14ac:dyDescent="0.25">
      <c r="E90" s="1" t="e">
        <f>VLOOKUP(A90,INVENTARIO!$D:$E,1,0)</f>
        <v>#N/A</v>
      </c>
      <c r="F90" s="1" t="e">
        <f t="shared" si="0"/>
        <v>#N/A</v>
      </c>
      <c r="G90" s="1"/>
      <c r="H90" s="1"/>
      <c r="I90" s="1"/>
      <c r="J90" s="1"/>
      <c r="K90" s="1"/>
      <c r="L90" s="1"/>
      <c r="M90" s="1"/>
      <c r="N90" s="1"/>
      <c r="O90" s="1"/>
      <c r="P90" s="1"/>
      <c r="Q90" s="1"/>
      <c r="R90" s="1"/>
      <c r="S90" s="1"/>
      <c r="T90" s="1"/>
      <c r="U90" s="1"/>
      <c r="V90" s="1"/>
      <c r="W90" s="1"/>
      <c r="X90" s="1"/>
      <c r="Y90" s="1"/>
      <c r="Z90" s="1"/>
    </row>
    <row r="91" spans="5:26" ht="15.75" customHeight="1" x14ac:dyDescent="0.25">
      <c r="E91" s="1" t="e">
        <f>VLOOKUP(A91,INVENTARIO!$D:$E,1,0)</f>
        <v>#N/A</v>
      </c>
      <c r="F91" s="1" t="e">
        <f t="shared" si="0"/>
        <v>#N/A</v>
      </c>
      <c r="G91" s="1"/>
      <c r="H91" s="1"/>
      <c r="I91" s="1"/>
      <c r="J91" s="1"/>
      <c r="K91" s="1"/>
      <c r="L91" s="1"/>
      <c r="M91" s="1"/>
      <c r="N91" s="1"/>
      <c r="O91" s="1"/>
      <c r="P91" s="1"/>
      <c r="Q91" s="1"/>
      <c r="R91" s="1"/>
      <c r="S91" s="1"/>
      <c r="T91" s="1"/>
      <c r="U91" s="1"/>
      <c r="V91" s="1"/>
      <c r="W91" s="1"/>
      <c r="X91" s="1"/>
      <c r="Y91" s="1"/>
      <c r="Z91" s="1"/>
    </row>
    <row r="92" spans="5:26" ht="15.75" customHeight="1" x14ac:dyDescent="0.25">
      <c r="E92" s="1" t="e">
        <f>VLOOKUP(A92,INVENTARIO!$D:$E,1,0)</f>
        <v>#N/A</v>
      </c>
      <c r="F92" s="1" t="e">
        <f t="shared" si="0"/>
        <v>#N/A</v>
      </c>
      <c r="G92" s="1"/>
      <c r="H92" s="1"/>
      <c r="I92" s="1"/>
      <c r="J92" s="1"/>
      <c r="K92" s="1"/>
      <c r="L92" s="1"/>
      <c r="M92" s="1"/>
      <c r="N92" s="1"/>
      <c r="O92" s="1"/>
      <c r="P92" s="1"/>
      <c r="Q92" s="1"/>
      <c r="R92" s="1"/>
      <c r="S92" s="1"/>
      <c r="T92" s="1"/>
      <c r="U92" s="1"/>
      <c r="V92" s="1"/>
      <c r="W92" s="1"/>
      <c r="X92" s="1"/>
      <c r="Y92" s="1"/>
      <c r="Z92" s="1"/>
    </row>
    <row r="93" spans="5:26" ht="15.75" customHeight="1" x14ac:dyDescent="0.25">
      <c r="E93" s="1" t="e">
        <f>VLOOKUP(A93,INVENTARIO!$D:$E,1,0)</f>
        <v>#N/A</v>
      </c>
      <c r="F93" s="1" t="e">
        <f t="shared" si="0"/>
        <v>#N/A</v>
      </c>
      <c r="G93" s="1"/>
      <c r="H93" s="1"/>
      <c r="I93" s="1"/>
      <c r="J93" s="1"/>
      <c r="K93" s="1"/>
      <c r="L93" s="1"/>
      <c r="M93" s="1"/>
      <c r="N93" s="1"/>
      <c r="O93" s="1"/>
      <c r="P93" s="1"/>
      <c r="Q93" s="1"/>
      <c r="R93" s="1"/>
      <c r="S93" s="1"/>
      <c r="T93" s="1"/>
      <c r="U93" s="1"/>
      <c r="V93" s="1"/>
      <c r="W93" s="1"/>
      <c r="X93" s="1"/>
      <c r="Y93" s="1"/>
      <c r="Z93" s="1"/>
    </row>
    <row r="94" spans="5:26" ht="15.75" customHeight="1" x14ac:dyDescent="0.25">
      <c r="E94" s="1" t="e">
        <f>VLOOKUP(A94,INVENTARIO!$D:$E,1,0)</f>
        <v>#N/A</v>
      </c>
      <c r="F94" s="1" t="e">
        <f t="shared" si="0"/>
        <v>#N/A</v>
      </c>
      <c r="G94" s="1"/>
      <c r="H94" s="1"/>
      <c r="I94" s="1"/>
      <c r="J94" s="1"/>
      <c r="K94" s="1"/>
      <c r="L94" s="1"/>
      <c r="M94" s="1"/>
      <c r="N94" s="1"/>
      <c r="O94" s="1"/>
      <c r="P94" s="1"/>
      <c r="Q94" s="1"/>
      <c r="R94" s="1"/>
      <c r="S94" s="1"/>
      <c r="T94" s="1"/>
      <c r="U94" s="1"/>
      <c r="V94" s="1"/>
      <c r="W94" s="1"/>
      <c r="X94" s="1"/>
      <c r="Y94" s="1"/>
      <c r="Z94" s="1"/>
    </row>
    <row r="95" spans="5:26" ht="15.75" customHeight="1" x14ac:dyDescent="0.25">
      <c r="E95" s="1" t="e">
        <f>VLOOKUP(A95,INVENTARIO!$D:$E,1,0)</f>
        <v>#N/A</v>
      </c>
      <c r="F95" s="1" t="e">
        <f t="shared" si="0"/>
        <v>#N/A</v>
      </c>
      <c r="G95" s="1"/>
      <c r="H95" s="1"/>
      <c r="I95" s="1"/>
      <c r="J95" s="1"/>
      <c r="K95" s="1"/>
      <c r="L95" s="1"/>
      <c r="M95" s="1"/>
      <c r="N95" s="1"/>
      <c r="O95" s="1"/>
      <c r="P95" s="1"/>
      <c r="Q95" s="1"/>
      <c r="R95" s="1"/>
      <c r="S95" s="1"/>
      <c r="T95" s="1"/>
      <c r="U95" s="1"/>
      <c r="V95" s="1"/>
      <c r="W95" s="1"/>
      <c r="X95" s="1"/>
      <c r="Y95" s="1"/>
      <c r="Z95" s="1"/>
    </row>
    <row r="96" spans="5:26" ht="15.75" customHeight="1" x14ac:dyDescent="0.25">
      <c r="E96" s="1" t="e">
        <f>VLOOKUP(A96,INVENTARIO!$D:$E,1,0)</f>
        <v>#N/A</v>
      </c>
      <c r="F96" s="1" t="e">
        <f t="shared" si="0"/>
        <v>#N/A</v>
      </c>
      <c r="G96" s="1"/>
      <c r="H96" s="1"/>
      <c r="I96" s="1"/>
      <c r="J96" s="1"/>
      <c r="K96" s="1"/>
      <c r="L96" s="1"/>
      <c r="M96" s="1"/>
      <c r="N96" s="1"/>
      <c r="O96" s="1"/>
      <c r="P96" s="1"/>
      <c r="Q96" s="1"/>
      <c r="R96" s="1"/>
      <c r="S96" s="1"/>
      <c r="T96" s="1"/>
      <c r="U96" s="1"/>
      <c r="V96" s="1"/>
      <c r="W96" s="1"/>
      <c r="X96" s="1"/>
      <c r="Y96" s="1"/>
      <c r="Z96" s="1"/>
    </row>
    <row r="97" spans="5:26" ht="15.75" customHeight="1" x14ac:dyDescent="0.25">
      <c r="E97" s="1" t="e">
        <f>VLOOKUP(A97,INVENTARIO!$D:$E,1,0)</f>
        <v>#N/A</v>
      </c>
      <c r="F97" s="1" t="e">
        <f t="shared" si="0"/>
        <v>#N/A</v>
      </c>
      <c r="G97" s="1"/>
      <c r="H97" s="1"/>
      <c r="I97" s="1"/>
      <c r="J97" s="1"/>
      <c r="K97" s="1"/>
      <c r="L97" s="1"/>
      <c r="M97" s="1"/>
      <c r="N97" s="1"/>
      <c r="O97" s="1"/>
      <c r="P97" s="1"/>
      <c r="Q97" s="1"/>
      <c r="R97" s="1"/>
      <c r="S97" s="1"/>
      <c r="T97" s="1"/>
      <c r="U97" s="1"/>
      <c r="V97" s="1"/>
      <c r="W97" s="1"/>
      <c r="X97" s="1"/>
      <c r="Y97" s="1"/>
      <c r="Z97" s="1"/>
    </row>
    <row r="98" spans="5:26" ht="15.75" customHeight="1" x14ac:dyDescent="0.25">
      <c r="E98" s="1" t="e">
        <f>VLOOKUP(A98,INVENTARIO!$D:$E,1,0)</f>
        <v>#N/A</v>
      </c>
      <c r="F98" s="1" t="e">
        <f t="shared" si="0"/>
        <v>#N/A</v>
      </c>
      <c r="G98" s="1"/>
      <c r="H98" s="1"/>
      <c r="I98" s="1"/>
      <c r="J98" s="1"/>
      <c r="K98" s="1"/>
      <c r="L98" s="1"/>
      <c r="M98" s="1"/>
      <c r="N98" s="1"/>
      <c r="O98" s="1"/>
      <c r="P98" s="1"/>
      <c r="Q98" s="1"/>
      <c r="R98" s="1"/>
      <c r="S98" s="1"/>
      <c r="T98" s="1"/>
      <c r="U98" s="1"/>
      <c r="V98" s="1"/>
      <c r="W98" s="1"/>
      <c r="X98" s="1"/>
      <c r="Y98" s="1"/>
      <c r="Z98" s="1"/>
    </row>
    <row r="99" spans="5:26" ht="15.75" customHeight="1" x14ac:dyDescent="0.25">
      <c r="E99" s="1" t="e">
        <f>VLOOKUP(A99,INVENTARIO!$D:$E,1,0)</f>
        <v>#N/A</v>
      </c>
      <c r="F99" s="1" t="e">
        <f t="shared" si="0"/>
        <v>#N/A</v>
      </c>
      <c r="G99" s="1"/>
      <c r="H99" s="1"/>
      <c r="I99" s="1"/>
      <c r="J99" s="1"/>
      <c r="K99" s="1"/>
      <c r="L99" s="1"/>
      <c r="M99" s="1"/>
      <c r="N99" s="1"/>
      <c r="O99" s="1"/>
      <c r="P99" s="1"/>
      <c r="Q99" s="1"/>
      <c r="R99" s="1"/>
      <c r="S99" s="1"/>
      <c r="T99" s="1"/>
      <c r="U99" s="1"/>
      <c r="V99" s="1"/>
      <c r="W99" s="1"/>
      <c r="X99" s="1"/>
      <c r="Y99" s="1"/>
      <c r="Z99" s="1"/>
    </row>
    <row r="100" spans="5:26" ht="15.75" customHeight="1" x14ac:dyDescent="0.25">
      <c r="E100" s="1" t="e">
        <f>VLOOKUP(A100,INVENTARIO!$D:$E,1,0)</f>
        <v>#N/A</v>
      </c>
      <c r="F100" s="1" t="e">
        <f t="shared" si="0"/>
        <v>#N/A</v>
      </c>
      <c r="G100" s="1"/>
      <c r="H100" s="1"/>
      <c r="I100" s="1"/>
      <c r="J100" s="1"/>
      <c r="K100" s="1"/>
      <c r="L100" s="1"/>
      <c r="M100" s="1"/>
      <c r="N100" s="1"/>
      <c r="O100" s="1"/>
      <c r="P100" s="1"/>
      <c r="Q100" s="1"/>
      <c r="R100" s="1"/>
      <c r="S100" s="1"/>
      <c r="T100" s="1"/>
      <c r="U100" s="1"/>
      <c r="V100" s="1"/>
      <c r="W100" s="1"/>
      <c r="X100" s="1"/>
      <c r="Y100" s="1"/>
      <c r="Z100" s="1"/>
    </row>
    <row r="101" spans="5:26" ht="15.75" customHeight="1" x14ac:dyDescent="0.25">
      <c r="E101" s="1" t="e">
        <f>VLOOKUP(A101,INVENTARIO!$D:$E,1,0)</f>
        <v>#N/A</v>
      </c>
      <c r="F101" s="1" t="e">
        <f t="shared" si="0"/>
        <v>#N/A</v>
      </c>
      <c r="G101" s="1"/>
      <c r="H101" s="1"/>
      <c r="I101" s="1"/>
      <c r="J101" s="1"/>
      <c r="K101" s="1"/>
      <c r="L101" s="1"/>
      <c r="M101" s="1"/>
      <c r="N101" s="1"/>
      <c r="O101" s="1"/>
      <c r="P101" s="1"/>
      <c r="Q101" s="1"/>
      <c r="R101" s="1"/>
      <c r="S101" s="1"/>
      <c r="T101" s="1"/>
      <c r="U101" s="1"/>
      <c r="V101" s="1"/>
      <c r="W101" s="1"/>
      <c r="X101" s="1"/>
      <c r="Y101" s="1"/>
      <c r="Z101" s="1"/>
    </row>
    <row r="102" spans="5:26" ht="15.75" customHeight="1" x14ac:dyDescent="0.25">
      <c r="E102" s="1" t="e">
        <f>VLOOKUP(A102,INVENTARIO!$D:$E,1,0)</f>
        <v>#N/A</v>
      </c>
      <c r="F102" s="1" t="e">
        <f t="shared" si="0"/>
        <v>#N/A</v>
      </c>
      <c r="G102" s="1"/>
      <c r="H102" s="1"/>
      <c r="I102" s="1"/>
      <c r="J102" s="1"/>
      <c r="K102" s="1"/>
      <c r="L102" s="1"/>
      <c r="M102" s="1"/>
      <c r="N102" s="1"/>
      <c r="O102" s="1"/>
      <c r="P102" s="1"/>
      <c r="Q102" s="1"/>
      <c r="R102" s="1"/>
      <c r="S102" s="1"/>
      <c r="T102" s="1"/>
      <c r="U102" s="1"/>
      <c r="V102" s="1"/>
      <c r="W102" s="1"/>
      <c r="X102" s="1"/>
      <c r="Y102" s="1"/>
      <c r="Z102" s="1"/>
    </row>
    <row r="103" spans="5:26" ht="15.75" customHeight="1" x14ac:dyDescent="0.25">
      <c r="E103" s="1" t="e">
        <f>VLOOKUP(A103,INVENTARIO!$D:$E,1,0)</f>
        <v>#N/A</v>
      </c>
      <c r="F103" s="1" t="e">
        <f t="shared" si="0"/>
        <v>#N/A</v>
      </c>
      <c r="G103" s="1"/>
      <c r="H103" s="1"/>
      <c r="I103" s="1"/>
      <c r="J103" s="1"/>
      <c r="K103" s="1"/>
      <c r="L103" s="1"/>
      <c r="M103" s="1"/>
      <c r="N103" s="1"/>
      <c r="O103" s="1"/>
      <c r="P103" s="1"/>
      <c r="Q103" s="1"/>
      <c r="R103" s="1"/>
      <c r="S103" s="1"/>
      <c r="T103" s="1"/>
      <c r="U103" s="1"/>
      <c r="V103" s="1"/>
      <c r="W103" s="1"/>
      <c r="X103" s="1"/>
      <c r="Y103" s="1"/>
      <c r="Z103" s="1"/>
    </row>
    <row r="104" spans="5:26" ht="15.75" customHeight="1" x14ac:dyDescent="0.25">
      <c r="E104" s="1" t="e">
        <f>VLOOKUP(A104,INVENTARIO!$D:$E,1,0)</f>
        <v>#N/A</v>
      </c>
      <c r="F104" s="1" t="e">
        <f t="shared" si="0"/>
        <v>#N/A</v>
      </c>
      <c r="G104" s="1"/>
      <c r="H104" s="1"/>
      <c r="I104" s="1"/>
      <c r="J104" s="1"/>
      <c r="K104" s="1"/>
      <c r="L104" s="1"/>
      <c r="M104" s="1"/>
      <c r="N104" s="1"/>
      <c r="O104" s="1"/>
      <c r="P104" s="1"/>
      <c r="Q104" s="1"/>
      <c r="R104" s="1"/>
      <c r="S104" s="1"/>
      <c r="T104" s="1"/>
      <c r="U104" s="1"/>
      <c r="V104" s="1"/>
      <c r="W104" s="1"/>
      <c r="X104" s="1"/>
      <c r="Y104" s="1"/>
      <c r="Z104" s="1"/>
    </row>
    <row r="105" spans="5:26" ht="15.75" customHeight="1" x14ac:dyDescent="0.25">
      <c r="E105" s="1" t="e">
        <f>VLOOKUP(A105,INVENTARIO!$D:$E,1,0)</f>
        <v>#N/A</v>
      </c>
      <c r="F105" s="1" t="e">
        <f t="shared" si="0"/>
        <v>#N/A</v>
      </c>
      <c r="G105" s="1"/>
      <c r="H105" s="1"/>
      <c r="I105" s="1"/>
      <c r="J105" s="1"/>
      <c r="K105" s="1"/>
      <c r="L105" s="1"/>
      <c r="M105" s="1"/>
      <c r="N105" s="1"/>
      <c r="O105" s="1"/>
      <c r="P105" s="1"/>
      <c r="Q105" s="1"/>
      <c r="R105" s="1"/>
      <c r="S105" s="1"/>
      <c r="T105" s="1"/>
      <c r="U105" s="1"/>
      <c r="V105" s="1"/>
      <c r="W105" s="1"/>
      <c r="X105" s="1"/>
      <c r="Y105" s="1"/>
      <c r="Z105" s="1"/>
    </row>
    <row r="106" spans="5:26" ht="15.75" customHeight="1" x14ac:dyDescent="0.25">
      <c r="E106" s="1" t="e">
        <f>VLOOKUP(A106,INVENTARIO!$D:$E,1,0)</f>
        <v>#N/A</v>
      </c>
      <c r="F106" s="1" t="e">
        <f t="shared" si="0"/>
        <v>#N/A</v>
      </c>
      <c r="G106" s="1"/>
      <c r="H106" s="1"/>
      <c r="I106" s="1"/>
      <c r="J106" s="1"/>
      <c r="K106" s="1"/>
      <c r="L106" s="1"/>
      <c r="M106" s="1"/>
      <c r="N106" s="1"/>
      <c r="O106" s="1"/>
      <c r="P106" s="1"/>
      <c r="Q106" s="1"/>
      <c r="R106" s="1"/>
      <c r="S106" s="1"/>
      <c r="T106" s="1"/>
      <c r="U106" s="1"/>
      <c r="V106" s="1"/>
      <c r="W106" s="1"/>
      <c r="X106" s="1"/>
      <c r="Y106" s="1"/>
      <c r="Z106" s="1"/>
    </row>
    <row r="107" spans="5:26" ht="15.75" customHeight="1" x14ac:dyDescent="0.25">
      <c r="E107" s="1" t="e">
        <f>VLOOKUP(A107,INVENTARIO!$D:$E,1,0)</f>
        <v>#N/A</v>
      </c>
      <c r="F107" s="1" t="e">
        <f t="shared" si="0"/>
        <v>#N/A</v>
      </c>
      <c r="G107" s="1"/>
      <c r="H107" s="1"/>
      <c r="I107" s="1"/>
      <c r="J107" s="1"/>
      <c r="K107" s="1"/>
      <c r="L107" s="1"/>
      <c r="M107" s="1"/>
      <c r="N107" s="1"/>
      <c r="O107" s="1"/>
      <c r="P107" s="1"/>
      <c r="Q107" s="1"/>
      <c r="R107" s="1"/>
      <c r="S107" s="1"/>
      <c r="T107" s="1"/>
      <c r="U107" s="1"/>
      <c r="V107" s="1"/>
      <c r="W107" s="1"/>
      <c r="X107" s="1"/>
      <c r="Y107" s="1"/>
      <c r="Z107" s="1"/>
    </row>
    <row r="108" spans="5:26" ht="15.75" customHeight="1" x14ac:dyDescent="0.25">
      <c r="E108" s="1" t="e">
        <f>VLOOKUP(A108,INVENTARIO!$D:$E,1,0)</f>
        <v>#N/A</v>
      </c>
      <c r="F108" s="1" t="e">
        <f t="shared" si="0"/>
        <v>#N/A</v>
      </c>
      <c r="G108" s="1"/>
      <c r="H108" s="1"/>
      <c r="I108" s="1"/>
      <c r="J108" s="1"/>
      <c r="K108" s="1"/>
      <c r="L108" s="1"/>
      <c r="M108" s="1"/>
      <c r="N108" s="1"/>
      <c r="O108" s="1"/>
      <c r="P108" s="1"/>
      <c r="Q108" s="1"/>
      <c r="R108" s="1"/>
      <c r="S108" s="1"/>
      <c r="T108" s="1"/>
      <c r="U108" s="1"/>
      <c r="V108" s="1"/>
      <c r="W108" s="1"/>
      <c r="X108" s="1"/>
      <c r="Y108" s="1"/>
      <c r="Z108" s="1"/>
    </row>
    <row r="109" spans="5:26" ht="15.75" customHeight="1" x14ac:dyDescent="0.25">
      <c r="E109" s="1" t="e">
        <f>VLOOKUP(A109,INVENTARIO!$D:$E,1,0)</f>
        <v>#N/A</v>
      </c>
      <c r="F109" s="1" t="e">
        <f t="shared" si="0"/>
        <v>#N/A</v>
      </c>
      <c r="G109" s="1"/>
      <c r="H109" s="1"/>
      <c r="I109" s="1"/>
      <c r="J109" s="1"/>
      <c r="K109" s="1"/>
      <c r="L109" s="1"/>
      <c r="M109" s="1"/>
      <c r="N109" s="1"/>
      <c r="O109" s="1"/>
      <c r="P109" s="1"/>
      <c r="Q109" s="1"/>
      <c r="R109" s="1"/>
      <c r="S109" s="1"/>
      <c r="T109" s="1"/>
      <c r="U109" s="1"/>
      <c r="V109" s="1"/>
      <c r="W109" s="1"/>
      <c r="X109" s="1"/>
      <c r="Y109" s="1"/>
      <c r="Z109" s="1"/>
    </row>
    <row r="110" spans="5:26" ht="15.75" customHeight="1" x14ac:dyDescent="0.25">
      <c r="E110" s="1" t="e">
        <f>VLOOKUP(A110,INVENTARIO!$D:$E,1,0)</f>
        <v>#N/A</v>
      </c>
      <c r="F110" s="1" t="e">
        <f t="shared" si="0"/>
        <v>#N/A</v>
      </c>
      <c r="G110" s="1"/>
      <c r="H110" s="1"/>
      <c r="I110" s="1"/>
      <c r="J110" s="1"/>
      <c r="K110" s="1"/>
      <c r="L110" s="1"/>
      <c r="M110" s="1"/>
      <c r="N110" s="1"/>
      <c r="O110" s="1"/>
      <c r="P110" s="1"/>
      <c r="Q110" s="1"/>
      <c r="R110" s="1"/>
      <c r="S110" s="1"/>
      <c r="T110" s="1"/>
      <c r="U110" s="1"/>
      <c r="V110" s="1"/>
      <c r="W110" s="1"/>
      <c r="X110" s="1"/>
      <c r="Y110" s="1"/>
      <c r="Z110" s="1"/>
    </row>
    <row r="111" spans="5:26" ht="15.75" customHeight="1" x14ac:dyDescent="0.25">
      <c r="E111" s="1" t="e">
        <f>VLOOKUP(A111,INVENTARIO!$D:$E,1,0)</f>
        <v>#N/A</v>
      </c>
      <c r="F111" s="1" t="e">
        <f t="shared" si="0"/>
        <v>#N/A</v>
      </c>
      <c r="G111" s="1"/>
      <c r="H111" s="1"/>
      <c r="I111" s="1"/>
      <c r="J111" s="1"/>
      <c r="K111" s="1"/>
      <c r="L111" s="1"/>
      <c r="M111" s="1"/>
      <c r="N111" s="1"/>
      <c r="O111" s="1"/>
      <c r="P111" s="1"/>
      <c r="Q111" s="1"/>
      <c r="R111" s="1"/>
      <c r="S111" s="1"/>
      <c r="T111" s="1"/>
      <c r="U111" s="1"/>
      <c r="V111" s="1"/>
      <c r="W111" s="1"/>
      <c r="X111" s="1"/>
      <c r="Y111" s="1"/>
      <c r="Z111" s="1"/>
    </row>
    <row r="112" spans="5:26" ht="15.75" customHeight="1" x14ac:dyDescent="0.25">
      <c r="E112" s="1" t="e">
        <f>VLOOKUP(A112,INVENTARIO!$D:$E,1,0)</f>
        <v>#N/A</v>
      </c>
      <c r="F112" s="1" t="e">
        <f t="shared" si="0"/>
        <v>#N/A</v>
      </c>
      <c r="G112" s="1"/>
      <c r="H112" s="1"/>
      <c r="I112" s="1"/>
      <c r="J112" s="1"/>
      <c r="K112" s="1"/>
      <c r="L112" s="1"/>
      <c r="M112" s="1"/>
      <c r="N112" s="1"/>
      <c r="O112" s="1"/>
      <c r="P112" s="1"/>
      <c r="Q112" s="1"/>
      <c r="R112" s="1"/>
      <c r="S112" s="1"/>
      <c r="T112" s="1"/>
      <c r="U112" s="1"/>
      <c r="V112" s="1"/>
      <c r="W112" s="1"/>
      <c r="X112" s="1"/>
      <c r="Y112" s="1"/>
      <c r="Z112" s="1"/>
    </row>
    <row r="113" spans="5:26" ht="15.75" customHeight="1" x14ac:dyDescent="0.25">
      <c r="E113" s="1" t="e">
        <f>VLOOKUP(A113,INVENTARIO!$D:$E,1,0)</f>
        <v>#N/A</v>
      </c>
      <c r="F113" s="1" t="e">
        <f t="shared" si="0"/>
        <v>#N/A</v>
      </c>
      <c r="G113" s="1"/>
      <c r="H113" s="1"/>
      <c r="I113" s="1"/>
      <c r="J113" s="1"/>
      <c r="K113" s="1"/>
      <c r="L113" s="1"/>
      <c r="M113" s="1"/>
      <c r="N113" s="1"/>
      <c r="O113" s="1"/>
      <c r="P113" s="1"/>
      <c r="Q113" s="1"/>
      <c r="R113" s="1"/>
      <c r="S113" s="1"/>
      <c r="T113" s="1"/>
      <c r="U113" s="1"/>
      <c r="V113" s="1"/>
      <c r="W113" s="1"/>
      <c r="X113" s="1"/>
      <c r="Y113" s="1"/>
      <c r="Z113" s="1"/>
    </row>
    <row r="114" spans="5:26" ht="15.75" customHeight="1" x14ac:dyDescent="0.25">
      <c r="E114" s="1" t="e">
        <f>VLOOKUP(A114,INVENTARIO!$D:$E,1,0)</f>
        <v>#N/A</v>
      </c>
      <c r="F114" s="1" t="e">
        <f t="shared" si="0"/>
        <v>#N/A</v>
      </c>
      <c r="G114" s="1"/>
      <c r="H114" s="1"/>
      <c r="I114" s="1"/>
      <c r="J114" s="1"/>
      <c r="K114" s="1"/>
      <c r="L114" s="1"/>
      <c r="M114" s="1"/>
      <c r="N114" s="1"/>
      <c r="O114" s="1"/>
      <c r="P114" s="1"/>
      <c r="Q114" s="1"/>
      <c r="R114" s="1"/>
      <c r="S114" s="1"/>
      <c r="T114" s="1"/>
      <c r="U114" s="1"/>
      <c r="V114" s="1"/>
      <c r="W114" s="1"/>
      <c r="X114" s="1"/>
      <c r="Y114" s="1"/>
      <c r="Z114" s="1"/>
    </row>
    <row r="115" spans="5:26" ht="15.75" customHeight="1" x14ac:dyDescent="0.25">
      <c r="E115" s="1" t="e">
        <f>VLOOKUP(A115,INVENTARIO!$D:$E,1,0)</f>
        <v>#N/A</v>
      </c>
      <c r="F115" s="1" t="e">
        <f t="shared" si="0"/>
        <v>#N/A</v>
      </c>
      <c r="G115" s="1"/>
      <c r="H115" s="1"/>
      <c r="I115" s="1"/>
      <c r="J115" s="1"/>
      <c r="K115" s="1"/>
      <c r="L115" s="1"/>
      <c r="M115" s="1"/>
      <c r="N115" s="1"/>
      <c r="O115" s="1"/>
      <c r="P115" s="1"/>
      <c r="Q115" s="1"/>
      <c r="R115" s="1"/>
      <c r="S115" s="1"/>
      <c r="T115" s="1"/>
      <c r="U115" s="1"/>
      <c r="V115" s="1"/>
      <c r="W115" s="1"/>
      <c r="X115" s="1"/>
      <c r="Y115" s="1"/>
      <c r="Z115" s="1"/>
    </row>
    <row r="116" spans="5:26" ht="15.75" customHeight="1" x14ac:dyDescent="0.25">
      <c r="E116" s="1" t="e">
        <f>VLOOKUP(A116,INVENTARIO!$D:$E,1,0)</f>
        <v>#N/A</v>
      </c>
      <c r="F116" s="1" t="e">
        <f t="shared" si="0"/>
        <v>#N/A</v>
      </c>
      <c r="G116" s="1"/>
      <c r="H116" s="1"/>
      <c r="I116" s="1"/>
      <c r="J116" s="1"/>
      <c r="K116" s="1"/>
      <c r="L116" s="1"/>
      <c r="M116" s="1"/>
      <c r="N116" s="1"/>
      <c r="O116" s="1"/>
      <c r="P116" s="1"/>
      <c r="Q116" s="1"/>
      <c r="R116" s="1"/>
      <c r="S116" s="1"/>
      <c r="T116" s="1"/>
      <c r="U116" s="1"/>
      <c r="V116" s="1"/>
      <c r="W116" s="1"/>
      <c r="X116" s="1"/>
      <c r="Y116" s="1"/>
      <c r="Z116" s="1"/>
    </row>
    <row r="117" spans="5:26" ht="15.75" customHeight="1" x14ac:dyDescent="0.25">
      <c r="E117" s="1" t="e">
        <f>VLOOKUP(A117,INVENTARIO!$D:$E,1,0)</f>
        <v>#N/A</v>
      </c>
      <c r="F117" s="1" t="e">
        <f t="shared" si="0"/>
        <v>#N/A</v>
      </c>
      <c r="G117" s="1"/>
      <c r="H117" s="1"/>
      <c r="I117" s="1"/>
      <c r="J117" s="1"/>
      <c r="K117" s="1"/>
      <c r="L117" s="1"/>
      <c r="M117" s="1"/>
      <c r="N117" s="1"/>
      <c r="O117" s="1"/>
      <c r="P117" s="1"/>
      <c r="Q117" s="1"/>
      <c r="R117" s="1"/>
      <c r="S117" s="1"/>
      <c r="T117" s="1"/>
      <c r="U117" s="1"/>
      <c r="V117" s="1"/>
      <c r="W117" s="1"/>
      <c r="X117" s="1"/>
      <c r="Y117" s="1"/>
      <c r="Z117" s="1"/>
    </row>
    <row r="118" spans="5:26" ht="15.75" customHeight="1" x14ac:dyDescent="0.25">
      <c r="E118" s="1" t="e">
        <f>VLOOKUP(A118,INVENTARIO!$D:$E,1,0)</f>
        <v>#N/A</v>
      </c>
      <c r="F118" s="1" t="e">
        <f t="shared" si="0"/>
        <v>#N/A</v>
      </c>
      <c r="G118" s="1"/>
      <c r="H118" s="1"/>
      <c r="I118" s="1"/>
      <c r="J118" s="1"/>
      <c r="K118" s="1"/>
      <c r="L118" s="1"/>
      <c r="M118" s="1"/>
      <c r="N118" s="1"/>
      <c r="O118" s="1"/>
      <c r="P118" s="1"/>
      <c r="Q118" s="1"/>
      <c r="R118" s="1"/>
      <c r="S118" s="1"/>
      <c r="T118" s="1"/>
      <c r="U118" s="1"/>
      <c r="V118" s="1"/>
      <c r="W118" s="1"/>
      <c r="X118" s="1"/>
      <c r="Y118" s="1"/>
      <c r="Z118" s="1"/>
    </row>
    <row r="119" spans="5:26" ht="15.75" customHeight="1" x14ac:dyDescent="0.25">
      <c r="E119" s="1" t="e">
        <f>VLOOKUP(A119,INVENTARIO!$D:$E,1,0)</f>
        <v>#N/A</v>
      </c>
      <c r="F119" s="1" t="e">
        <f t="shared" si="0"/>
        <v>#N/A</v>
      </c>
      <c r="G119" s="1"/>
      <c r="H119" s="1"/>
      <c r="I119" s="1"/>
      <c r="J119" s="1"/>
      <c r="K119" s="1"/>
      <c r="L119" s="1"/>
      <c r="M119" s="1"/>
      <c r="N119" s="1"/>
      <c r="O119" s="1"/>
      <c r="P119" s="1"/>
      <c r="Q119" s="1"/>
      <c r="R119" s="1"/>
      <c r="S119" s="1"/>
      <c r="T119" s="1"/>
      <c r="U119" s="1"/>
      <c r="V119" s="1"/>
      <c r="W119" s="1"/>
      <c r="X119" s="1"/>
      <c r="Y119" s="1"/>
      <c r="Z119" s="1"/>
    </row>
    <row r="120" spans="5:26" ht="15.75" customHeight="1" x14ac:dyDescent="0.25">
      <c r="E120" s="1" t="e">
        <f>VLOOKUP(A120,INVENTARIO!$D:$E,1,0)</f>
        <v>#N/A</v>
      </c>
      <c r="F120" s="1" t="e">
        <f t="shared" si="0"/>
        <v>#N/A</v>
      </c>
      <c r="G120" s="1"/>
      <c r="H120" s="1"/>
      <c r="I120" s="1"/>
      <c r="J120" s="1"/>
      <c r="K120" s="1"/>
      <c r="L120" s="1"/>
      <c r="M120" s="1"/>
      <c r="N120" s="1"/>
      <c r="O120" s="1"/>
      <c r="P120" s="1"/>
      <c r="Q120" s="1"/>
      <c r="R120" s="1"/>
      <c r="S120" s="1"/>
      <c r="T120" s="1"/>
      <c r="U120" s="1"/>
      <c r="V120" s="1"/>
      <c r="W120" s="1"/>
      <c r="X120" s="1"/>
      <c r="Y120" s="1"/>
      <c r="Z120" s="1"/>
    </row>
    <row r="121" spans="5:26" ht="15.75" customHeight="1" x14ac:dyDescent="0.25">
      <c r="E121" s="1" t="e">
        <f>VLOOKUP(A121,INVENTARIO!$D:$E,1,0)</f>
        <v>#N/A</v>
      </c>
      <c r="F121" s="1" t="e">
        <f t="shared" si="0"/>
        <v>#N/A</v>
      </c>
      <c r="G121" s="1"/>
      <c r="H121" s="1"/>
      <c r="I121" s="1"/>
      <c r="J121" s="1"/>
      <c r="K121" s="1"/>
      <c r="L121" s="1"/>
      <c r="M121" s="1"/>
      <c r="N121" s="1"/>
      <c r="O121" s="1"/>
      <c r="P121" s="1"/>
      <c r="Q121" s="1"/>
      <c r="R121" s="1"/>
      <c r="S121" s="1"/>
      <c r="T121" s="1"/>
      <c r="U121" s="1"/>
      <c r="V121" s="1"/>
      <c r="W121" s="1"/>
      <c r="X121" s="1"/>
      <c r="Y121" s="1"/>
      <c r="Z121" s="1"/>
    </row>
    <row r="122" spans="5:26" ht="15.75" customHeight="1" x14ac:dyDescent="0.25">
      <c r="E122" s="1" t="e">
        <f>VLOOKUP(A122,INVENTARIO!$D:$E,1,0)</f>
        <v>#N/A</v>
      </c>
      <c r="F122" s="1" t="e">
        <f t="shared" si="0"/>
        <v>#N/A</v>
      </c>
      <c r="G122" s="1"/>
      <c r="H122" s="1"/>
      <c r="I122" s="1"/>
      <c r="J122" s="1"/>
      <c r="K122" s="1"/>
      <c r="L122" s="1"/>
      <c r="M122" s="1"/>
      <c r="N122" s="1"/>
      <c r="O122" s="1"/>
      <c r="P122" s="1"/>
      <c r="Q122" s="1"/>
      <c r="R122" s="1"/>
      <c r="S122" s="1"/>
      <c r="T122" s="1"/>
      <c r="U122" s="1"/>
      <c r="V122" s="1"/>
      <c r="W122" s="1"/>
      <c r="X122" s="1"/>
      <c r="Y122" s="1"/>
      <c r="Z122" s="1"/>
    </row>
    <row r="123" spans="5:26" ht="15.75" customHeight="1" x14ac:dyDescent="0.25">
      <c r="E123" s="1" t="e">
        <f>VLOOKUP(A123,INVENTARIO!$D:$E,1,0)</f>
        <v>#N/A</v>
      </c>
      <c r="F123" s="1" t="e">
        <f t="shared" si="0"/>
        <v>#N/A</v>
      </c>
      <c r="G123" s="1"/>
      <c r="H123" s="1"/>
      <c r="I123" s="1"/>
      <c r="J123" s="1"/>
      <c r="K123" s="1"/>
      <c r="L123" s="1"/>
      <c r="M123" s="1"/>
      <c r="N123" s="1"/>
      <c r="O123" s="1"/>
      <c r="P123" s="1"/>
      <c r="Q123" s="1"/>
      <c r="R123" s="1"/>
      <c r="S123" s="1"/>
      <c r="T123" s="1"/>
      <c r="U123" s="1"/>
      <c r="V123" s="1"/>
      <c r="W123" s="1"/>
      <c r="X123" s="1"/>
      <c r="Y123" s="1"/>
      <c r="Z123" s="1"/>
    </row>
    <row r="124" spans="5:26" ht="15.75" customHeight="1" x14ac:dyDescent="0.25">
      <c r="E124" s="1" t="e">
        <f>VLOOKUP(A124,INVENTARIO!$D:$E,1,0)</f>
        <v>#N/A</v>
      </c>
      <c r="F124" s="1" t="e">
        <f t="shared" si="0"/>
        <v>#N/A</v>
      </c>
      <c r="G124" s="1"/>
      <c r="H124" s="1"/>
      <c r="I124" s="1"/>
      <c r="J124" s="1"/>
      <c r="K124" s="1"/>
      <c r="L124" s="1"/>
      <c r="M124" s="1"/>
      <c r="N124" s="1"/>
      <c r="O124" s="1"/>
      <c r="P124" s="1"/>
      <c r="Q124" s="1"/>
      <c r="R124" s="1"/>
      <c r="S124" s="1"/>
      <c r="T124" s="1"/>
      <c r="U124" s="1"/>
      <c r="V124" s="1"/>
      <c r="W124" s="1"/>
      <c r="X124" s="1"/>
      <c r="Y124" s="1"/>
      <c r="Z124" s="1"/>
    </row>
    <row r="125" spans="5:26" ht="15.75" customHeight="1" x14ac:dyDescent="0.25">
      <c r="E125" s="1" t="e">
        <f>VLOOKUP(A125,INVENTARIO!$D:$E,1,0)</f>
        <v>#N/A</v>
      </c>
      <c r="F125" s="1" t="e">
        <f t="shared" si="0"/>
        <v>#N/A</v>
      </c>
      <c r="G125" s="1"/>
      <c r="H125" s="1"/>
      <c r="I125" s="1"/>
      <c r="J125" s="1"/>
      <c r="K125" s="1"/>
      <c r="L125" s="1"/>
      <c r="M125" s="1"/>
      <c r="N125" s="1"/>
      <c r="O125" s="1"/>
      <c r="P125" s="1"/>
      <c r="Q125" s="1"/>
      <c r="R125" s="1"/>
      <c r="S125" s="1"/>
      <c r="T125" s="1"/>
      <c r="U125" s="1"/>
      <c r="V125" s="1"/>
      <c r="W125" s="1"/>
      <c r="X125" s="1"/>
      <c r="Y125" s="1"/>
      <c r="Z125" s="1"/>
    </row>
    <row r="126" spans="5:26" ht="15.75" customHeight="1" x14ac:dyDescent="0.25">
      <c r="E126" s="1" t="e">
        <f>VLOOKUP(A126,INVENTARIO!$D:$E,1,0)</f>
        <v>#N/A</v>
      </c>
      <c r="F126" s="1" t="e">
        <f t="shared" si="0"/>
        <v>#N/A</v>
      </c>
      <c r="G126" s="1"/>
      <c r="H126" s="1"/>
      <c r="I126" s="1"/>
      <c r="J126" s="1"/>
      <c r="K126" s="1"/>
      <c r="L126" s="1"/>
      <c r="M126" s="1"/>
      <c r="N126" s="1"/>
      <c r="O126" s="1"/>
      <c r="P126" s="1"/>
      <c r="Q126" s="1"/>
      <c r="R126" s="1"/>
      <c r="S126" s="1"/>
      <c r="T126" s="1"/>
      <c r="U126" s="1"/>
      <c r="V126" s="1"/>
      <c r="W126" s="1"/>
      <c r="X126" s="1"/>
      <c r="Y126" s="1"/>
      <c r="Z126" s="1"/>
    </row>
    <row r="127" spans="5:26" ht="15.75" customHeight="1" x14ac:dyDescent="0.25">
      <c r="E127" s="1" t="e">
        <f>VLOOKUP(A127,INVENTARIO!$D:$E,1,0)</f>
        <v>#N/A</v>
      </c>
      <c r="F127" s="1" t="e">
        <f t="shared" si="0"/>
        <v>#N/A</v>
      </c>
      <c r="G127" s="1"/>
      <c r="H127" s="1"/>
      <c r="I127" s="1"/>
      <c r="J127" s="1"/>
      <c r="K127" s="1"/>
      <c r="L127" s="1"/>
      <c r="M127" s="1"/>
      <c r="N127" s="1"/>
      <c r="O127" s="1"/>
      <c r="P127" s="1"/>
      <c r="Q127" s="1"/>
      <c r="R127" s="1"/>
      <c r="S127" s="1"/>
      <c r="T127" s="1"/>
      <c r="U127" s="1"/>
      <c r="V127" s="1"/>
      <c r="W127" s="1"/>
      <c r="X127" s="1"/>
      <c r="Y127" s="1"/>
      <c r="Z127" s="1"/>
    </row>
    <row r="128" spans="5:26" ht="15.75" customHeight="1" x14ac:dyDescent="0.25">
      <c r="E128" s="1" t="e">
        <f>VLOOKUP(A128,INVENTARIO!$D:$E,1,0)</f>
        <v>#N/A</v>
      </c>
      <c r="F128" s="1" t="e">
        <f t="shared" si="0"/>
        <v>#N/A</v>
      </c>
      <c r="G128" s="1"/>
      <c r="H128" s="1"/>
      <c r="I128" s="1"/>
      <c r="J128" s="1"/>
      <c r="K128" s="1"/>
      <c r="L128" s="1"/>
      <c r="M128" s="1"/>
      <c r="N128" s="1"/>
      <c r="O128" s="1"/>
      <c r="P128" s="1"/>
      <c r="Q128" s="1"/>
      <c r="R128" s="1"/>
      <c r="S128" s="1"/>
      <c r="T128" s="1"/>
      <c r="U128" s="1"/>
      <c r="V128" s="1"/>
      <c r="W128" s="1"/>
      <c r="X128" s="1"/>
      <c r="Y128" s="1"/>
      <c r="Z128" s="1"/>
    </row>
    <row r="129" spans="5:26" ht="15.75" customHeight="1" x14ac:dyDescent="0.25">
      <c r="E129" s="1" t="e">
        <f>VLOOKUP(A129,INVENTARIO!$D:$E,1,0)</f>
        <v>#N/A</v>
      </c>
      <c r="F129" s="1" t="e">
        <f t="shared" si="0"/>
        <v>#N/A</v>
      </c>
      <c r="G129" s="1"/>
      <c r="H129" s="1"/>
      <c r="I129" s="1"/>
      <c r="J129" s="1"/>
      <c r="K129" s="1"/>
      <c r="L129" s="1"/>
      <c r="M129" s="1"/>
      <c r="N129" s="1"/>
      <c r="O129" s="1"/>
      <c r="P129" s="1"/>
      <c r="Q129" s="1"/>
      <c r="R129" s="1"/>
      <c r="S129" s="1"/>
      <c r="T129" s="1"/>
      <c r="U129" s="1"/>
      <c r="V129" s="1"/>
      <c r="W129" s="1"/>
      <c r="X129" s="1"/>
      <c r="Y129" s="1"/>
      <c r="Z129" s="1"/>
    </row>
    <row r="130" spans="5:26" ht="15.75" customHeight="1" x14ac:dyDescent="0.25">
      <c r="E130" s="1" t="e">
        <f>VLOOKUP(A130,INVENTARIO!$D:$E,1,0)</f>
        <v>#N/A</v>
      </c>
      <c r="F130" s="1" t="e">
        <f t="shared" si="0"/>
        <v>#N/A</v>
      </c>
      <c r="G130" s="1"/>
      <c r="H130" s="1"/>
      <c r="I130" s="1"/>
      <c r="J130" s="1"/>
      <c r="K130" s="1"/>
      <c r="L130" s="1"/>
      <c r="M130" s="1"/>
      <c r="N130" s="1"/>
      <c r="O130" s="1"/>
      <c r="P130" s="1"/>
      <c r="Q130" s="1"/>
      <c r="R130" s="1"/>
      <c r="S130" s="1"/>
      <c r="T130" s="1"/>
      <c r="U130" s="1"/>
      <c r="V130" s="1"/>
      <c r="W130" s="1"/>
      <c r="X130" s="1"/>
      <c r="Y130" s="1"/>
      <c r="Z130" s="1"/>
    </row>
    <row r="131" spans="5:26" ht="15.75" customHeight="1" x14ac:dyDescent="0.25">
      <c r="E131" s="1" t="e">
        <f>VLOOKUP(A131,INVENTARIO!$D:$E,1,0)</f>
        <v>#N/A</v>
      </c>
      <c r="F131" s="1" t="e">
        <f t="shared" si="0"/>
        <v>#N/A</v>
      </c>
      <c r="G131" s="1"/>
      <c r="H131" s="1"/>
      <c r="I131" s="1"/>
      <c r="J131" s="1"/>
      <c r="K131" s="1"/>
      <c r="L131" s="1"/>
      <c r="M131" s="1"/>
      <c r="N131" s="1"/>
      <c r="O131" s="1"/>
      <c r="P131" s="1"/>
      <c r="Q131" s="1"/>
      <c r="R131" s="1"/>
      <c r="S131" s="1"/>
      <c r="T131" s="1"/>
      <c r="U131" s="1"/>
      <c r="V131" s="1"/>
      <c r="W131" s="1"/>
      <c r="X131" s="1"/>
      <c r="Y131" s="1"/>
      <c r="Z131" s="1"/>
    </row>
    <row r="132" spans="5:26" ht="15.75" customHeight="1" x14ac:dyDescent="0.25">
      <c r="E132" s="1" t="e">
        <f>VLOOKUP(A132,INVENTARIO!$D:$E,1,0)</f>
        <v>#N/A</v>
      </c>
      <c r="F132" s="1" t="e">
        <f t="shared" si="0"/>
        <v>#N/A</v>
      </c>
      <c r="G132" s="1"/>
      <c r="H132" s="1"/>
      <c r="I132" s="1"/>
      <c r="J132" s="1"/>
      <c r="K132" s="1"/>
      <c r="L132" s="1"/>
      <c r="M132" s="1"/>
      <c r="N132" s="1"/>
      <c r="O132" s="1"/>
      <c r="P132" s="1"/>
      <c r="Q132" s="1"/>
      <c r="R132" s="1"/>
      <c r="S132" s="1"/>
      <c r="T132" s="1"/>
      <c r="U132" s="1"/>
      <c r="V132" s="1"/>
      <c r="W132" s="1"/>
      <c r="X132" s="1"/>
      <c r="Y132" s="1"/>
      <c r="Z132" s="1"/>
    </row>
    <row r="133" spans="5:26" ht="15.75" customHeight="1" x14ac:dyDescent="0.25">
      <c r="E133" s="1" t="e">
        <f>VLOOKUP(A133,INVENTARIO!$D:$E,1,0)</f>
        <v>#N/A</v>
      </c>
      <c r="F133" s="1" t="e">
        <f t="shared" si="0"/>
        <v>#N/A</v>
      </c>
      <c r="G133" s="1"/>
      <c r="H133" s="1"/>
      <c r="I133" s="1"/>
      <c r="J133" s="1"/>
      <c r="K133" s="1"/>
      <c r="L133" s="1"/>
      <c r="M133" s="1"/>
      <c r="N133" s="1"/>
      <c r="O133" s="1"/>
      <c r="P133" s="1"/>
      <c r="Q133" s="1"/>
      <c r="R133" s="1"/>
      <c r="S133" s="1"/>
      <c r="T133" s="1"/>
      <c r="U133" s="1"/>
      <c r="V133" s="1"/>
      <c r="W133" s="1"/>
      <c r="X133" s="1"/>
      <c r="Y133" s="1"/>
      <c r="Z133" s="1"/>
    </row>
    <row r="134" spans="5:26" ht="15.75" customHeight="1" x14ac:dyDescent="0.25">
      <c r="E134" s="1" t="e">
        <f>VLOOKUP(A134,INVENTARIO!$D:$E,1,0)</f>
        <v>#N/A</v>
      </c>
      <c r="F134" s="1" t="e">
        <f t="shared" si="0"/>
        <v>#N/A</v>
      </c>
      <c r="G134" s="1"/>
      <c r="H134" s="1"/>
      <c r="I134" s="1"/>
      <c r="J134" s="1"/>
      <c r="K134" s="1"/>
      <c r="L134" s="1"/>
      <c r="M134" s="1"/>
      <c r="N134" s="1"/>
      <c r="O134" s="1"/>
      <c r="P134" s="1"/>
      <c r="Q134" s="1"/>
      <c r="R134" s="1"/>
      <c r="S134" s="1"/>
      <c r="T134" s="1"/>
      <c r="U134" s="1"/>
      <c r="V134" s="1"/>
      <c r="W134" s="1"/>
      <c r="X134" s="1"/>
      <c r="Y134" s="1"/>
      <c r="Z134" s="1"/>
    </row>
    <row r="135" spans="5:26" ht="15.75" customHeight="1" x14ac:dyDescent="0.25">
      <c r="E135" s="1" t="e">
        <f>VLOOKUP(A135,INVENTARIO!$D:$E,1,0)</f>
        <v>#N/A</v>
      </c>
      <c r="F135" s="1" t="e">
        <f t="shared" si="0"/>
        <v>#N/A</v>
      </c>
      <c r="G135" s="1"/>
      <c r="H135" s="1"/>
      <c r="I135" s="1"/>
      <c r="J135" s="1"/>
      <c r="K135" s="1"/>
      <c r="L135" s="1"/>
      <c r="M135" s="1"/>
      <c r="N135" s="1"/>
      <c r="O135" s="1"/>
      <c r="P135" s="1"/>
      <c r="Q135" s="1"/>
      <c r="R135" s="1"/>
      <c r="S135" s="1"/>
      <c r="T135" s="1"/>
      <c r="U135" s="1"/>
      <c r="V135" s="1"/>
      <c r="W135" s="1"/>
      <c r="X135" s="1"/>
      <c r="Y135" s="1"/>
      <c r="Z135" s="1"/>
    </row>
    <row r="136" spans="5:26" ht="15.75" customHeight="1" x14ac:dyDescent="0.25">
      <c r="E136" s="1" t="e">
        <f>VLOOKUP(A136,INVENTARIO!$D:$E,1,0)</f>
        <v>#N/A</v>
      </c>
      <c r="F136" s="1" t="e">
        <f t="shared" si="0"/>
        <v>#N/A</v>
      </c>
      <c r="G136" s="1"/>
      <c r="H136" s="1"/>
      <c r="I136" s="1"/>
      <c r="J136" s="1"/>
      <c r="K136" s="1"/>
      <c r="L136" s="1"/>
      <c r="M136" s="1"/>
      <c r="N136" s="1"/>
      <c r="O136" s="1"/>
      <c r="P136" s="1"/>
      <c r="Q136" s="1"/>
      <c r="R136" s="1"/>
      <c r="S136" s="1"/>
      <c r="T136" s="1"/>
      <c r="U136" s="1"/>
      <c r="V136" s="1"/>
      <c r="W136" s="1"/>
      <c r="X136" s="1"/>
      <c r="Y136" s="1"/>
      <c r="Z136" s="1"/>
    </row>
    <row r="137" spans="5:26" ht="15.75" customHeight="1" x14ac:dyDescent="0.25">
      <c r="E137" s="1" t="e">
        <f>VLOOKUP(A137,INVENTARIO!$D:$E,1,0)</f>
        <v>#N/A</v>
      </c>
      <c r="F137" s="1" t="e">
        <f t="shared" si="0"/>
        <v>#N/A</v>
      </c>
      <c r="G137" s="1"/>
      <c r="H137" s="1"/>
      <c r="I137" s="1"/>
      <c r="J137" s="1"/>
      <c r="K137" s="1"/>
      <c r="L137" s="1"/>
      <c r="M137" s="1"/>
      <c r="N137" s="1"/>
      <c r="O137" s="1"/>
      <c r="P137" s="1"/>
      <c r="Q137" s="1"/>
      <c r="R137" s="1"/>
      <c r="S137" s="1"/>
      <c r="T137" s="1"/>
      <c r="U137" s="1"/>
      <c r="V137" s="1"/>
      <c r="W137" s="1"/>
      <c r="X137" s="1"/>
      <c r="Y137" s="1"/>
      <c r="Z137" s="1"/>
    </row>
    <row r="138" spans="5:26" ht="15.75" customHeight="1" x14ac:dyDescent="0.25">
      <c r="E138" s="1" t="e">
        <f>VLOOKUP(A138,INVENTARIO!$D:$E,1,0)</f>
        <v>#N/A</v>
      </c>
      <c r="F138" s="1" t="e">
        <f t="shared" si="0"/>
        <v>#N/A</v>
      </c>
      <c r="G138" s="1"/>
      <c r="H138" s="1"/>
      <c r="I138" s="1"/>
      <c r="J138" s="1"/>
      <c r="K138" s="1"/>
      <c r="L138" s="1"/>
      <c r="M138" s="1"/>
      <c r="N138" s="1"/>
      <c r="O138" s="1"/>
      <c r="P138" s="1"/>
      <c r="Q138" s="1"/>
      <c r="R138" s="1"/>
      <c r="S138" s="1"/>
      <c r="T138" s="1"/>
      <c r="U138" s="1"/>
      <c r="V138" s="1"/>
      <c r="W138" s="1"/>
      <c r="X138" s="1"/>
      <c r="Y138" s="1"/>
      <c r="Z138" s="1"/>
    </row>
    <row r="139" spans="5:26" ht="15.75" customHeight="1" x14ac:dyDescent="0.25">
      <c r="E139" s="1" t="e">
        <f>VLOOKUP(A139,INVENTARIO!$D:$E,1,0)</f>
        <v>#N/A</v>
      </c>
      <c r="F139" s="1" t="e">
        <f t="shared" si="0"/>
        <v>#N/A</v>
      </c>
      <c r="G139" s="1"/>
      <c r="H139" s="1"/>
      <c r="I139" s="1"/>
      <c r="J139" s="1"/>
      <c r="K139" s="1"/>
      <c r="L139" s="1"/>
      <c r="M139" s="1"/>
      <c r="N139" s="1"/>
      <c r="O139" s="1"/>
      <c r="P139" s="1"/>
      <c r="Q139" s="1"/>
      <c r="R139" s="1"/>
      <c r="S139" s="1"/>
      <c r="T139" s="1"/>
      <c r="U139" s="1"/>
      <c r="V139" s="1"/>
      <c r="W139" s="1"/>
      <c r="X139" s="1"/>
      <c r="Y139" s="1"/>
      <c r="Z139" s="1"/>
    </row>
    <row r="140" spans="5:26" ht="15.75" customHeight="1" x14ac:dyDescent="0.25">
      <c r="E140" s="1" t="e">
        <f>VLOOKUP(A140,INVENTARIO!$D:$E,1,0)</f>
        <v>#N/A</v>
      </c>
      <c r="F140" s="1" t="e">
        <f t="shared" si="0"/>
        <v>#N/A</v>
      </c>
      <c r="G140" s="1"/>
      <c r="H140" s="1"/>
      <c r="I140" s="1"/>
      <c r="J140" s="1"/>
      <c r="K140" s="1"/>
      <c r="L140" s="1"/>
      <c r="M140" s="1"/>
      <c r="N140" s="1"/>
      <c r="O140" s="1"/>
      <c r="P140" s="1"/>
      <c r="Q140" s="1"/>
      <c r="R140" s="1"/>
      <c r="S140" s="1"/>
      <c r="T140" s="1"/>
      <c r="U140" s="1"/>
      <c r="V140" s="1"/>
      <c r="W140" s="1"/>
      <c r="X140" s="1"/>
      <c r="Y140" s="1"/>
      <c r="Z140" s="1"/>
    </row>
    <row r="141" spans="5:26" ht="15.75" customHeight="1" x14ac:dyDescent="0.25">
      <c r="E141" s="1" t="e">
        <f>VLOOKUP(A141,INVENTARIO!$D:$E,1,0)</f>
        <v>#N/A</v>
      </c>
      <c r="F141" s="1" t="e">
        <f t="shared" si="0"/>
        <v>#N/A</v>
      </c>
      <c r="G141" s="1"/>
      <c r="H141" s="1"/>
      <c r="I141" s="1"/>
      <c r="J141" s="1"/>
      <c r="K141" s="1"/>
      <c r="L141" s="1"/>
      <c r="M141" s="1"/>
      <c r="N141" s="1"/>
      <c r="O141" s="1"/>
      <c r="P141" s="1"/>
      <c r="Q141" s="1"/>
      <c r="R141" s="1"/>
      <c r="S141" s="1"/>
      <c r="T141" s="1"/>
      <c r="U141" s="1"/>
      <c r="V141" s="1"/>
      <c r="W141" s="1"/>
      <c r="X141" s="1"/>
      <c r="Y141" s="1"/>
      <c r="Z141" s="1"/>
    </row>
    <row r="142" spans="5:26" ht="15.75" customHeight="1" x14ac:dyDescent="0.25">
      <c r="E142" s="1" t="e">
        <f>VLOOKUP(A142,INVENTARIO!$D:$E,1,0)</f>
        <v>#N/A</v>
      </c>
      <c r="F142" s="1" t="e">
        <f t="shared" si="0"/>
        <v>#N/A</v>
      </c>
      <c r="G142" s="1"/>
      <c r="H142" s="1"/>
      <c r="I142" s="1"/>
      <c r="J142" s="1"/>
      <c r="K142" s="1"/>
      <c r="L142" s="1"/>
      <c r="M142" s="1"/>
      <c r="N142" s="1"/>
      <c r="O142" s="1"/>
      <c r="P142" s="1"/>
      <c r="Q142" s="1"/>
      <c r="R142" s="1"/>
      <c r="S142" s="1"/>
      <c r="T142" s="1"/>
      <c r="U142" s="1"/>
      <c r="V142" s="1"/>
      <c r="W142" s="1"/>
      <c r="X142" s="1"/>
      <c r="Y142" s="1"/>
      <c r="Z142" s="1"/>
    </row>
    <row r="143" spans="5:26" ht="15.75" customHeight="1" x14ac:dyDescent="0.25">
      <c r="E143" s="1" t="e">
        <f>VLOOKUP(A143,INVENTARIO!$D:$E,1,0)</f>
        <v>#N/A</v>
      </c>
      <c r="F143" s="1" t="e">
        <f t="shared" si="0"/>
        <v>#N/A</v>
      </c>
      <c r="G143" s="1"/>
      <c r="H143" s="1"/>
      <c r="I143" s="1"/>
      <c r="J143" s="1"/>
      <c r="K143" s="1"/>
      <c r="L143" s="1"/>
      <c r="M143" s="1"/>
      <c r="N143" s="1"/>
      <c r="O143" s="1"/>
      <c r="P143" s="1"/>
      <c r="Q143" s="1"/>
      <c r="R143" s="1"/>
      <c r="S143" s="1"/>
      <c r="T143" s="1"/>
      <c r="U143" s="1"/>
      <c r="V143" s="1"/>
      <c r="W143" s="1"/>
      <c r="X143" s="1"/>
      <c r="Y143" s="1"/>
      <c r="Z143" s="1"/>
    </row>
    <row r="144" spans="5:26" ht="15.75" customHeight="1" x14ac:dyDescent="0.25">
      <c r="E144" s="1" t="e">
        <f>VLOOKUP(A144,INVENTARIO!$D:$E,1,0)</f>
        <v>#N/A</v>
      </c>
      <c r="F144" s="1" t="e">
        <f t="shared" si="0"/>
        <v>#N/A</v>
      </c>
      <c r="G144" s="1"/>
      <c r="H144" s="1"/>
      <c r="I144" s="1"/>
      <c r="J144" s="1"/>
      <c r="K144" s="1"/>
      <c r="L144" s="1"/>
      <c r="M144" s="1"/>
      <c r="N144" s="1"/>
      <c r="O144" s="1"/>
      <c r="P144" s="1"/>
      <c r="Q144" s="1"/>
      <c r="R144" s="1"/>
      <c r="S144" s="1"/>
      <c r="T144" s="1"/>
      <c r="U144" s="1"/>
      <c r="V144" s="1"/>
      <c r="W144" s="1"/>
      <c r="X144" s="1"/>
      <c r="Y144" s="1"/>
      <c r="Z144" s="1"/>
    </row>
    <row r="145" spans="5:26" ht="15.75" customHeight="1" x14ac:dyDescent="0.25">
      <c r="E145" s="1" t="e">
        <f>VLOOKUP(A145,INVENTARIO!$D:$E,1,0)</f>
        <v>#N/A</v>
      </c>
      <c r="F145" s="1" t="e">
        <f t="shared" si="0"/>
        <v>#N/A</v>
      </c>
      <c r="G145" s="1"/>
      <c r="H145" s="1"/>
      <c r="I145" s="1"/>
      <c r="J145" s="1"/>
      <c r="K145" s="1"/>
      <c r="L145" s="1"/>
      <c r="M145" s="1"/>
      <c r="N145" s="1"/>
      <c r="O145" s="1"/>
      <c r="P145" s="1"/>
      <c r="Q145" s="1"/>
      <c r="R145" s="1"/>
      <c r="S145" s="1"/>
      <c r="T145" s="1"/>
      <c r="U145" s="1"/>
      <c r="V145" s="1"/>
      <c r="W145" s="1"/>
      <c r="X145" s="1"/>
      <c r="Y145" s="1"/>
      <c r="Z145" s="1"/>
    </row>
    <row r="146" spans="5:26" ht="15.75" customHeight="1" x14ac:dyDescent="0.25">
      <c r="E146" s="1" t="e">
        <f>VLOOKUP(A146,INVENTARIO!$D:$E,1,0)</f>
        <v>#N/A</v>
      </c>
      <c r="F146" s="1" t="e">
        <f t="shared" si="0"/>
        <v>#N/A</v>
      </c>
      <c r="G146" s="1"/>
      <c r="H146" s="1"/>
      <c r="I146" s="1"/>
      <c r="J146" s="1"/>
      <c r="K146" s="1"/>
      <c r="L146" s="1"/>
      <c r="M146" s="1"/>
      <c r="N146" s="1"/>
      <c r="O146" s="1"/>
      <c r="P146" s="1"/>
      <c r="Q146" s="1"/>
      <c r="R146" s="1"/>
      <c r="S146" s="1"/>
      <c r="T146" s="1"/>
      <c r="U146" s="1"/>
      <c r="V146" s="1"/>
      <c r="W146" s="1"/>
      <c r="X146" s="1"/>
      <c r="Y146" s="1"/>
      <c r="Z146" s="1"/>
    </row>
    <row r="147" spans="5:26" ht="15.75" customHeight="1" x14ac:dyDescent="0.25">
      <c r="E147" s="1" t="e">
        <f>VLOOKUP(A147,INVENTARIO!$D:$E,1,0)</f>
        <v>#N/A</v>
      </c>
      <c r="F147" s="1" t="e">
        <f t="shared" si="0"/>
        <v>#N/A</v>
      </c>
      <c r="G147" s="1"/>
      <c r="H147" s="1"/>
      <c r="I147" s="1"/>
      <c r="J147" s="1"/>
      <c r="K147" s="1"/>
      <c r="L147" s="1"/>
      <c r="M147" s="1"/>
      <c r="N147" s="1"/>
      <c r="O147" s="1"/>
      <c r="P147" s="1"/>
      <c r="Q147" s="1"/>
      <c r="R147" s="1"/>
      <c r="S147" s="1"/>
      <c r="T147" s="1"/>
      <c r="U147" s="1"/>
      <c r="V147" s="1"/>
      <c r="W147" s="1"/>
      <c r="X147" s="1"/>
      <c r="Y147" s="1"/>
      <c r="Z147" s="1"/>
    </row>
    <row r="148" spans="5:26" ht="15.75" customHeight="1" x14ac:dyDescent="0.25">
      <c r="E148" s="1" t="e">
        <f>VLOOKUP(A148,INVENTARIO!$D:$E,1,0)</f>
        <v>#N/A</v>
      </c>
      <c r="F148" s="1" t="e">
        <f t="shared" si="0"/>
        <v>#N/A</v>
      </c>
      <c r="G148" s="1"/>
      <c r="H148" s="1"/>
      <c r="I148" s="1"/>
      <c r="J148" s="1"/>
      <c r="K148" s="1"/>
      <c r="L148" s="1"/>
      <c r="M148" s="1"/>
      <c r="N148" s="1"/>
      <c r="O148" s="1"/>
      <c r="P148" s="1"/>
      <c r="Q148" s="1"/>
      <c r="R148" s="1"/>
      <c r="S148" s="1"/>
      <c r="T148" s="1"/>
      <c r="U148" s="1"/>
      <c r="V148" s="1"/>
      <c r="W148" s="1"/>
      <c r="X148" s="1"/>
      <c r="Y148" s="1"/>
      <c r="Z148" s="1"/>
    </row>
    <row r="149" spans="5:26" ht="15.75" customHeight="1" x14ac:dyDescent="0.25">
      <c r="E149" s="1" t="e">
        <f>VLOOKUP(A149,INVENTARIO!$D:$E,1,0)</f>
        <v>#N/A</v>
      </c>
      <c r="F149" s="1" t="e">
        <f t="shared" si="0"/>
        <v>#N/A</v>
      </c>
      <c r="G149" s="1"/>
      <c r="H149" s="1"/>
      <c r="I149" s="1"/>
      <c r="J149" s="1"/>
      <c r="K149" s="1"/>
      <c r="L149" s="1"/>
      <c r="M149" s="1"/>
      <c r="N149" s="1"/>
      <c r="O149" s="1"/>
      <c r="P149" s="1"/>
      <c r="Q149" s="1"/>
      <c r="R149" s="1"/>
      <c r="S149" s="1"/>
      <c r="T149" s="1"/>
      <c r="U149" s="1"/>
      <c r="V149" s="1"/>
      <c r="W149" s="1"/>
      <c r="X149" s="1"/>
      <c r="Y149" s="1"/>
      <c r="Z149" s="1"/>
    </row>
    <row r="150" spans="5:26" ht="15.75" customHeight="1" x14ac:dyDescent="0.25">
      <c r="E150" s="1" t="e">
        <f>VLOOKUP(A150,INVENTARIO!$D:$E,1,0)</f>
        <v>#N/A</v>
      </c>
      <c r="F150" s="1" t="e">
        <f t="shared" si="0"/>
        <v>#N/A</v>
      </c>
      <c r="G150" s="1"/>
      <c r="H150" s="1"/>
      <c r="I150" s="1"/>
      <c r="J150" s="1"/>
      <c r="K150" s="1"/>
      <c r="L150" s="1"/>
      <c r="M150" s="1"/>
      <c r="N150" s="1"/>
      <c r="O150" s="1"/>
      <c r="P150" s="1"/>
      <c r="Q150" s="1"/>
      <c r="R150" s="1"/>
      <c r="S150" s="1"/>
      <c r="T150" s="1"/>
      <c r="U150" s="1"/>
      <c r="V150" s="1"/>
      <c r="W150" s="1"/>
      <c r="X150" s="1"/>
      <c r="Y150" s="1"/>
      <c r="Z150" s="1"/>
    </row>
    <row r="151" spans="5:26" ht="15.75" customHeight="1" x14ac:dyDescent="0.25">
      <c r="E151" s="1" t="e">
        <f>VLOOKUP(A151,INVENTARIO!$D:$E,1,0)</f>
        <v>#N/A</v>
      </c>
      <c r="F151" s="1" t="e">
        <f t="shared" si="0"/>
        <v>#N/A</v>
      </c>
      <c r="G151" s="1"/>
      <c r="H151" s="1"/>
      <c r="I151" s="1"/>
      <c r="J151" s="1"/>
      <c r="K151" s="1"/>
      <c r="L151" s="1"/>
      <c r="M151" s="1"/>
      <c r="N151" s="1"/>
      <c r="O151" s="1"/>
      <c r="P151" s="1"/>
      <c r="Q151" s="1"/>
      <c r="R151" s="1"/>
      <c r="S151" s="1"/>
      <c r="T151" s="1"/>
      <c r="U151" s="1"/>
      <c r="V151" s="1"/>
      <c r="W151" s="1"/>
      <c r="X151" s="1"/>
      <c r="Y151" s="1"/>
      <c r="Z151" s="1"/>
    </row>
    <row r="152" spans="5:26" ht="15.75" customHeight="1" x14ac:dyDescent="0.25">
      <c r="E152" s="1" t="e">
        <f>VLOOKUP(A152,INVENTARIO!$D:$E,1,0)</f>
        <v>#N/A</v>
      </c>
      <c r="F152" s="1" t="e">
        <f t="shared" si="0"/>
        <v>#N/A</v>
      </c>
      <c r="G152" s="1"/>
      <c r="H152" s="1"/>
      <c r="I152" s="1"/>
      <c r="J152" s="1"/>
      <c r="K152" s="1"/>
      <c r="L152" s="1"/>
      <c r="M152" s="1"/>
      <c r="N152" s="1"/>
      <c r="O152" s="1"/>
      <c r="P152" s="1"/>
      <c r="Q152" s="1"/>
      <c r="R152" s="1"/>
      <c r="S152" s="1"/>
      <c r="T152" s="1"/>
      <c r="U152" s="1"/>
      <c r="V152" s="1"/>
      <c r="W152" s="1"/>
      <c r="X152" s="1"/>
      <c r="Y152" s="1"/>
      <c r="Z152" s="1"/>
    </row>
    <row r="153" spans="5:26" ht="15.75" customHeight="1" x14ac:dyDescent="0.25">
      <c r="E153" s="1" t="e">
        <f>VLOOKUP(A153,INVENTARIO!$D:$E,1,0)</f>
        <v>#N/A</v>
      </c>
      <c r="F153" s="1" t="e">
        <f t="shared" si="0"/>
        <v>#N/A</v>
      </c>
      <c r="G153" s="1"/>
      <c r="H153" s="1"/>
      <c r="I153" s="1"/>
      <c r="J153" s="1"/>
      <c r="K153" s="1"/>
      <c r="L153" s="1"/>
      <c r="M153" s="1"/>
      <c r="N153" s="1"/>
      <c r="O153" s="1"/>
      <c r="P153" s="1"/>
      <c r="Q153" s="1"/>
      <c r="R153" s="1"/>
      <c r="S153" s="1"/>
      <c r="T153" s="1"/>
      <c r="U153" s="1"/>
      <c r="V153" s="1"/>
      <c r="W153" s="1"/>
      <c r="X153" s="1"/>
      <c r="Y153" s="1"/>
      <c r="Z153" s="1"/>
    </row>
    <row r="154" spans="5:26" ht="15.75" customHeight="1" x14ac:dyDescent="0.25">
      <c r="E154" s="1" t="e">
        <f>VLOOKUP(A154,INVENTARIO!$D:$E,1,0)</f>
        <v>#N/A</v>
      </c>
      <c r="F154" s="1" t="e">
        <f t="shared" si="0"/>
        <v>#N/A</v>
      </c>
      <c r="G154" s="1"/>
      <c r="H154" s="1"/>
      <c r="I154" s="1"/>
      <c r="J154" s="1"/>
      <c r="K154" s="1"/>
      <c r="L154" s="1"/>
      <c r="M154" s="1"/>
      <c r="N154" s="1"/>
      <c r="O154" s="1"/>
      <c r="P154" s="1"/>
      <c r="Q154" s="1"/>
      <c r="R154" s="1"/>
      <c r="S154" s="1"/>
      <c r="T154" s="1"/>
      <c r="U154" s="1"/>
      <c r="V154" s="1"/>
      <c r="W154" s="1"/>
      <c r="X154" s="1"/>
      <c r="Y154" s="1"/>
      <c r="Z154" s="1"/>
    </row>
    <row r="155" spans="5:26" ht="15.75" customHeight="1" x14ac:dyDescent="0.25">
      <c r="E155" s="1" t="e">
        <f>VLOOKUP(A155,INVENTARIO!$D:$E,1,0)</f>
        <v>#N/A</v>
      </c>
      <c r="F155" s="1" t="e">
        <f t="shared" si="0"/>
        <v>#N/A</v>
      </c>
      <c r="G155" s="1"/>
      <c r="H155" s="1"/>
      <c r="I155" s="1"/>
      <c r="J155" s="1"/>
      <c r="K155" s="1"/>
      <c r="L155" s="1"/>
      <c r="M155" s="1"/>
      <c r="N155" s="1"/>
      <c r="O155" s="1"/>
      <c r="P155" s="1"/>
      <c r="Q155" s="1"/>
      <c r="R155" s="1"/>
      <c r="S155" s="1"/>
      <c r="T155" s="1"/>
      <c r="U155" s="1"/>
      <c r="V155" s="1"/>
      <c r="W155" s="1"/>
      <c r="X155" s="1"/>
      <c r="Y155" s="1"/>
      <c r="Z155" s="1"/>
    </row>
    <row r="156" spans="5:26" ht="15.75" customHeight="1" x14ac:dyDescent="0.25">
      <c r="E156" s="1" t="e">
        <f>VLOOKUP(A156,INVENTARIO!$D:$E,1,0)</f>
        <v>#N/A</v>
      </c>
      <c r="F156" s="1" t="e">
        <f t="shared" si="0"/>
        <v>#N/A</v>
      </c>
      <c r="G156" s="1"/>
      <c r="H156" s="1"/>
      <c r="I156" s="1"/>
      <c r="J156" s="1"/>
      <c r="K156" s="1"/>
      <c r="L156" s="1"/>
      <c r="M156" s="1"/>
      <c r="N156" s="1"/>
      <c r="O156" s="1"/>
      <c r="P156" s="1"/>
      <c r="Q156" s="1"/>
      <c r="R156" s="1"/>
      <c r="S156" s="1"/>
      <c r="T156" s="1"/>
      <c r="U156" s="1"/>
      <c r="V156" s="1"/>
      <c r="W156" s="1"/>
      <c r="X156" s="1"/>
      <c r="Y156" s="1"/>
      <c r="Z156" s="1"/>
    </row>
    <row r="157" spans="5:26" ht="15.75" customHeight="1" x14ac:dyDescent="0.25">
      <c r="E157" s="1" t="e">
        <f>VLOOKUP(A157,INVENTARIO!$D:$E,1,0)</f>
        <v>#N/A</v>
      </c>
      <c r="F157" s="1" t="e">
        <f t="shared" si="0"/>
        <v>#N/A</v>
      </c>
      <c r="G157" s="1"/>
      <c r="H157" s="1"/>
      <c r="I157" s="1"/>
      <c r="J157" s="1"/>
      <c r="K157" s="1"/>
      <c r="L157" s="1"/>
      <c r="M157" s="1"/>
      <c r="N157" s="1"/>
      <c r="O157" s="1"/>
      <c r="P157" s="1"/>
      <c r="Q157" s="1"/>
      <c r="R157" s="1"/>
      <c r="S157" s="1"/>
      <c r="T157" s="1"/>
      <c r="U157" s="1"/>
      <c r="V157" s="1"/>
      <c r="W157" s="1"/>
      <c r="X157" s="1"/>
      <c r="Y157" s="1"/>
      <c r="Z157" s="1"/>
    </row>
    <row r="158" spans="5:26" ht="15.75" customHeight="1" x14ac:dyDescent="0.25">
      <c r="E158" s="1" t="e">
        <f>VLOOKUP(A158,INVENTARIO!$D:$E,1,0)</f>
        <v>#N/A</v>
      </c>
      <c r="F158" s="1" t="e">
        <f t="shared" si="0"/>
        <v>#N/A</v>
      </c>
      <c r="G158" s="1"/>
      <c r="H158" s="1"/>
      <c r="I158" s="1"/>
      <c r="J158" s="1"/>
      <c r="K158" s="1"/>
      <c r="L158" s="1"/>
      <c r="M158" s="1"/>
      <c r="N158" s="1"/>
      <c r="O158" s="1"/>
      <c r="P158" s="1"/>
      <c r="Q158" s="1"/>
      <c r="R158" s="1"/>
      <c r="S158" s="1"/>
      <c r="T158" s="1"/>
      <c r="U158" s="1"/>
      <c r="V158" s="1"/>
      <c r="W158" s="1"/>
      <c r="X158" s="1"/>
      <c r="Y158" s="1"/>
      <c r="Z158" s="1"/>
    </row>
    <row r="159" spans="5:26" ht="15.75" customHeight="1" x14ac:dyDescent="0.25">
      <c r="E159" s="1" t="e">
        <f>VLOOKUP(A159,INVENTARIO!$D:$E,1,0)</f>
        <v>#N/A</v>
      </c>
      <c r="F159" s="1" t="e">
        <f t="shared" si="0"/>
        <v>#N/A</v>
      </c>
      <c r="G159" s="1"/>
      <c r="H159" s="1"/>
      <c r="I159" s="1"/>
      <c r="J159" s="1"/>
      <c r="K159" s="1"/>
      <c r="L159" s="1"/>
      <c r="M159" s="1"/>
      <c r="N159" s="1"/>
      <c r="O159" s="1"/>
      <c r="P159" s="1"/>
      <c r="Q159" s="1"/>
      <c r="R159" s="1"/>
      <c r="S159" s="1"/>
      <c r="T159" s="1"/>
      <c r="U159" s="1"/>
      <c r="V159" s="1"/>
      <c r="W159" s="1"/>
      <c r="X159" s="1"/>
      <c r="Y159" s="1"/>
      <c r="Z159" s="1"/>
    </row>
    <row r="160" spans="5:26" ht="15.75" customHeight="1" x14ac:dyDescent="0.25">
      <c r="E160" s="1" t="e">
        <f>VLOOKUP(A160,INVENTARIO!$D:$E,1,0)</f>
        <v>#N/A</v>
      </c>
      <c r="F160" s="1" t="e">
        <f t="shared" si="0"/>
        <v>#N/A</v>
      </c>
      <c r="G160" s="1"/>
      <c r="H160" s="1"/>
      <c r="I160" s="1"/>
      <c r="J160" s="1"/>
      <c r="K160" s="1"/>
      <c r="L160" s="1"/>
      <c r="M160" s="1"/>
      <c r="N160" s="1"/>
      <c r="O160" s="1"/>
      <c r="P160" s="1"/>
      <c r="Q160" s="1"/>
      <c r="R160" s="1"/>
      <c r="S160" s="1"/>
      <c r="T160" s="1"/>
      <c r="U160" s="1"/>
      <c r="V160" s="1"/>
      <c r="W160" s="1"/>
      <c r="X160" s="1"/>
      <c r="Y160" s="1"/>
      <c r="Z160" s="1"/>
    </row>
    <row r="161" spans="5:26" ht="15.75" customHeight="1" x14ac:dyDescent="0.25">
      <c r="E161" s="1" t="e">
        <f>VLOOKUP(A161,INVENTARIO!$D:$E,1,0)</f>
        <v>#N/A</v>
      </c>
      <c r="F161" s="1" t="e">
        <f t="shared" si="0"/>
        <v>#N/A</v>
      </c>
      <c r="G161" s="1"/>
      <c r="H161" s="1"/>
      <c r="I161" s="1"/>
      <c r="J161" s="1"/>
      <c r="K161" s="1"/>
      <c r="L161" s="1"/>
      <c r="M161" s="1"/>
      <c r="N161" s="1"/>
      <c r="O161" s="1"/>
      <c r="P161" s="1"/>
      <c r="Q161" s="1"/>
      <c r="R161" s="1"/>
      <c r="S161" s="1"/>
      <c r="T161" s="1"/>
      <c r="U161" s="1"/>
      <c r="V161" s="1"/>
      <c r="W161" s="1"/>
      <c r="X161" s="1"/>
      <c r="Y161" s="1"/>
      <c r="Z161" s="1"/>
    </row>
    <row r="162" spans="5:26" ht="15.75" customHeight="1" x14ac:dyDescent="0.25">
      <c r="E162" s="1" t="e">
        <f>VLOOKUP(A162,INVENTARIO!$D:$E,1,0)</f>
        <v>#N/A</v>
      </c>
      <c r="F162" s="1" t="e">
        <f t="shared" si="0"/>
        <v>#N/A</v>
      </c>
      <c r="G162" s="1"/>
      <c r="H162" s="1"/>
      <c r="I162" s="1"/>
      <c r="J162" s="1"/>
      <c r="K162" s="1"/>
      <c r="L162" s="1"/>
      <c r="M162" s="1"/>
      <c r="N162" s="1"/>
      <c r="O162" s="1"/>
      <c r="P162" s="1"/>
      <c r="Q162" s="1"/>
      <c r="R162" s="1"/>
      <c r="S162" s="1"/>
      <c r="T162" s="1"/>
      <c r="U162" s="1"/>
      <c r="V162" s="1"/>
      <c r="W162" s="1"/>
      <c r="X162" s="1"/>
      <c r="Y162" s="1"/>
      <c r="Z162" s="1"/>
    </row>
    <row r="163" spans="5:26" ht="15.75" customHeight="1" x14ac:dyDescent="0.25">
      <c r="E163" s="1" t="e">
        <f>VLOOKUP(A163,INVENTARIO!$D:$E,1,0)</f>
        <v>#N/A</v>
      </c>
      <c r="F163" s="1" t="e">
        <f t="shared" si="0"/>
        <v>#N/A</v>
      </c>
      <c r="G163" s="1"/>
      <c r="H163" s="1"/>
      <c r="I163" s="1"/>
      <c r="J163" s="1"/>
      <c r="K163" s="1"/>
      <c r="L163" s="1"/>
      <c r="M163" s="1"/>
      <c r="N163" s="1"/>
      <c r="O163" s="1"/>
      <c r="P163" s="1"/>
      <c r="Q163" s="1"/>
      <c r="R163" s="1"/>
      <c r="S163" s="1"/>
      <c r="T163" s="1"/>
      <c r="U163" s="1"/>
      <c r="V163" s="1"/>
      <c r="W163" s="1"/>
      <c r="X163" s="1"/>
      <c r="Y163" s="1"/>
      <c r="Z163" s="1"/>
    </row>
    <row r="164" spans="5:26" ht="15.75" customHeight="1" x14ac:dyDescent="0.25">
      <c r="E164" s="1" t="e">
        <f>VLOOKUP(A164,INVENTARIO!$D:$E,1,0)</f>
        <v>#N/A</v>
      </c>
      <c r="F164" s="1" t="e">
        <f t="shared" si="0"/>
        <v>#N/A</v>
      </c>
      <c r="G164" s="1"/>
      <c r="H164" s="1"/>
      <c r="I164" s="1"/>
      <c r="J164" s="1"/>
      <c r="K164" s="1"/>
      <c r="L164" s="1"/>
      <c r="M164" s="1"/>
      <c r="N164" s="1"/>
      <c r="O164" s="1"/>
      <c r="P164" s="1"/>
      <c r="Q164" s="1"/>
      <c r="R164" s="1"/>
      <c r="S164" s="1"/>
      <c r="T164" s="1"/>
      <c r="U164" s="1"/>
      <c r="V164" s="1"/>
      <c r="W164" s="1"/>
      <c r="X164" s="1"/>
      <c r="Y164" s="1"/>
      <c r="Z164" s="1"/>
    </row>
    <row r="165" spans="5:26" ht="15.75" customHeight="1" x14ac:dyDescent="0.25">
      <c r="E165" s="1" t="e">
        <f>VLOOKUP(A165,INVENTARIO!$D:$E,1,0)</f>
        <v>#N/A</v>
      </c>
      <c r="F165" s="1" t="e">
        <f t="shared" si="0"/>
        <v>#N/A</v>
      </c>
      <c r="G165" s="1"/>
      <c r="H165" s="1"/>
      <c r="I165" s="1"/>
      <c r="J165" s="1"/>
      <c r="K165" s="1"/>
      <c r="L165" s="1"/>
      <c r="M165" s="1"/>
      <c r="N165" s="1"/>
      <c r="O165" s="1"/>
      <c r="P165" s="1"/>
      <c r="Q165" s="1"/>
      <c r="R165" s="1"/>
      <c r="S165" s="1"/>
      <c r="T165" s="1"/>
      <c r="U165" s="1"/>
      <c r="V165" s="1"/>
      <c r="W165" s="1"/>
      <c r="X165" s="1"/>
      <c r="Y165" s="1"/>
      <c r="Z165" s="1"/>
    </row>
    <row r="166" spans="5:26" ht="15.75" customHeight="1" x14ac:dyDescent="0.25">
      <c r="E166" s="1" t="e">
        <f>VLOOKUP(A166,INVENTARIO!$D:$E,1,0)</f>
        <v>#N/A</v>
      </c>
      <c r="F166" s="1" t="e">
        <f t="shared" si="0"/>
        <v>#N/A</v>
      </c>
      <c r="G166" s="1"/>
      <c r="H166" s="1"/>
      <c r="I166" s="1"/>
      <c r="J166" s="1"/>
      <c r="K166" s="1"/>
      <c r="L166" s="1"/>
      <c r="M166" s="1"/>
      <c r="N166" s="1"/>
      <c r="O166" s="1"/>
      <c r="P166" s="1"/>
      <c r="Q166" s="1"/>
      <c r="R166" s="1"/>
      <c r="S166" s="1"/>
      <c r="T166" s="1"/>
      <c r="U166" s="1"/>
      <c r="V166" s="1"/>
      <c r="W166" s="1"/>
      <c r="X166" s="1"/>
      <c r="Y166" s="1"/>
      <c r="Z166" s="1"/>
    </row>
    <row r="167" spans="5:26" ht="15.75" customHeight="1" x14ac:dyDescent="0.25">
      <c r="E167" s="1" t="e">
        <f>VLOOKUP(A167,INVENTARIO!$D:$E,1,0)</f>
        <v>#N/A</v>
      </c>
      <c r="F167" s="1" t="e">
        <f t="shared" si="0"/>
        <v>#N/A</v>
      </c>
      <c r="G167" s="1"/>
      <c r="H167" s="1"/>
      <c r="I167" s="1"/>
      <c r="J167" s="1"/>
      <c r="K167" s="1"/>
      <c r="L167" s="1"/>
      <c r="M167" s="1"/>
      <c r="N167" s="1"/>
      <c r="O167" s="1"/>
      <c r="P167" s="1"/>
      <c r="Q167" s="1"/>
      <c r="R167" s="1"/>
      <c r="S167" s="1"/>
      <c r="T167" s="1"/>
      <c r="U167" s="1"/>
      <c r="V167" s="1"/>
      <c r="W167" s="1"/>
      <c r="X167" s="1"/>
      <c r="Y167" s="1"/>
      <c r="Z167" s="1"/>
    </row>
    <row r="168" spans="5:26" ht="15.75" customHeight="1" x14ac:dyDescent="0.25">
      <c r="E168" s="1" t="e">
        <f>VLOOKUP(A168,INVENTARIO!$D:$E,1,0)</f>
        <v>#N/A</v>
      </c>
      <c r="F168" s="1" t="e">
        <f t="shared" si="0"/>
        <v>#N/A</v>
      </c>
      <c r="G168" s="1"/>
      <c r="H168" s="1"/>
      <c r="I168" s="1"/>
      <c r="J168" s="1"/>
      <c r="K168" s="1"/>
      <c r="L168" s="1"/>
      <c r="M168" s="1"/>
      <c r="N168" s="1"/>
      <c r="O168" s="1"/>
      <c r="P168" s="1"/>
      <c r="Q168" s="1"/>
      <c r="R168" s="1"/>
      <c r="S168" s="1"/>
      <c r="T168" s="1"/>
      <c r="U168" s="1"/>
      <c r="V168" s="1"/>
      <c r="W168" s="1"/>
      <c r="X168" s="1"/>
      <c r="Y168" s="1"/>
      <c r="Z168" s="1"/>
    </row>
    <row r="169" spans="5:26" ht="15.75" customHeight="1" x14ac:dyDescent="0.25">
      <c r="E169" s="1" t="e">
        <f>VLOOKUP(A169,INVENTARIO!$D:$E,1,0)</f>
        <v>#N/A</v>
      </c>
      <c r="F169" s="1" t="e">
        <f t="shared" si="0"/>
        <v>#N/A</v>
      </c>
      <c r="G169" s="1"/>
      <c r="H169" s="1"/>
      <c r="I169" s="1"/>
      <c r="J169" s="1"/>
      <c r="K169" s="1"/>
      <c r="L169" s="1"/>
      <c r="M169" s="1"/>
      <c r="N169" s="1"/>
      <c r="O169" s="1"/>
      <c r="P169" s="1"/>
      <c r="Q169" s="1"/>
      <c r="R169" s="1"/>
      <c r="S169" s="1"/>
      <c r="T169" s="1"/>
      <c r="U169" s="1"/>
      <c r="V169" s="1"/>
      <c r="W169" s="1"/>
      <c r="X169" s="1"/>
      <c r="Y169" s="1"/>
      <c r="Z169" s="1"/>
    </row>
    <row r="170" spans="5:26" ht="15.75" customHeight="1" x14ac:dyDescent="0.25">
      <c r="E170" s="1" t="e">
        <f>VLOOKUP(A170,INVENTARIO!$D:$E,1,0)</f>
        <v>#N/A</v>
      </c>
      <c r="F170" s="1" t="e">
        <f t="shared" si="0"/>
        <v>#N/A</v>
      </c>
      <c r="G170" s="1"/>
      <c r="H170" s="1"/>
      <c r="I170" s="1"/>
      <c r="J170" s="1"/>
      <c r="K170" s="1"/>
      <c r="L170" s="1"/>
      <c r="M170" s="1"/>
      <c r="N170" s="1"/>
      <c r="O170" s="1"/>
      <c r="P170" s="1"/>
      <c r="Q170" s="1"/>
      <c r="R170" s="1"/>
      <c r="S170" s="1"/>
      <c r="T170" s="1"/>
      <c r="U170" s="1"/>
      <c r="V170" s="1"/>
      <c r="W170" s="1"/>
      <c r="X170" s="1"/>
      <c r="Y170" s="1"/>
      <c r="Z170" s="1"/>
    </row>
    <row r="171" spans="5:26" ht="15.75" customHeight="1" x14ac:dyDescent="0.25">
      <c r="E171" s="1" t="e">
        <f>VLOOKUP(A171,INVENTARIO!$D:$E,1,0)</f>
        <v>#N/A</v>
      </c>
      <c r="F171" s="1" t="e">
        <f t="shared" si="0"/>
        <v>#N/A</v>
      </c>
      <c r="G171" s="1"/>
      <c r="H171" s="1"/>
      <c r="I171" s="1"/>
      <c r="J171" s="1"/>
      <c r="K171" s="1"/>
      <c r="L171" s="1"/>
      <c r="M171" s="1"/>
      <c r="N171" s="1"/>
      <c r="O171" s="1"/>
      <c r="P171" s="1"/>
      <c r="Q171" s="1"/>
      <c r="R171" s="1"/>
      <c r="S171" s="1"/>
      <c r="T171" s="1"/>
      <c r="U171" s="1"/>
      <c r="V171" s="1"/>
      <c r="W171" s="1"/>
      <c r="X171" s="1"/>
      <c r="Y171" s="1"/>
      <c r="Z171" s="1"/>
    </row>
    <row r="172" spans="5:26" ht="15.75" customHeight="1" x14ac:dyDescent="0.25">
      <c r="E172" s="1" t="e">
        <f>VLOOKUP(A172,INVENTARIO!$D:$E,1,0)</f>
        <v>#N/A</v>
      </c>
      <c r="F172" s="1" t="e">
        <f t="shared" si="0"/>
        <v>#N/A</v>
      </c>
      <c r="G172" s="1"/>
      <c r="H172" s="1"/>
      <c r="I172" s="1"/>
      <c r="J172" s="1"/>
      <c r="K172" s="1"/>
      <c r="L172" s="1"/>
      <c r="M172" s="1"/>
      <c r="N172" s="1"/>
      <c r="O172" s="1"/>
      <c r="P172" s="1"/>
      <c r="Q172" s="1"/>
      <c r="R172" s="1"/>
      <c r="S172" s="1"/>
      <c r="T172" s="1"/>
      <c r="U172" s="1"/>
      <c r="V172" s="1"/>
      <c r="W172" s="1"/>
      <c r="X172" s="1"/>
      <c r="Y172" s="1"/>
      <c r="Z172" s="1"/>
    </row>
    <row r="173" spans="5:26" ht="15.75" customHeight="1" x14ac:dyDescent="0.25">
      <c r="E173" s="1" t="e">
        <f>VLOOKUP(A173,INVENTARIO!$D:$E,1,0)</f>
        <v>#N/A</v>
      </c>
      <c r="F173" s="1" t="e">
        <f t="shared" si="0"/>
        <v>#N/A</v>
      </c>
      <c r="G173" s="1"/>
      <c r="H173" s="1"/>
      <c r="I173" s="1"/>
      <c r="J173" s="1"/>
      <c r="K173" s="1"/>
      <c r="L173" s="1"/>
      <c r="M173" s="1"/>
      <c r="N173" s="1"/>
      <c r="O173" s="1"/>
      <c r="P173" s="1"/>
      <c r="Q173" s="1"/>
      <c r="R173" s="1"/>
      <c r="S173" s="1"/>
      <c r="T173" s="1"/>
      <c r="U173" s="1"/>
      <c r="V173" s="1"/>
      <c r="W173" s="1"/>
      <c r="X173" s="1"/>
      <c r="Y173" s="1"/>
      <c r="Z173" s="1"/>
    </row>
    <row r="174" spans="5:26" ht="15.75" customHeight="1" x14ac:dyDescent="0.25">
      <c r="E174" s="1" t="e">
        <f>VLOOKUP(A174,INVENTARIO!$D:$E,1,0)</f>
        <v>#N/A</v>
      </c>
      <c r="F174" s="1" t="e">
        <f t="shared" si="0"/>
        <v>#N/A</v>
      </c>
      <c r="G174" s="1"/>
      <c r="H174" s="1"/>
      <c r="I174" s="1"/>
      <c r="J174" s="1"/>
      <c r="K174" s="1"/>
      <c r="L174" s="1"/>
      <c r="M174" s="1"/>
      <c r="N174" s="1"/>
      <c r="O174" s="1"/>
      <c r="P174" s="1"/>
      <c r="Q174" s="1"/>
      <c r="R174" s="1"/>
      <c r="S174" s="1"/>
      <c r="T174" s="1"/>
      <c r="U174" s="1"/>
      <c r="V174" s="1"/>
      <c r="W174" s="1"/>
      <c r="X174" s="1"/>
      <c r="Y174" s="1"/>
      <c r="Z174" s="1"/>
    </row>
    <row r="175" spans="5:26" ht="15.75" customHeight="1" x14ac:dyDescent="0.25">
      <c r="E175" s="1" t="e">
        <f>VLOOKUP(A175,INVENTARIO!$D:$E,1,0)</f>
        <v>#N/A</v>
      </c>
      <c r="F175" s="1" t="e">
        <f t="shared" si="0"/>
        <v>#N/A</v>
      </c>
      <c r="G175" s="1"/>
      <c r="H175" s="1"/>
      <c r="I175" s="1"/>
      <c r="J175" s="1"/>
      <c r="K175" s="1"/>
      <c r="L175" s="1"/>
      <c r="M175" s="1"/>
      <c r="N175" s="1"/>
      <c r="O175" s="1"/>
      <c r="P175" s="1"/>
      <c r="Q175" s="1"/>
      <c r="R175" s="1"/>
      <c r="S175" s="1"/>
      <c r="T175" s="1"/>
      <c r="U175" s="1"/>
      <c r="V175" s="1"/>
      <c r="W175" s="1"/>
      <c r="X175" s="1"/>
      <c r="Y175" s="1"/>
      <c r="Z175" s="1"/>
    </row>
    <row r="176" spans="5:26" ht="15.75" customHeight="1" x14ac:dyDescent="0.25">
      <c r="E176" s="1" t="e">
        <f>VLOOKUP(A176,INVENTARIO!$D:$E,1,0)</f>
        <v>#N/A</v>
      </c>
      <c r="F176" s="1" t="e">
        <f t="shared" si="0"/>
        <v>#N/A</v>
      </c>
      <c r="G176" s="1"/>
      <c r="H176" s="1"/>
      <c r="I176" s="1"/>
      <c r="J176" s="1"/>
      <c r="K176" s="1"/>
      <c r="L176" s="1"/>
      <c r="M176" s="1"/>
      <c r="N176" s="1"/>
      <c r="O176" s="1"/>
      <c r="P176" s="1"/>
      <c r="Q176" s="1"/>
      <c r="R176" s="1"/>
      <c r="S176" s="1"/>
      <c r="T176" s="1"/>
      <c r="U176" s="1"/>
      <c r="V176" s="1"/>
      <c r="W176" s="1"/>
      <c r="X176" s="1"/>
      <c r="Y176" s="1"/>
      <c r="Z176" s="1"/>
    </row>
    <row r="177" spans="5:26" ht="15.75" customHeight="1" x14ac:dyDescent="0.25">
      <c r="E177" s="1" t="e">
        <f>VLOOKUP(A177,INVENTARIO!$D:$E,1,0)</f>
        <v>#N/A</v>
      </c>
      <c r="F177" s="1" t="e">
        <f t="shared" si="0"/>
        <v>#N/A</v>
      </c>
      <c r="G177" s="1"/>
      <c r="H177" s="1"/>
      <c r="I177" s="1"/>
      <c r="J177" s="1"/>
      <c r="K177" s="1"/>
      <c r="L177" s="1"/>
      <c r="M177" s="1"/>
      <c r="N177" s="1"/>
      <c r="O177" s="1"/>
      <c r="P177" s="1"/>
      <c r="Q177" s="1"/>
      <c r="R177" s="1"/>
      <c r="S177" s="1"/>
      <c r="T177" s="1"/>
      <c r="U177" s="1"/>
      <c r="V177" s="1"/>
      <c r="W177" s="1"/>
      <c r="X177" s="1"/>
      <c r="Y177" s="1"/>
      <c r="Z177" s="1"/>
    </row>
    <row r="178" spans="5:26" ht="15.75" customHeight="1" x14ac:dyDescent="0.25">
      <c r="E178" s="1" t="e">
        <f>VLOOKUP(A178,INVENTARIO!$D:$E,1,0)</f>
        <v>#N/A</v>
      </c>
      <c r="F178" s="1" t="e">
        <f t="shared" si="0"/>
        <v>#N/A</v>
      </c>
      <c r="G178" s="1"/>
      <c r="H178" s="1"/>
      <c r="I178" s="1"/>
      <c r="J178" s="1"/>
      <c r="K178" s="1"/>
      <c r="L178" s="1"/>
      <c r="M178" s="1"/>
      <c r="N178" s="1"/>
      <c r="O178" s="1"/>
      <c r="P178" s="1"/>
      <c r="Q178" s="1"/>
      <c r="R178" s="1"/>
      <c r="S178" s="1"/>
      <c r="T178" s="1"/>
      <c r="U178" s="1"/>
      <c r="V178" s="1"/>
      <c r="W178" s="1"/>
      <c r="X178" s="1"/>
      <c r="Y178" s="1"/>
      <c r="Z178" s="1"/>
    </row>
    <row r="179" spans="5:26" ht="15.75" customHeight="1" x14ac:dyDescent="0.25">
      <c r="E179" s="1" t="e">
        <f>VLOOKUP(A179,INVENTARIO!$D:$E,1,0)</f>
        <v>#N/A</v>
      </c>
      <c r="F179" s="1" t="e">
        <f t="shared" si="0"/>
        <v>#N/A</v>
      </c>
      <c r="G179" s="1"/>
      <c r="H179" s="1"/>
      <c r="I179" s="1"/>
      <c r="J179" s="1"/>
      <c r="K179" s="1"/>
      <c r="L179" s="1"/>
      <c r="M179" s="1"/>
      <c r="N179" s="1"/>
      <c r="O179" s="1"/>
      <c r="P179" s="1"/>
      <c r="Q179" s="1"/>
      <c r="R179" s="1"/>
      <c r="S179" s="1"/>
      <c r="T179" s="1"/>
      <c r="U179" s="1"/>
      <c r="V179" s="1"/>
      <c r="W179" s="1"/>
      <c r="X179" s="1"/>
      <c r="Y179" s="1"/>
      <c r="Z179" s="1"/>
    </row>
    <row r="180" spans="5:26" ht="15.75" customHeight="1" x14ac:dyDescent="0.25">
      <c r="E180" s="1" t="e">
        <f>VLOOKUP(A180,INVENTARIO!$D:$E,1,0)</f>
        <v>#N/A</v>
      </c>
      <c r="F180" s="1" t="e">
        <f t="shared" si="0"/>
        <v>#N/A</v>
      </c>
      <c r="G180" s="1"/>
      <c r="H180" s="1"/>
      <c r="I180" s="1"/>
      <c r="J180" s="1"/>
      <c r="K180" s="1"/>
      <c r="L180" s="1"/>
      <c r="M180" s="1"/>
      <c r="N180" s="1"/>
      <c r="O180" s="1"/>
      <c r="P180" s="1"/>
      <c r="Q180" s="1"/>
      <c r="R180" s="1"/>
      <c r="S180" s="1"/>
      <c r="T180" s="1"/>
      <c r="U180" s="1"/>
      <c r="V180" s="1"/>
      <c r="W180" s="1"/>
      <c r="X180" s="1"/>
      <c r="Y180" s="1"/>
      <c r="Z180" s="1"/>
    </row>
    <row r="181" spans="5:26" ht="15.75" customHeight="1" x14ac:dyDescent="0.25">
      <c r="E181" s="1" t="e">
        <f>VLOOKUP(A181,INVENTARIO!$D:$E,1,0)</f>
        <v>#N/A</v>
      </c>
      <c r="F181" s="1" t="e">
        <f t="shared" si="0"/>
        <v>#N/A</v>
      </c>
      <c r="G181" s="1"/>
      <c r="H181" s="1"/>
      <c r="I181" s="1"/>
      <c r="J181" s="1"/>
      <c r="K181" s="1"/>
      <c r="L181" s="1"/>
      <c r="M181" s="1"/>
      <c r="N181" s="1"/>
      <c r="O181" s="1"/>
      <c r="P181" s="1"/>
      <c r="Q181" s="1"/>
      <c r="R181" s="1"/>
      <c r="S181" s="1"/>
      <c r="T181" s="1"/>
      <c r="U181" s="1"/>
      <c r="V181" s="1"/>
      <c r="W181" s="1"/>
      <c r="X181" s="1"/>
      <c r="Y181" s="1"/>
      <c r="Z181" s="1"/>
    </row>
    <row r="182" spans="5:26" ht="15.75" customHeight="1" x14ac:dyDescent="0.25">
      <c r="E182" s="1" t="e">
        <f>VLOOKUP(A182,INVENTARIO!$D:$E,1,0)</f>
        <v>#N/A</v>
      </c>
      <c r="F182" s="1" t="e">
        <f t="shared" si="0"/>
        <v>#N/A</v>
      </c>
      <c r="G182" s="1"/>
      <c r="H182" s="1"/>
      <c r="I182" s="1"/>
      <c r="J182" s="1"/>
      <c r="K182" s="1"/>
      <c r="L182" s="1"/>
      <c r="M182" s="1"/>
      <c r="N182" s="1"/>
      <c r="O182" s="1"/>
      <c r="P182" s="1"/>
      <c r="Q182" s="1"/>
      <c r="R182" s="1"/>
      <c r="S182" s="1"/>
      <c r="T182" s="1"/>
      <c r="U182" s="1"/>
      <c r="V182" s="1"/>
      <c r="W182" s="1"/>
      <c r="X182" s="1"/>
      <c r="Y182" s="1"/>
      <c r="Z182" s="1"/>
    </row>
    <row r="183" spans="5:26" ht="15.75" customHeight="1" x14ac:dyDescent="0.25">
      <c r="E183" s="1" t="e">
        <f>VLOOKUP(A183,INVENTARIO!$D:$E,1,0)</f>
        <v>#N/A</v>
      </c>
      <c r="F183" s="1" t="e">
        <f t="shared" si="0"/>
        <v>#N/A</v>
      </c>
      <c r="G183" s="1"/>
      <c r="H183" s="1"/>
      <c r="I183" s="1"/>
      <c r="J183" s="1"/>
      <c r="K183" s="1"/>
      <c r="L183" s="1"/>
      <c r="M183" s="1"/>
      <c r="N183" s="1"/>
      <c r="O183" s="1"/>
      <c r="P183" s="1"/>
      <c r="Q183" s="1"/>
      <c r="R183" s="1"/>
      <c r="S183" s="1"/>
      <c r="T183" s="1"/>
      <c r="U183" s="1"/>
      <c r="V183" s="1"/>
      <c r="W183" s="1"/>
      <c r="X183" s="1"/>
      <c r="Y183" s="1"/>
      <c r="Z183" s="1"/>
    </row>
    <row r="184" spans="5:26" ht="15.75" customHeight="1" x14ac:dyDescent="0.25">
      <c r="E184" s="1" t="e">
        <f>VLOOKUP(A184,INVENTARIO!$D:$E,1,0)</f>
        <v>#N/A</v>
      </c>
      <c r="F184" s="1" t="e">
        <f t="shared" si="0"/>
        <v>#N/A</v>
      </c>
      <c r="G184" s="1"/>
      <c r="H184" s="1"/>
      <c r="I184" s="1"/>
      <c r="J184" s="1"/>
      <c r="K184" s="1"/>
      <c r="L184" s="1"/>
      <c r="M184" s="1"/>
      <c r="N184" s="1"/>
      <c r="O184" s="1"/>
      <c r="P184" s="1"/>
      <c r="Q184" s="1"/>
      <c r="R184" s="1"/>
      <c r="S184" s="1"/>
      <c r="T184" s="1"/>
      <c r="U184" s="1"/>
      <c r="V184" s="1"/>
      <c r="W184" s="1"/>
      <c r="X184" s="1"/>
      <c r="Y184" s="1"/>
      <c r="Z184" s="1"/>
    </row>
    <row r="185" spans="5:26" ht="15.75" customHeight="1" x14ac:dyDescent="0.25">
      <c r="E185" s="1" t="e">
        <f>VLOOKUP(A185,INVENTARIO!$D:$E,1,0)</f>
        <v>#N/A</v>
      </c>
      <c r="F185" s="1" t="e">
        <f t="shared" si="0"/>
        <v>#N/A</v>
      </c>
      <c r="G185" s="1"/>
      <c r="H185" s="1"/>
      <c r="I185" s="1"/>
      <c r="J185" s="1"/>
      <c r="K185" s="1"/>
      <c r="L185" s="1"/>
      <c r="M185" s="1"/>
      <c r="N185" s="1"/>
      <c r="O185" s="1"/>
      <c r="P185" s="1"/>
      <c r="Q185" s="1"/>
      <c r="R185" s="1"/>
      <c r="S185" s="1"/>
      <c r="T185" s="1"/>
      <c r="U185" s="1"/>
      <c r="V185" s="1"/>
      <c r="W185" s="1"/>
      <c r="X185" s="1"/>
      <c r="Y185" s="1"/>
      <c r="Z185" s="1"/>
    </row>
    <row r="186" spans="5:26" ht="15.75" customHeight="1" x14ac:dyDescent="0.25">
      <c r="E186" s="1" t="e">
        <f>VLOOKUP(A186,INVENTARIO!$D:$E,1,0)</f>
        <v>#N/A</v>
      </c>
      <c r="F186" s="1" t="e">
        <f t="shared" si="0"/>
        <v>#N/A</v>
      </c>
      <c r="G186" s="1"/>
      <c r="H186" s="1"/>
      <c r="I186" s="1"/>
      <c r="J186" s="1"/>
      <c r="K186" s="1"/>
      <c r="L186" s="1"/>
      <c r="M186" s="1"/>
      <c r="N186" s="1"/>
      <c r="O186" s="1"/>
      <c r="P186" s="1"/>
      <c r="Q186" s="1"/>
      <c r="R186" s="1"/>
      <c r="S186" s="1"/>
      <c r="T186" s="1"/>
      <c r="U186" s="1"/>
      <c r="V186" s="1"/>
      <c r="W186" s="1"/>
      <c r="X186" s="1"/>
      <c r="Y186" s="1"/>
      <c r="Z186" s="1"/>
    </row>
    <row r="187" spans="5:26" ht="15.75" customHeight="1" x14ac:dyDescent="0.25">
      <c r="E187" s="1" t="e">
        <f>VLOOKUP(A187,INVENTARIO!$D:$E,1,0)</f>
        <v>#N/A</v>
      </c>
      <c r="F187" s="1" t="e">
        <f t="shared" si="0"/>
        <v>#N/A</v>
      </c>
      <c r="G187" s="1"/>
      <c r="H187" s="1"/>
      <c r="I187" s="1"/>
      <c r="J187" s="1"/>
      <c r="K187" s="1"/>
      <c r="L187" s="1"/>
      <c r="M187" s="1"/>
      <c r="N187" s="1"/>
      <c r="O187" s="1"/>
      <c r="P187" s="1"/>
      <c r="Q187" s="1"/>
      <c r="R187" s="1"/>
      <c r="S187" s="1"/>
      <c r="T187" s="1"/>
      <c r="U187" s="1"/>
      <c r="V187" s="1"/>
      <c r="W187" s="1"/>
      <c r="X187" s="1"/>
      <c r="Y187" s="1"/>
      <c r="Z187" s="1"/>
    </row>
    <row r="188" spans="5:26" ht="15.75" customHeight="1" x14ac:dyDescent="0.25">
      <c r="E188" s="1" t="e">
        <f>VLOOKUP(A188,INVENTARIO!$D:$E,1,0)</f>
        <v>#N/A</v>
      </c>
      <c r="F188" s="1" t="e">
        <f t="shared" si="0"/>
        <v>#N/A</v>
      </c>
      <c r="G188" s="1"/>
      <c r="H188" s="1"/>
      <c r="I188" s="1"/>
      <c r="J188" s="1"/>
      <c r="K188" s="1"/>
      <c r="L188" s="1"/>
      <c r="M188" s="1"/>
      <c r="N188" s="1"/>
      <c r="O188" s="1"/>
      <c r="P188" s="1"/>
      <c r="Q188" s="1"/>
      <c r="R188" s="1"/>
      <c r="S188" s="1"/>
      <c r="T188" s="1"/>
      <c r="U188" s="1"/>
      <c r="V188" s="1"/>
      <c r="W188" s="1"/>
      <c r="X188" s="1"/>
      <c r="Y188" s="1"/>
      <c r="Z188" s="1"/>
    </row>
    <row r="189" spans="5:26" ht="15.75" customHeight="1" x14ac:dyDescent="0.25">
      <c r="E189" s="1" t="e">
        <f>VLOOKUP(A189,INVENTARIO!$D:$E,1,0)</f>
        <v>#N/A</v>
      </c>
      <c r="F189" s="1" t="e">
        <f t="shared" si="0"/>
        <v>#N/A</v>
      </c>
      <c r="G189" s="1"/>
      <c r="H189" s="1"/>
      <c r="I189" s="1"/>
      <c r="J189" s="1"/>
      <c r="K189" s="1"/>
      <c r="L189" s="1"/>
      <c r="M189" s="1"/>
      <c r="N189" s="1"/>
      <c r="O189" s="1"/>
      <c r="P189" s="1"/>
      <c r="Q189" s="1"/>
      <c r="R189" s="1"/>
      <c r="S189" s="1"/>
      <c r="T189" s="1"/>
      <c r="U189" s="1"/>
      <c r="V189" s="1"/>
      <c r="W189" s="1"/>
      <c r="X189" s="1"/>
      <c r="Y189" s="1"/>
      <c r="Z189" s="1"/>
    </row>
    <row r="190" spans="5:26" ht="15.75" customHeight="1" x14ac:dyDescent="0.25">
      <c r="E190" s="1" t="e">
        <f>VLOOKUP(A190,INVENTARIO!$D:$E,1,0)</f>
        <v>#N/A</v>
      </c>
      <c r="F190" s="1" t="e">
        <f t="shared" si="0"/>
        <v>#N/A</v>
      </c>
      <c r="G190" s="1"/>
      <c r="H190" s="1"/>
      <c r="I190" s="1"/>
      <c r="J190" s="1"/>
      <c r="K190" s="1"/>
      <c r="L190" s="1"/>
      <c r="M190" s="1"/>
      <c r="N190" s="1"/>
      <c r="O190" s="1"/>
      <c r="P190" s="1"/>
      <c r="Q190" s="1"/>
      <c r="R190" s="1"/>
      <c r="S190" s="1"/>
      <c r="T190" s="1"/>
      <c r="U190" s="1"/>
      <c r="V190" s="1"/>
      <c r="W190" s="1"/>
      <c r="X190" s="1"/>
      <c r="Y190" s="1"/>
      <c r="Z190" s="1"/>
    </row>
    <row r="191" spans="5:26" ht="15.75" customHeight="1" x14ac:dyDescent="0.25">
      <c r="E191" s="1" t="e">
        <f>VLOOKUP(A191,INVENTARIO!$D:$E,1,0)</f>
        <v>#N/A</v>
      </c>
      <c r="F191" s="1" t="e">
        <f t="shared" si="0"/>
        <v>#N/A</v>
      </c>
      <c r="G191" s="1"/>
      <c r="H191" s="1"/>
      <c r="I191" s="1"/>
      <c r="J191" s="1"/>
      <c r="K191" s="1"/>
      <c r="L191" s="1"/>
      <c r="M191" s="1"/>
      <c r="N191" s="1"/>
      <c r="O191" s="1"/>
      <c r="P191" s="1"/>
      <c r="Q191" s="1"/>
      <c r="R191" s="1"/>
      <c r="S191" s="1"/>
      <c r="T191" s="1"/>
      <c r="U191" s="1"/>
      <c r="V191" s="1"/>
      <c r="W191" s="1"/>
      <c r="X191" s="1"/>
      <c r="Y191" s="1"/>
      <c r="Z191" s="1"/>
    </row>
    <row r="192" spans="5:26" ht="15.75" customHeight="1" x14ac:dyDescent="0.25">
      <c r="E192" s="1" t="e">
        <f>VLOOKUP(A192,INVENTARIO!$D:$E,1,0)</f>
        <v>#N/A</v>
      </c>
      <c r="F192" s="1" t="e">
        <f t="shared" si="0"/>
        <v>#N/A</v>
      </c>
      <c r="G192" s="1"/>
      <c r="H192" s="1"/>
      <c r="I192" s="1"/>
      <c r="J192" s="1"/>
      <c r="K192" s="1"/>
      <c r="L192" s="1"/>
      <c r="M192" s="1"/>
      <c r="N192" s="1"/>
      <c r="O192" s="1"/>
      <c r="P192" s="1"/>
      <c r="Q192" s="1"/>
      <c r="R192" s="1"/>
      <c r="S192" s="1"/>
      <c r="T192" s="1"/>
      <c r="U192" s="1"/>
      <c r="V192" s="1"/>
      <c r="W192" s="1"/>
      <c r="X192" s="1"/>
      <c r="Y192" s="1"/>
      <c r="Z192" s="1"/>
    </row>
    <row r="193" spans="5:26" ht="15.75" customHeight="1" x14ac:dyDescent="0.25">
      <c r="E193" s="1" t="e">
        <f>VLOOKUP(A193,INVENTARIO!$D:$E,1,0)</f>
        <v>#N/A</v>
      </c>
      <c r="F193" s="1" t="e">
        <f t="shared" si="0"/>
        <v>#N/A</v>
      </c>
      <c r="G193" s="1"/>
      <c r="H193" s="1"/>
      <c r="I193" s="1"/>
      <c r="J193" s="1"/>
      <c r="K193" s="1"/>
      <c r="L193" s="1"/>
      <c r="M193" s="1"/>
      <c r="N193" s="1"/>
      <c r="O193" s="1"/>
      <c r="P193" s="1"/>
      <c r="Q193" s="1"/>
      <c r="R193" s="1"/>
      <c r="S193" s="1"/>
      <c r="T193" s="1"/>
      <c r="U193" s="1"/>
      <c r="V193" s="1"/>
      <c r="W193" s="1"/>
      <c r="X193" s="1"/>
      <c r="Y193" s="1"/>
      <c r="Z193" s="1"/>
    </row>
    <row r="194" spans="5:26" ht="15.75" customHeight="1" x14ac:dyDescent="0.25">
      <c r="E194" s="1" t="e">
        <f>VLOOKUP(A194,INVENTARIO!$D:$E,1,0)</f>
        <v>#N/A</v>
      </c>
      <c r="F194" s="1" t="e">
        <f t="shared" si="0"/>
        <v>#N/A</v>
      </c>
      <c r="G194" s="1"/>
      <c r="H194" s="1"/>
      <c r="I194" s="1"/>
      <c r="J194" s="1"/>
      <c r="K194" s="1"/>
      <c r="L194" s="1"/>
      <c r="M194" s="1"/>
      <c r="N194" s="1"/>
      <c r="O194" s="1"/>
      <c r="P194" s="1"/>
      <c r="Q194" s="1"/>
      <c r="R194" s="1"/>
      <c r="S194" s="1"/>
      <c r="T194" s="1"/>
      <c r="U194" s="1"/>
      <c r="V194" s="1"/>
      <c r="W194" s="1"/>
      <c r="X194" s="1"/>
      <c r="Y194" s="1"/>
      <c r="Z194" s="1"/>
    </row>
    <row r="195" spans="5:26" ht="15.75" customHeight="1" x14ac:dyDescent="0.25">
      <c r="E195" s="1" t="e">
        <f>VLOOKUP(A195,INVENTARIO!$D:$E,1,0)</f>
        <v>#N/A</v>
      </c>
      <c r="F195" s="1" t="e">
        <f t="shared" si="0"/>
        <v>#N/A</v>
      </c>
      <c r="G195" s="1"/>
      <c r="H195" s="1"/>
      <c r="I195" s="1"/>
      <c r="J195" s="1"/>
      <c r="K195" s="1"/>
      <c r="L195" s="1"/>
      <c r="M195" s="1"/>
      <c r="N195" s="1"/>
      <c r="O195" s="1"/>
      <c r="P195" s="1"/>
      <c r="Q195" s="1"/>
      <c r="R195" s="1"/>
      <c r="S195" s="1"/>
      <c r="T195" s="1"/>
      <c r="U195" s="1"/>
      <c r="V195" s="1"/>
      <c r="W195" s="1"/>
      <c r="X195" s="1"/>
      <c r="Y195" s="1"/>
      <c r="Z195" s="1"/>
    </row>
    <row r="196" spans="5:26" ht="15.75" customHeight="1" x14ac:dyDescent="0.25">
      <c r="E196" s="1" t="e">
        <f>VLOOKUP(A196,INVENTARIO!$D:$E,1,0)</f>
        <v>#N/A</v>
      </c>
      <c r="F196" s="1" t="e">
        <f t="shared" si="0"/>
        <v>#N/A</v>
      </c>
      <c r="G196" s="1"/>
      <c r="H196" s="1"/>
      <c r="I196" s="1"/>
      <c r="J196" s="1"/>
      <c r="K196" s="1"/>
      <c r="L196" s="1"/>
      <c r="M196" s="1"/>
      <c r="N196" s="1"/>
      <c r="O196" s="1"/>
      <c r="P196" s="1"/>
      <c r="Q196" s="1"/>
      <c r="R196" s="1"/>
      <c r="S196" s="1"/>
      <c r="T196" s="1"/>
      <c r="U196" s="1"/>
      <c r="V196" s="1"/>
      <c r="W196" s="1"/>
      <c r="X196" s="1"/>
      <c r="Y196" s="1"/>
      <c r="Z196" s="1"/>
    </row>
    <row r="197" spans="5:26" ht="15.75" customHeight="1" x14ac:dyDescent="0.25">
      <c r="E197" s="1" t="e">
        <f>VLOOKUP(A197,INVENTARIO!$D:$E,1,0)</f>
        <v>#N/A</v>
      </c>
      <c r="F197" s="1" t="e">
        <f t="shared" si="0"/>
        <v>#N/A</v>
      </c>
      <c r="G197" s="1"/>
      <c r="H197" s="1"/>
      <c r="I197" s="1"/>
      <c r="J197" s="1"/>
      <c r="K197" s="1"/>
      <c r="L197" s="1"/>
      <c r="M197" s="1"/>
      <c r="N197" s="1"/>
      <c r="O197" s="1"/>
      <c r="P197" s="1"/>
      <c r="Q197" s="1"/>
      <c r="R197" s="1"/>
      <c r="S197" s="1"/>
      <c r="T197" s="1"/>
      <c r="U197" s="1"/>
      <c r="V197" s="1"/>
      <c r="W197" s="1"/>
      <c r="X197" s="1"/>
      <c r="Y197" s="1"/>
      <c r="Z197" s="1"/>
    </row>
    <row r="198" spans="5:26" ht="15.75" customHeight="1" x14ac:dyDescent="0.25">
      <c r="E198" s="1" t="e">
        <f>VLOOKUP(A198,INVENTARIO!$D:$E,1,0)</f>
        <v>#N/A</v>
      </c>
      <c r="F198" s="1" t="e">
        <f t="shared" si="0"/>
        <v>#N/A</v>
      </c>
      <c r="G198" s="1"/>
      <c r="H198" s="1"/>
      <c r="I198" s="1"/>
      <c r="J198" s="1"/>
      <c r="K198" s="1"/>
      <c r="L198" s="1"/>
      <c r="M198" s="1"/>
      <c r="N198" s="1"/>
      <c r="O198" s="1"/>
      <c r="P198" s="1"/>
      <c r="Q198" s="1"/>
      <c r="R198" s="1"/>
      <c r="S198" s="1"/>
      <c r="T198" s="1"/>
      <c r="U198" s="1"/>
      <c r="V198" s="1"/>
      <c r="W198" s="1"/>
      <c r="X198" s="1"/>
      <c r="Y198" s="1"/>
      <c r="Z198" s="1"/>
    </row>
    <row r="199" spans="5:26" ht="15.75" customHeight="1" x14ac:dyDescent="0.25">
      <c r="E199" s="1" t="e">
        <f>VLOOKUP(A199,INVENTARIO!$D:$E,1,0)</f>
        <v>#N/A</v>
      </c>
      <c r="F199" s="1" t="e">
        <f t="shared" si="0"/>
        <v>#N/A</v>
      </c>
      <c r="G199" s="1"/>
      <c r="H199" s="1"/>
      <c r="I199" s="1"/>
      <c r="J199" s="1"/>
      <c r="K199" s="1"/>
      <c r="L199" s="1"/>
      <c r="M199" s="1"/>
      <c r="N199" s="1"/>
      <c r="O199" s="1"/>
      <c r="P199" s="1"/>
      <c r="Q199" s="1"/>
      <c r="R199" s="1"/>
      <c r="S199" s="1"/>
      <c r="T199" s="1"/>
      <c r="U199" s="1"/>
      <c r="V199" s="1"/>
      <c r="W199" s="1"/>
      <c r="X199" s="1"/>
      <c r="Y199" s="1"/>
      <c r="Z199" s="1"/>
    </row>
    <row r="200" spans="5:26" ht="15.75" customHeight="1" x14ac:dyDescent="0.25">
      <c r="E200" s="1" t="e">
        <f>VLOOKUP(A200,INVENTARIO!$D:$E,1,0)</f>
        <v>#N/A</v>
      </c>
      <c r="F200" s="1" t="e">
        <f t="shared" si="0"/>
        <v>#N/A</v>
      </c>
      <c r="G200" s="1"/>
      <c r="H200" s="1"/>
      <c r="I200" s="1"/>
      <c r="J200" s="1"/>
      <c r="K200" s="1"/>
      <c r="L200" s="1"/>
      <c r="M200" s="1"/>
      <c r="N200" s="1"/>
      <c r="O200" s="1"/>
      <c r="P200" s="1"/>
      <c r="Q200" s="1"/>
      <c r="R200" s="1"/>
      <c r="S200" s="1"/>
      <c r="T200" s="1"/>
      <c r="U200" s="1"/>
      <c r="V200" s="1"/>
      <c r="W200" s="1"/>
      <c r="X200" s="1"/>
      <c r="Y200" s="1"/>
      <c r="Z200" s="1"/>
    </row>
    <row r="201" spans="5:26" ht="15.75" customHeight="1" x14ac:dyDescent="0.25">
      <c r="E201" s="1" t="e">
        <f>VLOOKUP(A201,INVENTARIO!$D:$E,1,0)</f>
        <v>#N/A</v>
      </c>
      <c r="F201" s="1" t="e">
        <f t="shared" si="0"/>
        <v>#N/A</v>
      </c>
      <c r="G201" s="1"/>
      <c r="H201" s="1"/>
      <c r="I201" s="1"/>
      <c r="J201" s="1"/>
      <c r="K201" s="1"/>
      <c r="L201" s="1"/>
      <c r="M201" s="1"/>
      <c r="N201" s="1"/>
      <c r="O201" s="1"/>
      <c r="P201" s="1"/>
      <c r="Q201" s="1"/>
      <c r="R201" s="1"/>
      <c r="S201" s="1"/>
      <c r="T201" s="1"/>
      <c r="U201" s="1"/>
      <c r="V201" s="1"/>
      <c r="W201" s="1"/>
      <c r="X201" s="1"/>
      <c r="Y201" s="1"/>
      <c r="Z201" s="1"/>
    </row>
    <row r="202" spans="5:26" ht="15.75" customHeight="1" x14ac:dyDescent="0.25">
      <c r="E202" s="1" t="e">
        <f>VLOOKUP(A202,INVENTARIO!$D:$E,1,0)</f>
        <v>#N/A</v>
      </c>
      <c r="F202" s="1" t="e">
        <f t="shared" si="0"/>
        <v>#N/A</v>
      </c>
      <c r="G202" s="1"/>
      <c r="H202" s="1"/>
      <c r="I202" s="1"/>
      <c r="J202" s="1"/>
      <c r="K202" s="1"/>
      <c r="L202" s="1"/>
      <c r="M202" s="1"/>
      <c r="N202" s="1"/>
      <c r="O202" s="1"/>
      <c r="P202" s="1"/>
      <c r="Q202" s="1"/>
      <c r="R202" s="1"/>
      <c r="S202" s="1"/>
      <c r="T202" s="1"/>
      <c r="U202" s="1"/>
      <c r="V202" s="1"/>
      <c r="W202" s="1"/>
      <c r="X202" s="1"/>
      <c r="Y202" s="1"/>
      <c r="Z202" s="1"/>
    </row>
    <row r="203" spans="5:26" ht="15.75" customHeight="1" x14ac:dyDescent="0.25">
      <c r="E203" s="1" t="e">
        <f>VLOOKUP(A203,INVENTARIO!$D:$E,1,0)</f>
        <v>#N/A</v>
      </c>
      <c r="F203" s="1" t="e">
        <f t="shared" si="0"/>
        <v>#N/A</v>
      </c>
      <c r="G203" s="1"/>
      <c r="H203" s="1"/>
      <c r="I203" s="1"/>
      <c r="J203" s="1"/>
      <c r="K203" s="1"/>
      <c r="L203" s="1"/>
      <c r="M203" s="1"/>
      <c r="N203" s="1"/>
      <c r="O203" s="1"/>
      <c r="P203" s="1"/>
      <c r="Q203" s="1"/>
      <c r="R203" s="1"/>
      <c r="S203" s="1"/>
      <c r="T203" s="1"/>
      <c r="U203" s="1"/>
      <c r="V203" s="1"/>
      <c r="W203" s="1"/>
      <c r="X203" s="1"/>
      <c r="Y203" s="1"/>
      <c r="Z203" s="1"/>
    </row>
    <row r="204" spans="5:26" ht="15.75" customHeight="1" x14ac:dyDescent="0.25">
      <c r="E204" s="1" t="e">
        <f>VLOOKUP(A204,INVENTARIO!$D:$E,1,0)</f>
        <v>#N/A</v>
      </c>
      <c r="F204" s="1" t="e">
        <f t="shared" si="0"/>
        <v>#N/A</v>
      </c>
      <c r="G204" s="1"/>
      <c r="H204" s="1"/>
      <c r="I204" s="1"/>
      <c r="J204" s="1"/>
      <c r="K204" s="1"/>
      <c r="L204" s="1"/>
      <c r="M204" s="1"/>
      <c r="N204" s="1"/>
      <c r="O204" s="1"/>
      <c r="P204" s="1"/>
      <c r="Q204" s="1"/>
      <c r="R204" s="1"/>
      <c r="S204" s="1"/>
      <c r="T204" s="1"/>
      <c r="U204" s="1"/>
      <c r="V204" s="1"/>
      <c r="W204" s="1"/>
      <c r="X204" s="1"/>
      <c r="Y204" s="1"/>
      <c r="Z204" s="1"/>
    </row>
    <row r="205" spans="5:26" ht="15.75" customHeight="1" x14ac:dyDescent="0.25">
      <c r="E205" s="1" t="e">
        <f>VLOOKUP(A205,INVENTARIO!$D:$E,1,0)</f>
        <v>#N/A</v>
      </c>
      <c r="F205" s="1" t="e">
        <f t="shared" si="0"/>
        <v>#N/A</v>
      </c>
      <c r="G205" s="1"/>
      <c r="H205" s="1"/>
      <c r="I205" s="1"/>
      <c r="J205" s="1"/>
      <c r="K205" s="1"/>
      <c r="L205" s="1"/>
      <c r="M205" s="1"/>
      <c r="N205" s="1"/>
      <c r="O205" s="1"/>
      <c r="P205" s="1"/>
      <c r="Q205" s="1"/>
      <c r="R205" s="1"/>
      <c r="S205" s="1"/>
      <c r="T205" s="1"/>
      <c r="U205" s="1"/>
      <c r="V205" s="1"/>
      <c r="W205" s="1"/>
      <c r="X205" s="1"/>
      <c r="Y205" s="1"/>
      <c r="Z205" s="1"/>
    </row>
    <row r="206" spans="5:26" ht="15.75" customHeight="1" x14ac:dyDescent="0.25">
      <c r="E206" s="1" t="e">
        <f>VLOOKUP(A206,INVENTARIO!$D:$E,1,0)</f>
        <v>#N/A</v>
      </c>
      <c r="F206" s="1" t="e">
        <f t="shared" si="0"/>
        <v>#N/A</v>
      </c>
      <c r="G206" s="1"/>
      <c r="H206" s="1"/>
      <c r="I206" s="1"/>
      <c r="J206" s="1"/>
      <c r="K206" s="1"/>
      <c r="L206" s="1"/>
      <c r="M206" s="1"/>
      <c r="N206" s="1"/>
      <c r="O206" s="1"/>
      <c r="P206" s="1"/>
      <c r="Q206" s="1"/>
      <c r="R206" s="1"/>
      <c r="S206" s="1"/>
      <c r="T206" s="1"/>
      <c r="U206" s="1"/>
      <c r="V206" s="1"/>
      <c r="W206" s="1"/>
      <c r="X206" s="1"/>
      <c r="Y206" s="1"/>
      <c r="Z206" s="1"/>
    </row>
    <row r="207" spans="5:26" ht="15.75" customHeight="1" x14ac:dyDescent="0.25">
      <c r="E207" s="1" t="e">
        <f>VLOOKUP(A207,INVENTARIO!$D:$E,1,0)</f>
        <v>#N/A</v>
      </c>
      <c r="F207" s="1" t="e">
        <f t="shared" si="0"/>
        <v>#N/A</v>
      </c>
      <c r="G207" s="1"/>
      <c r="H207" s="1"/>
      <c r="I207" s="1"/>
      <c r="J207" s="1"/>
      <c r="K207" s="1"/>
      <c r="L207" s="1"/>
      <c r="M207" s="1"/>
      <c r="N207" s="1"/>
      <c r="O207" s="1"/>
      <c r="P207" s="1"/>
      <c r="Q207" s="1"/>
      <c r="R207" s="1"/>
      <c r="S207" s="1"/>
      <c r="T207" s="1"/>
      <c r="U207" s="1"/>
      <c r="V207" s="1"/>
      <c r="W207" s="1"/>
      <c r="X207" s="1"/>
      <c r="Y207" s="1"/>
      <c r="Z207" s="1"/>
    </row>
    <row r="208" spans="5:26" ht="15.75" customHeight="1" x14ac:dyDescent="0.25">
      <c r="E208" s="1" t="e">
        <f>VLOOKUP(A208,INVENTARIO!$D:$E,1,0)</f>
        <v>#N/A</v>
      </c>
      <c r="F208" s="1" t="e">
        <f t="shared" si="0"/>
        <v>#N/A</v>
      </c>
      <c r="G208" s="1"/>
      <c r="H208" s="1"/>
      <c r="I208" s="1"/>
      <c r="J208" s="1"/>
      <c r="K208" s="1"/>
      <c r="L208" s="1"/>
      <c r="M208" s="1"/>
      <c r="N208" s="1"/>
      <c r="O208" s="1"/>
      <c r="P208" s="1"/>
      <c r="Q208" s="1"/>
      <c r="R208" s="1"/>
      <c r="S208" s="1"/>
      <c r="T208" s="1"/>
      <c r="U208" s="1"/>
      <c r="V208" s="1"/>
      <c r="W208" s="1"/>
      <c r="X208" s="1"/>
      <c r="Y208" s="1"/>
      <c r="Z208" s="1"/>
    </row>
    <row r="209" spans="5:26" ht="15.75" customHeight="1" x14ac:dyDescent="0.25">
      <c r="E209" s="1" t="e">
        <f>VLOOKUP(A209,INVENTARIO!$D:$E,1,0)</f>
        <v>#N/A</v>
      </c>
      <c r="F209" s="1" t="e">
        <f t="shared" si="0"/>
        <v>#N/A</v>
      </c>
      <c r="G209" s="1"/>
      <c r="H209" s="1"/>
      <c r="I209" s="1"/>
      <c r="J209" s="1"/>
      <c r="K209" s="1"/>
      <c r="L209" s="1"/>
      <c r="M209" s="1"/>
      <c r="N209" s="1"/>
      <c r="O209" s="1"/>
      <c r="P209" s="1"/>
      <c r="Q209" s="1"/>
      <c r="R209" s="1"/>
      <c r="S209" s="1"/>
      <c r="T209" s="1"/>
      <c r="U209" s="1"/>
      <c r="V209" s="1"/>
      <c r="W209" s="1"/>
      <c r="X209" s="1"/>
      <c r="Y209" s="1"/>
      <c r="Z209" s="1"/>
    </row>
    <row r="210" spans="5:26" ht="15.75" customHeight="1" x14ac:dyDescent="0.25">
      <c r="E210" s="1" t="e">
        <f>VLOOKUP(A210,INVENTARIO!$D:$E,1,0)</f>
        <v>#N/A</v>
      </c>
      <c r="F210" s="1" t="e">
        <f t="shared" si="0"/>
        <v>#N/A</v>
      </c>
      <c r="G210" s="1"/>
      <c r="H210" s="1"/>
      <c r="I210" s="1"/>
      <c r="J210" s="1"/>
      <c r="K210" s="1"/>
      <c r="L210" s="1"/>
      <c r="M210" s="1"/>
      <c r="N210" s="1"/>
      <c r="O210" s="1"/>
      <c r="P210" s="1"/>
      <c r="Q210" s="1"/>
      <c r="R210" s="1"/>
      <c r="S210" s="1"/>
      <c r="T210" s="1"/>
      <c r="U210" s="1"/>
      <c r="V210" s="1"/>
      <c r="W210" s="1"/>
      <c r="X210" s="1"/>
      <c r="Y210" s="1"/>
      <c r="Z210" s="1"/>
    </row>
    <row r="211" spans="5:26" ht="15.75" customHeight="1" x14ac:dyDescent="0.25">
      <c r="E211" s="1" t="e">
        <f>VLOOKUP(A211,INVENTARIO!$D:$E,1,0)</f>
        <v>#N/A</v>
      </c>
      <c r="F211" s="1" t="e">
        <f t="shared" si="0"/>
        <v>#N/A</v>
      </c>
      <c r="G211" s="1"/>
      <c r="H211" s="1"/>
      <c r="I211" s="1"/>
      <c r="J211" s="1"/>
      <c r="K211" s="1"/>
      <c r="L211" s="1"/>
      <c r="M211" s="1"/>
      <c r="N211" s="1"/>
      <c r="O211" s="1"/>
      <c r="P211" s="1"/>
      <c r="Q211" s="1"/>
      <c r="R211" s="1"/>
      <c r="S211" s="1"/>
      <c r="T211" s="1"/>
      <c r="U211" s="1"/>
      <c r="V211" s="1"/>
      <c r="W211" s="1"/>
      <c r="X211" s="1"/>
      <c r="Y211" s="1"/>
      <c r="Z211" s="1"/>
    </row>
    <row r="212" spans="5:26" ht="15.75" customHeight="1" x14ac:dyDescent="0.25">
      <c r="E212" s="1" t="e">
        <f>VLOOKUP(A212,INVENTARIO!$D:$E,1,0)</f>
        <v>#N/A</v>
      </c>
      <c r="F212" s="1" t="e">
        <f t="shared" si="0"/>
        <v>#N/A</v>
      </c>
      <c r="G212" s="1"/>
      <c r="H212" s="1"/>
      <c r="I212" s="1"/>
      <c r="J212" s="1"/>
      <c r="K212" s="1"/>
      <c r="L212" s="1"/>
      <c r="M212" s="1"/>
      <c r="N212" s="1"/>
      <c r="O212" s="1"/>
      <c r="P212" s="1"/>
      <c r="Q212" s="1"/>
      <c r="R212" s="1"/>
      <c r="S212" s="1"/>
      <c r="T212" s="1"/>
      <c r="U212" s="1"/>
      <c r="V212" s="1"/>
      <c r="W212" s="1"/>
      <c r="X212" s="1"/>
      <c r="Y212" s="1"/>
      <c r="Z212" s="1"/>
    </row>
    <row r="213" spans="5:26" ht="15.75" customHeight="1" x14ac:dyDescent="0.25">
      <c r="E213" s="1" t="e">
        <f>VLOOKUP(A213,INVENTARIO!$D:$E,1,0)</f>
        <v>#N/A</v>
      </c>
      <c r="F213" s="1" t="e">
        <f t="shared" si="0"/>
        <v>#N/A</v>
      </c>
      <c r="G213" s="1"/>
      <c r="H213" s="1"/>
      <c r="I213" s="1"/>
      <c r="J213" s="1"/>
      <c r="K213" s="1"/>
      <c r="L213" s="1"/>
      <c r="M213" s="1"/>
      <c r="N213" s="1"/>
      <c r="O213" s="1"/>
      <c r="P213" s="1"/>
      <c r="Q213" s="1"/>
      <c r="R213" s="1"/>
      <c r="S213" s="1"/>
      <c r="T213" s="1"/>
      <c r="U213" s="1"/>
      <c r="V213" s="1"/>
      <c r="W213" s="1"/>
      <c r="X213" s="1"/>
      <c r="Y213" s="1"/>
      <c r="Z213" s="1"/>
    </row>
    <row r="214" spans="5:26" ht="15.75" customHeight="1" x14ac:dyDescent="0.25">
      <c r="E214" s="1" t="e">
        <f>VLOOKUP(A214,INVENTARIO!$D:$E,1,0)</f>
        <v>#N/A</v>
      </c>
      <c r="F214" s="1" t="e">
        <f t="shared" si="0"/>
        <v>#N/A</v>
      </c>
      <c r="G214" s="1"/>
      <c r="H214" s="1"/>
      <c r="I214" s="1"/>
      <c r="J214" s="1"/>
      <c r="K214" s="1"/>
      <c r="L214" s="1"/>
      <c r="M214" s="1"/>
      <c r="N214" s="1"/>
      <c r="O214" s="1"/>
      <c r="P214" s="1"/>
      <c r="Q214" s="1"/>
      <c r="R214" s="1"/>
      <c r="S214" s="1"/>
      <c r="T214" s="1"/>
      <c r="U214" s="1"/>
      <c r="V214" s="1"/>
      <c r="W214" s="1"/>
      <c r="X214" s="1"/>
      <c r="Y214" s="1"/>
      <c r="Z214" s="1"/>
    </row>
    <row r="215" spans="5:26" ht="15.75" customHeight="1" x14ac:dyDescent="0.25">
      <c r="E215" s="1" t="e">
        <f>VLOOKUP(A215,INVENTARIO!$D:$E,1,0)</f>
        <v>#N/A</v>
      </c>
      <c r="F215" s="1" t="e">
        <f t="shared" si="0"/>
        <v>#N/A</v>
      </c>
      <c r="G215" s="1"/>
      <c r="H215" s="1"/>
      <c r="I215" s="1"/>
      <c r="J215" s="1"/>
      <c r="K215" s="1"/>
      <c r="L215" s="1"/>
      <c r="M215" s="1"/>
      <c r="N215" s="1"/>
      <c r="O215" s="1"/>
      <c r="P215" s="1"/>
      <c r="Q215" s="1"/>
      <c r="R215" s="1"/>
      <c r="S215" s="1"/>
      <c r="T215" s="1"/>
      <c r="U215" s="1"/>
      <c r="V215" s="1"/>
      <c r="W215" s="1"/>
      <c r="X215" s="1"/>
      <c r="Y215" s="1"/>
      <c r="Z215" s="1"/>
    </row>
    <row r="216" spans="5:26" ht="15.75" customHeight="1" x14ac:dyDescent="0.25">
      <c r="E216" s="1" t="e">
        <f>VLOOKUP(A216,INVENTARIO!$D:$E,1,0)</f>
        <v>#N/A</v>
      </c>
      <c r="F216" s="1" t="e">
        <f t="shared" si="0"/>
        <v>#N/A</v>
      </c>
      <c r="G216" s="1"/>
      <c r="H216" s="1"/>
      <c r="I216" s="1"/>
      <c r="J216" s="1"/>
      <c r="K216" s="1"/>
      <c r="L216" s="1"/>
      <c r="M216" s="1"/>
      <c r="N216" s="1"/>
      <c r="O216" s="1"/>
      <c r="P216" s="1"/>
      <c r="Q216" s="1"/>
      <c r="R216" s="1"/>
      <c r="S216" s="1"/>
      <c r="T216" s="1"/>
      <c r="U216" s="1"/>
      <c r="V216" s="1"/>
      <c r="W216" s="1"/>
      <c r="X216" s="1"/>
      <c r="Y216" s="1"/>
      <c r="Z216" s="1"/>
    </row>
    <row r="217" spans="5:26" ht="15.75" customHeight="1" x14ac:dyDescent="0.25">
      <c r="E217" s="1" t="e">
        <f>VLOOKUP(A217,INVENTARIO!$D:$E,1,0)</f>
        <v>#N/A</v>
      </c>
      <c r="F217" s="1" t="e">
        <f t="shared" si="0"/>
        <v>#N/A</v>
      </c>
      <c r="G217" s="1"/>
      <c r="H217" s="1"/>
      <c r="I217" s="1"/>
      <c r="J217" s="1"/>
      <c r="K217" s="1"/>
      <c r="L217" s="1"/>
      <c r="M217" s="1"/>
      <c r="N217" s="1"/>
      <c r="O217" s="1"/>
      <c r="P217" s="1"/>
      <c r="Q217" s="1"/>
      <c r="R217" s="1"/>
      <c r="S217" s="1"/>
      <c r="T217" s="1"/>
      <c r="U217" s="1"/>
      <c r="V217" s="1"/>
      <c r="W217" s="1"/>
      <c r="X217" s="1"/>
      <c r="Y217" s="1"/>
      <c r="Z217" s="1"/>
    </row>
    <row r="218" spans="5:26" ht="15.75" customHeight="1" x14ac:dyDescent="0.25">
      <c r="E218" s="1" t="e">
        <f>VLOOKUP(A218,INVENTARIO!$D:$E,1,0)</f>
        <v>#N/A</v>
      </c>
      <c r="F218" s="1" t="e">
        <f t="shared" si="0"/>
        <v>#N/A</v>
      </c>
      <c r="G218" s="1"/>
      <c r="H218" s="1"/>
      <c r="I218" s="1"/>
      <c r="J218" s="1"/>
      <c r="K218" s="1"/>
      <c r="L218" s="1"/>
      <c r="M218" s="1"/>
      <c r="N218" s="1"/>
      <c r="O218" s="1"/>
      <c r="P218" s="1"/>
      <c r="Q218" s="1"/>
      <c r="R218" s="1"/>
      <c r="S218" s="1"/>
      <c r="T218" s="1"/>
      <c r="U218" s="1"/>
      <c r="V218" s="1"/>
      <c r="W218" s="1"/>
      <c r="X218" s="1"/>
      <c r="Y218" s="1"/>
      <c r="Z218" s="1"/>
    </row>
    <row r="219" spans="5:26" ht="15.75" customHeight="1" x14ac:dyDescent="0.25">
      <c r="E219" s="1" t="e">
        <f>VLOOKUP(A219,INVENTARIO!$D:$E,1,0)</f>
        <v>#N/A</v>
      </c>
      <c r="F219" s="1" t="e">
        <f t="shared" si="0"/>
        <v>#N/A</v>
      </c>
      <c r="G219" s="1"/>
      <c r="H219" s="1"/>
      <c r="I219" s="1"/>
      <c r="J219" s="1"/>
      <c r="K219" s="1"/>
      <c r="L219" s="1"/>
      <c r="M219" s="1"/>
      <c r="N219" s="1"/>
      <c r="O219" s="1"/>
      <c r="P219" s="1"/>
      <c r="Q219" s="1"/>
      <c r="R219" s="1"/>
      <c r="S219" s="1"/>
      <c r="T219" s="1"/>
      <c r="U219" s="1"/>
      <c r="V219" s="1"/>
      <c r="W219" s="1"/>
      <c r="X219" s="1"/>
      <c r="Y219" s="1"/>
      <c r="Z219" s="1"/>
    </row>
    <row r="220" spans="5:26" ht="15.75" customHeight="1" x14ac:dyDescent="0.25">
      <c r="E220" s="1" t="e">
        <f>VLOOKUP(A220,INVENTARIO!$D:$E,1,0)</f>
        <v>#N/A</v>
      </c>
      <c r="F220" s="1" t="e">
        <f t="shared" si="0"/>
        <v>#N/A</v>
      </c>
      <c r="G220" s="1"/>
      <c r="H220" s="1"/>
      <c r="I220" s="1"/>
      <c r="J220" s="1"/>
      <c r="K220" s="1"/>
      <c r="L220" s="1"/>
      <c r="M220" s="1"/>
      <c r="N220" s="1"/>
      <c r="O220" s="1"/>
      <c r="P220" s="1"/>
      <c r="Q220" s="1"/>
      <c r="R220" s="1"/>
      <c r="S220" s="1"/>
      <c r="T220" s="1"/>
      <c r="U220" s="1"/>
      <c r="V220" s="1"/>
      <c r="W220" s="1"/>
      <c r="X220" s="1"/>
      <c r="Y220" s="1"/>
      <c r="Z220" s="1"/>
    </row>
    <row r="221" spans="5:26" ht="15.75" customHeight="1" x14ac:dyDescent="0.25">
      <c r="E221" s="1" t="e">
        <f>VLOOKUP(A221,INVENTARIO!$D:$E,1,0)</f>
        <v>#N/A</v>
      </c>
      <c r="F221" s="1" t="e">
        <f t="shared" si="0"/>
        <v>#N/A</v>
      </c>
      <c r="G221" s="1"/>
      <c r="H221" s="1"/>
      <c r="I221" s="1"/>
      <c r="J221" s="1"/>
      <c r="K221" s="1"/>
      <c r="L221" s="1"/>
      <c r="M221" s="1"/>
      <c r="N221" s="1"/>
      <c r="O221" s="1"/>
      <c r="P221" s="1"/>
      <c r="Q221" s="1"/>
      <c r="R221" s="1"/>
      <c r="S221" s="1"/>
      <c r="T221" s="1"/>
      <c r="U221" s="1"/>
      <c r="V221" s="1"/>
      <c r="W221" s="1"/>
      <c r="X221" s="1"/>
      <c r="Y221" s="1"/>
      <c r="Z221" s="1"/>
    </row>
    <row r="222" spans="5:26" ht="15.75" customHeight="1" x14ac:dyDescent="0.25">
      <c r="E222" s="1" t="e">
        <f>VLOOKUP(A222,INVENTARIO!$D:$E,1,0)</f>
        <v>#N/A</v>
      </c>
      <c r="F222" s="1" t="e">
        <f t="shared" si="0"/>
        <v>#N/A</v>
      </c>
      <c r="G222" s="1"/>
      <c r="H222" s="1"/>
      <c r="I222" s="1"/>
      <c r="J222" s="1"/>
      <c r="K222" s="1"/>
      <c r="L222" s="1"/>
      <c r="M222" s="1"/>
      <c r="N222" s="1"/>
      <c r="O222" s="1"/>
      <c r="P222" s="1"/>
      <c r="Q222" s="1"/>
      <c r="R222" s="1"/>
      <c r="S222" s="1"/>
      <c r="T222" s="1"/>
      <c r="U222" s="1"/>
      <c r="V222" s="1"/>
      <c r="W222" s="1"/>
      <c r="X222" s="1"/>
      <c r="Y222" s="1"/>
      <c r="Z222" s="1"/>
    </row>
    <row r="223" spans="5:26" ht="15.75" customHeight="1" x14ac:dyDescent="0.25">
      <c r="E223" s="1" t="e">
        <f>VLOOKUP(A223,INVENTARIO!$D:$E,1,0)</f>
        <v>#N/A</v>
      </c>
      <c r="F223" s="1" t="e">
        <f t="shared" si="0"/>
        <v>#N/A</v>
      </c>
      <c r="G223" s="1"/>
      <c r="H223" s="1"/>
      <c r="I223" s="1"/>
      <c r="J223" s="1"/>
      <c r="K223" s="1"/>
      <c r="L223" s="1"/>
      <c r="M223" s="1"/>
      <c r="N223" s="1"/>
      <c r="O223" s="1"/>
      <c r="P223" s="1"/>
      <c r="Q223" s="1"/>
      <c r="R223" s="1"/>
      <c r="S223" s="1"/>
      <c r="T223" s="1"/>
      <c r="U223" s="1"/>
      <c r="V223" s="1"/>
      <c r="W223" s="1"/>
      <c r="X223" s="1"/>
      <c r="Y223" s="1"/>
      <c r="Z223" s="1"/>
    </row>
    <row r="224" spans="5:26" ht="15.75" customHeight="1" x14ac:dyDescent="0.25">
      <c r="E224" s="1" t="e">
        <f>VLOOKUP(A224,INVENTARIO!$D:$E,1,0)</f>
        <v>#N/A</v>
      </c>
      <c r="F224" s="1" t="e">
        <f t="shared" si="0"/>
        <v>#N/A</v>
      </c>
      <c r="G224" s="1"/>
      <c r="H224" s="1"/>
      <c r="I224" s="1"/>
      <c r="J224" s="1"/>
      <c r="K224" s="1"/>
      <c r="L224" s="1"/>
      <c r="M224" s="1"/>
      <c r="N224" s="1"/>
      <c r="O224" s="1"/>
      <c r="P224" s="1"/>
      <c r="Q224" s="1"/>
      <c r="R224" s="1"/>
      <c r="S224" s="1"/>
      <c r="T224" s="1"/>
      <c r="U224" s="1"/>
      <c r="V224" s="1"/>
      <c r="W224" s="1"/>
      <c r="X224" s="1"/>
      <c r="Y224" s="1"/>
      <c r="Z224" s="1"/>
    </row>
    <row r="225" spans="5:26" ht="15.75" customHeight="1" x14ac:dyDescent="0.25">
      <c r="E225" s="1" t="e">
        <f>VLOOKUP(A225,INVENTARIO!$D:$E,1,0)</f>
        <v>#N/A</v>
      </c>
      <c r="F225" s="1" t="e">
        <f t="shared" si="0"/>
        <v>#N/A</v>
      </c>
      <c r="G225" s="1"/>
      <c r="H225" s="1"/>
      <c r="I225" s="1"/>
      <c r="J225" s="1"/>
      <c r="K225" s="1"/>
      <c r="L225" s="1"/>
      <c r="M225" s="1"/>
      <c r="N225" s="1"/>
      <c r="O225" s="1"/>
      <c r="P225" s="1"/>
      <c r="Q225" s="1"/>
      <c r="R225" s="1"/>
      <c r="S225" s="1"/>
      <c r="T225" s="1"/>
      <c r="U225" s="1"/>
      <c r="V225" s="1"/>
      <c r="W225" s="1"/>
      <c r="X225" s="1"/>
      <c r="Y225" s="1"/>
      <c r="Z225" s="1"/>
    </row>
    <row r="226" spans="5:26" ht="15.75" customHeight="1" x14ac:dyDescent="0.25">
      <c r="E226" s="1" t="e">
        <f>VLOOKUP(A226,INVENTARIO!$D:$E,1,0)</f>
        <v>#N/A</v>
      </c>
      <c r="F226" s="1" t="e">
        <f t="shared" si="0"/>
        <v>#N/A</v>
      </c>
      <c r="G226" s="1"/>
      <c r="H226" s="1"/>
      <c r="I226" s="1"/>
      <c r="J226" s="1"/>
      <c r="K226" s="1"/>
      <c r="L226" s="1"/>
      <c r="M226" s="1"/>
      <c r="N226" s="1"/>
      <c r="O226" s="1"/>
      <c r="P226" s="1"/>
      <c r="Q226" s="1"/>
      <c r="R226" s="1"/>
      <c r="S226" s="1"/>
      <c r="T226" s="1"/>
      <c r="U226" s="1"/>
      <c r="V226" s="1"/>
      <c r="W226" s="1"/>
      <c r="X226" s="1"/>
      <c r="Y226" s="1"/>
      <c r="Z226" s="1"/>
    </row>
    <row r="227" spans="5:26" ht="15.75" customHeight="1" x14ac:dyDescent="0.25">
      <c r="E227" s="1" t="e">
        <f>VLOOKUP(A227,INVENTARIO!$D:$E,1,0)</f>
        <v>#N/A</v>
      </c>
      <c r="F227" s="1" t="e">
        <f t="shared" si="0"/>
        <v>#N/A</v>
      </c>
      <c r="G227" s="1"/>
      <c r="H227" s="1"/>
      <c r="I227" s="1"/>
      <c r="J227" s="1"/>
      <c r="K227" s="1"/>
      <c r="L227" s="1"/>
      <c r="M227" s="1"/>
      <c r="N227" s="1"/>
      <c r="O227" s="1"/>
      <c r="P227" s="1"/>
      <c r="Q227" s="1"/>
      <c r="R227" s="1"/>
      <c r="S227" s="1"/>
      <c r="T227" s="1"/>
      <c r="U227" s="1"/>
      <c r="V227" s="1"/>
      <c r="W227" s="1"/>
      <c r="X227" s="1"/>
      <c r="Y227" s="1"/>
      <c r="Z227" s="1"/>
    </row>
    <row r="228" spans="5:26" ht="15.75" customHeight="1" x14ac:dyDescent="0.25">
      <c r="E228" s="1" t="e">
        <f>VLOOKUP(A228,INVENTARIO!$D:$E,1,0)</f>
        <v>#N/A</v>
      </c>
      <c r="F228" s="1" t="e">
        <f t="shared" si="0"/>
        <v>#N/A</v>
      </c>
      <c r="G228" s="1"/>
      <c r="H228" s="1"/>
      <c r="I228" s="1"/>
      <c r="J228" s="1"/>
      <c r="K228" s="1"/>
      <c r="L228" s="1"/>
      <c r="M228" s="1"/>
      <c r="N228" s="1"/>
      <c r="O228" s="1"/>
      <c r="P228" s="1"/>
      <c r="Q228" s="1"/>
      <c r="R228" s="1"/>
      <c r="S228" s="1"/>
      <c r="T228" s="1"/>
      <c r="U228" s="1"/>
      <c r="V228" s="1"/>
      <c r="W228" s="1"/>
      <c r="X228" s="1"/>
      <c r="Y228" s="1"/>
      <c r="Z228" s="1"/>
    </row>
    <row r="229" spans="5:26" ht="15.75" customHeight="1" x14ac:dyDescent="0.25">
      <c r="E229" s="1" t="e">
        <f>VLOOKUP(A229,INVENTARIO!$D:$E,1,0)</f>
        <v>#N/A</v>
      </c>
      <c r="F229" s="1" t="e">
        <f t="shared" si="0"/>
        <v>#N/A</v>
      </c>
      <c r="G229" s="1"/>
      <c r="H229" s="1"/>
      <c r="I229" s="1"/>
      <c r="J229" s="1"/>
      <c r="K229" s="1"/>
      <c r="L229" s="1"/>
      <c r="M229" s="1"/>
      <c r="N229" s="1"/>
      <c r="O229" s="1"/>
      <c r="P229" s="1"/>
      <c r="Q229" s="1"/>
      <c r="R229" s="1"/>
      <c r="S229" s="1"/>
      <c r="T229" s="1"/>
      <c r="U229" s="1"/>
      <c r="V229" s="1"/>
      <c r="W229" s="1"/>
      <c r="X229" s="1"/>
      <c r="Y229" s="1"/>
      <c r="Z229" s="1"/>
    </row>
    <row r="230" spans="5:26" ht="15.75" customHeight="1" x14ac:dyDescent="0.25">
      <c r="E230" s="1" t="e">
        <f>VLOOKUP(A230,INVENTARIO!$D:$E,1,0)</f>
        <v>#N/A</v>
      </c>
      <c r="F230" s="1" t="e">
        <f t="shared" si="0"/>
        <v>#N/A</v>
      </c>
      <c r="G230" s="1"/>
      <c r="H230" s="1"/>
      <c r="I230" s="1"/>
      <c r="J230" s="1"/>
      <c r="K230" s="1"/>
      <c r="L230" s="1"/>
      <c r="M230" s="1"/>
      <c r="N230" s="1"/>
      <c r="O230" s="1"/>
      <c r="P230" s="1"/>
      <c r="Q230" s="1"/>
      <c r="R230" s="1"/>
      <c r="S230" s="1"/>
      <c r="T230" s="1"/>
      <c r="U230" s="1"/>
      <c r="V230" s="1"/>
      <c r="W230" s="1"/>
      <c r="X230" s="1"/>
      <c r="Y230" s="1"/>
      <c r="Z230" s="1"/>
    </row>
    <row r="231" spans="5:26" ht="15.75" customHeight="1" x14ac:dyDescent="0.25">
      <c r="E231" s="1" t="e">
        <f>VLOOKUP(A231,INVENTARIO!$D:$E,1,0)</f>
        <v>#N/A</v>
      </c>
      <c r="F231" s="1" t="e">
        <f t="shared" si="0"/>
        <v>#N/A</v>
      </c>
      <c r="G231" s="1"/>
      <c r="H231" s="1"/>
      <c r="I231" s="1"/>
      <c r="J231" s="1"/>
      <c r="K231" s="1"/>
      <c r="L231" s="1"/>
      <c r="M231" s="1"/>
      <c r="N231" s="1"/>
      <c r="O231" s="1"/>
      <c r="P231" s="1"/>
      <c r="Q231" s="1"/>
      <c r="R231" s="1"/>
      <c r="S231" s="1"/>
      <c r="T231" s="1"/>
      <c r="U231" s="1"/>
      <c r="V231" s="1"/>
      <c r="W231" s="1"/>
      <c r="X231" s="1"/>
      <c r="Y231" s="1"/>
      <c r="Z231" s="1"/>
    </row>
    <row r="232" spans="5:26" ht="15.75" customHeight="1" x14ac:dyDescent="0.25">
      <c r="E232" s="1" t="e">
        <f>VLOOKUP(A232,INVENTARIO!$D:$E,1,0)</f>
        <v>#N/A</v>
      </c>
      <c r="F232" s="1" t="e">
        <f t="shared" si="0"/>
        <v>#N/A</v>
      </c>
      <c r="G232" s="1"/>
      <c r="H232" s="1"/>
      <c r="I232" s="1"/>
      <c r="J232" s="1"/>
      <c r="K232" s="1"/>
      <c r="L232" s="1"/>
      <c r="M232" s="1"/>
      <c r="N232" s="1"/>
      <c r="O232" s="1"/>
      <c r="P232" s="1"/>
      <c r="Q232" s="1"/>
      <c r="R232" s="1"/>
      <c r="S232" s="1"/>
      <c r="T232" s="1"/>
      <c r="U232" s="1"/>
      <c r="V232" s="1"/>
      <c r="W232" s="1"/>
      <c r="X232" s="1"/>
      <c r="Y232" s="1"/>
      <c r="Z232" s="1"/>
    </row>
    <row r="233" spans="5:26" ht="15.75" customHeight="1" x14ac:dyDescent="0.25">
      <c r="E233" s="1"/>
      <c r="F233" s="1"/>
      <c r="G233" s="1"/>
      <c r="H233" s="1"/>
      <c r="I233" s="1"/>
      <c r="J233" s="1"/>
      <c r="K233" s="1"/>
      <c r="L233" s="1"/>
      <c r="M233" s="1"/>
      <c r="N233" s="1"/>
      <c r="O233" s="1"/>
      <c r="P233" s="1"/>
      <c r="Q233" s="1"/>
      <c r="R233" s="1"/>
      <c r="S233" s="1"/>
      <c r="T233" s="1"/>
      <c r="U233" s="1"/>
      <c r="V233" s="1"/>
      <c r="W233" s="1"/>
      <c r="X233" s="1"/>
      <c r="Y233" s="1"/>
      <c r="Z233" s="1"/>
    </row>
    <row r="234" spans="5:26" ht="15.75" customHeight="1" x14ac:dyDescent="0.25">
      <c r="E234" s="1"/>
      <c r="F234" s="1"/>
      <c r="G234" s="1"/>
      <c r="H234" s="1"/>
      <c r="I234" s="1"/>
      <c r="J234" s="1"/>
      <c r="K234" s="1"/>
      <c r="L234" s="1"/>
      <c r="M234" s="1"/>
      <c r="N234" s="1"/>
      <c r="O234" s="1"/>
      <c r="P234" s="1"/>
      <c r="Q234" s="1"/>
      <c r="R234" s="1"/>
      <c r="S234" s="1"/>
      <c r="T234" s="1"/>
      <c r="U234" s="1"/>
      <c r="V234" s="1"/>
      <c r="W234" s="1"/>
      <c r="X234" s="1"/>
      <c r="Y234" s="1"/>
      <c r="Z234" s="1"/>
    </row>
    <row r="235" spans="5:26" ht="15.75" customHeight="1" x14ac:dyDescent="0.25">
      <c r="E235" s="1"/>
      <c r="F235" s="1"/>
      <c r="G235" s="1"/>
      <c r="H235" s="1"/>
      <c r="I235" s="1"/>
      <c r="J235" s="1"/>
      <c r="K235" s="1"/>
      <c r="L235" s="1"/>
      <c r="M235" s="1"/>
      <c r="N235" s="1"/>
      <c r="O235" s="1"/>
      <c r="P235" s="1"/>
      <c r="Q235" s="1"/>
      <c r="R235" s="1"/>
      <c r="S235" s="1"/>
      <c r="T235" s="1"/>
      <c r="U235" s="1"/>
      <c r="V235" s="1"/>
      <c r="W235" s="1"/>
      <c r="X235" s="1"/>
      <c r="Y235" s="1"/>
      <c r="Z235" s="1"/>
    </row>
    <row r="236" spans="5:26" ht="15.75" customHeight="1" x14ac:dyDescent="0.25">
      <c r="E236" s="1"/>
      <c r="F236" s="1"/>
      <c r="G236" s="1"/>
      <c r="H236" s="1"/>
      <c r="I236" s="1"/>
      <c r="J236" s="1"/>
      <c r="K236" s="1"/>
      <c r="L236" s="1"/>
      <c r="M236" s="1"/>
      <c r="N236" s="1"/>
      <c r="O236" s="1"/>
      <c r="P236" s="1"/>
      <c r="Q236" s="1"/>
      <c r="R236" s="1"/>
      <c r="S236" s="1"/>
      <c r="T236" s="1"/>
      <c r="U236" s="1"/>
      <c r="V236" s="1"/>
      <c r="W236" s="1"/>
      <c r="X236" s="1"/>
      <c r="Y236" s="1"/>
      <c r="Z236" s="1"/>
    </row>
    <row r="237" spans="5:26" ht="15.75" customHeight="1" x14ac:dyDescent="0.25">
      <c r="E237" s="1"/>
      <c r="F237" s="1"/>
      <c r="G237" s="1"/>
      <c r="H237" s="1"/>
      <c r="I237" s="1"/>
      <c r="J237" s="1"/>
      <c r="K237" s="1"/>
      <c r="L237" s="1"/>
      <c r="M237" s="1"/>
      <c r="N237" s="1"/>
      <c r="O237" s="1"/>
      <c r="P237" s="1"/>
      <c r="Q237" s="1"/>
      <c r="R237" s="1"/>
      <c r="S237" s="1"/>
      <c r="T237" s="1"/>
      <c r="U237" s="1"/>
      <c r="V237" s="1"/>
      <c r="W237" s="1"/>
      <c r="X237" s="1"/>
      <c r="Y237" s="1"/>
      <c r="Z237" s="1"/>
    </row>
    <row r="238" spans="5:26" ht="15.75" customHeight="1" x14ac:dyDescent="0.25">
      <c r="E238" s="1"/>
      <c r="F238" s="1"/>
      <c r="G238" s="1"/>
      <c r="H238" s="1"/>
      <c r="I238" s="1"/>
      <c r="J238" s="1"/>
      <c r="K238" s="1"/>
      <c r="L238" s="1"/>
      <c r="M238" s="1"/>
      <c r="N238" s="1"/>
      <c r="O238" s="1"/>
      <c r="P238" s="1"/>
      <c r="Q238" s="1"/>
      <c r="R238" s="1"/>
      <c r="S238" s="1"/>
      <c r="T238" s="1"/>
      <c r="U238" s="1"/>
      <c r="V238" s="1"/>
      <c r="W238" s="1"/>
      <c r="X238" s="1"/>
      <c r="Y238" s="1"/>
      <c r="Z238" s="1"/>
    </row>
    <row r="239" spans="5:26" ht="15.75" customHeight="1" x14ac:dyDescent="0.25">
      <c r="E239" s="1"/>
      <c r="F239" s="1"/>
      <c r="G239" s="1"/>
      <c r="H239" s="1"/>
      <c r="I239" s="1"/>
      <c r="J239" s="1"/>
      <c r="K239" s="1"/>
      <c r="L239" s="1"/>
      <c r="M239" s="1"/>
      <c r="N239" s="1"/>
      <c r="O239" s="1"/>
      <c r="P239" s="1"/>
      <c r="Q239" s="1"/>
      <c r="R239" s="1"/>
      <c r="S239" s="1"/>
      <c r="T239" s="1"/>
      <c r="U239" s="1"/>
      <c r="V239" s="1"/>
      <c r="W239" s="1"/>
      <c r="X239" s="1"/>
      <c r="Y239" s="1"/>
      <c r="Z239" s="1"/>
    </row>
    <row r="240" spans="5:26" ht="15.75" customHeight="1" x14ac:dyDescent="0.25">
      <c r="E240" s="1"/>
      <c r="F240" s="1"/>
      <c r="G240" s="1"/>
      <c r="H240" s="1"/>
      <c r="I240" s="1"/>
      <c r="J240" s="1"/>
      <c r="K240" s="1"/>
      <c r="L240" s="1"/>
      <c r="M240" s="1"/>
      <c r="N240" s="1"/>
      <c r="O240" s="1"/>
      <c r="P240" s="1"/>
      <c r="Q240" s="1"/>
      <c r="R240" s="1"/>
      <c r="S240" s="1"/>
      <c r="T240" s="1"/>
      <c r="U240" s="1"/>
      <c r="V240" s="1"/>
      <c r="W240" s="1"/>
      <c r="X240" s="1"/>
      <c r="Y240" s="1"/>
      <c r="Z240" s="1"/>
    </row>
    <row r="241" spans="5:26" ht="15.75" customHeight="1" x14ac:dyDescent="0.25">
      <c r="E241" s="1"/>
      <c r="F241" s="1"/>
      <c r="G241" s="1"/>
      <c r="H241" s="1"/>
      <c r="I241" s="1"/>
      <c r="J241" s="1"/>
      <c r="K241" s="1"/>
      <c r="L241" s="1"/>
      <c r="M241" s="1"/>
      <c r="N241" s="1"/>
      <c r="O241" s="1"/>
      <c r="P241" s="1"/>
      <c r="Q241" s="1"/>
      <c r="R241" s="1"/>
      <c r="S241" s="1"/>
      <c r="T241" s="1"/>
      <c r="U241" s="1"/>
      <c r="V241" s="1"/>
      <c r="W241" s="1"/>
      <c r="X241" s="1"/>
      <c r="Y241" s="1"/>
      <c r="Z241" s="1"/>
    </row>
    <row r="242" spans="5:26" ht="15.75" customHeight="1" x14ac:dyDescent="0.25">
      <c r="E242" s="1"/>
      <c r="F242" s="1"/>
      <c r="G242" s="1"/>
      <c r="H242" s="1"/>
      <c r="I242" s="1"/>
      <c r="J242" s="1"/>
      <c r="K242" s="1"/>
      <c r="L242" s="1"/>
      <c r="M242" s="1"/>
      <c r="N242" s="1"/>
      <c r="O242" s="1"/>
      <c r="P242" s="1"/>
      <c r="Q242" s="1"/>
      <c r="R242" s="1"/>
      <c r="S242" s="1"/>
      <c r="T242" s="1"/>
      <c r="U242" s="1"/>
      <c r="V242" s="1"/>
      <c r="W242" s="1"/>
      <c r="X242" s="1"/>
      <c r="Y242" s="1"/>
      <c r="Z242" s="1"/>
    </row>
    <row r="243" spans="5:26" ht="15.75" customHeight="1" x14ac:dyDescent="0.25">
      <c r="E243" s="1"/>
      <c r="F243" s="1"/>
      <c r="G243" s="1"/>
      <c r="H243" s="1"/>
      <c r="I243" s="1"/>
      <c r="J243" s="1"/>
      <c r="K243" s="1"/>
      <c r="L243" s="1"/>
      <c r="M243" s="1"/>
      <c r="N243" s="1"/>
      <c r="O243" s="1"/>
      <c r="P243" s="1"/>
      <c r="Q243" s="1"/>
      <c r="R243" s="1"/>
      <c r="S243" s="1"/>
      <c r="T243" s="1"/>
      <c r="U243" s="1"/>
      <c r="V243" s="1"/>
      <c r="W243" s="1"/>
      <c r="X243" s="1"/>
      <c r="Y243" s="1"/>
      <c r="Z243" s="1"/>
    </row>
    <row r="244" spans="5:26" ht="15.75" customHeight="1" x14ac:dyDescent="0.25">
      <c r="E244" s="1"/>
      <c r="F244" s="1"/>
      <c r="G244" s="1"/>
      <c r="H244" s="1"/>
      <c r="I244" s="1"/>
      <c r="J244" s="1"/>
      <c r="K244" s="1"/>
      <c r="L244" s="1"/>
      <c r="M244" s="1"/>
      <c r="N244" s="1"/>
      <c r="O244" s="1"/>
      <c r="P244" s="1"/>
      <c r="Q244" s="1"/>
      <c r="R244" s="1"/>
      <c r="S244" s="1"/>
      <c r="T244" s="1"/>
      <c r="U244" s="1"/>
      <c r="V244" s="1"/>
      <c r="W244" s="1"/>
      <c r="X244" s="1"/>
      <c r="Y244" s="1"/>
      <c r="Z244" s="1"/>
    </row>
    <row r="245" spans="5:26" ht="15.75" customHeight="1" x14ac:dyDescent="0.25">
      <c r="E245" s="1"/>
      <c r="F245" s="1"/>
      <c r="G245" s="1"/>
      <c r="H245" s="1"/>
      <c r="I245" s="1"/>
      <c r="J245" s="1"/>
      <c r="K245" s="1"/>
      <c r="L245" s="1"/>
      <c r="M245" s="1"/>
      <c r="N245" s="1"/>
      <c r="O245" s="1"/>
      <c r="P245" s="1"/>
      <c r="Q245" s="1"/>
      <c r="R245" s="1"/>
      <c r="S245" s="1"/>
      <c r="T245" s="1"/>
      <c r="U245" s="1"/>
      <c r="V245" s="1"/>
      <c r="W245" s="1"/>
      <c r="X245" s="1"/>
      <c r="Y245" s="1"/>
      <c r="Z245" s="1"/>
    </row>
    <row r="246" spans="5:26" ht="15.75" customHeight="1" x14ac:dyDescent="0.25">
      <c r="E246" s="1"/>
      <c r="F246" s="1"/>
      <c r="G246" s="1"/>
      <c r="H246" s="1"/>
      <c r="I246" s="1"/>
      <c r="J246" s="1"/>
      <c r="K246" s="1"/>
      <c r="L246" s="1"/>
      <c r="M246" s="1"/>
      <c r="N246" s="1"/>
      <c r="O246" s="1"/>
      <c r="P246" s="1"/>
      <c r="Q246" s="1"/>
      <c r="R246" s="1"/>
      <c r="S246" s="1"/>
      <c r="T246" s="1"/>
      <c r="U246" s="1"/>
      <c r="V246" s="1"/>
      <c r="W246" s="1"/>
      <c r="X246" s="1"/>
      <c r="Y246" s="1"/>
      <c r="Z246" s="1"/>
    </row>
    <row r="247" spans="5:26" ht="15.75" customHeight="1" x14ac:dyDescent="0.25">
      <c r="E247" s="1"/>
      <c r="F247" s="1"/>
      <c r="G247" s="1"/>
      <c r="H247" s="1"/>
      <c r="I247" s="1"/>
      <c r="J247" s="1"/>
      <c r="K247" s="1"/>
      <c r="L247" s="1"/>
      <c r="M247" s="1"/>
      <c r="N247" s="1"/>
      <c r="O247" s="1"/>
      <c r="P247" s="1"/>
      <c r="Q247" s="1"/>
      <c r="R247" s="1"/>
      <c r="S247" s="1"/>
      <c r="T247" s="1"/>
      <c r="U247" s="1"/>
      <c r="V247" s="1"/>
      <c r="W247" s="1"/>
      <c r="X247" s="1"/>
      <c r="Y247" s="1"/>
      <c r="Z247" s="1"/>
    </row>
    <row r="248" spans="5:26" ht="15.75" customHeight="1" x14ac:dyDescent="0.25">
      <c r="E248" s="1"/>
      <c r="F248" s="1"/>
      <c r="G248" s="1"/>
      <c r="H248" s="1"/>
      <c r="I248" s="1"/>
      <c r="J248" s="1"/>
      <c r="K248" s="1"/>
      <c r="L248" s="1"/>
      <c r="M248" s="1"/>
      <c r="N248" s="1"/>
      <c r="O248" s="1"/>
      <c r="P248" s="1"/>
      <c r="Q248" s="1"/>
      <c r="R248" s="1"/>
      <c r="S248" s="1"/>
      <c r="T248" s="1"/>
      <c r="U248" s="1"/>
      <c r="V248" s="1"/>
      <c r="W248" s="1"/>
      <c r="X248" s="1"/>
      <c r="Y248" s="1"/>
      <c r="Z248" s="1"/>
    </row>
    <row r="249" spans="5:26" ht="15.75" customHeight="1" x14ac:dyDescent="0.25">
      <c r="E249" s="1"/>
      <c r="F249" s="1"/>
      <c r="G249" s="1"/>
      <c r="H249" s="1"/>
      <c r="I249" s="1"/>
      <c r="J249" s="1"/>
      <c r="K249" s="1"/>
      <c r="L249" s="1"/>
      <c r="M249" s="1"/>
      <c r="N249" s="1"/>
      <c r="O249" s="1"/>
      <c r="P249" s="1"/>
      <c r="Q249" s="1"/>
      <c r="R249" s="1"/>
      <c r="S249" s="1"/>
      <c r="T249" s="1"/>
      <c r="U249" s="1"/>
      <c r="V249" s="1"/>
      <c r="W249" s="1"/>
      <c r="X249" s="1"/>
      <c r="Y249" s="1"/>
      <c r="Z249" s="1"/>
    </row>
    <row r="250" spans="5:26" ht="15.75" customHeight="1" x14ac:dyDescent="0.25">
      <c r="E250" s="1"/>
      <c r="F250" s="1"/>
      <c r="G250" s="1"/>
      <c r="H250" s="1"/>
      <c r="I250" s="1"/>
      <c r="J250" s="1"/>
      <c r="K250" s="1"/>
      <c r="L250" s="1"/>
      <c r="M250" s="1"/>
      <c r="N250" s="1"/>
      <c r="O250" s="1"/>
      <c r="P250" s="1"/>
      <c r="Q250" s="1"/>
      <c r="R250" s="1"/>
      <c r="S250" s="1"/>
      <c r="T250" s="1"/>
      <c r="U250" s="1"/>
      <c r="V250" s="1"/>
      <c r="W250" s="1"/>
      <c r="X250" s="1"/>
      <c r="Y250" s="1"/>
      <c r="Z250" s="1"/>
    </row>
    <row r="251" spans="5:26" ht="15.75" customHeight="1" x14ac:dyDescent="0.25">
      <c r="E251" s="1"/>
      <c r="F251" s="1"/>
      <c r="G251" s="1"/>
      <c r="H251" s="1"/>
      <c r="I251" s="1"/>
      <c r="J251" s="1"/>
      <c r="K251" s="1"/>
      <c r="L251" s="1"/>
      <c r="M251" s="1"/>
      <c r="N251" s="1"/>
      <c r="O251" s="1"/>
      <c r="P251" s="1"/>
      <c r="Q251" s="1"/>
      <c r="R251" s="1"/>
      <c r="S251" s="1"/>
      <c r="T251" s="1"/>
      <c r="U251" s="1"/>
      <c r="V251" s="1"/>
      <c r="W251" s="1"/>
      <c r="X251" s="1"/>
      <c r="Y251" s="1"/>
      <c r="Z251" s="1"/>
    </row>
    <row r="252" spans="5:26" ht="15.75" customHeight="1" x14ac:dyDescent="0.25">
      <c r="E252" s="1"/>
      <c r="F252" s="1"/>
      <c r="G252" s="1"/>
      <c r="H252" s="1"/>
      <c r="I252" s="1"/>
      <c r="J252" s="1"/>
      <c r="K252" s="1"/>
      <c r="L252" s="1"/>
      <c r="M252" s="1"/>
      <c r="N252" s="1"/>
      <c r="O252" s="1"/>
      <c r="P252" s="1"/>
      <c r="Q252" s="1"/>
      <c r="R252" s="1"/>
      <c r="S252" s="1"/>
      <c r="T252" s="1"/>
      <c r="U252" s="1"/>
      <c r="V252" s="1"/>
      <c r="W252" s="1"/>
      <c r="X252" s="1"/>
      <c r="Y252" s="1"/>
      <c r="Z252" s="1"/>
    </row>
    <row r="253" spans="5:26" ht="15.75" customHeight="1" x14ac:dyDescent="0.25">
      <c r="E253" s="1"/>
      <c r="F253" s="1"/>
      <c r="G253" s="1"/>
      <c r="H253" s="1"/>
      <c r="I253" s="1"/>
      <c r="J253" s="1"/>
      <c r="K253" s="1"/>
      <c r="L253" s="1"/>
      <c r="M253" s="1"/>
      <c r="N253" s="1"/>
      <c r="O253" s="1"/>
      <c r="P253" s="1"/>
      <c r="Q253" s="1"/>
      <c r="R253" s="1"/>
      <c r="S253" s="1"/>
      <c r="T253" s="1"/>
      <c r="U253" s="1"/>
      <c r="V253" s="1"/>
      <c r="W253" s="1"/>
      <c r="X253" s="1"/>
      <c r="Y253" s="1"/>
      <c r="Z253" s="1"/>
    </row>
    <row r="254" spans="5:26" ht="15.75" customHeight="1" x14ac:dyDescent="0.25">
      <c r="E254" s="1"/>
      <c r="F254" s="1"/>
      <c r="G254" s="1"/>
      <c r="H254" s="1"/>
      <c r="I254" s="1"/>
      <c r="J254" s="1"/>
      <c r="K254" s="1"/>
      <c r="L254" s="1"/>
      <c r="M254" s="1"/>
      <c r="N254" s="1"/>
      <c r="O254" s="1"/>
      <c r="P254" s="1"/>
      <c r="Q254" s="1"/>
      <c r="R254" s="1"/>
      <c r="S254" s="1"/>
      <c r="T254" s="1"/>
      <c r="U254" s="1"/>
      <c r="V254" s="1"/>
      <c r="W254" s="1"/>
      <c r="X254" s="1"/>
      <c r="Y254" s="1"/>
      <c r="Z254" s="1"/>
    </row>
    <row r="255" spans="5:26" ht="15.75" customHeight="1" x14ac:dyDescent="0.25">
      <c r="E255" s="1"/>
      <c r="F255" s="1"/>
      <c r="G255" s="1"/>
      <c r="H255" s="1"/>
      <c r="I255" s="1"/>
      <c r="J255" s="1"/>
      <c r="K255" s="1"/>
      <c r="L255" s="1"/>
      <c r="M255" s="1"/>
      <c r="N255" s="1"/>
      <c r="O255" s="1"/>
      <c r="P255" s="1"/>
      <c r="Q255" s="1"/>
      <c r="R255" s="1"/>
      <c r="S255" s="1"/>
      <c r="T255" s="1"/>
      <c r="U255" s="1"/>
      <c r="V255" s="1"/>
      <c r="W255" s="1"/>
      <c r="X255" s="1"/>
      <c r="Y255" s="1"/>
      <c r="Z255" s="1"/>
    </row>
    <row r="256" spans="5:26" ht="15.75" customHeight="1" x14ac:dyDescent="0.25">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3:F233" xr:uid="{00000000-0009-0000-0000-000003000000}"/>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V1000"/>
  <sheetViews>
    <sheetView workbookViewId="0">
      <selection activeCell="A2" sqref="A2"/>
    </sheetView>
  </sheetViews>
  <sheetFormatPr baseColWidth="10" defaultColWidth="14.42578125" defaultRowHeight="15" customHeight="1" x14ac:dyDescent="0.25"/>
  <cols>
    <col min="1" max="1" width="19.140625" customWidth="1"/>
    <col min="2" max="2" width="7.28515625" customWidth="1"/>
    <col min="3" max="3" width="9.28515625" customWidth="1"/>
    <col min="4" max="4" width="54.28515625" customWidth="1"/>
    <col min="5" max="10" width="7.28515625" customWidth="1"/>
    <col min="11" max="11" width="14.28515625" customWidth="1"/>
    <col min="12" max="12" width="17.5703125" customWidth="1"/>
    <col min="13" max="48" width="7.28515625" customWidth="1"/>
  </cols>
  <sheetData>
    <row r="1" spans="1:48" ht="16.5" customHeight="1" x14ac:dyDescent="0.25">
      <c r="A1" s="1" t="s">
        <v>105</v>
      </c>
      <c r="B1" s="1" t="s">
        <v>106</v>
      </c>
      <c r="C1" s="1" t="s">
        <v>28</v>
      </c>
      <c r="D1" s="1" t="s">
        <v>29</v>
      </c>
      <c r="E1" s="1" t="s">
        <v>107</v>
      </c>
      <c r="F1" s="1" t="s">
        <v>108</v>
      </c>
      <c r="G1" s="1" t="s">
        <v>109</v>
      </c>
      <c r="H1" s="1" t="s">
        <v>110</v>
      </c>
      <c r="I1" s="1" t="s">
        <v>111</v>
      </c>
      <c r="J1" s="1" t="s">
        <v>112</v>
      </c>
      <c r="K1" s="1" t="s">
        <v>113</v>
      </c>
      <c r="L1" s="1" t="s">
        <v>114</v>
      </c>
      <c r="M1" s="1" t="s">
        <v>115</v>
      </c>
      <c r="N1" s="1" t="s">
        <v>116</v>
      </c>
      <c r="O1" s="1" t="s">
        <v>31</v>
      </c>
      <c r="P1" s="1" t="s">
        <v>117</v>
      </c>
      <c r="Q1" s="1" t="s">
        <v>118</v>
      </c>
      <c r="R1" s="1" t="s">
        <v>119</v>
      </c>
      <c r="S1" s="1" t="s">
        <v>120</v>
      </c>
      <c r="T1" s="1" t="s">
        <v>121</v>
      </c>
      <c r="U1" s="1" t="s">
        <v>122</v>
      </c>
      <c r="V1" s="1" t="s">
        <v>123</v>
      </c>
      <c r="W1" s="1" t="s">
        <v>124</v>
      </c>
      <c r="X1" s="1" t="s">
        <v>125</v>
      </c>
      <c r="Y1" s="1" t="s">
        <v>126</v>
      </c>
      <c r="Z1" s="1" t="s">
        <v>127</v>
      </c>
      <c r="AA1" s="1" t="s">
        <v>128</v>
      </c>
      <c r="AB1" s="1" t="s">
        <v>130</v>
      </c>
      <c r="AC1" s="1" t="s">
        <v>131</v>
      </c>
      <c r="AD1" s="1" t="s">
        <v>132</v>
      </c>
      <c r="AE1" s="1" t="s">
        <v>133</v>
      </c>
      <c r="AF1" s="1" t="s">
        <v>134</v>
      </c>
      <c r="AG1" s="1" t="s">
        <v>135</v>
      </c>
      <c r="AH1" s="1" t="s">
        <v>136</v>
      </c>
      <c r="AI1" s="1" t="s">
        <v>137</v>
      </c>
      <c r="AJ1" s="1" t="s">
        <v>138</v>
      </c>
      <c r="AK1" s="1" t="s">
        <v>139</v>
      </c>
      <c r="AL1" s="1" t="s">
        <v>140</v>
      </c>
      <c r="AM1" s="1" t="s">
        <v>141</v>
      </c>
      <c r="AN1" s="1" t="s">
        <v>142</v>
      </c>
      <c r="AO1" s="1" t="s">
        <v>143</v>
      </c>
      <c r="AP1" s="1" t="s">
        <v>144</v>
      </c>
      <c r="AQ1" s="1" t="s">
        <v>145</v>
      </c>
      <c r="AR1" s="1" t="s">
        <v>146</v>
      </c>
      <c r="AS1" s="1" t="s">
        <v>147</v>
      </c>
      <c r="AT1" s="1" t="s">
        <v>148</v>
      </c>
      <c r="AU1" s="1" t="s">
        <v>149</v>
      </c>
      <c r="AV1" s="1" t="s">
        <v>150</v>
      </c>
    </row>
    <row r="2" spans="1:48" ht="16.5" customHeight="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16.5" customHeight="1"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16.5"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row>
    <row r="5" spans="1:48" ht="16.5" customHeight="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row>
    <row r="6" spans="1:48" ht="16.5" customHeight="1" x14ac:dyDescent="0.25">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row>
    <row r="7" spans="1:48" ht="16.5" customHeight="1" x14ac:dyDescent="0.25">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row>
    <row r="8" spans="1:48" ht="16.5" customHeight="1" x14ac:dyDescent="0.25">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row>
    <row r="9" spans="1:48" ht="16.5" customHeight="1" x14ac:dyDescent="0.2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row>
    <row r="10" spans="1:48" ht="16.5" customHeight="1"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row>
    <row r="11" spans="1:48" ht="16.5" customHeight="1"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row>
    <row r="12" spans="1:48" ht="16.5" customHeight="1"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row>
    <row r="13" spans="1:48" ht="16.5" customHeight="1"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row>
    <row r="14" spans="1:48" ht="16.5" customHeight="1"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row>
    <row r="15" spans="1:48" ht="16.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row>
    <row r="16" spans="1:48" ht="16.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row>
    <row r="17" spans="1:48" ht="16.5"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row>
    <row r="18" spans="1:48" ht="16.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row>
    <row r="19" spans="1:48" ht="16.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row>
    <row r="20" spans="1:48" ht="16.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row>
    <row r="21" spans="1:48" ht="16.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row>
    <row r="22" spans="1:48" ht="16.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row>
    <row r="23" spans="1:48" ht="16.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row>
    <row r="24" spans="1:48" ht="16.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row>
    <row r="25" spans="1:48" ht="16.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row>
    <row r="26" spans="1:48" ht="16.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row>
    <row r="27" spans="1:48" ht="16.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row>
    <row r="28" spans="1:48" ht="16.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row>
    <row r="29" spans="1:48" ht="16.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row>
    <row r="30" spans="1:48" ht="16.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row>
    <row r="31" spans="1:48" ht="16.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row>
    <row r="32" spans="1:48" ht="16.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row>
    <row r="33" spans="1:48" ht="16.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row>
    <row r="34" spans="1:48" ht="16.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row>
    <row r="35" spans="1:48" ht="16.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row>
    <row r="36" spans="1:48" ht="16.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row>
    <row r="37" spans="1:48" ht="16.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row>
    <row r="38" spans="1:48" ht="16.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row>
    <row r="39" spans="1:48" ht="16.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row>
    <row r="40" spans="1:48" ht="16.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row>
    <row r="41" spans="1:48" ht="16.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row>
    <row r="42" spans="1:48" ht="16.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row>
    <row r="43" spans="1:48" ht="16.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row>
    <row r="44" spans="1:48" ht="16.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row>
    <row r="45" spans="1:48" ht="16.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row>
    <row r="46" spans="1:48" ht="16.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row>
    <row r="47" spans="1:48" ht="16.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row>
    <row r="48" spans="1:48" ht="16.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row>
    <row r="49" spans="1:48" ht="16.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row>
    <row r="50" spans="1:48" ht="16.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row>
    <row r="51" spans="1:48" ht="16.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row>
    <row r="52" spans="1:48" ht="16.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row>
    <row r="53" spans="1:48" ht="16.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row>
    <row r="54" spans="1:48" ht="16.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row>
    <row r="55" spans="1:48" ht="16.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row>
    <row r="56" spans="1:48" ht="16.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row>
    <row r="57" spans="1:48" ht="16.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row>
    <row r="58" spans="1:48" ht="16.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row>
    <row r="59" spans="1:48" ht="16.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row>
    <row r="60" spans="1:48" ht="16.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row>
    <row r="61" spans="1:48" ht="16.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row>
    <row r="62" spans="1:48" ht="16.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row>
    <row r="63" spans="1:48" ht="16.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row>
    <row r="64" spans="1:48" ht="16.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row>
    <row r="65" spans="1:48" ht="16.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row>
    <row r="66" spans="1:48" ht="16.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row>
    <row r="67" spans="1:48" ht="16.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row>
    <row r="68" spans="1:48" ht="16.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row>
    <row r="69" spans="1:48" ht="16.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row>
    <row r="70" spans="1:48" ht="16.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row>
    <row r="71" spans="1:48" ht="16.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row>
    <row r="72" spans="1:48" ht="16.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row>
    <row r="73" spans="1:48" ht="16.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row>
    <row r="74" spans="1:48" ht="16.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row>
    <row r="75" spans="1:48" ht="16.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row>
    <row r="76" spans="1:48" ht="16.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row>
    <row r="77" spans="1:48" ht="16.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row>
    <row r="78" spans="1:48" ht="16.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row>
    <row r="79" spans="1:48" ht="16.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row>
    <row r="80" spans="1:48" ht="16.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row>
    <row r="81" spans="1:48" ht="16.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row>
    <row r="82" spans="1:48" ht="16.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row>
    <row r="83" spans="1:48" ht="16.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row>
    <row r="84" spans="1:48" ht="16.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row>
    <row r="85" spans="1:48" ht="16.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row>
    <row r="86" spans="1:48" ht="16.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row>
    <row r="87" spans="1:48" ht="16.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row>
    <row r="88" spans="1:48" ht="16.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row>
    <row r="89" spans="1:48" ht="16.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row>
    <row r="90" spans="1:48" ht="16.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row>
    <row r="91" spans="1:48" ht="16.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row>
    <row r="92" spans="1:48" ht="16.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row>
    <row r="93" spans="1:48" ht="16.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row>
    <row r="94" spans="1:48" ht="16.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row>
    <row r="95" spans="1:48" ht="16.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row>
    <row r="96" spans="1:48" ht="16.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row>
    <row r="97" spans="1:48" ht="16.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row>
    <row r="98" spans="1:48" ht="16.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row>
    <row r="99" spans="1:48" ht="16.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row>
    <row r="100" spans="1:48" ht="16.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row>
    <row r="101" spans="1:48" ht="16.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row>
    <row r="102" spans="1:48" ht="16.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row>
    <row r="103" spans="1:48" ht="16.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row>
    <row r="104" spans="1:48" ht="16.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row>
    <row r="105" spans="1:48" ht="16.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row>
    <row r="106" spans="1:48" ht="16.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row>
    <row r="107" spans="1:48" ht="16.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row>
    <row r="108" spans="1:48" ht="16.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row>
    <row r="109" spans="1:48" ht="16.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row>
    <row r="110" spans="1:48" ht="16.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row>
    <row r="111" spans="1:48" ht="16.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row>
    <row r="112" spans="1:48" ht="16.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row>
    <row r="113" spans="1:48" ht="16.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row>
    <row r="114" spans="1:48" ht="16.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row>
    <row r="115" spans="1:48" ht="16.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row>
    <row r="116" spans="1:48" ht="16.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row>
    <row r="117" spans="1:48" ht="16.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row>
    <row r="118" spans="1:48" ht="16.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row>
    <row r="119" spans="1:48" ht="16.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row>
    <row r="120" spans="1:48" ht="16.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row>
    <row r="121" spans="1:48" ht="16.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row>
    <row r="122" spans="1:48" ht="16.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row>
    <row r="123" spans="1:48" ht="16.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row>
    <row r="124" spans="1:48" ht="16.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row>
    <row r="125" spans="1:48" ht="16.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row>
    <row r="126" spans="1:48" ht="16.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row>
    <row r="127" spans="1:48" ht="16.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row>
    <row r="128" spans="1:48" ht="16.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row>
    <row r="129" spans="1:48" ht="16.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row>
    <row r="130" spans="1:48" ht="16.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row>
    <row r="131" spans="1:48" ht="16.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row>
    <row r="132" spans="1:48" ht="16.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row>
    <row r="133" spans="1:48" ht="16.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row>
    <row r="134" spans="1:48" ht="16.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row>
    <row r="135" spans="1:48" ht="16.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row>
    <row r="136" spans="1:48" ht="16.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row>
    <row r="137" spans="1:48" ht="16.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row>
    <row r="138" spans="1:48" ht="16.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row>
    <row r="139" spans="1:48" ht="16.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row>
    <row r="140" spans="1:48" ht="16.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row>
    <row r="141" spans="1:48" ht="16.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row>
    <row r="142" spans="1:48" ht="16.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row>
    <row r="143" spans="1:48" ht="16.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row>
    <row r="144" spans="1:48" ht="16.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row>
    <row r="145" spans="1:48" ht="16.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row>
    <row r="146" spans="1:48" ht="16.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row>
    <row r="147" spans="1:48" ht="16.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row>
    <row r="148" spans="1:48" ht="16.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row>
    <row r="149" spans="1:48" ht="16.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row>
    <row r="150" spans="1:48" ht="16.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row>
    <row r="151" spans="1:48" ht="16.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row>
    <row r="152" spans="1:48" ht="16.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row>
    <row r="153" spans="1:48" ht="16.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row>
    <row r="154" spans="1:48" ht="16.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row>
    <row r="155" spans="1:48" ht="16.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row>
    <row r="156" spans="1:48" ht="16.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row>
    <row r="157" spans="1:48" ht="16.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row>
    <row r="158" spans="1:48" ht="16.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row>
    <row r="159" spans="1:48" ht="16.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row>
    <row r="160" spans="1:48" ht="16.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row>
    <row r="161" spans="1:48" ht="16.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row>
    <row r="162" spans="1:48" ht="16.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row>
    <row r="163" spans="1:48" ht="16.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row>
    <row r="164" spans="1:48" ht="16.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row>
    <row r="165" spans="1:48" ht="16.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row>
    <row r="166" spans="1:48" ht="16.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row>
    <row r="167" spans="1:48" ht="16.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row>
    <row r="168" spans="1:48" ht="16.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row>
    <row r="169" spans="1:48" ht="16.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row>
    <row r="170" spans="1:48" ht="16.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row>
    <row r="171" spans="1:48" ht="16.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row>
    <row r="172" spans="1:48" ht="16.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row>
    <row r="173" spans="1:48" ht="16.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row>
    <row r="174" spans="1:48" ht="16.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row>
    <row r="175" spans="1:48" ht="16.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row>
    <row r="176" spans="1:48" ht="16.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row>
    <row r="177" spans="1:48" ht="16.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row>
    <row r="178" spans="1:48" ht="16.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row>
    <row r="179" spans="1:48" ht="16.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row>
    <row r="180" spans="1:48" ht="16.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row>
    <row r="181" spans="1:48" ht="16.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row>
    <row r="182" spans="1:48" ht="16.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row>
    <row r="183" spans="1:48" ht="16.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row>
    <row r="184" spans="1:48" ht="16.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row>
    <row r="185" spans="1:48" ht="16.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row>
    <row r="186" spans="1:48" ht="16.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row>
    <row r="187" spans="1:48" ht="16.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row>
    <row r="188" spans="1:48" ht="16.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row>
    <row r="189" spans="1:48" ht="16.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row>
    <row r="190" spans="1:48" ht="16.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row>
    <row r="191" spans="1:48" ht="16.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row>
    <row r="192" spans="1:48" ht="16.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row>
    <row r="193" spans="1:48" ht="16.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row>
    <row r="194" spans="1:48" ht="16.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row>
    <row r="195" spans="1:48" ht="16.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row>
    <row r="196" spans="1:48" ht="16.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row>
    <row r="197" spans="1:48" ht="16.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row>
    <row r="198" spans="1:48" ht="16.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row>
    <row r="199" spans="1:48" ht="16.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row>
    <row r="200" spans="1:48" ht="16.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row>
    <row r="201" spans="1:48" ht="16.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row>
    <row r="202" spans="1:48" ht="16.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row>
    <row r="203" spans="1:48" ht="16.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row>
    <row r="204" spans="1:48" ht="16.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row>
    <row r="205" spans="1:48" ht="16.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row>
    <row r="206" spans="1:48" ht="16.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row>
    <row r="207" spans="1:48" ht="16.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row>
    <row r="208" spans="1:48" ht="16.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row>
    <row r="209" spans="1:48" ht="16.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row>
    <row r="210" spans="1:48" ht="16.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row>
    <row r="211" spans="1:48" ht="16.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row>
    <row r="212" spans="1:48" ht="16.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row>
    <row r="213" spans="1:48" ht="16.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row>
    <row r="214" spans="1:48" ht="16.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row>
    <row r="215" spans="1:48" ht="16.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row>
    <row r="216" spans="1:48" ht="16.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row>
    <row r="217" spans="1:48" ht="16.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row>
    <row r="218" spans="1:48" ht="16.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row>
    <row r="219" spans="1:48" ht="16.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row>
    <row r="220" spans="1:48" ht="16.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row>
    <row r="221" spans="1:48" ht="16.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row>
    <row r="222" spans="1:48" ht="16.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row>
    <row r="223" spans="1:48" ht="16.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row>
    <row r="224" spans="1:48" ht="16.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row>
    <row r="225" spans="1:48" ht="16.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row>
    <row r="226" spans="1:48" ht="16.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row>
    <row r="227" spans="1:48" ht="16.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row>
    <row r="228" spans="1:48" ht="16.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row>
    <row r="229" spans="1:48" ht="16.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row>
    <row r="230" spans="1:48" ht="16.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row>
    <row r="231" spans="1:48" ht="16.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row>
    <row r="232" spans="1:48" ht="16.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row>
    <row r="233" spans="1:48" ht="16.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row>
    <row r="234" spans="1:48" ht="16.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row>
    <row r="235" spans="1:48" ht="16.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row>
    <row r="236" spans="1:48" ht="16.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row>
    <row r="237" spans="1:48" ht="16.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row>
    <row r="238" spans="1:48" ht="16.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row>
    <row r="239" spans="1:48" ht="16.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row>
    <row r="240" spans="1:48" ht="16.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row>
    <row r="241" spans="1:48" ht="16.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row>
    <row r="242" spans="1:48" ht="16.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row>
    <row r="243" spans="1:48" ht="16.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row>
    <row r="244" spans="1:48" ht="16.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row>
    <row r="245" spans="1:48" ht="16.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row>
    <row r="246" spans="1:48" ht="16.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row>
    <row r="247" spans="1:48" ht="16.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row>
    <row r="248" spans="1:48" ht="16.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row>
    <row r="249" spans="1:48" ht="16.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row>
    <row r="250" spans="1:48" ht="16.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row>
    <row r="251" spans="1:48" ht="16.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row>
    <row r="252" spans="1:48" ht="16.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row>
    <row r="253" spans="1:48" ht="16.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row>
    <row r="254" spans="1:48" ht="16.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row>
    <row r="255" spans="1:48" ht="16.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row>
    <row r="256" spans="1:48" ht="16.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row>
    <row r="257" spans="1:48" ht="16.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row>
    <row r="258" spans="1:48" ht="16.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row>
    <row r="259" spans="1:48" ht="16.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row>
    <row r="260" spans="1:48" ht="16.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row>
    <row r="261" spans="1:48" ht="16.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row>
    <row r="262" spans="1:48" ht="16.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row>
    <row r="263" spans="1:48" ht="16.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row>
    <row r="264" spans="1:48" ht="16.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row>
    <row r="265" spans="1:48" ht="16.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row>
    <row r="266" spans="1:48" ht="16.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row>
    <row r="267" spans="1:48" ht="16.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row>
    <row r="268" spans="1:48" ht="16.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row>
    <row r="269" spans="1:48" ht="16.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row>
    <row r="270" spans="1:48" ht="16.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row>
    <row r="271" spans="1:48" ht="16.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row>
    <row r="272" spans="1:48" ht="16.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row>
    <row r="273" spans="1:48" ht="16.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row>
    <row r="274" spans="1:48" ht="16.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row>
    <row r="275" spans="1:48" ht="16.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row>
    <row r="276" spans="1:48" ht="16.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row>
    <row r="277" spans="1:48" ht="16.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row>
    <row r="278" spans="1:48" ht="16.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row>
    <row r="279" spans="1:48" ht="16.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row>
    <row r="280" spans="1:48" ht="16.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row>
    <row r="281" spans="1:48" ht="16.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row>
    <row r="282" spans="1:48" ht="16.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row>
    <row r="283" spans="1:48" ht="16.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row>
    <row r="284" spans="1:48" ht="16.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row>
    <row r="285" spans="1:48" ht="16.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row>
    <row r="286" spans="1:48" ht="16.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row>
    <row r="287" spans="1:48" ht="16.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row>
    <row r="288" spans="1:48" ht="16.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row>
    <row r="289" spans="1:48" ht="16.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row>
    <row r="290" spans="1:48" ht="16.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row>
    <row r="291" spans="1:48" ht="16.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row>
    <row r="292" spans="1:48" ht="16.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row>
    <row r="293" spans="1:48" ht="16.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row>
    <row r="294" spans="1:48" ht="16.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row>
    <row r="295" spans="1:48" ht="16.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row>
    <row r="296" spans="1:48" ht="16.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row>
    <row r="297" spans="1:48" ht="16.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row>
    <row r="298" spans="1:48" ht="16.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row>
    <row r="299" spans="1:48" ht="16.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row>
    <row r="300" spans="1:48" ht="16.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row>
    <row r="301" spans="1:48" ht="16.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row>
    <row r="302" spans="1:48" ht="16.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row>
    <row r="303" spans="1:48" ht="16.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row>
    <row r="304" spans="1:48" ht="16.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row>
    <row r="305" spans="1:48" ht="16.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row>
    <row r="306" spans="1:48" ht="16.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row>
    <row r="307" spans="1:48" ht="16.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row>
    <row r="308" spans="1:48" ht="16.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row>
    <row r="309" spans="1:48" ht="16.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row>
    <row r="310" spans="1:48" ht="16.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row>
    <row r="311" spans="1:48" ht="16.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row>
    <row r="312" spans="1:48" ht="16.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row>
    <row r="313" spans="1:48" ht="16.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row>
    <row r="314" spans="1:48" ht="16.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row>
    <row r="315" spans="1:48" ht="16.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row>
    <row r="316" spans="1:48" ht="16.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row>
    <row r="317" spans="1:48" ht="16.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row>
    <row r="318" spans="1:48" ht="16.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row>
    <row r="319" spans="1:48" ht="16.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row>
    <row r="320" spans="1:48" ht="16.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row>
    <row r="321" spans="1:48" ht="16.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row>
    <row r="322" spans="1:48" ht="16.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row>
    <row r="323" spans="1:48" ht="16.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row>
    <row r="324" spans="1:48" ht="16.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row>
    <row r="325" spans="1:48" ht="16.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row>
    <row r="326" spans="1:48" ht="16.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row>
    <row r="327" spans="1:48" ht="16.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row>
    <row r="328" spans="1:48" ht="16.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row>
    <row r="329" spans="1:48" ht="16.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row>
    <row r="330" spans="1:48" ht="16.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row>
    <row r="331" spans="1:48" ht="16.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row>
    <row r="332" spans="1:48" ht="16.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row>
    <row r="333" spans="1:48" ht="16.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row>
    <row r="334" spans="1:48" ht="16.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row>
    <row r="335" spans="1:48" ht="16.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row>
    <row r="336" spans="1:48" ht="16.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row>
    <row r="337" spans="1:48" ht="16.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row>
    <row r="338" spans="1:48" ht="16.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row>
    <row r="339" spans="1:48" ht="16.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row>
    <row r="340" spans="1:48" ht="16.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row>
    <row r="341" spans="1:48" ht="16.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row>
    <row r="342" spans="1:48" ht="16.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row>
    <row r="343" spans="1:48" ht="16.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row>
    <row r="344" spans="1:48" ht="16.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row>
    <row r="345" spans="1:48" ht="16.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row>
    <row r="346" spans="1:48" ht="16.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row>
    <row r="347" spans="1:48" ht="16.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row>
    <row r="348" spans="1:48" x14ac:dyDescent="0.25"/>
    <row r="349" spans="1:48" x14ac:dyDescent="0.25"/>
    <row r="350" spans="1:48" x14ac:dyDescent="0.25"/>
    <row r="351" spans="1:48" x14ac:dyDescent="0.25"/>
    <row r="352" spans="1:48"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AV244" xr:uid="{00000000-0009-0000-0000-000004000000}"/>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1"/>
  <sheetViews>
    <sheetView topLeftCell="A37" workbookViewId="0">
      <selection activeCell="G61" sqref="G61"/>
    </sheetView>
  </sheetViews>
  <sheetFormatPr baseColWidth="10" defaultColWidth="14.42578125" defaultRowHeight="15" customHeight="1" x14ac:dyDescent="0.25"/>
  <cols>
    <col min="1" max="1" width="11.42578125" customWidth="1"/>
    <col min="2" max="2" width="50.28515625" customWidth="1"/>
    <col min="3" max="3" width="11.42578125" customWidth="1"/>
    <col min="4" max="4" width="26.28515625" customWidth="1"/>
    <col min="5" max="5" width="20.42578125" customWidth="1"/>
    <col min="6" max="19" width="11.42578125" customWidth="1"/>
    <col min="20" max="26" width="10.7109375" customWidth="1"/>
  </cols>
  <sheetData>
    <row r="1" spans="1:26" ht="25.5" x14ac:dyDescent="0.25">
      <c r="A1" s="52" t="s">
        <v>522</v>
      </c>
      <c r="B1" s="52" t="s">
        <v>523</v>
      </c>
      <c r="C1" s="52" t="s">
        <v>224</v>
      </c>
      <c r="D1" s="52" t="s">
        <v>228</v>
      </c>
      <c r="E1" s="52" t="s">
        <v>230</v>
      </c>
      <c r="F1" s="52" t="s">
        <v>524</v>
      </c>
      <c r="G1" s="53" t="s">
        <v>525</v>
      </c>
      <c r="H1" s="52" t="s">
        <v>526</v>
      </c>
      <c r="I1" s="52" t="s">
        <v>527</v>
      </c>
      <c r="J1" s="53" t="s">
        <v>528</v>
      </c>
      <c r="K1" s="53" t="s">
        <v>529</v>
      </c>
      <c r="L1" s="53" t="s">
        <v>530</v>
      </c>
      <c r="M1" s="53" t="s">
        <v>531</v>
      </c>
      <c r="N1" s="53" t="s">
        <v>532</v>
      </c>
      <c r="O1" s="53" t="s">
        <v>533</v>
      </c>
      <c r="P1" s="53" t="s">
        <v>534</v>
      </c>
      <c r="Q1" s="53" t="s">
        <v>535</v>
      </c>
      <c r="R1" s="53" t="s">
        <v>536</v>
      </c>
      <c r="S1" s="53" t="s">
        <v>537</v>
      </c>
      <c r="T1" s="1"/>
      <c r="U1" s="1"/>
      <c r="V1" s="1"/>
      <c r="W1" s="1"/>
      <c r="X1" s="1"/>
      <c r="Y1" s="1"/>
      <c r="Z1" s="1"/>
    </row>
    <row r="2" spans="1:26" x14ac:dyDescent="0.25">
      <c r="A2" s="54" t="s">
        <v>538</v>
      </c>
      <c r="B2" s="54" t="s">
        <v>539</v>
      </c>
      <c r="C2" s="55" t="s">
        <v>540</v>
      </c>
      <c r="D2" s="54" t="s">
        <v>541</v>
      </c>
      <c r="E2" s="54" t="s">
        <v>542</v>
      </c>
      <c r="F2" s="54" t="s">
        <v>543</v>
      </c>
      <c r="G2" s="56">
        <v>1</v>
      </c>
      <c r="H2" s="54" t="s">
        <v>544</v>
      </c>
      <c r="I2" s="57">
        <v>0.27</v>
      </c>
      <c r="J2" s="57">
        <v>12.11</v>
      </c>
      <c r="K2" s="57">
        <v>14.32</v>
      </c>
      <c r="L2" s="57">
        <v>12.11</v>
      </c>
      <c r="M2" s="57">
        <v>14.32</v>
      </c>
      <c r="N2" s="57">
        <v>13.79</v>
      </c>
      <c r="O2" s="57">
        <v>16</v>
      </c>
      <c r="P2" s="57">
        <v>13.79</v>
      </c>
      <c r="Q2" s="57">
        <v>16</v>
      </c>
      <c r="R2" s="57">
        <v>16.940000000000001</v>
      </c>
      <c r="S2" s="57">
        <v>20</v>
      </c>
      <c r="T2" s="1"/>
      <c r="U2" s="1"/>
      <c r="V2" s="1"/>
      <c r="W2" s="1"/>
      <c r="X2" s="1"/>
      <c r="Y2" s="1"/>
      <c r="Z2" s="1"/>
    </row>
    <row r="3" spans="1:26" x14ac:dyDescent="0.25">
      <c r="A3" s="54" t="s">
        <v>545</v>
      </c>
      <c r="B3" s="54" t="s">
        <v>546</v>
      </c>
      <c r="C3" s="55" t="s">
        <v>540</v>
      </c>
      <c r="D3" s="54" t="s">
        <v>541</v>
      </c>
      <c r="E3" s="54" t="s">
        <v>542</v>
      </c>
      <c r="F3" s="54" t="s">
        <v>547</v>
      </c>
      <c r="G3" s="56">
        <v>1</v>
      </c>
      <c r="H3" s="54" t="s">
        <v>544</v>
      </c>
      <c r="I3" s="57">
        <v>0.27</v>
      </c>
      <c r="J3" s="57">
        <v>12.11</v>
      </c>
      <c r="K3" s="57">
        <v>14.32</v>
      </c>
      <c r="L3" s="57">
        <v>12.11</v>
      </c>
      <c r="M3" s="57">
        <v>14.32</v>
      </c>
      <c r="N3" s="57">
        <v>13.79</v>
      </c>
      <c r="O3" s="57">
        <v>16</v>
      </c>
      <c r="P3" s="57">
        <v>13.79</v>
      </c>
      <c r="Q3" s="57">
        <v>16</v>
      </c>
      <c r="R3" s="57">
        <v>16.940000000000001</v>
      </c>
      <c r="S3" s="57">
        <v>20</v>
      </c>
      <c r="T3" s="1"/>
      <c r="U3" s="1"/>
      <c r="V3" s="1"/>
      <c r="W3" s="1"/>
      <c r="X3" s="1"/>
      <c r="Y3" s="1"/>
      <c r="Z3" s="1"/>
    </row>
    <row r="4" spans="1:26" x14ac:dyDescent="0.25">
      <c r="A4" s="54" t="s">
        <v>548</v>
      </c>
      <c r="B4" s="54" t="s">
        <v>549</v>
      </c>
      <c r="C4" s="55" t="s">
        <v>540</v>
      </c>
      <c r="D4" s="54" t="s">
        <v>541</v>
      </c>
      <c r="E4" s="54" t="s">
        <v>542</v>
      </c>
      <c r="F4" s="54" t="s">
        <v>543</v>
      </c>
      <c r="G4" s="56">
        <v>1</v>
      </c>
      <c r="H4" s="54" t="s">
        <v>544</v>
      </c>
      <c r="I4" s="57">
        <v>0.27</v>
      </c>
      <c r="J4" s="57">
        <v>43.14</v>
      </c>
      <c r="K4" s="57">
        <v>50.31</v>
      </c>
      <c r="L4" s="57">
        <v>43.14</v>
      </c>
      <c r="M4" s="57">
        <v>50.31</v>
      </c>
      <c r="N4" s="57">
        <v>48.27</v>
      </c>
      <c r="O4" s="57">
        <v>55.99</v>
      </c>
      <c r="P4" s="57">
        <v>48.27</v>
      </c>
      <c r="Q4" s="57">
        <v>55.99</v>
      </c>
      <c r="R4" s="57">
        <v>60.04</v>
      </c>
      <c r="S4" s="57">
        <v>69.989999999999995</v>
      </c>
      <c r="T4" s="1"/>
      <c r="U4" s="1"/>
      <c r="V4" s="1"/>
      <c r="W4" s="1"/>
      <c r="X4" s="1"/>
      <c r="Y4" s="1"/>
      <c r="Z4" s="1"/>
    </row>
    <row r="5" spans="1:26" x14ac:dyDescent="0.25">
      <c r="A5" s="54" t="s">
        <v>550</v>
      </c>
      <c r="B5" s="54" t="s">
        <v>551</v>
      </c>
      <c r="C5" s="55" t="s">
        <v>540</v>
      </c>
      <c r="D5" s="54" t="s">
        <v>541</v>
      </c>
      <c r="E5" s="54" t="s">
        <v>542</v>
      </c>
      <c r="F5" s="54" t="s">
        <v>543</v>
      </c>
      <c r="G5" s="56">
        <v>1</v>
      </c>
      <c r="H5" s="54" t="s">
        <v>544</v>
      </c>
      <c r="I5" s="57">
        <v>0.27</v>
      </c>
      <c r="J5" s="57">
        <v>13.97</v>
      </c>
      <c r="K5" s="57">
        <v>16.48</v>
      </c>
      <c r="L5" s="57">
        <v>13.97</v>
      </c>
      <c r="M5" s="57">
        <v>16.48</v>
      </c>
      <c r="N5" s="57">
        <v>15.86</v>
      </c>
      <c r="O5" s="57">
        <v>18.399999999999999</v>
      </c>
      <c r="P5" s="57">
        <v>15.86</v>
      </c>
      <c r="Q5" s="57">
        <v>18.399999999999999</v>
      </c>
      <c r="R5" s="57">
        <v>19.53</v>
      </c>
      <c r="S5" s="57">
        <v>23</v>
      </c>
      <c r="T5" s="1"/>
      <c r="U5" s="1"/>
      <c r="V5" s="1"/>
      <c r="W5" s="1"/>
      <c r="X5" s="1"/>
      <c r="Y5" s="1"/>
      <c r="Z5" s="1"/>
    </row>
    <row r="6" spans="1:26" x14ac:dyDescent="0.25">
      <c r="A6" s="54" t="s">
        <v>554</v>
      </c>
      <c r="B6" s="54" t="s">
        <v>555</v>
      </c>
      <c r="C6" s="55" t="s">
        <v>540</v>
      </c>
      <c r="D6" s="54" t="s">
        <v>541</v>
      </c>
      <c r="E6" s="54" t="s">
        <v>542</v>
      </c>
      <c r="F6" s="54" t="s">
        <v>543</v>
      </c>
      <c r="G6" s="56">
        <v>1</v>
      </c>
      <c r="H6" s="54" t="s">
        <v>544</v>
      </c>
      <c r="I6" s="57">
        <v>0.27</v>
      </c>
      <c r="J6" s="57">
        <v>12.11</v>
      </c>
      <c r="K6" s="57">
        <v>14.32</v>
      </c>
      <c r="L6" s="57">
        <v>12.11</v>
      </c>
      <c r="M6" s="57">
        <v>14.32</v>
      </c>
      <c r="N6" s="57">
        <v>13.79</v>
      </c>
      <c r="O6" s="57">
        <v>16</v>
      </c>
      <c r="P6" s="57">
        <v>13.79</v>
      </c>
      <c r="Q6" s="57">
        <v>16</v>
      </c>
      <c r="R6" s="57">
        <v>16.940000000000001</v>
      </c>
      <c r="S6" s="57">
        <v>20</v>
      </c>
      <c r="T6" s="1"/>
      <c r="U6" s="1"/>
      <c r="V6" s="1"/>
      <c r="W6" s="1"/>
      <c r="X6" s="1"/>
      <c r="Y6" s="1"/>
      <c r="Z6" s="1"/>
    </row>
    <row r="7" spans="1:26" x14ac:dyDescent="0.25">
      <c r="A7" s="54" t="s">
        <v>556</v>
      </c>
      <c r="B7" s="54" t="s">
        <v>557</v>
      </c>
      <c r="C7" s="55" t="s">
        <v>540</v>
      </c>
      <c r="D7" s="54" t="s">
        <v>541</v>
      </c>
      <c r="E7" s="54" t="s">
        <v>542</v>
      </c>
      <c r="F7" s="54" t="s">
        <v>547</v>
      </c>
      <c r="G7" s="56">
        <v>1</v>
      </c>
      <c r="H7" s="54" t="s">
        <v>544</v>
      </c>
      <c r="I7" s="57">
        <v>0.27</v>
      </c>
      <c r="J7" s="57">
        <v>12.11</v>
      </c>
      <c r="K7" s="57">
        <v>14.32</v>
      </c>
      <c r="L7" s="57">
        <v>12.11</v>
      </c>
      <c r="M7" s="57">
        <v>14.32</v>
      </c>
      <c r="N7" s="57">
        <v>13.79</v>
      </c>
      <c r="O7" s="57">
        <v>16</v>
      </c>
      <c r="P7" s="57">
        <v>13.79</v>
      </c>
      <c r="Q7" s="57">
        <v>16</v>
      </c>
      <c r="R7" s="57">
        <v>16.940000000000001</v>
      </c>
      <c r="S7" s="57">
        <v>20</v>
      </c>
      <c r="T7" s="1"/>
      <c r="U7" s="1"/>
      <c r="V7" s="1"/>
      <c r="W7" s="1"/>
      <c r="X7" s="1"/>
      <c r="Y7" s="1"/>
      <c r="Z7" s="1"/>
    </row>
    <row r="8" spans="1:26" x14ac:dyDescent="0.25">
      <c r="A8" s="54" t="s">
        <v>558</v>
      </c>
      <c r="B8" s="54" t="s">
        <v>559</v>
      </c>
      <c r="C8" s="55" t="s">
        <v>540</v>
      </c>
      <c r="D8" s="54" t="s">
        <v>541</v>
      </c>
      <c r="E8" s="54" t="s">
        <v>542</v>
      </c>
      <c r="F8" s="54" t="s">
        <v>543</v>
      </c>
      <c r="G8" s="56">
        <v>1</v>
      </c>
      <c r="H8" s="54" t="s">
        <v>544</v>
      </c>
      <c r="I8" s="57">
        <v>0.27</v>
      </c>
      <c r="J8" s="57">
        <v>13.97</v>
      </c>
      <c r="K8" s="57">
        <v>16.48</v>
      </c>
      <c r="L8" s="57">
        <v>13.97</v>
      </c>
      <c r="M8" s="57">
        <v>16.48</v>
      </c>
      <c r="N8" s="57">
        <v>15.86</v>
      </c>
      <c r="O8" s="57">
        <v>18.399999999999999</v>
      </c>
      <c r="P8" s="57">
        <v>15.86</v>
      </c>
      <c r="Q8" s="57">
        <v>18.399999999999999</v>
      </c>
      <c r="R8" s="57">
        <v>19.53</v>
      </c>
      <c r="S8" s="57">
        <v>23</v>
      </c>
      <c r="T8" s="1"/>
      <c r="U8" s="1"/>
      <c r="V8" s="1"/>
      <c r="W8" s="1"/>
      <c r="X8" s="1"/>
      <c r="Y8" s="1"/>
      <c r="Z8" s="1"/>
    </row>
    <row r="9" spans="1:26" x14ac:dyDescent="0.25">
      <c r="A9" s="54" t="s">
        <v>560</v>
      </c>
      <c r="B9" s="54" t="s">
        <v>561</v>
      </c>
      <c r="C9" s="55" t="s">
        <v>540</v>
      </c>
      <c r="D9" s="54" t="s">
        <v>541</v>
      </c>
      <c r="E9" s="54" t="s">
        <v>542</v>
      </c>
      <c r="F9" s="54" t="s">
        <v>543</v>
      </c>
      <c r="G9" s="56">
        <v>1</v>
      </c>
      <c r="H9" s="54" t="s">
        <v>544</v>
      </c>
      <c r="I9" s="57">
        <v>0.27</v>
      </c>
      <c r="J9" s="57">
        <v>13.97</v>
      </c>
      <c r="K9" s="57">
        <v>16.48</v>
      </c>
      <c r="L9" s="57">
        <v>13.97</v>
      </c>
      <c r="M9" s="57">
        <v>16.48</v>
      </c>
      <c r="N9" s="57">
        <v>15.86</v>
      </c>
      <c r="O9" s="57">
        <v>18.399999999999999</v>
      </c>
      <c r="P9" s="57">
        <v>15.86</v>
      </c>
      <c r="Q9" s="57">
        <v>18.399999999999999</v>
      </c>
      <c r="R9" s="57">
        <v>19.53</v>
      </c>
      <c r="S9" s="57">
        <v>23</v>
      </c>
      <c r="T9" s="1"/>
      <c r="U9" s="1"/>
      <c r="V9" s="1"/>
      <c r="W9" s="1"/>
      <c r="X9" s="1"/>
      <c r="Y9" s="1"/>
      <c r="Z9" s="1"/>
    </row>
    <row r="10" spans="1:26" x14ac:dyDescent="0.25">
      <c r="A10" s="54" t="s">
        <v>562</v>
      </c>
      <c r="B10" s="54" t="s">
        <v>563</v>
      </c>
      <c r="C10" s="55" t="s">
        <v>540</v>
      </c>
      <c r="D10" s="54" t="s">
        <v>541</v>
      </c>
      <c r="E10" s="54" t="s">
        <v>542</v>
      </c>
      <c r="F10" s="54" t="s">
        <v>547</v>
      </c>
      <c r="G10" s="56">
        <v>1</v>
      </c>
      <c r="H10" s="54" t="s">
        <v>544</v>
      </c>
      <c r="I10" s="57">
        <v>0.27</v>
      </c>
      <c r="J10" s="57">
        <v>43.14</v>
      </c>
      <c r="K10" s="57">
        <v>50.31</v>
      </c>
      <c r="L10" s="57">
        <v>43.14</v>
      </c>
      <c r="M10" s="57">
        <v>50.31</v>
      </c>
      <c r="N10" s="57">
        <v>48.27</v>
      </c>
      <c r="O10" s="57">
        <v>55.99</v>
      </c>
      <c r="P10" s="57">
        <v>48.27</v>
      </c>
      <c r="Q10" s="57">
        <v>55.99</v>
      </c>
      <c r="R10" s="57">
        <v>60.04</v>
      </c>
      <c r="S10" s="57">
        <v>69.989999999999995</v>
      </c>
      <c r="T10" s="1"/>
      <c r="U10" s="1"/>
      <c r="V10" s="1"/>
      <c r="W10" s="1"/>
      <c r="X10" s="1"/>
      <c r="Y10" s="1"/>
      <c r="Z10" s="1"/>
    </row>
    <row r="11" spans="1:26" x14ac:dyDescent="0.25">
      <c r="A11" s="54" t="s">
        <v>155</v>
      </c>
      <c r="B11" s="54" t="s">
        <v>156</v>
      </c>
      <c r="C11" s="55" t="s">
        <v>540</v>
      </c>
      <c r="D11" s="54" t="s">
        <v>564</v>
      </c>
      <c r="E11" s="54" t="s">
        <v>565</v>
      </c>
      <c r="F11" s="54" t="s">
        <v>566</v>
      </c>
      <c r="G11" s="56">
        <v>36</v>
      </c>
      <c r="H11" s="54" t="s">
        <v>544</v>
      </c>
      <c r="I11" s="57">
        <v>2.2400000000000002</v>
      </c>
      <c r="J11" s="57">
        <v>0.41</v>
      </c>
      <c r="K11" s="57">
        <v>0.54</v>
      </c>
      <c r="L11" s="57">
        <v>14.93</v>
      </c>
      <c r="M11" s="57">
        <v>19.559999999999999</v>
      </c>
      <c r="N11" s="57">
        <v>0.55000000000000004</v>
      </c>
      <c r="O11" s="57">
        <v>0.64</v>
      </c>
      <c r="P11" s="57">
        <v>19.82</v>
      </c>
      <c r="Q11" s="57">
        <v>22.99</v>
      </c>
      <c r="R11" s="57">
        <v>22.53</v>
      </c>
      <c r="S11" s="57">
        <v>28.74</v>
      </c>
      <c r="T11" s="1"/>
      <c r="U11" s="1"/>
      <c r="V11" s="1"/>
      <c r="W11" s="1"/>
      <c r="X11" s="1"/>
      <c r="Y11" s="1"/>
      <c r="Z11" s="1"/>
    </row>
    <row r="12" spans="1:26" x14ac:dyDescent="0.25">
      <c r="A12" s="54" t="s">
        <v>151</v>
      </c>
      <c r="B12" s="54" t="s">
        <v>152</v>
      </c>
      <c r="C12" s="55" t="s">
        <v>540</v>
      </c>
      <c r="D12" s="54" t="s">
        <v>564</v>
      </c>
      <c r="E12" s="54" t="s">
        <v>565</v>
      </c>
      <c r="F12" s="54" t="s">
        <v>567</v>
      </c>
      <c r="G12" s="56">
        <v>24</v>
      </c>
      <c r="H12" s="54" t="s">
        <v>544</v>
      </c>
      <c r="I12" s="57">
        <v>2.16</v>
      </c>
      <c r="J12" s="57">
        <v>0.64</v>
      </c>
      <c r="K12" s="57">
        <v>0.83</v>
      </c>
      <c r="L12" s="57">
        <v>15.37</v>
      </c>
      <c r="M12" s="57">
        <v>19.989999999999998</v>
      </c>
      <c r="N12" s="57">
        <v>0.8</v>
      </c>
      <c r="O12" s="57">
        <v>0.92</v>
      </c>
      <c r="P12" s="57">
        <v>19.12</v>
      </c>
      <c r="Q12" s="57">
        <v>22.18</v>
      </c>
      <c r="R12" s="57">
        <v>21.73</v>
      </c>
      <c r="S12" s="57">
        <v>27.72</v>
      </c>
      <c r="T12" s="1"/>
      <c r="U12" s="1"/>
      <c r="V12" s="1"/>
      <c r="W12" s="1"/>
      <c r="X12" s="1"/>
      <c r="Y12" s="1"/>
      <c r="Z12" s="1"/>
    </row>
    <row r="13" spans="1:26" x14ac:dyDescent="0.25">
      <c r="A13" s="54" t="s">
        <v>568</v>
      </c>
      <c r="B13" s="54" t="s">
        <v>569</v>
      </c>
      <c r="C13" s="55" t="s">
        <v>540</v>
      </c>
      <c r="D13" s="54" t="s">
        <v>564</v>
      </c>
      <c r="E13" s="54" t="s">
        <v>565</v>
      </c>
      <c r="F13" s="54" t="s">
        <v>547</v>
      </c>
      <c r="G13" s="56">
        <v>1</v>
      </c>
      <c r="H13" s="54" t="s">
        <v>544</v>
      </c>
      <c r="I13" s="57">
        <v>6.74</v>
      </c>
      <c r="J13" s="57">
        <v>58.44</v>
      </c>
      <c r="K13" s="57">
        <v>74.53</v>
      </c>
      <c r="L13" s="57">
        <v>58.44</v>
      </c>
      <c r="M13" s="57">
        <v>74.53</v>
      </c>
      <c r="N13" s="57">
        <v>74.349999999999994</v>
      </c>
      <c r="O13" s="57">
        <v>86.25</v>
      </c>
      <c r="P13" s="57">
        <v>74.349999999999994</v>
      </c>
      <c r="Q13" s="57">
        <v>86.25</v>
      </c>
      <c r="R13" s="57">
        <v>67.599999999999994</v>
      </c>
      <c r="S13" s="57">
        <v>86.25</v>
      </c>
      <c r="T13" s="1"/>
      <c r="U13" s="1"/>
      <c r="V13" s="1"/>
      <c r="W13" s="1"/>
      <c r="X13" s="1"/>
      <c r="Y13" s="1"/>
      <c r="Z13" s="1"/>
    </row>
    <row r="14" spans="1:26" x14ac:dyDescent="0.25">
      <c r="A14" s="54" t="s">
        <v>570</v>
      </c>
      <c r="B14" s="54" t="s">
        <v>571</v>
      </c>
      <c r="C14" s="55" t="s">
        <v>540</v>
      </c>
      <c r="D14" s="54" t="s">
        <v>564</v>
      </c>
      <c r="E14" s="54" t="s">
        <v>565</v>
      </c>
      <c r="F14" s="54" t="s">
        <v>547</v>
      </c>
      <c r="G14" s="56">
        <v>1</v>
      </c>
      <c r="H14" s="54" t="s">
        <v>544</v>
      </c>
      <c r="I14" s="57">
        <v>12.52</v>
      </c>
      <c r="J14" s="57">
        <v>108.54</v>
      </c>
      <c r="K14" s="57">
        <v>138.43</v>
      </c>
      <c r="L14" s="57">
        <v>108.54</v>
      </c>
      <c r="M14" s="57">
        <v>138.43</v>
      </c>
      <c r="N14" s="57">
        <v>138.08000000000001</v>
      </c>
      <c r="O14" s="57">
        <v>160.16999999999999</v>
      </c>
      <c r="P14" s="57">
        <v>138.08000000000001</v>
      </c>
      <c r="Q14" s="57">
        <v>160.16999999999999</v>
      </c>
      <c r="R14" s="57">
        <v>125.55</v>
      </c>
      <c r="S14" s="57">
        <v>160.16999999999999</v>
      </c>
      <c r="T14" s="1"/>
      <c r="U14" s="1"/>
      <c r="V14" s="1"/>
      <c r="W14" s="1"/>
      <c r="X14" s="1"/>
      <c r="Y14" s="1"/>
      <c r="Z14" s="1"/>
    </row>
    <row r="15" spans="1:26" x14ac:dyDescent="0.25">
      <c r="A15" s="54" t="s">
        <v>572</v>
      </c>
      <c r="B15" s="54" t="s">
        <v>573</v>
      </c>
      <c r="C15" s="55" t="s">
        <v>540</v>
      </c>
      <c r="D15" s="54" t="s">
        <v>564</v>
      </c>
      <c r="E15" s="54" t="s">
        <v>565</v>
      </c>
      <c r="F15" s="54" t="s">
        <v>574</v>
      </c>
      <c r="G15" s="56">
        <v>12</v>
      </c>
      <c r="H15" s="54" t="s">
        <v>544</v>
      </c>
      <c r="I15" s="57">
        <v>1.48</v>
      </c>
      <c r="J15" s="57">
        <v>0.88</v>
      </c>
      <c r="K15" s="57">
        <v>1.1399999999999999</v>
      </c>
      <c r="L15" s="57">
        <v>10.53</v>
      </c>
      <c r="M15" s="57">
        <v>13.69</v>
      </c>
      <c r="N15" s="57">
        <v>1.0900000000000001</v>
      </c>
      <c r="O15" s="57">
        <v>1.27</v>
      </c>
      <c r="P15" s="57">
        <v>13.1</v>
      </c>
      <c r="Q15" s="57">
        <v>15.2</v>
      </c>
      <c r="R15" s="57">
        <v>14.89</v>
      </c>
      <c r="S15" s="57">
        <v>19</v>
      </c>
      <c r="T15" s="1"/>
      <c r="U15" s="1"/>
      <c r="V15" s="1"/>
      <c r="W15" s="1"/>
      <c r="X15" s="1"/>
      <c r="Y15" s="1"/>
      <c r="Z15" s="1"/>
    </row>
    <row r="16" spans="1:26" x14ac:dyDescent="0.25">
      <c r="A16" s="54" t="s">
        <v>575</v>
      </c>
      <c r="B16" s="54" t="s">
        <v>576</v>
      </c>
      <c r="C16" s="55" t="s">
        <v>540</v>
      </c>
      <c r="D16" s="54" t="s">
        <v>564</v>
      </c>
      <c r="E16" s="54" t="s">
        <v>565</v>
      </c>
      <c r="F16" s="54" t="s">
        <v>574</v>
      </c>
      <c r="G16" s="56">
        <v>12</v>
      </c>
      <c r="H16" s="54" t="s">
        <v>544</v>
      </c>
      <c r="I16" s="57">
        <v>1.3</v>
      </c>
      <c r="J16" s="57">
        <v>0.77</v>
      </c>
      <c r="K16" s="57">
        <v>1</v>
      </c>
      <c r="L16" s="57">
        <v>9.24</v>
      </c>
      <c r="M16" s="57">
        <v>12.02</v>
      </c>
      <c r="N16" s="57">
        <v>0.96</v>
      </c>
      <c r="O16" s="57">
        <v>1.1100000000000001</v>
      </c>
      <c r="P16" s="57">
        <v>11.5</v>
      </c>
      <c r="Q16" s="57">
        <v>13.34</v>
      </c>
      <c r="R16" s="57">
        <v>13.07</v>
      </c>
      <c r="S16" s="57">
        <v>16.68</v>
      </c>
      <c r="T16" s="1"/>
      <c r="U16" s="1"/>
      <c r="V16" s="1"/>
      <c r="W16" s="1"/>
      <c r="X16" s="1"/>
      <c r="Y16" s="1"/>
      <c r="Z16" s="1"/>
    </row>
    <row r="17" spans="1:26" x14ac:dyDescent="0.25">
      <c r="A17" s="54" t="s">
        <v>290</v>
      </c>
      <c r="B17" s="54" t="s">
        <v>291</v>
      </c>
      <c r="C17" s="55" t="s">
        <v>540</v>
      </c>
      <c r="D17" s="54" t="s">
        <v>564</v>
      </c>
      <c r="E17" s="54" t="s">
        <v>565</v>
      </c>
      <c r="F17" s="54" t="s">
        <v>577</v>
      </c>
      <c r="G17" s="56">
        <v>24</v>
      </c>
      <c r="H17" s="54" t="s">
        <v>544</v>
      </c>
      <c r="I17" s="57">
        <v>2.61</v>
      </c>
      <c r="J17" s="57">
        <v>0.77</v>
      </c>
      <c r="K17" s="57">
        <v>1</v>
      </c>
      <c r="L17" s="57">
        <v>18.510000000000002</v>
      </c>
      <c r="M17" s="57">
        <v>24.08</v>
      </c>
      <c r="N17" s="57">
        <v>0.96</v>
      </c>
      <c r="O17" s="57">
        <v>1.1100000000000001</v>
      </c>
      <c r="P17" s="57">
        <v>23.02</v>
      </c>
      <c r="Q17" s="57">
        <v>26.7</v>
      </c>
      <c r="R17" s="57">
        <v>26.16</v>
      </c>
      <c r="S17" s="57">
        <v>33.369999999999997</v>
      </c>
      <c r="T17" s="1"/>
      <c r="U17" s="1"/>
      <c r="V17" s="1"/>
      <c r="W17" s="1"/>
      <c r="X17" s="1"/>
      <c r="Y17" s="1"/>
      <c r="Z17" s="1"/>
    </row>
    <row r="18" spans="1:26" x14ac:dyDescent="0.25">
      <c r="A18" s="54" t="s">
        <v>578</v>
      </c>
      <c r="B18" s="54" t="s">
        <v>579</v>
      </c>
      <c r="C18" s="55" t="s">
        <v>540</v>
      </c>
      <c r="D18" s="54" t="s">
        <v>564</v>
      </c>
      <c r="E18" s="54" t="s">
        <v>580</v>
      </c>
      <c r="F18" s="54" t="s">
        <v>581</v>
      </c>
      <c r="G18" s="56">
        <v>36</v>
      </c>
      <c r="H18" s="54" t="s">
        <v>544</v>
      </c>
      <c r="I18" s="57">
        <v>2.2400000000000002</v>
      </c>
      <c r="J18" s="57">
        <v>0.41</v>
      </c>
      <c r="K18" s="57">
        <v>0.54</v>
      </c>
      <c r="L18" s="57">
        <v>14.93</v>
      </c>
      <c r="M18" s="57">
        <v>19.559999999999999</v>
      </c>
      <c r="N18" s="57">
        <v>0.55000000000000004</v>
      </c>
      <c r="O18" s="57">
        <v>0.64</v>
      </c>
      <c r="P18" s="57">
        <v>19.82</v>
      </c>
      <c r="Q18" s="57">
        <v>22.99</v>
      </c>
      <c r="R18" s="57">
        <v>22.53</v>
      </c>
      <c r="S18" s="57">
        <v>28.74</v>
      </c>
      <c r="T18" s="1"/>
      <c r="U18" s="1"/>
      <c r="V18" s="1"/>
      <c r="W18" s="1"/>
      <c r="X18" s="1"/>
      <c r="Y18" s="1"/>
      <c r="Z18" s="1"/>
    </row>
    <row r="19" spans="1:26" x14ac:dyDescent="0.25">
      <c r="A19" s="54" t="s">
        <v>165</v>
      </c>
      <c r="B19" s="54" t="s">
        <v>166</v>
      </c>
      <c r="C19" s="55" t="s">
        <v>540</v>
      </c>
      <c r="D19" s="54" t="s">
        <v>564</v>
      </c>
      <c r="E19" s="54" t="s">
        <v>580</v>
      </c>
      <c r="F19" s="54" t="s">
        <v>582</v>
      </c>
      <c r="G19" s="56">
        <v>24</v>
      </c>
      <c r="H19" s="54" t="s">
        <v>544</v>
      </c>
      <c r="I19" s="57">
        <v>2.16</v>
      </c>
      <c r="J19" s="57">
        <v>0.64</v>
      </c>
      <c r="K19" s="57">
        <v>0.83</v>
      </c>
      <c r="L19" s="57">
        <v>15.37</v>
      </c>
      <c r="M19" s="57">
        <v>19.989999999999998</v>
      </c>
      <c r="N19" s="57">
        <v>0.8</v>
      </c>
      <c r="O19" s="57">
        <v>0.92</v>
      </c>
      <c r="P19" s="57">
        <v>19.12</v>
      </c>
      <c r="Q19" s="57">
        <v>22.18</v>
      </c>
      <c r="R19" s="57">
        <v>21.73</v>
      </c>
      <c r="S19" s="57">
        <v>27.72</v>
      </c>
      <c r="T19" s="1"/>
      <c r="U19" s="1"/>
      <c r="V19" s="1"/>
      <c r="W19" s="1"/>
      <c r="X19" s="1"/>
      <c r="Y19" s="1"/>
      <c r="Z19" s="1"/>
    </row>
    <row r="20" spans="1:26" x14ac:dyDescent="0.25">
      <c r="A20" s="54" t="s">
        <v>583</v>
      </c>
      <c r="B20" s="54" t="s">
        <v>584</v>
      </c>
      <c r="C20" s="55" t="s">
        <v>540</v>
      </c>
      <c r="D20" s="54" t="s">
        <v>564</v>
      </c>
      <c r="E20" s="54" t="s">
        <v>580</v>
      </c>
      <c r="F20" s="54" t="s">
        <v>585</v>
      </c>
      <c r="G20" s="56">
        <v>1</v>
      </c>
      <c r="H20" s="54" t="s">
        <v>544</v>
      </c>
      <c r="I20" s="57">
        <v>6.74</v>
      </c>
      <c r="J20" s="57">
        <v>58.44</v>
      </c>
      <c r="K20" s="57">
        <v>74.53</v>
      </c>
      <c r="L20" s="57">
        <v>58.44</v>
      </c>
      <c r="M20" s="57">
        <v>74.53</v>
      </c>
      <c r="N20" s="57">
        <v>74.349999999999994</v>
      </c>
      <c r="O20" s="57">
        <v>86.25</v>
      </c>
      <c r="P20" s="57">
        <v>74.349999999999994</v>
      </c>
      <c r="Q20" s="57">
        <v>86.25</v>
      </c>
      <c r="R20" s="57">
        <v>67.599999999999994</v>
      </c>
      <c r="S20" s="57">
        <v>86.25</v>
      </c>
      <c r="T20" s="1"/>
      <c r="U20" s="1"/>
      <c r="V20" s="1"/>
      <c r="W20" s="1"/>
      <c r="X20" s="1"/>
      <c r="Y20" s="1"/>
      <c r="Z20" s="1"/>
    </row>
    <row r="21" spans="1:26" ht="15.75" customHeight="1" x14ac:dyDescent="0.25">
      <c r="A21" s="54" t="s">
        <v>587</v>
      </c>
      <c r="B21" s="54" t="s">
        <v>588</v>
      </c>
      <c r="C21" s="55" t="s">
        <v>540</v>
      </c>
      <c r="D21" s="54" t="s">
        <v>564</v>
      </c>
      <c r="E21" s="54" t="s">
        <v>580</v>
      </c>
      <c r="F21" s="54" t="s">
        <v>590</v>
      </c>
      <c r="G21" s="56">
        <v>12</v>
      </c>
      <c r="H21" s="54" t="s">
        <v>544</v>
      </c>
      <c r="I21" s="57">
        <v>1.08</v>
      </c>
      <c r="J21" s="57">
        <v>0.64</v>
      </c>
      <c r="K21" s="57">
        <v>0.83</v>
      </c>
      <c r="L21" s="57">
        <v>7.68</v>
      </c>
      <c r="M21" s="57">
        <v>9.99</v>
      </c>
      <c r="N21" s="57">
        <v>0.8</v>
      </c>
      <c r="O21" s="57">
        <v>0.92</v>
      </c>
      <c r="P21" s="57">
        <v>9.56</v>
      </c>
      <c r="Q21" s="57">
        <v>11.09</v>
      </c>
      <c r="R21" s="57">
        <v>10.86</v>
      </c>
      <c r="S21" s="57">
        <v>13.86</v>
      </c>
      <c r="T21" s="1"/>
      <c r="U21" s="1"/>
      <c r="V21" s="1"/>
      <c r="W21" s="1"/>
      <c r="X21" s="1"/>
      <c r="Y21" s="1"/>
      <c r="Z21" s="1"/>
    </row>
    <row r="22" spans="1:26" ht="15.75" customHeight="1" x14ac:dyDescent="0.25">
      <c r="A22" s="54" t="s">
        <v>591</v>
      </c>
      <c r="B22" s="54" t="s">
        <v>592</v>
      </c>
      <c r="C22" s="55" t="s">
        <v>540</v>
      </c>
      <c r="D22" s="54" t="s">
        <v>564</v>
      </c>
      <c r="E22" s="54" t="s">
        <v>580</v>
      </c>
      <c r="F22" s="54" t="s">
        <v>593</v>
      </c>
      <c r="G22" s="56">
        <v>12</v>
      </c>
      <c r="H22" s="54" t="s">
        <v>544</v>
      </c>
      <c r="I22" s="57">
        <v>0.89</v>
      </c>
      <c r="J22" s="57">
        <v>0.53</v>
      </c>
      <c r="K22" s="57">
        <v>0.69</v>
      </c>
      <c r="L22" s="57">
        <v>6.32</v>
      </c>
      <c r="M22" s="57">
        <v>8.2200000000000006</v>
      </c>
      <c r="N22" s="57">
        <v>0.66</v>
      </c>
      <c r="O22" s="57">
        <v>0.76</v>
      </c>
      <c r="P22" s="57">
        <v>7.86</v>
      </c>
      <c r="Q22" s="57">
        <v>9.1199999999999992</v>
      </c>
      <c r="R22" s="57">
        <v>8.94</v>
      </c>
      <c r="S22" s="57">
        <v>11.4</v>
      </c>
      <c r="T22" s="1"/>
      <c r="U22" s="1"/>
      <c r="V22" s="1"/>
      <c r="W22" s="1"/>
      <c r="X22" s="1"/>
      <c r="Y22" s="1"/>
      <c r="Z22" s="1"/>
    </row>
    <row r="23" spans="1:26" ht="15.75" customHeight="1" x14ac:dyDescent="0.25">
      <c r="A23" s="54" t="s">
        <v>294</v>
      </c>
      <c r="B23" s="54" t="s">
        <v>295</v>
      </c>
      <c r="C23" s="55" t="s">
        <v>540</v>
      </c>
      <c r="D23" s="54" t="s">
        <v>594</v>
      </c>
      <c r="E23" s="54" t="s">
        <v>595</v>
      </c>
      <c r="F23" s="54" t="s">
        <v>566</v>
      </c>
      <c r="G23" s="56">
        <v>36</v>
      </c>
      <c r="H23" s="54" t="s">
        <v>544</v>
      </c>
      <c r="I23" s="57">
        <v>0</v>
      </c>
      <c r="J23" s="57">
        <v>0.37</v>
      </c>
      <c r="K23" s="57">
        <v>0.43</v>
      </c>
      <c r="L23" s="57">
        <v>13.26</v>
      </c>
      <c r="M23" s="57">
        <v>15.38</v>
      </c>
      <c r="N23" s="57">
        <v>0.41</v>
      </c>
      <c r="O23" s="57">
        <v>0.48</v>
      </c>
      <c r="P23" s="57">
        <v>14.9</v>
      </c>
      <c r="Q23" s="57">
        <v>17.28</v>
      </c>
      <c r="R23" s="57">
        <v>18.62</v>
      </c>
      <c r="S23" s="57">
        <v>21.6</v>
      </c>
      <c r="T23" s="1"/>
      <c r="U23" s="1"/>
      <c r="V23" s="1"/>
      <c r="W23" s="1"/>
      <c r="X23" s="1"/>
      <c r="Y23" s="1"/>
      <c r="Z23" s="1"/>
    </row>
    <row r="24" spans="1:26" ht="15.75" customHeight="1" x14ac:dyDescent="0.25">
      <c r="A24" s="54" t="s">
        <v>167</v>
      </c>
      <c r="B24" s="54" t="s">
        <v>169</v>
      </c>
      <c r="C24" s="55" t="s">
        <v>540</v>
      </c>
      <c r="D24" s="54" t="s">
        <v>594</v>
      </c>
      <c r="E24" s="54" t="s">
        <v>595</v>
      </c>
      <c r="F24" s="54" t="s">
        <v>567</v>
      </c>
      <c r="G24" s="56">
        <v>24</v>
      </c>
      <c r="H24" s="54" t="s">
        <v>544</v>
      </c>
      <c r="I24" s="57">
        <v>0</v>
      </c>
      <c r="J24" s="57">
        <v>0.59</v>
      </c>
      <c r="K24" s="57">
        <v>0.68</v>
      </c>
      <c r="L24" s="57">
        <v>14.09</v>
      </c>
      <c r="M24" s="57">
        <v>16.34</v>
      </c>
      <c r="N24" s="57">
        <v>0.63</v>
      </c>
      <c r="O24" s="57">
        <v>0.73</v>
      </c>
      <c r="P24" s="57">
        <v>15.15</v>
      </c>
      <c r="Q24" s="57">
        <v>17.57</v>
      </c>
      <c r="R24" s="57">
        <v>18.7</v>
      </c>
      <c r="S24" s="57">
        <v>21.69</v>
      </c>
      <c r="T24" s="1"/>
      <c r="U24" s="1"/>
      <c r="V24" s="1"/>
      <c r="W24" s="1"/>
      <c r="X24" s="1"/>
      <c r="Y24" s="1"/>
      <c r="Z24" s="1"/>
    </row>
    <row r="25" spans="1:26" ht="15.75" customHeight="1" x14ac:dyDescent="0.25">
      <c r="A25" s="54" t="s">
        <v>181</v>
      </c>
      <c r="B25" s="54" t="s">
        <v>182</v>
      </c>
      <c r="C25" s="55" t="s">
        <v>540</v>
      </c>
      <c r="D25" s="54" t="s">
        <v>594</v>
      </c>
      <c r="E25" s="54" t="s">
        <v>595</v>
      </c>
      <c r="F25" s="54" t="s">
        <v>596</v>
      </c>
      <c r="G25" s="56">
        <v>6</v>
      </c>
      <c r="H25" s="54" t="s">
        <v>544</v>
      </c>
      <c r="I25" s="57">
        <v>0</v>
      </c>
      <c r="J25" s="57">
        <v>1.32</v>
      </c>
      <c r="K25" s="57">
        <v>1.53</v>
      </c>
      <c r="L25" s="57">
        <v>7.89</v>
      </c>
      <c r="M25" s="57">
        <v>9.15</v>
      </c>
      <c r="N25" s="57">
        <v>1.41</v>
      </c>
      <c r="O25" s="57">
        <v>1.64</v>
      </c>
      <c r="P25" s="57">
        <v>8.48</v>
      </c>
      <c r="Q25" s="57">
        <v>9.84</v>
      </c>
      <c r="R25" s="57">
        <v>10.34</v>
      </c>
      <c r="S25" s="57">
        <v>11.99</v>
      </c>
      <c r="T25" s="1"/>
      <c r="U25" s="1"/>
      <c r="V25" s="1"/>
      <c r="W25" s="1"/>
      <c r="X25" s="1"/>
      <c r="Y25" s="1"/>
      <c r="Z25" s="1"/>
    </row>
    <row r="26" spans="1:26" ht="15.75" customHeight="1" x14ac:dyDescent="0.25">
      <c r="A26" s="54" t="s">
        <v>177</v>
      </c>
      <c r="B26" s="54" t="s">
        <v>178</v>
      </c>
      <c r="C26" s="55" t="s">
        <v>540</v>
      </c>
      <c r="D26" s="54" t="s">
        <v>594</v>
      </c>
      <c r="E26" s="54" t="s">
        <v>595</v>
      </c>
      <c r="F26" s="54" t="s">
        <v>597</v>
      </c>
      <c r="G26" s="56">
        <v>12</v>
      </c>
      <c r="H26" s="54" t="s">
        <v>544</v>
      </c>
      <c r="I26" s="57">
        <v>0</v>
      </c>
      <c r="J26" s="57">
        <v>0.52</v>
      </c>
      <c r="K26" s="57">
        <v>0.6</v>
      </c>
      <c r="L26" s="57">
        <v>6.24</v>
      </c>
      <c r="M26" s="57">
        <v>7.24</v>
      </c>
      <c r="N26" s="57">
        <v>0.56000000000000005</v>
      </c>
      <c r="O26" s="57">
        <v>0.65</v>
      </c>
      <c r="P26" s="57">
        <v>6.71</v>
      </c>
      <c r="Q26" s="57">
        <v>7.78</v>
      </c>
      <c r="R26" s="57">
        <v>8.2799999999999994</v>
      </c>
      <c r="S26" s="57">
        <v>9.6</v>
      </c>
      <c r="T26" s="1"/>
      <c r="U26" s="1"/>
      <c r="V26" s="1"/>
      <c r="W26" s="1"/>
      <c r="X26" s="1"/>
      <c r="Y26" s="1"/>
      <c r="Z26" s="1"/>
    </row>
    <row r="27" spans="1:26" ht="15.75" customHeight="1" x14ac:dyDescent="0.25">
      <c r="A27" s="54" t="s">
        <v>598</v>
      </c>
      <c r="B27" s="54" t="s">
        <v>599</v>
      </c>
      <c r="C27" s="55" t="s">
        <v>540</v>
      </c>
      <c r="D27" s="54" t="s">
        <v>594</v>
      </c>
      <c r="E27" s="54" t="s">
        <v>595</v>
      </c>
      <c r="F27" s="54" t="s">
        <v>597</v>
      </c>
      <c r="G27" s="56">
        <v>12</v>
      </c>
      <c r="H27" s="54" t="s">
        <v>544</v>
      </c>
      <c r="I27" s="57">
        <v>0</v>
      </c>
      <c r="J27" s="57">
        <v>0.52</v>
      </c>
      <c r="K27" s="57">
        <v>0.6</v>
      </c>
      <c r="L27" s="57">
        <v>6.24</v>
      </c>
      <c r="M27" s="57">
        <v>7.24</v>
      </c>
      <c r="N27" s="57">
        <v>0.56000000000000005</v>
      </c>
      <c r="O27" s="57">
        <v>0.65</v>
      </c>
      <c r="P27" s="57">
        <v>6.71</v>
      </c>
      <c r="Q27" s="57">
        <v>7.78</v>
      </c>
      <c r="R27" s="57">
        <v>8.2799999999999994</v>
      </c>
      <c r="S27" s="57">
        <v>9.6</v>
      </c>
      <c r="T27" s="1"/>
      <c r="U27" s="1"/>
      <c r="V27" s="1"/>
      <c r="W27" s="1"/>
      <c r="X27" s="1"/>
      <c r="Y27" s="1"/>
      <c r="Z27" s="1"/>
    </row>
    <row r="28" spans="1:26" ht="15.75" customHeight="1" x14ac:dyDescent="0.25">
      <c r="A28" s="54" t="s">
        <v>172</v>
      </c>
      <c r="B28" s="54" t="s">
        <v>173</v>
      </c>
      <c r="C28" s="55" t="s">
        <v>540</v>
      </c>
      <c r="D28" s="54" t="s">
        <v>594</v>
      </c>
      <c r="E28" s="54" t="s">
        <v>595</v>
      </c>
      <c r="F28" s="54" t="s">
        <v>577</v>
      </c>
      <c r="G28" s="56">
        <v>24</v>
      </c>
      <c r="H28" s="54" t="s">
        <v>544</v>
      </c>
      <c r="I28" s="57">
        <v>0</v>
      </c>
      <c r="J28" s="57">
        <v>0.71</v>
      </c>
      <c r="K28" s="57">
        <v>0.83</v>
      </c>
      <c r="L28" s="57">
        <v>17.149999999999999</v>
      </c>
      <c r="M28" s="57">
        <v>19.89</v>
      </c>
      <c r="N28" s="57">
        <v>0.77</v>
      </c>
      <c r="O28" s="57">
        <v>0.89</v>
      </c>
      <c r="P28" s="57">
        <v>18.440000000000001</v>
      </c>
      <c r="Q28" s="57">
        <v>21.39</v>
      </c>
      <c r="R28" s="57">
        <v>22.76</v>
      </c>
      <c r="S28" s="57">
        <v>26.4</v>
      </c>
      <c r="T28" s="1"/>
      <c r="U28" s="1"/>
      <c r="V28" s="1"/>
      <c r="W28" s="1"/>
      <c r="X28" s="1"/>
      <c r="Y28" s="1"/>
      <c r="Z28" s="1"/>
    </row>
    <row r="29" spans="1:26" ht="15.75" customHeight="1" x14ac:dyDescent="0.25">
      <c r="A29" s="54" t="s">
        <v>600</v>
      </c>
      <c r="B29" s="54" t="s">
        <v>601</v>
      </c>
      <c r="C29" s="55" t="s">
        <v>540</v>
      </c>
      <c r="D29" s="54" t="s">
        <v>594</v>
      </c>
      <c r="E29" s="54" t="s">
        <v>602</v>
      </c>
      <c r="F29" s="54" t="s">
        <v>596</v>
      </c>
      <c r="G29" s="56">
        <v>6</v>
      </c>
      <c r="H29" s="54" t="s">
        <v>544</v>
      </c>
      <c r="I29" s="57">
        <v>0</v>
      </c>
      <c r="J29" s="57">
        <v>1.32</v>
      </c>
      <c r="K29" s="57">
        <v>1.53</v>
      </c>
      <c r="L29" s="57">
        <v>7.89</v>
      </c>
      <c r="M29" s="57">
        <v>9.15</v>
      </c>
      <c r="N29" s="57">
        <v>1.41</v>
      </c>
      <c r="O29" s="57">
        <v>1.64</v>
      </c>
      <c r="P29" s="57">
        <v>8.48</v>
      </c>
      <c r="Q29" s="57">
        <v>9.84</v>
      </c>
      <c r="R29" s="57">
        <v>10.34</v>
      </c>
      <c r="S29" s="57">
        <v>11.99</v>
      </c>
      <c r="T29" s="1"/>
      <c r="U29" s="1"/>
      <c r="V29" s="1"/>
      <c r="W29" s="1"/>
      <c r="X29" s="1"/>
      <c r="Y29" s="1"/>
      <c r="Z29" s="1"/>
    </row>
    <row r="30" spans="1:26" ht="15.75" customHeight="1" x14ac:dyDescent="0.25">
      <c r="A30" s="54" t="s">
        <v>603</v>
      </c>
      <c r="B30" s="54" t="s">
        <v>604</v>
      </c>
      <c r="C30" s="55" t="s">
        <v>540</v>
      </c>
      <c r="D30" s="54" t="s">
        <v>594</v>
      </c>
      <c r="E30" s="54" t="s">
        <v>602</v>
      </c>
      <c r="F30" s="54" t="s">
        <v>566</v>
      </c>
      <c r="G30" s="56">
        <v>36</v>
      </c>
      <c r="H30" s="54" t="s">
        <v>544</v>
      </c>
      <c r="I30" s="57">
        <v>0</v>
      </c>
      <c r="J30" s="57">
        <v>0.37</v>
      </c>
      <c r="K30" s="57">
        <v>0.43</v>
      </c>
      <c r="L30" s="57">
        <v>13.26</v>
      </c>
      <c r="M30" s="57">
        <v>15.38</v>
      </c>
      <c r="N30" s="57">
        <v>0.41</v>
      </c>
      <c r="O30" s="57">
        <v>0.48</v>
      </c>
      <c r="P30" s="57">
        <v>14.9</v>
      </c>
      <c r="Q30" s="57">
        <v>17.28</v>
      </c>
      <c r="R30" s="57">
        <v>18.62</v>
      </c>
      <c r="S30" s="57">
        <v>21.6</v>
      </c>
      <c r="T30" s="1"/>
      <c r="U30" s="1"/>
      <c r="V30" s="1"/>
      <c r="W30" s="1"/>
      <c r="X30" s="1"/>
      <c r="Y30" s="1"/>
      <c r="Z30" s="1"/>
    </row>
    <row r="31" spans="1:26" ht="15.75" customHeight="1" x14ac:dyDescent="0.25">
      <c r="A31" s="54" t="s">
        <v>605</v>
      </c>
      <c r="B31" s="54" t="s">
        <v>606</v>
      </c>
      <c r="C31" s="55" t="s">
        <v>540</v>
      </c>
      <c r="D31" s="54" t="s">
        <v>594</v>
      </c>
      <c r="E31" s="54" t="s">
        <v>602</v>
      </c>
      <c r="F31" s="54" t="s">
        <v>597</v>
      </c>
      <c r="G31" s="56">
        <v>12</v>
      </c>
      <c r="H31" s="54" t="s">
        <v>544</v>
      </c>
      <c r="I31" s="57">
        <v>0</v>
      </c>
      <c r="J31" s="57">
        <v>0.52</v>
      </c>
      <c r="K31" s="57">
        <v>0.6</v>
      </c>
      <c r="L31" s="57">
        <v>6.24</v>
      </c>
      <c r="M31" s="57">
        <v>7.24</v>
      </c>
      <c r="N31" s="57">
        <v>0.56000000000000005</v>
      </c>
      <c r="O31" s="57">
        <v>0.65</v>
      </c>
      <c r="P31" s="57">
        <v>6.71</v>
      </c>
      <c r="Q31" s="57">
        <v>7.78</v>
      </c>
      <c r="R31" s="57">
        <v>8.2799999999999994</v>
      </c>
      <c r="S31" s="57">
        <v>9.6</v>
      </c>
      <c r="T31" s="1"/>
      <c r="U31" s="1"/>
      <c r="V31" s="1"/>
      <c r="W31" s="1"/>
      <c r="X31" s="1"/>
      <c r="Y31" s="1"/>
      <c r="Z31" s="1"/>
    </row>
    <row r="32" spans="1:26" ht="15.75" customHeight="1" x14ac:dyDescent="0.25">
      <c r="A32" s="54" t="s">
        <v>607</v>
      </c>
      <c r="B32" s="54" t="s">
        <v>608</v>
      </c>
      <c r="C32" s="55" t="s">
        <v>540</v>
      </c>
      <c r="D32" s="54" t="s">
        <v>609</v>
      </c>
      <c r="E32" s="54" t="s">
        <v>611</v>
      </c>
      <c r="F32" s="54" t="s">
        <v>581</v>
      </c>
      <c r="G32" s="56">
        <v>36</v>
      </c>
      <c r="H32" s="54" t="s">
        <v>544</v>
      </c>
      <c r="I32" s="57">
        <v>2.52</v>
      </c>
      <c r="J32" s="57">
        <v>0.47</v>
      </c>
      <c r="K32" s="57">
        <v>0.61</v>
      </c>
      <c r="L32" s="57">
        <v>16.8</v>
      </c>
      <c r="M32" s="57">
        <v>22.01</v>
      </c>
      <c r="N32" s="57">
        <v>0.62</v>
      </c>
      <c r="O32" s="57">
        <v>0.72</v>
      </c>
      <c r="P32" s="57">
        <v>22.3</v>
      </c>
      <c r="Q32" s="57">
        <v>25.87</v>
      </c>
      <c r="R32" s="57">
        <v>25.35</v>
      </c>
      <c r="S32" s="57">
        <v>32.340000000000003</v>
      </c>
      <c r="T32" s="1"/>
      <c r="U32" s="1"/>
      <c r="V32" s="1"/>
      <c r="W32" s="1"/>
      <c r="X32" s="1"/>
      <c r="Y32" s="1"/>
      <c r="Z32" s="1"/>
    </row>
    <row r="33" spans="1:26" ht="15.75" customHeight="1" x14ac:dyDescent="0.25">
      <c r="A33" s="54" t="s">
        <v>613</v>
      </c>
      <c r="B33" s="54" t="s">
        <v>614</v>
      </c>
      <c r="C33" s="55" t="s">
        <v>540</v>
      </c>
      <c r="D33" s="54" t="s">
        <v>609</v>
      </c>
      <c r="E33" s="54" t="s">
        <v>611</v>
      </c>
      <c r="F33" s="54" t="s">
        <v>593</v>
      </c>
      <c r="G33" s="56">
        <v>12</v>
      </c>
      <c r="H33" s="54" t="s">
        <v>544</v>
      </c>
      <c r="I33" s="57">
        <v>0.99</v>
      </c>
      <c r="J33" s="57">
        <v>0.59</v>
      </c>
      <c r="K33" s="57">
        <v>0.76</v>
      </c>
      <c r="L33" s="57">
        <v>7.04</v>
      </c>
      <c r="M33" s="57">
        <v>9.16</v>
      </c>
      <c r="N33" s="57">
        <v>0.73</v>
      </c>
      <c r="O33" s="57">
        <v>0.85</v>
      </c>
      <c r="P33" s="57">
        <v>8.76</v>
      </c>
      <c r="Q33" s="57">
        <v>10.16</v>
      </c>
      <c r="R33" s="57">
        <v>9.9499999999999993</v>
      </c>
      <c r="S33" s="57">
        <v>12.7</v>
      </c>
      <c r="T33" s="1"/>
      <c r="U33" s="1"/>
      <c r="V33" s="1"/>
      <c r="W33" s="1"/>
      <c r="X33" s="1"/>
      <c r="Y33" s="1"/>
      <c r="Z33" s="1"/>
    </row>
    <row r="34" spans="1:26" ht="15.75" customHeight="1" x14ac:dyDescent="0.25">
      <c r="A34" s="54" t="s">
        <v>615</v>
      </c>
      <c r="B34" s="54" t="s">
        <v>616</v>
      </c>
      <c r="C34" s="55" t="s">
        <v>540</v>
      </c>
      <c r="D34" s="54" t="s">
        <v>609</v>
      </c>
      <c r="E34" s="54" t="s">
        <v>617</v>
      </c>
      <c r="F34" s="54" t="s">
        <v>582</v>
      </c>
      <c r="G34" s="56">
        <v>24</v>
      </c>
      <c r="H34" s="54" t="s">
        <v>544</v>
      </c>
      <c r="I34" s="57">
        <v>2.4500000000000002</v>
      </c>
      <c r="J34" s="57">
        <v>0.72</v>
      </c>
      <c r="K34" s="57">
        <v>0.94</v>
      </c>
      <c r="L34" s="57">
        <v>17.37</v>
      </c>
      <c r="M34" s="57">
        <v>22.6</v>
      </c>
      <c r="N34" s="57">
        <v>0.9</v>
      </c>
      <c r="O34" s="57">
        <v>1.04</v>
      </c>
      <c r="P34" s="57">
        <v>21.6</v>
      </c>
      <c r="Q34" s="57">
        <v>25.06</v>
      </c>
      <c r="R34" s="57">
        <v>24.55</v>
      </c>
      <c r="S34" s="57">
        <v>31.32</v>
      </c>
      <c r="T34" s="1"/>
      <c r="U34" s="1"/>
      <c r="V34" s="1"/>
      <c r="W34" s="1"/>
      <c r="X34" s="1"/>
      <c r="Y34" s="1"/>
      <c r="Z34" s="1"/>
    </row>
    <row r="35" spans="1:26" ht="15.75" customHeight="1" x14ac:dyDescent="0.25">
      <c r="A35" s="54" t="s">
        <v>618</v>
      </c>
      <c r="B35" s="54" t="s">
        <v>619</v>
      </c>
      <c r="C35" s="55" t="s">
        <v>540</v>
      </c>
      <c r="D35" s="54" t="s">
        <v>609</v>
      </c>
      <c r="E35" s="54" t="s">
        <v>617</v>
      </c>
      <c r="F35" s="54" t="s">
        <v>547</v>
      </c>
      <c r="G35" s="56">
        <v>1</v>
      </c>
      <c r="H35" s="54" t="s">
        <v>544</v>
      </c>
      <c r="I35" s="57">
        <v>6.74</v>
      </c>
      <c r="J35" s="57">
        <v>58.44</v>
      </c>
      <c r="K35" s="57">
        <v>74.53</v>
      </c>
      <c r="L35" s="57">
        <v>58.44</v>
      </c>
      <c r="M35" s="57">
        <v>74.53</v>
      </c>
      <c r="N35" s="57">
        <v>74.349999999999994</v>
      </c>
      <c r="O35" s="57">
        <v>86.25</v>
      </c>
      <c r="P35" s="57">
        <v>74.349999999999994</v>
      </c>
      <c r="Q35" s="57">
        <v>86.25</v>
      </c>
      <c r="R35" s="57">
        <v>67.599999999999994</v>
      </c>
      <c r="S35" s="57">
        <v>86.25</v>
      </c>
      <c r="T35" s="1"/>
      <c r="U35" s="1"/>
      <c r="V35" s="1"/>
      <c r="W35" s="1"/>
      <c r="X35" s="1"/>
      <c r="Y35" s="1"/>
      <c r="Z35" s="1"/>
    </row>
    <row r="36" spans="1:26" ht="15.75" customHeight="1" x14ac:dyDescent="0.25">
      <c r="A36" s="54" t="s">
        <v>283</v>
      </c>
      <c r="B36" s="54" t="s">
        <v>284</v>
      </c>
      <c r="C36" s="55" t="s">
        <v>540</v>
      </c>
      <c r="D36" s="54" t="s">
        <v>609</v>
      </c>
      <c r="E36" s="54" t="s">
        <v>617</v>
      </c>
      <c r="F36" s="54" t="s">
        <v>581</v>
      </c>
      <c r="G36" s="56">
        <v>36</v>
      </c>
      <c r="H36" s="54" t="s">
        <v>544</v>
      </c>
      <c r="I36" s="57">
        <v>2.52</v>
      </c>
      <c r="J36" s="57">
        <v>0.47</v>
      </c>
      <c r="K36" s="57">
        <v>0.61</v>
      </c>
      <c r="L36" s="57">
        <v>16.8</v>
      </c>
      <c r="M36" s="57">
        <v>22.01</v>
      </c>
      <c r="N36" s="57">
        <v>0.62</v>
      </c>
      <c r="O36" s="57">
        <v>0.72</v>
      </c>
      <c r="P36" s="57">
        <v>22.3</v>
      </c>
      <c r="Q36" s="57">
        <v>25.87</v>
      </c>
      <c r="R36" s="57">
        <v>25.35</v>
      </c>
      <c r="S36" s="57">
        <v>32.340000000000003</v>
      </c>
      <c r="T36" s="1"/>
      <c r="U36" s="1"/>
      <c r="V36" s="1"/>
      <c r="W36" s="1"/>
      <c r="X36" s="1"/>
      <c r="Y36" s="1"/>
      <c r="Z36" s="1"/>
    </row>
    <row r="37" spans="1:26" ht="15.75" customHeight="1" x14ac:dyDescent="0.25">
      <c r="A37" s="54" t="s">
        <v>620</v>
      </c>
      <c r="B37" s="54" t="s">
        <v>621</v>
      </c>
      <c r="C37" s="55" t="s">
        <v>540</v>
      </c>
      <c r="D37" s="54" t="s">
        <v>609</v>
      </c>
      <c r="E37" s="54" t="s">
        <v>617</v>
      </c>
      <c r="F37" s="54" t="s">
        <v>590</v>
      </c>
      <c r="G37" s="56">
        <v>12</v>
      </c>
      <c r="H37" s="54" t="s">
        <v>544</v>
      </c>
      <c r="I37" s="57">
        <v>1.22</v>
      </c>
      <c r="J37" s="57">
        <v>0.72</v>
      </c>
      <c r="K37" s="57">
        <v>0.94</v>
      </c>
      <c r="L37" s="57">
        <v>8.69</v>
      </c>
      <c r="M37" s="57">
        <v>11.3</v>
      </c>
      <c r="N37" s="57">
        <v>0.9</v>
      </c>
      <c r="O37" s="57">
        <v>1.04</v>
      </c>
      <c r="P37" s="57">
        <v>10.8</v>
      </c>
      <c r="Q37" s="57">
        <v>12.53</v>
      </c>
      <c r="R37" s="57">
        <v>12.28</v>
      </c>
      <c r="S37" s="57">
        <v>15.66</v>
      </c>
      <c r="T37" s="1"/>
      <c r="U37" s="1"/>
      <c r="V37" s="1"/>
      <c r="W37" s="1"/>
      <c r="X37" s="1"/>
      <c r="Y37" s="1"/>
      <c r="Z37" s="1"/>
    </row>
    <row r="38" spans="1:26" ht="15.75" customHeight="1" x14ac:dyDescent="0.25">
      <c r="A38" s="54" t="s">
        <v>622</v>
      </c>
      <c r="B38" s="54" t="s">
        <v>623</v>
      </c>
      <c r="C38" s="55" t="s">
        <v>540</v>
      </c>
      <c r="D38" s="54" t="s">
        <v>609</v>
      </c>
      <c r="E38" s="54" t="s">
        <v>617</v>
      </c>
      <c r="F38" s="54" t="s">
        <v>624</v>
      </c>
      <c r="G38" s="56">
        <v>6</v>
      </c>
      <c r="H38" s="54" t="s">
        <v>544</v>
      </c>
      <c r="I38" s="57">
        <v>1.41</v>
      </c>
      <c r="J38" s="57">
        <v>1.67</v>
      </c>
      <c r="K38" s="57">
        <v>2.17</v>
      </c>
      <c r="L38" s="57">
        <v>9.99</v>
      </c>
      <c r="M38" s="57">
        <v>13</v>
      </c>
      <c r="N38" s="57">
        <v>2.0699999999999998</v>
      </c>
      <c r="O38" s="57">
        <v>2.4</v>
      </c>
      <c r="P38" s="57">
        <v>12.42</v>
      </c>
      <c r="Q38" s="57">
        <v>14.41</v>
      </c>
      <c r="R38" s="57">
        <v>14.12</v>
      </c>
      <c r="S38" s="57">
        <v>18</v>
      </c>
      <c r="T38" s="1"/>
      <c r="U38" s="1"/>
      <c r="V38" s="1"/>
      <c r="W38" s="1"/>
      <c r="X38" s="1"/>
      <c r="Y38" s="1"/>
      <c r="Z38" s="1"/>
    </row>
    <row r="39" spans="1:26" ht="15.75" customHeight="1" x14ac:dyDescent="0.25">
      <c r="A39" s="54" t="s">
        <v>625</v>
      </c>
      <c r="B39" s="54" t="s">
        <v>626</v>
      </c>
      <c r="C39" s="55" t="s">
        <v>540</v>
      </c>
      <c r="D39" s="54" t="s">
        <v>609</v>
      </c>
      <c r="E39" s="54" t="s">
        <v>617</v>
      </c>
      <c r="F39" s="54" t="s">
        <v>593</v>
      </c>
      <c r="G39" s="56">
        <v>12</v>
      </c>
      <c r="H39" s="54" t="s">
        <v>544</v>
      </c>
      <c r="I39" s="57">
        <v>0.99</v>
      </c>
      <c r="J39" s="57">
        <v>0.59</v>
      </c>
      <c r="K39" s="57">
        <v>0.76</v>
      </c>
      <c r="L39" s="57">
        <v>7.04</v>
      </c>
      <c r="M39" s="57">
        <v>9.16</v>
      </c>
      <c r="N39" s="57">
        <v>0.73</v>
      </c>
      <c r="O39" s="57">
        <v>0.85</v>
      </c>
      <c r="P39" s="57">
        <v>8.76</v>
      </c>
      <c r="Q39" s="57">
        <v>10.16</v>
      </c>
      <c r="R39" s="57">
        <v>9.9499999999999993</v>
      </c>
      <c r="S39" s="57">
        <v>12.7</v>
      </c>
      <c r="T39" s="1"/>
      <c r="U39" s="1"/>
      <c r="V39" s="1"/>
      <c r="W39" s="1"/>
      <c r="X39" s="1"/>
      <c r="Y39" s="1"/>
      <c r="Z39" s="1"/>
    </row>
    <row r="40" spans="1:26" ht="15.75" customHeight="1" x14ac:dyDescent="0.25">
      <c r="A40" s="54" t="s">
        <v>627</v>
      </c>
      <c r="B40" s="54" t="s">
        <v>628</v>
      </c>
      <c r="C40" s="55" t="s">
        <v>540</v>
      </c>
      <c r="D40" s="54" t="s">
        <v>609</v>
      </c>
      <c r="E40" s="54" t="s">
        <v>629</v>
      </c>
      <c r="F40" s="54" t="s">
        <v>567</v>
      </c>
      <c r="G40" s="56">
        <v>24</v>
      </c>
      <c r="H40" s="54" t="s">
        <v>544</v>
      </c>
      <c r="I40" s="57">
        <v>2.4500000000000002</v>
      </c>
      <c r="J40" s="57">
        <v>0.72</v>
      </c>
      <c r="K40" s="57">
        <v>0.94</v>
      </c>
      <c r="L40" s="57">
        <v>17.37</v>
      </c>
      <c r="M40" s="57">
        <v>22.6</v>
      </c>
      <c r="N40" s="57">
        <v>0.9</v>
      </c>
      <c r="O40" s="57">
        <v>1.04</v>
      </c>
      <c r="P40" s="57">
        <v>21.6</v>
      </c>
      <c r="Q40" s="57">
        <v>25.06</v>
      </c>
      <c r="R40" s="57">
        <v>24.55</v>
      </c>
      <c r="S40" s="57">
        <v>31.32</v>
      </c>
      <c r="T40" s="1"/>
      <c r="U40" s="1"/>
      <c r="V40" s="1"/>
      <c r="W40" s="1"/>
      <c r="X40" s="1"/>
      <c r="Y40" s="1"/>
      <c r="Z40" s="1"/>
    </row>
    <row r="41" spans="1:26" ht="15.75" customHeight="1" x14ac:dyDescent="0.25">
      <c r="A41" s="54" t="s">
        <v>630</v>
      </c>
      <c r="B41" s="54" t="s">
        <v>631</v>
      </c>
      <c r="C41" s="55" t="s">
        <v>540</v>
      </c>
      <c r="D41" s="54" t="s">
        <v>609</v>
      </c>
      <c r="E41" s="54" t="s">
        <v>632</v>
      </c>
      <c r="F41" s="54" t="s">
        <v>590</v>
      </c>
      <c r="G41" s="56">
        <v>12</v>
      </c>
      <c r="H41" s="54" t="s">
        <v>544</v>
      </c>
      <c r="I41" s="57">
        <v>1.22</v>
      </c>
      <c r="J41" s="57">
        <v>0.72</v>
      </c>
      <c r="K41" s="57">
        <v>0.94</v>
      </c>
      <c r="L41" s="57">
        <v>8.69</v>
      </c>
      <c r="M41" s="57">
        <v>11.3</v>
      </c>
      <c r="N41" s="57">
        <v>0.9</v>
      </c>
      <c r="O41" s="57">
        <v>1.04</v>
      </c>
      <c r="P41" s="57">
        <v>10.8</v>
      </c>
      <c r="Q41" s="57">
        <v>12.53</v>
      </c>
      <c r="R41" s="57">
        <v>12.28</v>
      </c>
      <c r="S41" s="57">
        <v>15.66</v>
      </c>
      <c r="T41" s="1"/>
      <c r="U41" s="1"/>
      <c r="V41" s="1"/>
      <c r="W41" s="1"/>
      <c r="X41" s="1"/>
      <c r="Y41" s="1"/>
      <c r="Z41" s="1"/>
    </row>
    <row r="42" spans="1:26" ht="15.75" customHeight="1" x14ac:dyDescent="0.25">
      <c r="A42" s="54" t="s">
        <v>633</v>
      </c>
      <c r="B42" s="54" t="s">
        <v>634</v>
      </c>
      <c r="C42" s="55" t="s">
        <v>540</v>
      </c>
      <c r="D42" s="54" t="s">
        <v>609</v>
      </c>
      <c r="E42" s="54" t="s">
        <v>635</v>
      </c>
      <c r="F42" s="54" t="s">
        <v>581</v>
      </c>
      <c r="G42" s="56">
        <v>36</v>
      </c>
      <c r="H42" s="54" t="s">
        <v>544</v>
      </c>
      <c r="I42" s="57">
        <v>2.52</v>
      </c>
      <c r="J42" s="57">
        <v>0.47</v>
      </c>
      <c r="K42" s="57">
        <v>0.61</v>
      </c>
      <c r="L42" s="57">
        <v>16.8</v>
      </c>
      <c r="M42" s="57">
        <v>22.01</v>
      </c>
      <c r="N42" s="57">
        <v>0.62</v>
      </c>
      <c r="O42" s="57">
        <v>0.72</v>
      </c>
      <c r="P42" s="57">
        <v>22.3</v>
      </c>
      <c r="Q42" s="57">
        <v>25.87</v>
      </c>
      <c r="R42" s="57">
        <v>25.35</v>
      </c>
      <c r="S42" s="57">
        <v>32.340000000000003</v>
      </c>
      <c r="T42" s="1"/>
      <c r="U42" s="1"/>
      <c r="V42" s="1"/>
      <c r="W42" s="1"/>
      <c r="X42" s="1"/>
      <c r="Y42" s="1"/>
      <c r="Z42" s="1"/>
    </row>
    <row r="43" spans="1:26" ht="15.75" customHeight="1" x14ac:dyDescent="0.25">
      <c r="A43" s="54" t="s">
        <v>636</v>
      </c>
      <c r="B43" s="54" t="s">
        <v>637</v>
      </c>
      <c r="C43" s="55" t="s">
        <v>540</v>
      </c>
      <c r="D43" s="54" t="s">
        <v>609</v>
      </c>
      <c r="E43" s="54" t="s">
        <v>635</v>
      </c>
      <c r="F43" s="54" t="s">
        <v>593</v>
      </c>
      <c r="G43" s="56">
        <v>12</v>
      </c>
      <c r="H43" s="54" t="s">
        <v>544</v>
      </c>
      <c r="I43" s="57">
        <v>0.7</v>
      </c>
      <c r="J43" s="57">
        <v>0.42</v>
      </c>
      <c r="K43" s="57">
        <v>0.54</v>
      </c>
      <c r="L43" s="57">
        <v>5</v>
      </c>
      <c r="M43" s="57">
        <v>6.5</v>
      </c>
      <c r="N43" s="57">
        <v>0.52</v>
      </c>
      <c r="O43" s="57">
        <v>0.6</v>
      </c>
      <c r="P43" s="57">
        <v>6.21</v>
      </c>
      <c r="Q43" s="57">
        <v>7.2</v>
      </c>
      <c r="R43" s="57">
        <v>7.06</v>
      </c>
      <c r="S43" s="57">
        <v>9</v>
      </c>
      <c r="T43" s="1"/>
      <c r="U43" s="1"/>
      <c r="V43" s="1"/>
      <c r="W43" s="1"/>
      <c r="X43" s="1"/>
      <c r="Y43" s="1"/>
      <c r="Z43" s="1"/>
    </row>
    <row r="44" spans="1:26" ht="15.75" customHeight="1" x14ac:dyDescent="0.25">
      <c r="A44" s="54" t="s">
        <v>638</v>
      </c>
      <c r="B44" s="54" t="s">
        <v>639</v>
      </c>
      <c r="C44" s="55" t="s">
        <v>540</v>
      </c>
      <c r="D44" s="54" t="s">
        <v>609</v>
      </c>
      <c r="E44" s="54" t="s">
        <v>640</v>
      </c>
      <c r="F44" s="54" t="s">
        <v>581</v>
      </c>
      <c r="G44" s="56">
        <v>36</v>
      </c>
      <c r="H44" s="54" t="s">
        <v>544</v>
      </c>
      <c r="I44" s="57">
        <v>2.52</v>
      </c>
      <c r="J44" s="57">
        <v>0.47</v>
      </c>
      <c r="K44" s="57">
        <v>0.61</v>
      </c>
      <c r="L44" s="57">
        <v>16.8</v>
      </c>
      <c r="M44" s="57">
        <v>22.01</v>
      </c>
      <c r="N44" s="57">
        <v>0.62</v>
      </c>
      <c r="O44" s="57">
        <v>0.72</v>
      </c>
      <c r="P44" s="57">
        <v>22.3</v>
      </c>
      <c r="Q44" s="57">
        <v>25.87</v>
      </c>
      <c r="R44" s="57">
        <v>25.35</v>
      </c>
      <c r="S44" s="57">
        <v>32.340000000000003</v>
      </c>
      <c r="T44" s="1"/>
      <c r="U44" s="1"/>
      <c r="V44" s="1"/>
      <c r="W44" s="1"/>
      <c r="X44" s="1"/>
      <c r="Y44" s="1"/>
      <c r="Z44" s="1"/>
    </row>
    <row r="45" spans="1:26" ht="15.75" customHeight="1" x14ac:dyDescent="0.25">
      <c r="A45" s="54" t="s">
        <v>641</v>
      </c>
      <c r="B45" s="54" t="s">
        <v>642</v>
      </c>
      <c r="C45" s="55" t="s">
        <v>540</v>
      </c>
      <c r="D45" s="54" t="s">
        <v>609</v>
      </c>
      <c r="E45" s="54" t="s">
        <v>640</v>
      </c>
      <c r="F45" s="54" t="s">
        <v>593</v>
      </c>
      <c r="G45" s="56">
        <v>12</v>
      </c>
      <c r="H45" s="54" t="s">
        <v>544</v>
      </c>
      <c r="I45" s="57">
        <v>0.7</v>
      </c>
      <c r="J45" s="57">
        <v>0.42</v>
      </c>
      <c r="K45" s="57">
        <v>0.54</v>
      </c>
      <c r="L45" s="57">
        <v>5</v>
      </c>
      <c r="M45" s="57">
        <v>6.5</v>
      </c>
      <c r="N45" s="57">
        <v>0.52</v>
      </c>
      <c r="O45" s="57">
        <v>0.6</v>
      </c>
      <c r="P45" s="57">
        <v>6.21</v>
      </c>
      <c r="Q45" s="57">
        <v>7.2</v>
      </c>
      <c r="R45" s="57">
        <v>7.06</v>
      </c>
      <c r="S45" s="57">
        <v>9</v>
      </c>
      <c r="T45" s="1"/>
      <c r="U45" s="1"/>
      <c r="V45" s="1"/>
      <c r="W45" s="1"/>
      <c r="X45" s="1"/>
      <c r="Y45" s="1"/>
      <c r="Z45" s="1"/>
    </row>
    <row r="46" spans="1:26" ht="15.75" customHeight="1" x14ac:dyDescent="0.25">
      <c r="A46" s="54" t="s">
        <v>643</v>
      </c>
      <c r="B46" s="54" t="s">
        <v>644</v>
      </c>
      <c r="C46" s="55" t="s">
        <v>540</v>
      </c>
      <c r="D46" s="54" t="s">
        <v>645</v>
      </c>
      <c r="E46" s="54" t="s">
        <v>646</v>
      </c>
      <c r="F46" s="54" t="s">
        <v>647</v>
      </c>
      <c r="G46" s="56">
        <v>6</v>
      </c>
      <c r="H46" s="54" t="s">
        <v>544</v>
      </c>
      <c r="I46" s="57">
        <v>4.99</v>
      </c>
      <c r="J46" s="57">
        <v>4.08</v>
      </c>
      <c r="K46" s="57">
        <v>5.57</v>
      </c>
      <c r="L46" s="57">
        <v>24.49</v>
      </c>
      <c r="M46" s="57">
        <v>33.4</v>
      </c>
      <c r="N46" s="57">
        <v>5.55</v>
      </c>
      <c r="O46" s="57">
        <v>6.43</v>
      </c>
      <c r="P46" s="57">
        <v>33.270000000000003</v>
      </c>
      <c r="Q46" s="57">
        <v>38.590000000000003</v>
      </c>
      <c r="R46" s="57">
        <v>34.630000000000003</v>
      </c>
      <c r="S46" s="57">
        <v>46.5</v>
      </c>
      <c r="T46" s="1"/>
      <c r="U46" s="1"/>
      <c r="V46" s="1"/>
      <c r="W46" s="1"/>
      <c r="X46" s="1"/>
      <c r="Y46" s="1"/>
      <c r="Z46" s="1"/>
    </row>
    <row r="47" spans="1:26" ht="15.75" customHeight="1" x14ac:dyDescent="0.25">
      <c r="A47" s="54" t="s">
        <v>184</v>
      </c>
      <c r="B47" s="54" t="s">
        <v>185</v>
      </c>
      <c r="C47" s="55" t="s">
        <v>540</v>
      </c>
      <c r="D47" s="54" t="s">
        <v>645</v>
      </c>
      <c r="E47" s="54" t="s">
        <v>646</v>
      </c>
      <c r="F47" s="54" t="s">
        <v>647</v>
      </c>
      <c r="G47" s="56">
        <v>6</v>
      </c>
      <c r="H47" s="54" t="s">
        <v>544</v>
      </c>
      <c r="I47" s="57">
        <v>4.99</v>
      </c>
      <c r="J47" s="57">
        <v>4.08</v>
      </c>
      <c r="K47" s="57">
        <v>5.57</v>
      </c>
      <c r="L47" s="57">
        <v>24.49</v>
      </c>
      <c r="M47" s="57">
        <v>33.4</v>
      </c>
      <c r="N47" s="57">
        <v>5.55</v>
      </c>
      <c r="O47" s="57">
        <v>6.43</v>
      </c>
      <c r="P47" s="57">
        <v>33.270000000000003</v>
      </c>
      <c r="Q47" s="57">
        <v>38.590000000000003</v>
      </c>
      <c r="R47" s="57">
        <v>34.630000000000003</v>
      </c>
      <c r="S47" s="57">
        <v>46.5</v>
      </c>
      <c r="T47" s="1"/>
      <c r="U47" s="1"/>
      <c r="V47" s="1"/>
      <c r="W47" s="1"/>
      <c r="X47" s="1"/>
      <c r="Y47" s="1"/>
      <c r="Z47" s="1"/>
    </row>
    <row r="48" spans="1:26" ht="15.75" customHeight="1" x14ac:dyDescent="0.25">
      <c r="A48" s="54" t="s">
        <v>650</v>
      </c>
      <c r="B48" s="54" t="s">
        <v>651</v>
      </c>
      <c r="C48" s="55" t="s">
        <v>540</v>
      </c>
      <c r="D48" s="54" t="s">
        <v>645</v>
      </c>
      <c r="E48" s="54" t="s">
        <v>646</v>
      </c>
      <c r="F48" s="54" t="s">
        <v>647</v>
      </c>
      <c r="G48" s="56">
        <v>6</v>
      </c>
      <c r="H48" s="54" t="s">
        <v>544</v>
      </c>
      <c r="I48" s="57">
        <v>4.99</v>
      </c>
      <c r="J48" s="57">
        <v>4.08</v>
      </c>
      <c r="K48" s="57">
        <v>5.57</v>
      </c>
      <c r="L48" s="57">
        <v>24.49</v>
      </c>
      <c r="M48" s="57">
        <v>33.4</v>
      </c>
      <c r="N48" s="57">
        <v>5.55</v>
      </c>
      <c r="O48" s="57">
        <v>6.43</v>
      </c>
      <c r="P48" s="57">
        <v>33.270000000000003</v>
      </c>
      <c r="Q48" s="57">
        <v>38.590000000000003</v>
      </c>
      <c r="R48" s="57">
        <v>34.630000000000003</v>
      </c>
      <c r="S48" s="57">
        <v>46.5</v>
      </c>
      <c r="T48" s="1"/>
      <c r="U48" s="1"/>
      <c r="V48" s="1"/>
      <c r="W48" s="1"/>
      <c r="X48" s="1"/>
      <c r="Y48" s="1"/>
      <c r="Z48" s="1"/>
    </row>
    <row r="49" spans="1:26" ht="15.75" customHeight="1" x14ac:dyDescent="0.25">
      <c r="A49" s="54" t="s">
        <v>652</v>
      </c>
      <c r="B49" s="54" t="s">
        <v>653</v>
      </c>
      <c r="C49" s="55" t="s">
        <v>540</v>
      </c>
      <c r="D49" s="54" t="s">
        <v>645</v>
      </c>
      <c r="E49" s="54" t="s">
        <v>646</v>
      </c>
      <c r="F49" s="54" t="s">
        <v>654</v>
      </c>
      <c r="G49" s="56">
        <v>36</v>
      </c>
      <c r="H49" s="54" t="s">
        <v>544</v>
      </c>
      <c r="I49" s="57">
        <v>3.81</v>
      </c>
      <c r="J49" s="57">
        <v>0.5</v>
      </c>
      <c r="K49" s="57">
        <v>0.69</v>
      </c>
      <c r="L49" s="57">
        <v>18.170000000000002</v>
      </c>
      <c r="M49" s="57">
        <v>24.89</v>
      </c>
      <c r="N49" s="57">
        <v>0.69</v>
      </c>
      <c r="O49" s="57">
        <v>0.8</v>
      </c>
      <c r="P49" s="57">
        <v>24.82</v>
      </c>
      <c r="Q49" s="57">
        <v>28.79</v>
      </c>
      <c r="R49" s="57">
        <v>26.86</v>
      </c>
      <c r="S49" s="57">
        <v>35.99</v>
      </c>
      <c r="T49" s="1"/>
      <c r="U49" s="1"/>
      <c r="V49" s="1"/>
      <c r="W49" s="1"/>
      <c r="X49" s="1"/>
      <c r="Y49" s="1"/>
      <c r="Z49" s="1"/>
    </row>
    <row r="50" spans="1:26" ht="15.75" customHeight="1" x14ac:dyDescent="0.25">
      <c r="A50" s="54" t="s">
        <v>655</v>
      </c>
      <c r="B50" s="54" t="s">
        <v>656</v>
      </c>
      <c r="C50" s="55" t="s">
        <v>540</v>
      </c>
      <c r="D50" s="54" t="s">
        <v>645</v>
      </c>
      <c r="E50" s="54" t="s">
        <v>646</v>
      </c>
      <c r="F50" s="54" t="s">
        <v>657</v>
      </c>
      <c r="G50" s="56">
        <v>12</v>
      </c>
      <c r="H50" s="54" t="s">
        <v>544</v>
      </c>
      <c r="I50" s="57">
        <v>1.43</v>
      </c>
      <c r="J50" s="57">
        <v>0.85</v>
      </c>
      <c r="K50" s="57">
        <v>1.1000000000000001</v>
      </c>
      <c r="L50" s="57">
        <v>10.16</v>
      </c>
      <c r="M50" s="57">
        <v>13.22</v>
      </c>
      <c r="N50" s="57">
        <v>1.0900000000000001</v>
      </c>
      <c r="O50" s="57">
        <v>1.27</v>
      </c>
      <c r="P50" s="57">
        <v>13.1</v>
      </c>
      <c r="Q50" s="57">
        <v>15.2</v>
      </c>
      <c r="R50" s="57">
        <v>14.75</v>
      </c>
      <c r="S50" s="57">
        <v>19</v>
      </c>
      <c r="T50" s="1"/>
      <c r="U50" s="1"/>
      <c r="V50" s="1"/>
      <c r="W50" s="1"/>
      <c r="X50" s="1"/>
      <c r="Y50" s="1"/>
      <c r="Z50" s="1"/>
    </row>
    <row r="51" spans="1:26" ht="15.75" customHeight="1" x14ac:dyDescent="0.25">
      <c r="A51" s="54" t="s">
        <v>658</v>
      </c>
      <c r="B51" s="54" t="s">
        <v>659</v>
      </c>
      <c r="C51" s="55" t="s">
        <v>540</v>
      </c>
      <c r="D51" s="54" t="s">
        <v>645</v>
      </c>
      <c r="E51" s="54" t="s">
        <v>646</v>
      </c>
      <c r="F51" s="54" t="s">
        <v>657</v>
      </c>
      <c r="G51" s="56">
        <v>12</v>
      </c>
      <c r="H51" s="54" t="s">
        <v>544</v>
      </c>
      <c r="I51" s="57">
        <v>1.43</v>
      </c>
      <c r="J51" s="57">
        <v>0.85</v>
      </c>
      <c r="K51" s="57">
        <v>1.1000000000000001</v>
      </c>
      <c r="L51" s="57">
        <v>10.16</v>
      </c>
      <c r="M51" s="57">
        <v>13.22</v>
      </c>
      <c r="N51" s="57">
        <v>1.0900000000000001</v>
      </c>
      <c r="O51" s="57">
        <v>1.27</v>
      </c>
      <c r="P51" s="57">
        <v>13.1</v>
      </c>
      <c r="Q51" s="57">
        <v>15.2</v>
      </c>
      <c r="R51" s="57">
        <v>14.75</v>
      </c>
      <c r="S51" s="57">
        <v>19</v>
      </c>
      <c r="T51" s="1"/>
      <c r="U51" s="1"/>
      <c r="V51" s="1"/>
      <c r="W51" s="1"/>
      <c r="X51" s="1"/>
      <c r="Y51" s="1"/>
      <c r="Z51" s="1"/>
    </row>
    <row r="52" spans="1:26" ht="15.75" customHeight="1" x14ac:dyDescent="0.25">
      <c r="A52" s="54" t="s">
        <v>660</v>
      </c>
      <c r="B52" s="54" t="s">
        <v>661</v>
      </c>
      <c r="C52" s="55" t="s">
        <v>540</v>
      </c>
      <c r="D52" s="54" t="s">
        <v>645</v>
      </c>
      <c r="E52" s="54" t="s">
        <v>646</v>
      </c>
      <c r="F52" s="54" t="s">
        <v>662</v>
      </c>
      <c r="G52" s="56">
        <v>12</v>
      </c>
      <c r="H52" s="54" t="s">
        <v>544</v>
      </c>
      <c r="I52" s="57">
        <v>2.02</v>
      </c>
      <c r="J52" s="57">
        <v>1</v>
      </c>
      <c r="K52" s="57">
        <v>1.33</v>
      </c>
      <c r="L52" s="57">
        <v>12.02</v>
      </c>
      <c r="M52" s="57">
        <v>15.96</v>
      </c>
      <c r="N52" s="57">
        <v>1.32</v>
      </c>
      <c r="O52" s="57">
        <v>1.53</v>
      </c>
      <c r="P52" s="57">
        <v>15.87</v>
      </c>
      <c r="Q52" s="57">
        <v>18.41</v>
      </c>
      <c r="R52" s="57">
        <v>17.579999999999998</v>
      </c>
      <c r="S52" s="57">
        <v>23.01</v>
      </c>
      <c r="T52" s="1"/>
      <c r="U52" s="1"/>
      <c r="V52" s="1"/>
      <c r="W52" s="1"/>
      <c r="X52" s="1"/>
      <c r="Y52" s="1"/>
      <c r="Z52" s="1"/>
    </row>
    <row r="53" spans="1:26" ht="15.75" customHeight="1" x14ac:dyDescent="0.25">
      <c r="A53" s="54" t="s">
        <v>187</v>
      </c>
      <c r="B53" s="54" t="s">
        <v>188</v>
      </c>
      <c r="C53" s="55" t="s">
        <v>540</v>
      </c>
      <c r="D53" s="54" t="s">
        <v>645</v>
      </c>
      <c r="E53" s="54" t="s">
        <v>646</v>
      </c>
      <c r="F53" s="54" t="s">
        <v>663</v>
      </c>
      <c r="G53" s="56">
        <v>24</v>
      </c>
      <c r="H53" s="54" t="s">
        <v>544</v>
      </c>
      <c r="I53" s="57">
        <v>2.86</v>
      </c>
      <c r="J53" s="57">
        <v>0.85</v>
      </c>
      <c r="K53" s="57">
        <v>1.1000000000000001</v>
      </c>
      <c r="L53" s="57">
        <v>20.329999999999998</v>
      </c>
      <c r="M53" s="57">
        <v>26.44</v>
      </c>
      <c r="N53" s="57">
        <v>1.0900000000000001</v>
      </c>
      <c r="O53" s="57">
        <v>1.27</v>
      </c>
      <c r="P53" s="57">
        <v>26.21</v>
      </c>
      <c r="Q53" s="57">
        <v>30.4</v>
      </c>
      <c r="R53" s="57">
        <v>29.5</v>
      </c>
      <c r="S53" s="57">
        <v>38</v>
      </c>
      <c r="T53" s="1"/>
      <c r="U53" s="1"/>
      <c r="V53" s="1"/>
      <c r="W53" s="1"/>
      <c r="X53" s="1"/>
      <c r="Y53" s="1"/>
      <c r="Z53" s="1"/>
    </row>
    <row r="54" spans="1:26" ht="15.75" customHeight="1" x14ac:dyDescent="0.25">
      <c r="A54" s="54" t="s">
        <v>197</v>
      </c>
      <c r="B54" s="54" t="s">
        <v>198</v>
      </c>
      <c r="C54" s="55" t="s">
        <v>540</v>
      </c>
      <c r="D54" s="54" t="s">
        <v>645</v>
      </c>
      <c r="E54" s="54" t="s">
        <v>646</v>
      </c>
      <c r="F54" s="54" t="s">
        <v>663</v>
      </c>
      <c r="G54" s="56">
        <v>24</v>
      </c>
      <c r="H54" s="54" t="s">
        <v>544</v>
      </c>
      <c r="I54" s="57">
        <v>2.86</v>
      </c>
      <c r="J54" s="57">
        <v>0.85</v>
      </c>
      <c r="K54" s="57">
        <v>1.1000000000000001</v>
      </c>
      <c r="L54" s="57">
        <v>20.329999999999998</v>
      </c>
      <c r="M54" s="57">
        <v>26.44</v>
      </c>
      <c r="N54" s="57">
        <v>1.0900000000000001</v>
      </c>
      <c r="O54" s="57">
        <v>1.27</v>
      </c>
      <c r="P54" s="57">
        <v>26.21</v>
      </c>
      <c r="Q54" s="57">
        <v>30.4</v>
      </c>
      <c r="R54" s="57">
        <v>29.5</v>
      </c>
      <c r="S54" s="57">
        <v>38</v>
      </c>
      <c r="T54" s="1"/>
      <c r="U54" s="1"/>
      <c r="V54" s="1"/>
      <c r="W54" s="1"/>
      <c r="X54" s="1"/>
      <c r="Y54" s="1"/>
      <c r="Z54" s="1"/>
    </row>
    <row r="55" spans="1:26" ht="15.75" customHeight="1" x14ac:dyDescent="0.25">
      <c r="A55" s="54" t="s">
        <v>190</v>
      </c>
      <c r="B55" s="54" t="s">
        <v>191</v>
      </c>
      <c r="C55" s="55" t="s">
        <v>540</v>
      </c>
      <c r="D55" s="54" t="s">
        <v>645</v>
      </c>
      <c r="E55" s="54" t="s">
        <v>664</v>
      </c>
      <c r="F55" s="54" t="s">
        <v>665</v>
      </c>
      <c r="G55" s="56">
        <v>6</v>
      </c>
      <c r="H55" s="54" t="s">
        <v>544</v>
      </c>
      <c r="I55" s="57">
        <v>4.99</v>
      </c>
      <c r="J55" s="57">
        <v>2.82</v>
      </c>
      <c r="K55" s="57">
        <v>4.1100000000000003</v>
      </c>
      <c r="L55" s="57">
        <v>16.940000000000001</v>
      </c>
      <c r="M55" s="57">
        <v>24.64</v>
      </c>
      <c r="N55" s="57">
        <v>4.1100000000000003</v>
      </c>
      <c r="O55" s="57">
        <v>4.7699999999999996</v>
      </c>
      <c r="P55" s="57">
        <v>24.68</v>
      </c>
      <c r="Q55" s="57">
        <v>28.63</v>
      </c>
      <c r="R55" s="57">
        <v>24.47</v>
      </c>
      <c r="S55" s="57">
        <v>34.5</v>
      </c>
      <c r="T55" s="1"/>
      <c r="U55" s="1"/>
      <c r="V55" s="1"/>
      <c r="W55" s="1"/>
      <c r="X55" s="1"/>
      <c r="Y55" s="1"/>
      <c r="Z55" s="1"/>
    </row>
    <row r="56" spans="1:26" ht="15.75" customHeight="1" x14ac:dyDescent="0.25">
      <c r="A56" s="54" t="s">
        <v>202</v>
      </c>
      <c r="B56" s="54" t="s">
        <v>204</v>
      </c>
      <c r="C56" s="55" t="s">
        <v>540</v>
      </c>
      <c r="D56" s="54" t="s">
        <v>645</v>
      </c>
      <c r="E56" s="54" t="s">
        <v>664</v>
      </c>
      <c r="F56" s="54" t="s">
        <v>665</v>
      </c>
      <c r="G56" s="56">
        <v>6</v>
      </c>
      <c r="H56" s="54" t="s">
        <v>544</v>
      </c>
      <c r="I56" s="57">
        <v>4.99</v>
      </c>
      <c r="J56" s="57">
        <v>2.82</v>
      </c>
      <c r="K56" s="57">
        <v>4.1100000000000003</v>
      </c>
      <c r="L56" s="57">
        <v>16.940000000000001</v>
      </c>
      <c r="M56" s="57">
        <v>24.64</v>
      </c>
      <c r="N56" s="57">
        <v>4.1100000000000003</v>
      </c>
      <c r="O56" s="57">
        <v>4.7699999999999996</v>
      </c>
      <c r="P56" s="57">
        <v>24.68</v>
      </c>
      <c r="Q56" s="57">
        <v>28.63</v>
      </c>
      <c r="R56" s="57">
        <v>24.47</v>
      </c>
      <c r="S56" s="57">
        <v>34.5</v>
      </c>
      <c r="T56" s="1"/>
      <c r="U56" s="1"/>
      <c r="V56" s="1"/>
      <c r="W56" s="1"/>
      <c r="X56" s="1"/>
      <c r="Y56" s="1"/>
      <c r="Z56" s="1"/>
    </row>
    <row r="57" spans="1:26" ht="15.75" customHeight="1" x14ac:dyDescent="0.25">
      <c r="A57" s="54" t="s">
        <v>666</v>
      </c>
      <c r="B57" s="54" t="s">
        <v>667</v>
      </c>
      <c r="C57" s="55" t="s">
        <v>540</v>
      </c>
      <c r="D57" s="54" t="s">
        <v>645</v>
      </c>
      <c r="E57" s="54" t="s">
        <v>664</v>
      </c>
      <c r="F57" s="54" t="s">
        <v>665</v>
      </c>
      <c r="G57" s="56">
        <v>6</v>
      </c>
      <c r="H57" s="54" t="s">
        <v>544</v>
      </c>
      <c r="I57" s="57">
        <v>4.99</v>
      </c>
      <c r="J57" s="57">
        <v>2.82</v>
      </c>
      <c r="K57" s="57">
        <v>4.1100000000000003</v>
      </c>
      <c r="L57" s="57">
        <v>16.940000000000001</v>
      </c>
      <c r="M57" s="57">
        <v>24.64</v>
      </c>
      <c r="N57" s="57">
        <v>4.1100000000000003</v>
      </c>
      <c r="O57" s="57">
        <v>4.7699999999999996</v>
      </c>
      <c r="P57" s="57">
        <v>24.68</v>
      </c>
      <c r="Q57" s="57">
        <v>28.63</v>
      </c>
      <c r="R57" s="57">
        <v>24.47</v>
      </c>
      <c r="S57" s="57">
        <v>34.5</v>
      </c>
      <c r="T57" s="1"/>
      <c r="U57" s="1"/>
      <c r="V57" s="1"/>
      <c r="W57" s="1"/>
      <c r="X57" s="1"/>
      <c r="Y57" s="1"/>
      <c r="Z57" s="1"/>
    </row>
    <row r="58" spans="1:26" ht="15.75" customHeight="1" x14ac:dyDescent="0.25">
      <c r="A58" s="54" t="s">
        <v>200</v>
      </c>
      <c r="B58" s="58" t="s">
        <v>201</v>
      </c>
      <c r="C58" s="55" t="s">
        <v>540</v>
      </c>
      <c r="D58" s="54" t="s">
        <v>645</v>
      </c>
      <c r="E58" s="54" t="s">
        <v>646</v>
      </c>
      <c r="F58" s="54"/>
      <c r="G58" s="56">
        <v>24</v>
      </c>
      <c r="H58" s="54"/>
      <c r="I58" s="57"/>
      <c r="J58" s="57"/>
      <c r="K58" s="57"/>
      <c r="L58" s="57"/>
      <c r="M58" s="57"/>
      <c r="N58" s="57"/>
      <c r="O58" s="57"/>
      <c r="P58" s="57"/>
      <c r="Q58" s="57"/>
      <c r="R58" s="57"/>
      <c r="S58" s="57"/>
      <c r="T58" s="1"/>
      <c r="U58" s="1"/>
      <c r="V58" s="1"/>
      <c r="W58" s="1"/>
      <c r="X58" s="1"/>
      <c r="Y58" s="1"/>
      <c r="Z58" s="1"/>
    </row>
    <row r="59" spans="1:26" ht="15.75" customHeight="1" x14ac:dyDescent="0.25">
      <c r="A59" s="54" t="s">
        <v>206</v>
      </c>
      <c r="B59" s="59" t="s">
        <v>208</v>
      </c>
      <c r="C59" s="55" t="s">
        <v>540</v>
      </c>
      <c r="D59" s="54" t="s">
        <v>645</v>
      </c>
      <c r="E59" s="54" t="s">
        <v>664</v>
      </c>
      <c r="F59" s="54"/>
      <c r="G59" s="56">
        <v>24</v>
      </c>
      <c r="H59" s="54"/>
      <c r="I59" s="57"/>
      <c r="J59" s="57"/>
      <c r="K59" s="57"/>
      <c r="L59" s="57"/>
      <c r="M59" s="57"/>
      <c r="N59" s="57"/>
      <c r="O59" s="57"/>
      <c r="P59" s="57"/>
      <c r="Q59" s="57"/>
      <c r="R59" s="57"/>
      <c r="S59" s="57"/>
      <c r="T59" s="1"/>
      <c r="U59" s="1"/>
      <c r="V59" s="1"/>
      <c r="W59" s="1"/>
      <c r="X59" s="1"/>
      <c r="Y59" s="1"/>
      <c r="Z59" s="1"/>
    </row>
    <row r="60" spans="1:26" ht="15.75" customHeight="1" x14ac:dyDescent="0.25">
      <c r="A60" s="54" t="s">
        <v>1630</v>
      </c>
      <c r="B60" s="59" t="s">
        <v>1631</v>
      </c>
      <c r="C60" s="55" t="s">
        <v>540</v>
      </c>
      <c r="D60" s="54" t="s">
        <v>594</v>
      </c>
      <c r="E60" s="54" t="s">
        <v>595</v>
      </c>
      <c r="F60" s="54"/>
      <c r="G60" s="56">
        <v>24</v>
      </c>
      <c r="H60" s="54"/>
      <c r="I60" s="57"/>
      <c r="J60" s="57"/>
      <c r="K60" s="57"/>
      <c r="L60" s="57"/>
      <c r="M60" s="57"/>
      <c r="N60" s="57"/>
      <c r="O60" s="57"/>
      <c r="P60" s="57"/>
      <c r="Q60" s="57"/>
      <c r="R60" s="57"/>
      <c r="S60" s="57"/>
      <c r="T60" s="1"/>
      <c r="U60" s="1"/>
      <c r="V60" s="1"/>
      <c r="W60" s="1"/>
      <c r="X60" s="1"/>
      <c r="Y60" s="1"/>
      <c r="Z60" s="1"/>
    </row>
    <row r="61" spans="1:26" ht="15.75" customHeight="1" x14ac:dyDescent="0.25">
      <c r="A61" s="54" t="s">
        <v>668</v>
      </c>
      <c r="B61" s="54" t="s">
        <v>669</v>
      </c>
      <c r="C61" s="55" t="s">
        <v>540</v>
      </c>
      <c r="D61" s="54" t="s">
        <v>671</v>
      </c>
      <c r="E61" s="54" t="s">
        <v>671</v>
      </c>
      <c r="F61" s="54" t="s">
        <v>672</v>
      </c>
      <c r="G61" s="56">
        <v>12</v>
      </c>
      <c r="H61" s="54" t="s">
        <v>544</v>
      </c>
      <c r="I61" s="57">
        <v>1.17</v>
      </c>
      <c r="J61" s="57">
        <v>0.69</v>
      </c>
      <c r="K61" s="57">
        <v>0.9</v>
      </c>
      <c r="L61" s="57">
        <v>8.31</v>
      </c>
      <c r="M61" s="57">
        <v>10.81</v>
      </c>
      <c r="N61" s="57">
        <v>0.86</v>
      </c>
      <c r="O61" s="57">
        <v>1</v>
      </c>
      <c r="P61" s="57">
        <v>10.34</v>
      </c>
      <c r="Q61" s="57">
        <v>11.99</v>
      </c>
      <c r="R61" s="57">
        <v>11.75</v>
      </c>
      <c r="S61" s="57">
        <v>15</v>
      </c>
      <c r="T61" s="1"/>
      <c r="U61" s="1"/>
      <c r="V61" s="1"/>
      <c r="W61" s="1"/>
      <c r="X61" s="1"/>
      <c r="Y61" s="1"/>
      <c r="Z61" s="1"/>
    </row>
    <row r="62" spans="1:26" ht="15.75" customHeight="1" x14ac:dyDescent="0.25">
      <c r="A62" s="54" t="s">
        <v>674</v>
      </c>
      <c r="B62" s="54" t="s">
        <v>675</v>
      </c>
      <c r="C62" s="55" t="s">
        <v>540</v>
      </c>
      <c r="D62" s="54" t="s">
        <v>676</v>
      </c>
      <c r="E62" s="54" t="s">
        <v>677</v>
      </c>
      <c r="F62" s="54" t="s">
        <v>581</v>
      </c>
      <c r="G62" s="56">
        <v>36</v>
      </c>
      <c r="H62" s="54" t="s">
        <v>544</v>
      </c>
      <c r="I62" s="57">
        <v>2.2400000000000002</v>
      </c>
      <c r="J62" s="57">
        <v>0.41</v>
      </c>
      <c r="K62" s="57">
        <v>0.54</v>
      </c>
      <c r="L62" s="57">
        <v>14.93</v>
      </c>
      <c r="M62" s="57">
        <v>19.559999999999999</v>
      </c>
      <c r="N62" s="57">
        <v>0.55000000000000004</v>
      </c>
      <c r="O62" s="57">
        <v>0.64</v>
      </c>
      <c r="P62" s="57">
        <v>19.82</v>
      </c>
      <c r="Q62" s="57">
        <v>22.99</v>
      </c>
      <c r="R62" s="57">
        <v>22.53</v>
      </c>
      <c r="S62" s="57">
        <v>28.74</v>
      </c>
      <c r="T62" s="1"/>
      <c r="U62" s="1"/>
      <c r="V62" s="1"/>
      <c r="W62" s="1"/>
      <c r="X62" s="1"/>
      <c r="Y62" s="1"/>
      <c r="Z62" s="1"/>
    </row>
    <row r="63" spans="1:26" ht="15.75" customHeight="1" x14ac:dyDescent="0.25">
      <c r="A63" s="54" t="s">
        <v>678</v>
      </c>
      <c r="B63" s="54" t="s">
        <v>679</v>
      </c>
      <c r="C63" s="55" t="s">
        <v>540</v>
      </c>
      <c r="D63" s="54" t="s">
        <v>676</v>
      </c>
      <c r="E63" s="54" t="s">
        <v>677</v>
      </c>
      <c r="F63" s="54" t="s">
        <v>680</v>
      </c>
      <c r="G63" s="56">
        <v>24</v>
      </c>
      <c r="H63" s="54" t="s">
        <v>544</v>
      </c>
      <c r="I63" s="57">
        <v>2</v>
      </c>
      <c r="J63" s="57">
        <v>0.56000000000000005</v>
      </c>
      <c r="K63" s="57">
        <v>0.73</v>
      </c>
      <c r="L63" s="57">
        <v>13.34</v>
      </c>
      <c r="M63" s="57">
        <v>17.47</v>
      </c>
      <c r="N63" s="57">
        <v>0.74</v>
      </c>
      <c r="O63" s="57">
        <v>0.86</v>
      </c>
      <c r="P63" s="57">
        <v>17.7</v>
      </c>
      <c r="Q63" s="57">
        <v>20.53</v>
      </c>
      <c r="R63" s="57">
        <v>20.12</v>
      </c>
      <c r="S63" s="57">
        <v>25.67</v>
      </c>
      <c r="T63" s="1"/>
      <c r="U63" s="1"/>
      <c r="V63" s="1"/>
      <c r="W63" s="1"/>
      <c r="X63" s="1"/>
      <c r="Y63" s="1"/>
      <c r="Z63" s="1"/>
    </row>
    <row r="64" spans="1:26" ht="15.75" customHeight="1" x14ac:dyDescent="0.25">
      <c r="A64" s="54" t="s">
        <v>159</v>
      </c>
      <c r="B64" s="54" t="s">
        <v>160</v>
      </c>
      <c r="C64" s="55" t="s">
        <v>540</v>
      </c>
      <c r="D64" s="54" t="s">
        <v>676</v>
      </c>
      <c r="E64" s="54" t="s">
        <v>677</v>
      </c>
      <c r="F64" s="54" t="s">
        <v>582</v>
      </c>
      <c r="G64" s="56">
        <v>24</v>
      </c>
      <c r="H64" s="54" t="s">
        <v>544</v>
      </c>
      <c r="I64" s="57">
        <v>2.16</v>
      </c>
      <c r="J64" s="57">
        <v>0.64</v>
      </c>
      <c r="K64" s="57">
        <v>0.83</v>
      </c>
      <c r="L64" s="57">
        <v>15.37</v>
      </c>
      <c r="M64" s="57">
        <v>19.989999999999998</v>
      </c>
      <c r="N64" s="57">
        <v>0.8</v>
      </c>
      <c r="O64" s="57">
        <v>0.92</v>
      </c>
      <c r="P64" s="57">
        <v>19.12</v>
      </c>
      <c r="Q64" s="57">
        <v>22.18</v>
      </c>
      <c r="R64" s="57">
        <v>21.73</v>
      </c>
      <c r="S64" s="57">
        <v>27.72</v>
      </c>
      <c r="T64" s="1"/>
      <c r="U64" s="1"/>
      <c r="V64" s="1"/>
      <c r="W64" s="1"/>
      <c r="X64" s="1"/>
      <c r="Y64" s="1"/>
      <c r="Z64" s="1"/>
    </row>
    <row r="65" spans="1:26" ht="15.75" customHeight="1" x14ac:dyDescent="0.25">
      <c r="A65" s="54" t="s">
        <v>681</v>
      </c>
      <c r="B65" s="54" t="s">
        <v>682</v>
      </c>
      <c r="C65" s="55" t="s">
        <v>540</v>
      </c>
      <c r="D65" s="54" t="s">
        <v>676</v>
      </c>
      <c r="E65" s="54" t="s">
        <v>677</v>
      </c>
      <c r="F65" s="54" t="s">
        <v>547</v>
      </c>
      <c r="G65" s="56">
        <v>1</v>
      </c>
      <c r="H65" s="54" t="s">
        <v>544</v>
      </c>
      <c r="I65" s="57">
        <v>12.52</v>
      </c>
      <c r="J65" s="57">
        <v>108.54</v>
      </c>
      <c r="K65" s="57">
        <v>138.43</v>
      </c>
      <c r="L65" s="57">
        <v>108.54</v>
      </c>
      <c r="M65" s="57">
        <v>138.43</v>
      </c>
      <c r="N65" s="57">
        <v>138.08000000000001</v>
      </c>
      <c r="O65" s="57">
        <v>160.16999999999999</v>
      </c>
      <c r="P65" s="57">
        <v>138.08000000000001</v>
      </c>
      <c r="Q65" s="57">
        <v>160.16999999999999</v>
      </c>
      <c r="R65" s="57">
        <v>125.55</v>
      </c>
      <c r="S65" s="57">
        <v>160.16999999999999</v>
      </c>
      <c r="T65" s="1"/>
      <c r="U65" s="1"/>
      <c r="V65" s="1"/>
      <c r="W65" s="1"/>
      <c r="X65" s="1"/>
      <c r="Y65" s="1"/>
      <c r="Z65" s="1"/>
    </row>
    <row r="66" spans="1:26" ht="15.75" customHeight="1" x14ac:dyDescent="0.25">
      <c r="A66" s="54" t="s">
        <v>683</v>
      </c>
      <c r="B66" s="54" t="s">
        <v>684</v>
      </c>
      <c r="C66" s="55" t="s">
        <v>540</v>
      </c>
      <c r="D66" s="54" t="s">
        <v>676</v>
      </c>
      <c r="E66" s="54" t="s">
        <v>677</v>
      </c>
      <c r="F66" s="54" t="s">
        <v>585</v>
      </c>
      <c r="G66" s="56">
        <v>1</v>
      </c>
      <c r="H66" s="54" t="s">
        <v>544</v>
      </c>
      <c r="I66" s="57">
        <v>6.74</v>
      </c>
      <c r="J66" s="57">
        <v>58.44</v>
      </c>
      <c r="K66" s="57">
        <v>74.53</v>
      </c>
      <c r="L66" s="57">
        <v>58.44</v>
      </c>
      <c r="M66" s="57">
        <v>74.53</v>
      </c>
      <c r="N66" s="57">
        <v>74.349999999999994</v>
      </c>
      <c r="O66" s="57">
        <v>86.25</v>
      </c>
      <c r="P66" s="57">
        <v>74.349999999999994</v>
      </c>
      <c r="Q66" s="57">
        <v>86.25</v>
      </c>
      <c r="R66" s="57">
        <v>67.599999999999994</v>
      </c>
      <c r="S66" s="57">
        <v>86.25</v>
      </c>
      <c r="T66" s="1"/>
      <c r="U66" s="1"/>
      <c r="V66" s="1"/>
      <c r="W66" s="1"/>
      <c r="X66" s="1"/>
      <c r="Y66" s="1"/>
      <c r="Z66" s="1"/>
    </row>
    <row r="67" spans="1:26" ht="15.75" customHeight="1" x14ac:dyDescent="0.25">
      <c r="A67" s="54" t="s">
        <v>685</v>
      </c>
      <c r="B67" s="54" t="s">
        <v>686</v>
      </c>
      <c r="C67" s="55" t="s">
        <v>540</v>
      </c>
      <c r="D67" s="54" t="s">
        <v>676</v>
      </c>
      <c r="E67" s="54" t="s">
        <v>677</v>
      </c>
      <c r="F67" s="54" t="s">
        <v>687</v>
      </c>
      <c r="G67" s="56">
        <v>12</v>
      </c>
      <c r="H67" s="54" t="s">
        <v>544</v>
      </c>
      <c r="I67" s="57">
        <v>1.48</v>
      </c>
      <c r="J67" s="57">
        <v>0.88</v>
      </c>
      <c r="K67" s="57">
        <v>1.1399999999999999</v>
      </c>
      <c r="L67" s="57">
        <v>10.53</v>
      </c>
      <c r="M67" s="57">
        <v>13.69</v>
      </c>
      <c r="N67" s="57">
        <v>1.0900000000000001</v>
      </c>
      <c r="O67" s="57">
        <v>1.27</v>
      </c>
      <c r="P67" s="57">
        <v>13.1</v>
      </c>
      <c r="Q67" s="57">
        <v>15.2</v>
      </c>
      <c r="R67" s="57">
        <v>14.89</v>
      </c>
      <c r="S67" s="57">
        <v>19</v>
      </c>
      <c r="T67" s="1"/>
      <c r="U67" s="1"/>
      <c r="V67" s="1"/>
      <c r="W67" s="1"/>
      <c r="X67" s="1"/>
      <c r="Y67" s="1"/>
      <c r="Z67" s="1"/>
    </row>
    <row r="68" spans="1:26" ht="15.75" customHeight="1" x14ac:dyDescent="0.25">
      <c r="A68" s="54" t="s">
        <v>688</v>
      </c>
      <c r="B68" s="54" t="s">
        <v>689</v>
      </c>
      <c r="C68" s="55" t="s">
        <v>540</v>
      </c>
      <c r="D68" s="54" t="s">
        <v>676</v>
      </c>
      <c r="E68" s="54" t="s">
        <v>677</v>
      </c>
      <c r="F68" s="54" t="s">
        <v>687</v>
      </c>
      <c r="G68" s="56">
        <v>12</v>
      </c>
      <c r="H68" s="54" t="s">
        <v>544</v>
      </c>
      <c r="I68" s="57">
        <v>1.3</v>
      </c>
      <c r="J68" s="57">
        <v>0.77</v>
      </c>
      <c r="K68" s="57">
        <v>1</v>
      </c>
      <c r="L68" s="57">
        <v>9.24</v>
      </c>
      <c r="M68" s="57">
        <v>12.02</v>
      </c>
      <c r="N68" s="57">
        <v>0.96</v>
      </c>
      <c r="O68" s="57">
        <v>1.1100000000000001</v>
      </c>
      <c r="P68" s="57">
        <v>11.5</v>
      </c>
      <c r="Q68" s="57">
        <v>13.34</v>
      </c>
      <c r="R68" s="57">
        <v>13.07</v>
      </c>
      <c r="S68" s="57">
        <v>16.68</v>
      </c>
      <c r="T68" s="1"/>
      <c r="U68" s="1"/>
      <c r="V68" s="1"/>
      <c r="W68" s="1"/>
      <c r="X68" s="1"/>
      <c r="Y68" s="1"/>
      <c r="Z68" s="1"/>
    </row>
    <row r="69" spans="1:26" ht="15.75" customHeight="1" x14ac:dyDescent="0.25">
      <c r="A69" s="54" t="s">
        <v>690</v>
      </c>
      <c r="B69" s="54" t="s">
        <v>691</v>
      </c>
      <c r="C69" s="55" t="s">
        <v>540</v>
      </c>
      <c r="D69" s="54" t="s">
        <v>676</v>
      </c>
      <c r="E69" s="54" t="s">
        <v>677</v>
      </c>
      <c r="F69" s="54" t="s">
        <v>687</v>
      </c>
      <c r="G69" s="56">
        <v>12</v>
      </c>
      <c r="H69" s="54" t="s">
        <v>544</v>
      </c>
      <c r="I69" s="57">
        <v>1.3</v>
      </c>
      <c r="J69" s="57">
        <v>0.77</v>
      </c>
      <c r="K69" s="57">
        <v>1</v>
      </c>
      <c r="L69" s="57">
        <v>9.24</v>
      </c>
      <c r="M69" s="57">
        <v>12.02</v>
      </c>
      <c r="N69" s="57">
        <v>0.96</v>
      </c>
      <c r="O69" s="57">
        <v>1.1100000000000001</v>
      </c>
      <c r="P69" s="57">
        <v>11.5</v>
      </c>
      <c r="Q69" s="57">
        <v>13.34</v>
      </c>
      <c r="R69" s="57">
        <v>13.07</v>
      </c>
      <c r="S69" s="57">
        <v>16.68</v>
      </c>
      <c r="T69" s="1"/>
      <c r="U69" s="1"/>
      <c r="V69" s="1"/>
      <c r="W69" s="1"/>
      <c r="X69" s="1"/>
      <c r="Y69" s="1"/>
      <c r="Z69" s="1"/>
    </row>
    <row r="70" spans="1:26" ht="15.75" customHeight="1" x14ac:dyDescent="0.25">
      <c r="A70" s="54" t="s">
        <v>162</v>
      </c>
      <c r="B70" s="54" t="s">
        <v>163</v>
      </c>
      <c r="C70" s="55" t="s">
        <v>540</v>
      </c>
      <c r="D70" s="54" t="s">
        <v>676</v>
      </c>
      <c r="E70" s="54" t="s">
        <v>677</v>
      </c>
      <c r="F70" s="54" t="s">
        <v>692</v>
      </c>
      <c r="G70" s="56">
        <v>24</v>
      </c>
      <c r="H70" s="54" t="s">
        <v>544</v>
      </c>
      <c r="I70" s="57">
        <v>2.61</v>
      </c>
      <c r="J70" s="57">
        <v>0.77</v>
      </c>
      <c r="K70" s="57">
        <v>1</v>
      </c>
      <c r="L70" s="57">
        <v>18.510000000000002</v>
      </c>
      <c r="M70" s="57">
        <v>24.08</v>
      </c>
      <c r="N70" s="57">
        <v>0.96</v>
      </c>
      <c r="O70" s="57">
        <v>1.1100000000000001</v>
      </c>
      <c r="P70" s="57">
        <v>23.02</v>
      </c>
      <c r="Q70" s="57">
        <v>26.7</v>
      </c>
      <c r="R70" s="57">
        <v>26.16</v>
      </c>
      <c r="S70" s="57">
        <v>33.369999999999997</v>
      </c>
      <c r="T70" s="1"/>
      <c r="U70" s="1"/>
      <c r="V70" s="1"/>
      <c r="W70" s="1"/>
      <c r="X70" s="1"/>
      <c r="Y70" s="1"/>
      <c r="Z70" s="1"/>
    </row>
    <row r="71" spans="1:26" ht="15.75" customHeight="1" x14ac:dyDescent="0.25">
      <c r="A71" s="54" t="s">
        <v>693</v>
      </c>
      <c r="B71" s="54" t="s">
        <v>694</v>
      </c>
      <c r="C71" s="55" t="s">
        <v>540</v>
      </c>
      <c r="D71" s="54" t="s">
        <v>695</v>
      </c>
      <c r="E71" s="54" t="s">
        <v>542</v>
      </c>
      <c r="F71" s="54" t="s">
        <v>543</v>
      </c>
      <c r="G71" s="56">
        <v>1</v>
      </c>
      <c r="H71" s="54" t="s">
        <v>544</v>
      </c>
      <c r="I71" s="57">
        <v>0.27</v>
      </c>
      <c r="J71" s="57">
        <v>5.92</v>
      </c>
      <c r="K71" s="57">
        <v>7.14</v>
      </c>
      <c r="L71" s="57">
        <v>5.92</v>
      </c>
      <c r="M71" s="57">
        <v>7.14</v>
      </c>
      <c r="N71" s="57">
        <v>6.9</v>
      </c>
      <c r="O71" s="57">
        <v>8</v>
      </c>
      <c r="P71" s="57">
        <v>6.9</v>
      </c>
      <c r="Q71" s="57">
        <v>8</v>
      </c>
      <c r="R71" s="57">
        <v>8.33</v>
      </c>
      <c r="S71" s="57">
        <v>10</v>
      </c>
      <c r="T71" s="1"/>
      <c r="U71" s="1"/>
      <c r="V71" s="1"/>
      <c r="W71" s="1"/>
      <c r="X71" s="1"/>
      <c r="Y71" s="1"/>
      <c r="Z71" s="1"/>
    </row>
    <row r="72" spans="1:26" ht="15.75" customHeight="1" x14ac:dyDescent="0.25">
      <c r="A72" s="54" t="s">
        <v>696</v>
      </c>
      <c r="B72" s="54" t="s">
        <v>697</v>
      </c>
      <c r="C72" s="55" t="s">
        <v>540</v>
      </c>
      <c r="D72" s="54" t="s">
        <v>695</v>
      </c>
      <c r="E72" s="54" t="s">
        <v>542</v>
      </c>
      <c r="F72" s="54" t="s">
        <v>543</v>
      </c>
      <c r="G72" s="56">
        <v>1</v>
      </c>
      <c r="H72" s="54" t="s">
        <v>544</v>
      </c>
      <c r="I72" s="57">
        <v>0.27</v>
      </c>
      <c r="J72" s="57">
        <v>5.92</v>
      </c>
      <c r="K72" s="57">
        <v>7.14</v>
      </c>
      <c r="L72" s="57">
        <v>5.92</v>
      </c>
      <c r="M72" s="57">
        <v>7.14</v>
      </c>
      <c r="N72" s="57">
        <v>6.9</v>
      </c>
      <c r="O72" s="57">
        <v>8</v>
      </c>
      <c r="P72" s="57">
        <v>6.9</v>
      </c>
      <c r="Q72" s="57">
        <v>8</v>
      </c>
      <c r="R72" s="57">
        <v>8.33</v>
      </c>
      <c r="S72" s="57">
        <v>10</v>
      </c>
      <c r="T72" s="1"/>
      <c r="U72" s="1"/>
      <c r="V72" s="1"/>
      <c r="W72" s="1"/>
      <c r="X72" s="1"/>
      <c r="Y72" s="1"/>
      <c r="Z72" s="1"/>
    </row>
    <row r="73" spans="1:26" ht="15.75" customHeight="1" x14ac:dyDescent="0.25">
      <c r="A73" s="54" t="s">
        <v>698</v>
      </c>
      <c r="B73" s="54" t="s">
        <v>699</v>
      </c>
      <c r="C73" s="55" t="s">
        <v>540</v>
      </c>
      <c r="D73" s="54" t="s">
        <v>695</v>
      </c>
      <c r="E73" s="54" t="s">
        <v>542</v>
      </c>
      <c r="F73" s="54" t="s">
        <v>543</v>
      </c>
      <c r="G73" s="56">
        <v>1</v>
      </c>
      <c r="H73" s="54" t="s">
        <v>544</v>
      </c>
      <c r="I73" s="57">
        <v>0.27</v>
      </c>
      <c r="J73" s="57">
        <v>12.11</v>
      </c>
      <c r="K73" s="57">
        <v>14.32</v>
      </c>
      <c r="L73" s="57">
        <v>12.11</v>
      </c>
      <c r="M73" s="57">
        <v>14.32</v>
      </c>
      <c r="N73" s="57">
        <v>13.79</v>
      </c>
      <c r="O73" s="57">
        <v>16</v>
      </c>
      <c r="P73" s="57">
        <v>13.79</v>
      </c>
      <c r="Q73" s="57">
        <v>16</v>
      </c>
      <c r="R73" s="57">
        <v>16.940000000000001</v>
      </c>
      <c r="S73" s="57">
        <v>20</v>
      </c>
      <c r="T73" s="1"/>
      <c r="U73" s="1"/>
      <c r="V73" s="1"/>
      <c r="W73" s="1"/>
      <c r="X73" s="1"/>
      <c r="Y73" s="1"/>
      <c r="Z73" s="1"/>
    </row>
    <row r="74" spans="1:26" ht="15.75" customHeight="1" x14ac:dyDescent="0.25">
      <c r="A74" s="54" t="s">
        <v>700</v>
      </c>
      <c r="B74" s="54" t="s">
        <v>701</v>
      </c>
      <c r="C74" s="55" t="s">
        <v>540</v>
      </c>
      <c r="D74" s="54" t="s">
        <v>695</v>
      </c>
      <c r="E74" s="54" t="s">
        <v>542</v>
      </c>
      <c r="F74" s="54" t="s">
        <v>543</v>
      </c>
      <c r="G74" s="56">
        <v>1</v>
      </c>
      <c r="H74" s="54" t="s">
        <v>544</v>
      </c>
      <c r="I74" s="57">
        <v>0.27</v>
      </c>
      <c r="J74" s="57">
        <v>7.15</v>
      </c>
      <c r="K74" s="57">
        <v>8.56</v>
      </c>
      <c r="L74" s="57">
        <v>7.15</v>
      </c>
      <c r="M74" s="57">
        <v>8.56</v>
      </c>
      <c r="N74" s="57">
        <v>8.27</v>
      </c>
      <c r="O74" s="57">
        <v>9.59</v>
      </c>
      <c r="P74" s="57">
        <v>8.27</v>
      </c>
      <c r="Q74" s="57">
        <v>9.59</v>
      </c>
      <c r="R74" s="57">
        <v>10.050000000000001</v>
      </c>
      <c r="S74" s="57">
        <v>11.99</v>
      </c>
      <c r="T74" s="1"/>
      <c r="U74" s="1"/>
      <c r="V74" s="1"/>
      <c r="W74" s="1"/>
      <c r="X74" s="1"/>
      <c r="Y74" s="1"/>
      <c r="Z74" s="1"/>
    </row>
    <row r="75" spans="1:26" ht="15.75" customHeight="1" x14ac:dyDescent="0.25">
      <c r="A75" s="54" t="s">
        <v>702</v>
      </c>
      <c r="B75" s="54" t="s">
        <v>703</v>
      </c>
      <c r="C75" s="55" t="s">
        <v>540</v>
      </c>
      <c r="D75" s="54" t="s">
        <v>695</v>
      </c>
      <c r="E75" s="54" t="s">
        <v>704</v>
      </c>
      <c r="F75" s="54" t="s">
        <v>543</v>
      </c>
      <c r="G75" s="56">
        <v>1</v>
      </c>
      <c r="H75" s="54" t="s">
        <v>544</v>
      </c>
      <c r="I75" s="57">
        <v>0.27</v>
      </c>
      <c r="J75" s="57">
        <v>4.67</v>
      </c>
      <c r="K75" s="57">
        <v>5.69</v>
      </c>
      <c r="L75" s="57">
        <v>4.67</v>
      </c>
      <c r="M75" s="57">
        <v>5.69</v>
      </c>
      <c r="N75" s="57">
        <v>5.52</v>
      </c>
      <c r="O75" s="57">
        <v>6.4</v>
      </c>
      <c r="P75" s="57">
        <v>5.52</v>
      </c>
      <c r="Q75" s="57">
        <v>6.4</v>
      </c>
      <c r="R75" s="57">
        <v>6.6</v>
      </c>
      <c r="S75" s="57">
        <v>8</v>
      </c>
      <c r="T75" s="1"/>
      <c r="U75" s="1"/>
      <c r="V75" s="1"/>
      <c r="W75" s="1"/>
      <c r="X75" s="1"/>
      <c r="Y75" s="1"/>
      <c r="Z75" s="1"/>
    </row>
    <row r="76" spans="1:26" ht="15.75" customHeight="1" x14ac:dyDescent="0.25">
      <c r="A76" s="54" t="s">
        <v>705</v>
      </c>
      <c r="B76" s="54" t="s">
        <v>706</v>
      </c>
      <c r="C76" s="55" t="s">
        <v>540</v>
      </c>
      <c r="D76" s="54" t="s">
        <v>695</v>
      </c>
      <c r="E76" s="54" t="s">
        <v>704</v>
      </c>
      <c r="F76" s="54" t="s">
        <v>543</v>
      </c>
      <c r="G76" s="56">
        <v>1</v>
      </c>
      <c r="H76" s="54" t="s">
        <v>544</v>
      </c>
      <c r="I76" s="57">
        <v>0.27</v>
      </c>
      <c r="J76" s="57">
        <v>4.67</v>
      </c>
      <c r="K76" s="57">
        <v>5.69</v>
      </c>
      <c r="L76" s="57">
        <v>4.67</v>
      </c>
      <c r="M76" s="57">
        <v>5.69</v>
      </c>
      <c r="N76" s="57">
        <v>5.52</v>
      </c>
      <c r="O76" s="57">
        <v>6.4</v>
      </c>
      <c r="P76" s="57">
        <v>5.52</v>
      </c>
      <c r="Q76" s="57">
        <v>6.4</v>
      </c>
      <c r="R76" s="57">
        <v>6.6</v>
      </c>
      <c r="S76" s="57">
        <v>8</v>
      </c>
      <c r="T76" s="1"/>
      <c r="U76" s="1"/>
      <c r="V76" s="1"/>
      <c r="W76" s="1"/>
      <c r="X76" s="1"/>
      <c r="Y76" s="1"/>
      <c r="Z76" s="1"/>
    </row>
    <row r="77" spans="1:26" ht="15.75" customHeight="1" x14ac:dyDescent="0.25">
      <c r="A77" s="54" t="s">
        <v>707</v>
      </c>
      <c r="B77" s="54" t="s">
        <v>708</v>
      </c>
      <c r="C77" s="55" t="s">
        <v>540</v>
      </c>
      <c r="D77" s="54" t="s">
        <v>695</v>
      </c>
      <c r="E77" s="54" t="s">
        <v>704</v>
      </c>
      <c r="F77" s="54" t="s">
        <v>543</v>
      </c>
      <c r="G77" s="56">
        <v>1</v>
      </c>
      <c r="H77" s="54" t="s">
        <v>544</v>
      </c>
      <c r="I77" s="57">
        <v>0.27</v>
      </c>
      <c r="J77" s="57">
        <v>4.67</v>
      </c>
      <c r="K77" s="57">
        <v>5.69</v>
      </c>
      <c r="L77" s="57">
        <v>4.67</v>
      </c>
      <c r="M77" s="57">
        <v>5.69</v>
      </c>
      <c r="N77" s="57">
        <v>5.52</v>
      </c>
      <c r="O77" s="57">
        <v>6.4</v>
      </c>
      <c r="P77" s="57">
        <v>5.52</v>
      </c>
      <c r="Q77" s="57">
        <v>6.4</v>
      </c>
      <c r="R77" s="57">
        <v>6.6</v>
      </c>
      <c r="S77" s="57">
        <v>8</v>
      </c>
      <c r="T77" s="1"/>
      <c r="U77" s="1"/>
      <c r="V77" s="1"/>
      <c r="W77" s="1"/>
      <c r="X77" s="1"/>
      <c r="Y77" s="1"/>
      <c r="Z77" s="1"/>
    </row>
    <row r="78" spans="1:26" ht="15.75" customHeight="1" x14ac:dyDescent="0.25">
      <c r="A78" s="54">
        <v>1017662</v>
      </c>
      <c r="B78" s="54" t="s">
        <v>709</v>
      </c>
      <c r="C78" s="55" t="s">
        <v>710</v>
      </c>
      <c r="D78" s="54" t="s">
        <v>236</v>
      </c>
      <c r="E78" s="54" t="s">
        <v>237</v>
      </c>
      <c r="F78" s="55"/>
      <c r="G78" s="54">
        <v>12</v>
      </c>
      <c r="H78" s="57" t="s">
        <v>544</v>
      </c>
      <c r="I78" s="57">
        <v>0.9</v>
      </c>
      <c r="J78" s="57">
        <v>1.05</v>
      </c>
      <c r="K78" s="57">
        <v>10.85</v>
      </c>
      <c r="L78" s="57">
        <v>12.59</v>
      </c>
      <c r="M78" s="57">
        <v>0.96</v>
      </c>
      <c r="N78" s="57">
        <v>1.1200000000000001</v>
      </c>
      <c r="O78" s="57">
        <v>11.55</v>
      </c>
      <c r="P78" s="57">
        <v>13.4</v>
      </c>
      <c r="Q78" s="57">
        <v>1.1499999999999999</v>
      </c>
      <c r="R78" s="54">
        <v>1.34</v>
      </c>
      <c r="S78" s="55"/>
      <c r="T78" s="1"/>
      <c r="U78" s="1"/>
      <c r="V78" s="1"/>
      <c r="W78" s="1"/>
      <c r="X78" s="1"/>
      <c r="Y78" s="1"/>
      <c r="Z78" s="1"/>
    </row>
    <row r="79" spans="1:26" ht="15.75" customHeight="1" x14ac:dyDescent="0.25">
      <c r="A79" s="54">
        <v>1017272</v>
      </c>
      <c r="B79" s="54" t="s">
        <v>711</v>
      </c>
      <c r="C79" s="55" t="s">
        <v>710</v>
      </c>
      <c r="D79" s="54" t="s">
        <v>236</v>
      </c>
      <c r="E79" s="54" t="s">
        <v>237</v>
      </c>
      <c r="F79" s="55"/>
      <c r="G79" s="54">
        <v>6</v>
      </c>
      <c r="H79" s="57" t="s">
        <v>544</v>
      </c>
      <c r="I79" s="57">
        <v>1.58</v>
      </c>
      <c r="J79" s="57">
        <v>1.83</v>
      </c>
      <c r="K79" s="57">
        <v>9.49</v>
      </c>
      <c r="L79" s="57">
        <v>11.01</v>
      </c>
      <c r="M79" s="57">
        <v>1.68</v>
      </c>
      <c r="N79" s="57">
        <v>1.95</v>
      </c>
      <c r="O79" s="57">
        <v>10.1</v>
      </c>
      <c r="P79" s="57">
        <v>11.72</v>
      </c>
      <c r="Q79" s="57">
        <v>2.02</v>
      </c>
      <c r="R79" s="54">
        <v>2.34</v>
      </c>
      <c r="S79" s="55"/>
      <c r="T79" s="1"/>
      <c r="U79" s="1"/>
      <c r="V79" s="1"/>
      <c r="W79" s="1"/>
      <c r="X79" s="1"/>
      <c r="Y79" s="1"/>
      <c r="Z79" s="1"/>
    </row>
    <row r="80" spans="1:26" ht="15.75" customHeight="1" x14ac:dyDescent="0.25">
      <c r="A80" s="54">
        <v>1017271</v>
      </c>
      <c r="B80" s="54" t="s">
        <v>712</v>
      </c>
      <c r="C80" s="55" t="s">
        <v>710</v>
      </c>
      <c r="D80" s="54" t="s">
        <v>236</v>
      </c>
      <c r="E80" s="54" t="s">
        <v>237</v>
      </c>
      <c r="F80" s="55"/>
      <c r="G80" s="54">
        <v>6</v>
      </c>
      <c r="H80" s="57" t="s">
        <v>544</v>
      </c>
      <c r="I80" s="57">
        <v>1.58</v>
      </c>
      <c r="J80" s="57">
        <v>1.83</v>
      </c>
      <c r="K80" s="57">
        <v>9.49</v>
      </c>
      <c r="L80" s="57">
        <v>11.01</v>
      </c>
      <c r="M80" s="57">
        <v>1.68</v>
      </c>
      <c r="N80" s="57">
        <v>1.95</v>
      </c>
      <c r="O80" s="57">
        <v>10.1</v>
      </c>
      <c r="P80" s="57">
        <v>11.72</v>
      </c>
      <c r="Q80" s="57">
        <v>2.02</v>
      </c>
      <c r="R80" s="54">
        <v>2.34</v>
      </c>
      <c r="S80" s="55"/>
      <c r="T80" s="1"/>
      <c r="U80" s="1"/>
      <c r="V80" s="1"/>
      <c r="W80" s="1"/>
      <c r="X80" s="1"/>
      <c r="Y80" s="1"/>
      <c r="Z80" s="1"/>
    </row>
    <row r="81" spans="1:26" ht="15.75" customHeight="1" x14ac:dyDescent="0.25">
      <c r="A81" s="54">
        <v>1017031</v>
      </c>
      <c r="B81" s="54" t="s">
        <v>713</v>
      </c>
      <c r="C81" s="55" t="s">
        <v>710</v>
      </c>
      <c r="D81" s="54" t="s">
        <v>236</v>
      </c>
      <c r="E81" s="54" t="s">
        <v>237</v>
      </c>
      <c r="F81" s="55"/>
      <c r="G81" s="54">
        <v>12</v>
      </c>
      <c r="H81" s="57" t="s">
        <v>544</v>
      </c>
      <c r="I81" s="57">
        <v>0.9</v>
      </c>
      <c r="J81" s="57">
        <v>1.05</v>
      </c>
      <c r="K81" s="57">
        <v>10.85</v>
      </c>
      <c r="L81" s="57">
        <v>12.59</v>
      </c>
      <c r="M81" s="57">
        <v>0.96</v>
      </c>
      <c r="N81" s="57">
        <v>1.1200000000000001</v>
      </c>
      <c r="O81" s="57">
        <v>11.55</v>
      </c>
      <c r="P81" s="57">
        <v>13.4</v>
      </c>
      <c r="Q81" s="57">
        <v>1.1499999999999999</v>
      </c>
      <c r="R81" s="54">
        <v>1.34</v>
      </c>
      <c r="S81" s="55"/>
      <c r="T81" s="1"/>
      <c r="U81" s="1"/>
      <c r="V81" s="1"/>
      <c r="W81" s="1"/>
      <c r="X81" s="1"/>
      <c r="Y81" s="1"/>
      <c r="Z81" s="1"/>
    </row>
    <row r="82" spans="1:26" ht="15.75" customHeight="1" x14ac:dyDescent="0.25">
      <c r="A82" s="54">
        <v>1016692</v>
      </c>
      <c r="B82" s="54" t="s">
        <v>714</v>
      </c>
      <c r="C82" s="55" t="s">
        <v>710</v>
      </c>
      <c r="D82" s="54" t="s">
        <v>236</v>
      </c>
      <c r="E82" s="54" t="s">
        <v>237</v>
      </c>
      <c r="F82" s="55"/>
      <c r="G82" s="54">
        <v>12</v>
      </c>
      <c r="H82" s="57" t="s">
        <v>544</v>
      </c>
      <c r="I82" s="57">
        <v>0.9</v>
      </c>
      <c r="J82" s="57">
        <v>1.05</v>
      </c>
      <c r="K82" s="57">
        <v>10.85</v>
      </c>
      <c r="L82" s="57">
        <v>12.59</v>
      </c>
      <c r="M82" s="57">
        <v>0.96</v>
      </c>
      <c r="N82" s="57">
        <v>1.1200000000000001</v>
      </c>
      <c r="O82" s="57">
        <v>11.55</v>
      </c>
      <c r="P82" s="57">
        <v>13.4</v>
      </c>
      <c r="Q82" s="57">
        <v>1.1499999999999999</v>
      </c>
      <c r="R82" s="54">
        <v>1.34</v>
      </c>
      <c r="S82" s="55"/>
      <c r="T82" s="1"/>
      <c r="U82" s="1"/>
      <c r="V82" s="1"/>
      <c r="W82" s="1"/>
      <c r="X82" s="1"/>
      <c r="Y82" s="1"/>
      <c r="Z82" s="1"/>
    </row>
    <row r="83" spans="1:26" ht="15.75" customHeight="1" x14ac:dyDescent="0.25">
      <c r="A83" s="54">
        <v>1016691</v>
      </c>
      <c r="B83" s="54" t="s">
        <v>715</v>
      </c>
      <c r="C83" s="55" t="s">
        <v>710</v>
      </c>
      <c r="D83" s="54" t="s">
        <v>236</v>
      </c>
      <c r="E83" s="54" t="s">
        <v>237</v>
      </c>
      <c r="F83" s="55"/>
      <c r="G83" s="54">
        <v>12</v>
      </c>
      <c r="H83" s="57" t="s">
        <v>544</v>
      </c>
      <c r="I83" s="57">
        <v>0.9</v>
      </c>
      <c r="J83" s="57">
        <v>1.05</v>
      </c>
      <c r="K83" s="57">
        <v>10.85</v>
      </c>
      <c r="L83" s="57">
        <v>12.59</v>
      </c>
      <c r="M83" s="57">
        <v>0.96</v>
      </c>
      <c r="N83" s="57">
        <v>1.1200000000000001</v>
      </c>
      <c r="O83" s="57">
        <v>11.55</v>
      </c>
      <c r="P83" s="57">
        <v>13.4</v>
      </c>
      <c r="Q83" s="57">
        <v>1.1499999999999999</v>
      </c>
      <c r="R83" s="54">
        <v>1.34</v>
      </c>
      <c r="S83" s="55"/>
      <c r="T83" s="1"/>
      <c r="U83" s="1"/>
      <c r="V83" s="1"/>
      <c r="W83" s="1"/>
      <c r="X83" s="1"/>
      <c r="Y83" s="1"/>
      <c r="Z83" s="1"/>
    </row>
    <row r="84" spans="1:26" ht="15.75" customHeight="1" x14ac:dyDescent="0.25">
      <c r="A84" s="54">
        <v>1013371</v>
      </c>
      <c r="B84" s="54" t="s">
        <v>716</v>
      </c>
      <c r="C84" s="55" t="s">
        <v>710</v>
      </c>
      <c r="D84" s="54" t="s">
        <v>236</v>
      </c>
      <c r="E84" s="54" t="s">
        <v>237</v>
      </c>
      <c r="F84" s="55"/>
      <c r="G84" s="54">
        <v>24</v>
      </c>
      <c r="H84" s="57" t="s">
        <v>544</v>
      </c>
      <c r="I84" s="57">
        <v>0.54</v>
      </c>
      <c r="J84" s="57">
        <v>0.62</v>
      </c>
      <c r="K84" s="57">
        <v>12.86</v>
      </c>
      <c r="L84" s="57">
        <v>14.92</v>
      </c>
      <c r="M84" s="57">
        <v>0.56999999999999995</v>
      </c>
      <c r="N84" s="57">
        <v>0.66</v>
      </c>
      <c r="O84" s="57">
        <v>13.68</v>
      </c>
      <c r="P84" s="57">
        <v>15.87</v>
      </c>
      <c r="Q84" s="57">
        <v>0.68</v>
      </c>
      <c r="R84" s="54">
        <v>0.79</v>
      </c>
      <c r="S84" s="55"/>
      <c r="T84" s="1"/>
      <c r="U84" s="1"/>
      <c r="V84" s="1"/>
      <c r="W84" s="1"/>
      <c r="X84" s="1"/>
      <c r="Y84" s="1"/>
      <c r="Z84" s="1"/>
    </row>
    <row r="85" spans="1:26" ht="15.75" customHeight="1" x14ac:dyDescent="0.25">
      <c r="A85" s="54">
        <v>123517</v>
      </c>
      <c r="B85" s="54" t="s">
        <v>717</v>
      </c>
      <c r="C85" s="55" t="s">
        <v>710</v>
      </c>
      <c r="D85" s="54" t="s">
        <v>236</v>
      </c>
      <c r="E85" s="54" t="s">
        <v>237</v>
      </c>
      <c r="F85" s="55"/>
      <c r="G85" s="54">
        <v>24</v>
      </c>
      <c r="H85" s="57" t="s">
        <v>544</v>
      </c>
      <c r="I85" s="57">
        <v>0.68</v>
      </c>
      <c r="J85" s="57">
        <v>0.79</v>
      </c>
      <c r="K85" s="57">
        <v>16.32</v>
      </c>
      <c r="L85" s="57">
        <v>18.93</v>
      </c>
      <c r="M85" s="57">
        <v>0.72</v>
      </c>
      <c r="N85" s="57">
        <v>0.84</v>
      </c>
      <c r="O85" s="57">
        <v>17.36</v>
      </c>
      <c r="P85" s="57">
        <v>20.14</v>
      </c>
      <c r="Q85" s="57">
        <v>0.86</v>
      </c>
      <c r="R85" s="54">
        <v>1</v>
      </c>
      <c r="S85" s="55"/>
      <c r="T85" s="1"/>
      <c r="U85" s="1"/>
      <c r="V85" s="1"/>
      <c r="W85" s="1"/>
      <c r="X85" s="1"/>
      <c r="Y85" s="1"/>
      <c r="Z85" s="1"/>
    </row>
    <row r="86" spans="1:26" ht="15.75" customHeight="1" x14ac:dyDescent="0.25">
      <c r="A86" s="54">
        <v>95723</v>
      </c>
      <c r="B86" s="54" t="s">
        <v>718</v>
      </c>
      <c r="C86" s="55" t="s">
        <v>710</v>
      </c>
      <c r="D86" s="54" t="s">
        <v>236</v>
      </c>
      <c r="E86" s="54" t="s">
        <v>237</v>
      </c>
      <c r="F86" s="55"/>
      <c r="G86" s="54">
        <v>2</v>
      </c>
      <c r="H86" s="57" t="s">
        <v>544</v>
      </c>
      <c r="I86" s="57">
        <v>3.72</v>
      </c>
      <c r="J86" s="57">
        <v>4.32</v>
      </c>
      <c r="K86" s="57">
        <v>7.44</v>
      </c>
      <c r="L86" s="57">
        <v>8.6300000000000008</v>
      </c>
      <c r="M86" s="57">
        <v>3.96</v>
      </c>
      <c r="N86" s="57">
        <v>4.59</v>
      </c>
      <c r="O86" s="57">
        <v>7.92</v>
      </c>
      <c r="P86" s="57">
        <v>9.19</v>
      </c>
      <c r="Q86" s="57">
        <v>4.71</v>
      </c>
      <c r="R86" s="54">
        <v>5.46</v>
      </c>
      <c r="S86" s="55"/>
      <c r="T86" s="1"/>
      <c r="U86" s="1"/>
      <c r="V86" s="1"/>
      <c r="W86" s="1"/>
      <c r="X86" s="1"/>
      <c r="Y86" s="1"/>
      <c r="Z86" s="1"/>
    </row>
    <row r="87" spans="1:26" ht="15.75" customHeight="1" x14ac:dyDescent="0.25">
      <c r="A87" s="54">
        <v>95722</v>
      </c>
      <c r="B87" s="54" t="s">
        <v>719</v>
      </c>
      <c r="C87" s="55" t="s">
        <v>710</v>
      </c>
      <c r="D87" s="54" t="s">
        <v>236</v>
      </c>
      <c r="E87" s="54" t="s">
        <v>237</v>
      </c>
      <c r="F87" s="55"/>
      <c r="G87" s="54">
        <v>12</v>
      </c>
      <c r="H87" s="57" t="s">
        <v>544</v>
      </c>
      <c r="I87" s="57">
        <v>1.26</v>
      </c>
      <c r="J87" s="57">
        <v>1.46</v>
      </c>
      <c r="K87" s="57">
        <v>15.15</v>
      </c>
      <c r="L87" s="57">
        <v>17.57</v>
      </c>
      <c r="M87" s="57">
        <v>1.34</v>
      </c>
      <c r="N87" s="57">
        <v>1.56</v>
      </c>
      <c r="O87" s="57">
        <v>16.12</v>
      </c>
      <c r="P87" s="57">
        <v>18.7</v>
      </c>
      <c r="Q87" s="57">
        <v>1.59</v>
      </c>
      <c r="R87" s="54">
        <v>1.84</v>
      </c>
      <c r="S87" s="55"/>
      <c r="T87" s="1"/>
      <c r="U87" s="1"/>
      <c r="V87" s="1"/>
      <c r="W87" s="1"/>
      <c r="X87" s="1"/>
      <c r="Y87" s="1"/>
      <c r="Z87" s="1"/>
    </row>
    <row r="88" spans="1:26" ht="15.75" customHeight="1" x14ac:dyDescent="0.25">
      <c r="A88" s="54">
        <v>1018185</v>
      </c>
      <c r="B88" s="54" t="s">
        <v>720</v>
      </c>
      <c r="C88" s="55" t="s">
        <v>710</v>
      </c>
      <c r="D88" s="54" t="s">
        <v>721</v>
      </c>
      <c r="E88" s="54" t="s">
        <v>287</v>
      </c>
      <c r="F88" s="55"/>
      <c r="G88" s="54">
        <v>12</v>
      </c>
      <c r="H88" s="57" t="s">
        <v>544</v>
      </c>
      <c r="I88" s="57">
        <v>1.43</v>
      </c>
      <c r="J88" s="57">
        <v>1.66</v>
      </c>
      <c r="K88" s="57">
        <v>17.21</v>
      </c>
      <c r="L88" s="57">
        <v>19.96</v>
      </c>
      <c r="M88" s="57">
        <v>1.53</v>
      </c>
      <c r="N88" s="57">
        <v>1.77</v>
      </c>
      <c r="O88" s="57">
        <v>18.309999999999999</v>
      </c>
      <c r="P88" s="57">
        <v>21.24</v>
      </c>
      <c r="Q88" s="57">
        <v>1.88</v>
      </c>
      <c r="R88" s="54">
        <v>2.1800000000000002</v>
      </c>
      <c r="S88" s="55"/>
      <c r="T88" s="1"/>
      <c r="U88" s="1"/>
      <c r="V88" s="1"/>
      <c r="W88" s="1"/>
      <c r="X88" s="1"/>
      <c r="Y88" s="1"/>
      <c r="Z88" s="1"/>
    </row>
    <row r="89" spans="1:26" ht="15.75" customHeight="1" x14ac:dyDescent="0.25">
      <c r="A89" s="54">
        <v>1015384</v>
      </c>
      <c r="B89" s="54" t="s">
        <v>722</v>
      </c>
      <c r="C89" s="55" t="s">
        <v>710</v>
      </c>
      <c r="D89" s="54" t="s">
        <v>721</v>
      </c>
      <c r="E89" s="54" t="s">
        <v>287</v>
      </c>
      <c r="F89" s="55"/>
      <c r="G89" s="54">
        <v>12</v>
      </c>
      <c r="H89" s="57" t="s">
        <v>544</v>
      </c>
      <c r="I89" s="57">
        <v>1.43</v>
      </c>
      <c r="J89" s="57">
        <v>1.66</v>
      </c>
      <c r="K89" s="57">
        <v>17.21</v>
      </c>
      <c r="L89" s="57">
        <v>19.96</v>
      </c>
      <c r="M89" s="57">
        <v>1.53</v>
      </c>
      <c r="N89" s="57">
        <v>1.77</v>
      </c>
      <c r="O89" s="57">
        <v>18.309999999999999</v>
      </c>
      <c r="P89" s="57">
        <v>21.24</v>
      </c>
      <c r="Q89" s="57">
        <v>1.88</v>
      </c>
      <c r="R89" s="54">
        <v>2.1800000000000002</v>
      </c>
      <c r="S89" s="55"/>
      <c r="T89" s="1"/>
      <c r="U89" s="1"/>
      <c r="V89" s="1"/>
      <c r="W89" s="1"/>
      <c r="X89" s="1"/>
      <c r="Y89" s="1"/>
      <c r="Z89" s="1"/>
    </row>
    <row r="90" spans="1:26" ht="15.75" customHeight="1" x14ac:dyDescent="0.25">
      <c r="A90" s="54">
        <v>178401</v>
      </c>
      <c r="B90" s="54" t="s">
        <v>723</v>
      </c>
      <c r="C90" s="55" t="s">
        <v>710</v>
      </c>
      <c r="D90" s="54" t="s">
        <v>721</v>
      </c>
      <c r="E90" s="54" t="s">
        <v>287</v>
      </c>
      <c r="F90" s="55"/>
      <c r="G90" s="54">
        <v>12</v>
      </c>
      <c r="H90" s="57" t="s">
        <v>544</v>
      </c>
      <c r="I90" s="57">
        <v>1.43</v>
      </c>
      <c r="J90" s="57">
        <v>1.66</v>
      </c>
      <c r="K90" s="57">
        <v>17.21</v>
      </c>
      <c r="L90" s="57">
        <v>19.96</v>
      </c>
      <c r="M90" s="57">
        <v>1.53</v>
      </c>
      <c r="N90" s="57">
        <v>1.77</v>
      </c>
      <c r="O90" s="57">
        <v>18.309999999999999</v>
      </c>
      <c r="P90" s="57">
        <v>21.24</v>
      </c>
      <c r="Q90" s="57">
        <v>1.88</v>
      </c>
      <c r="R90" s="54">
        <v>2.1800000000000002</v>
      </c>
      <c r="S90" s="55"/>
      <c r="T90" s="1"/>
      <c r="U90" s="1"/>
      <c r="V90" s="1"/>
      <c r="W90" s="1"/>
      <c r="X90" s="1"/>
      <c r="Y90" s="1"/>
      <c r="Z90" s="1"/>
    </row>
    <row r="91" spans="1:26" ht="15.75" customHeight="1" x14ac:dyDescent="0.25">
      <c r="A91" s="54">
        <v>178399</v>
      </c>
      <c r="B91" s="54" t="s">
        <v>724</v>
      </c>
      <c r="C91" s="55" t="s">
        <v>710</v>
      </c>
      <c r="D91" s="54" t="s">
        <v>721</v>
      </c>
      <c r="E91" s="54" t="s">
        <v>287</v>
      </c>
      <c r="F91" s="55"/>
      <c r="G91" s="54">
        <v>12</v>
      </c>
      <c r="H91" s="57" t="s">
        <v>544</v>
      </c>
      <c r="I91" s="57">
        <v>1.43</v>
      </c>
      <c r="J91" s="57">
        <v>1.66</v>
      </c>
      <c r="K91" s="57">
        <v>17.21</v>
      </c>
      <c r="L91" s="57">
        <v>19.96</v>
      </c>
      <c r="M91" s="57">
        <v>1.53</v>
      </c>
      <c r="N91" s="57">
        <v>1.77</v>
      </c>
      <c r="O91" s="57">
        <v>18.309999999999999</v>
      </c>
      <c r="P91" s="57">
        <v>21.24</v>
      </c>
      <c r="Q91" s="57">
        <v>1.88</v>
      </c>
      <c r="R91" s="54">
        <v>2.1800000000000002</v>
      </c>
      <c r="S91" s="55"/>
      <c r="T91" s="1"/>
      <c r="U91" s="1"/>
      <c r="V91" s="1"/>
      <c r="W91" s="1"/>
      <c r="X91" s="1"/>
      <c r="Y91" s="1"/>
      <c r="Z91" s="1"/>
    </row>
    <row r="92" spans="1:26" ht="15.75" customHeight="1" x14ac:dyDescent="0.25">
      <c r="A92" s="54">
        <v>1018131</v>
      </c>
      <c r="B92" s="54" t="s">
        <v>725</v>
      </c>
      <c r="C92" s="55" t="s">
        <v>710</v>
      </c>
      <c r="D92" s="54" t="s">
        <v>726</v>
      </c>
      <c r="E92" s="54" t="s">
        <v>79</v>
      </c>
      <c r="F92" s="55"/>
      <c r="G92" s="54">
        <v>24</v>
      </c>
      <c r="H92" s="57" t="s">
        <v>544</v>
      </c>
      <c r="I92" s="57">
        <v>0.67</v>
      </c>
      <c r="J92" s="57">
        <v>0.78</v>
      </c>
      <c r="K92" s="57">
        <v>16.079999999999998</v>
      </c>
      <c r="L92" s="57">
        <v>18.649999999999999</v>
      </c>
      <c r="M92" s="57">
        <v>0.76</v>
      </c>
      <c r="N92" s="57">
        <v>0.88</v>
      </c>
      <c r="O92" s="57">
        <v>18.28</v>
      </c>
      <c r="P92" s="57">
        <v>21.2</v>
      </c>
      <c r="Q92" s="57">
        <v>0.91</v>
      </c>
      <c r="R92" s="54">
        <v>1.06</v>
      </c>
      <c r="S92" s="55"/>
      <c r="T92" s="1"/>
      <c r="U92" s="1"/>
      <c r="V92" s="1"/>
      <c r="W92" s="1"/>
      <c r="X92" s="1"/>
      <c r="Y92" s="1"/>
      <c r="Z92" s="1"/>
    </row>
    <row r="93" spans="1:26" ht="15.75" customHeight="1" x14ac:dyDescent="0.25">
      <c r="A93" s="54">
        <v>1017983</v>
      </c>
      <c r="B93" s="54" t="s">
        <v>727</v>
      </c>
      <c r="C93" s="55" t="s">
        <v>710</v>
      </c>
      <c r="D93" s="54" t="s">
        <v>728</v>
      </c>
      <c r="E93" s="54" t="s">
        <v>729</v>
      </c>
      <c r="F93" s="55"/>
      <c r="G93" s="54">
        <v>6</v>
      </c>
      <c r="H93" s="57" t="s">
        <v>544</v>
      </c>
      <c r="I93" s="57">
        <v>0.56999999999999995</v>
      </c>
      <c r="J93" s="57">
        <v>0.66</v>
      </c>
      <c r="K93" s="57">
        <v>3.42</v>
      </c>
      <c r="L93" s="57">
        <v>3.97</v>
      </c>
      <c r="M93" s="57">
        <v>0.65</v>
      </c>
      <c r="N93" s="57">
        <v>0.75</v>
      </c>
      <c r="O93" s="57">
        <v>3.88</v>
      </c>
      <c r="P93" s="57">
        <v>4.5</v>
      </c>
      <c r="Q93" s="57">
        <v>0.78</v>
      </c>
      <c r="R93" s="54">
        <v>0.9</v>
      </c>
      <c r="S93" s="55"/>
      <c r="T93" s="1"/>
      <c r="U93" s="1"/>
      <c r="V93" s="1"/>
      <c r="W93" s="1"/>
      <c r="X93" s="1"/>
      <c r="Y93" s="1"/>
      <c r="Z93" s="1"/>
    </row>
    <row r="94" spans="1:26" ht="15.75" customHeight="1" x14ac:dyDescent="0.25">
      <c r="A94" s="54">
        <v>1017371</v>
      </c>
      <c r="B94" s="54" t="s">
        <v>730</v>
      </c>
      <c r="C94" s="55" t="s">
        <v>710</v>
      </c>
      <c r="D94" s="54" t="s">
        <v>728</v>
      </c>
      <c r="E94" s="54" t="s">
        <v>729</v>
      </c>
      <c r="F94" s="55"/>
      <c r="G94" s="54">
        <v>6</v>
      </c>
      <c r="H94" s="57" t="s">
        <v>544</v>
      </c>
      <c r="I94" s="57">
        <v>0.63</v>
      </c>
      <c r="J94" s="57">
        <v>0.73</v>
      </c>
      <c r="K94" s="57">
        <v>3.79</v>
      </c>
      <c r="L94" s="57">
        <v>4.4000000000000004</v>
      </c>
      <c r="M94" s="57">
        <v>0.72</v>
      </c>
      <c r="N94" s="57">
        <v>0.83</v>
      </c>
      <c r="O94" s="57">
        <v>4.3099999999999996</v>
      </c>
      <c r="P94" s="57">
        <v>5</v>
      </c>
      <c r="Q94" s="57">
        <v>0.86</v>
      </c>
      <c r="R94" s="54">
        <v>1</v>
      </c>
      <c r="S94" s="55"/>
      <c r="T94" s="1"/>
      <c r="U94" s="1"/>
      <c r="V94" s="1"/>
      <c r="W94" s="1"/>
      <c r="X94" s="1"/>
      <c r="Y94" s="1"/>
      <c r="Z94" s="1"/>
    </row>
    <row r="95" spans="1:26" ht="15.75" customHeight="1" x14ac:dyDescent="0.25">
      <c r="A95" s="54">
        <v>1016002</v>
      </c>
      <c r="B95" s="54" t="s">
        <v>731</v>
      </c>
      <c r="C95" s="55" t="s">
        <v>710</v>
      </c>
      <c r="D95" s="54" t="s">
        <v>728</v>
      </c>
      <c r="E95" s="54" t="s">
        <v>729</v>
      </c>
      <c r="F95" s="55"/>
      <c r="G95" s="54">
        <v>1</v>
      </c>
      <c r="H95" s="57" t="s">
        <v>544</v>
      </c>
      <c r="I95" s="57">
        <v>38.53</v>
      </c>
      <c r="J95" s="57">
        <v>44.69</v>
      </c>
      <c r="K95" s="57">
        <v>38.53</v>
      </c>
      <c r="L95" s="57">
        <v>44.69</v>
      </c>
      <c r="M95" s="57">
        <v>40.99</v>
      </c>
      <c r="N95" s="57">
        <v>47.55</v>
      </c>
      <c r="O95" s="57">
        <v>40.99</v>
      </c>
      <c r="P95" s="57">
        <v>47.55</v>
      </c>
      <c r="Q95" s="57">
        <v>40.99</v>
      </c>
      <c r="R95" s="54">
        <v>47.55</v>
      </c>
      <c r="S95" s="55"/>
      <c r="T95" s="1"/>
      <c r="U95" s="1"/>
      <c r="V95" s="1"/>
      <c r="W95" s="1"/>
      <c r="X95" s="1"/>
      <c r="Y95" s="1"/>
      <c r="Z95" s="1"/>
    </row>
    <row r="96" spans="1:26" ht="15.75" customHeight="1" x14ac:dyDescent="0.25">
      <c r="A96" s="54">
        <v>178395</v>
      </c>
      <c r="B96" s="54" t="s">
        <v>732</v>
      </c>
      <c r="C96" s="55" t="s">
        <v>710</v>
      </c>
      <c r="D96" s="54" t="s">
        <v>728</v>
      </c>
      <c r="E96" s="54" t="s">
        <v>729</v>
      </c>
      <c r="F96" s="55"/>
      <c r="G96" s="54">
        <v>6</v>
      </c>
      <c r="H96" s="57" t="s">
        <v>544</v>
      </c>
      <c r="I96" s="57">
        <v>0.89</v>
      </c>
      <c r="J96" s="57">
        <v>1.03</v>
      </c>
      <c r="K96" s="57">
        <v>5.31</v>
      </c>
      <c r="L96" s="57">
        <v>6.16</v>
      </c>
      <c r="M96" s="57">
        <v>1.01</v>
      </c>
      <c r="N96" s="57">
        <v>1.17</v>
      </c>
      <c r="O96" s="57">
        <v>6.03</v>
      </c>
      <c r="P96" s="57">
        <v>6.99</v>
      </c>
      <c r="Q96" s="57">
        <v>1.21</v>
      </c>
      <c r="R96" s="54">
        <v>1.4</v>
      </c>
      <c r="S96" s="55"/>
      <c r="T96" s="1"/>
      <c r="U96" s="1"/>
      <c r="V96" s="1"/>
      <c r="W96" s="1"/>
      <c r="X96" s="1"/>
      <c r="Y96" s="1"/>
      <c r="Z96" s="1"/>
    </row>
    <row r="97" spans="1:26" ht="15.75" customHeight="1" x14ac:dyDescent="0.25">
      <c r="A97" s="54">
        <v>80676</v>
      </c>
      <c r="B97" s="54" t="s">
        <v>733</v>
      </c>
      <c r="C97" s="55" t="s">
        <v>710</v>
      </c>
      <c r="D97" s="54" t="s">
        <v>728</v>
      </c>
      <c r="E97" s="54" t="s">
        <v>729</v>
      </c>
      <c r="F97" s="55"/>
      <c r="G97" s="54">
        <v>24</v>
      </c>
      <c r="H97" s="57" t="s">
        <v>544</v>
      </c>
      <c r="I97" s="57">
        <v>0.7</v>
      </c>
      <c r="J97" s="57">
        <v>0.81</v>
      </c>
      <c r="K97" s="57">
        <v>16.690000000000001</v>
      </c>
      <c r="L97" s="57">
        <v>19.36</v>
      </c>
      <c r="M97" s="57">
        <v>0.79</v>
      </c>
      <c r="N97" s="57">
        <v>0.92</v>
      </c>
      <c r="O97" s="57">
        <v>18.97</v>
      </c>
      <c r="P97" s="57">
        <v>22.01</v>
      </c>
      <c r="Q97" s="57">
        <v>0.95</v>
      </c>
      <c r="R97" s="54">
        <v>1.1000000000000001</v>
      </c>
      <c r="S97" s="55"/>
      <c r="T97" s="1"/>
      <c r="U97" s="1"/>
      <c r="V97" s="1"/>
      <c r="W97" s="1"/>
      <c r="X97" s="1"/>
      <c r="Y97" s="1"/>
      <c r="Z97" s="1"/>
    </row>
    <row r="98" spans="1:26" ht="15.75" customHeight="1" x14ac:dyDescent="0.25">
      <c r="A98" s="54">
        <v>80674</v>
      </c>
      <c r="B98" s="54" t="s">
        <v>734</v>
      </c>
      <c r="C98" s="55" t="s">
        <v>710</v>
      </c>
      <c r="D98" s="54" t="s">
        <v>728</v>
      </c>
      <c r="E98" s="54" t="s">
        <v>729</v>
      </c>
      <c r="F98" s="55"/>
      <c r="G98" s="54">
        <v>6</v>
      </c>
      <c r="H98" s="57" t="s">
        <v>544</v>
      </c>
      <c r="I98" s="57">
        <v>1.1399999999999999</v>
      </c>
      <c r="J98" s="57">
        <v>1.32</v>
      </c>
      <c r="K98" s="57">
        <v>6.83</v>
      </c>
      <c r="L98" s="57">
        <v>7.92</v>
      </c>
      <c r="M98" s="57">
        <v>1.29</v>
      </c>
      <c r="N98" s="57">
        <v>1.5</v>
      </c>
      <c r="O98" s="57">
        <v>7.76</v>
      </c>
      <c r="P98" s="57">
        <v>9</v>
      </c>
      <c r="Q98" s="57">
        <v>1.55</v>
      </c>
      <c r="R98" s="54">
        <v>1.8</v>
      </c>
      <c r="S98" s="55"/>
      <c r="T98" s="1"/>
      <c r="U98" s="1"/>
      <c r="V98" s="1"/>
      <c r="W98" s="1"/>
      <c r="X98" s="1"/>
      <c r="Y98" s="1"/>
      <c r="Z98" s="1"/>
    </row>
    <row r="99" spans="1:26" ht="15.75" customHeight="1" x14ac:dyDescent="0.25">
      <c r="A99" s="54">
        <v>80147</v>
      </c>
      <c r="B99" s="54" t="s">
        <v>735</v>
      </c>
      <c r="C99" s="55" t="s">
        <v>710</v>
      </c>
      <c r="D99" s="54" t="s">
        <v>728</v>
      </c>
      <c r="E99" s="54" t="s">
        <v>729</v>
      </c>
      <c r="F99" s="55"/>
      <c r="G99" s="54">
        <v>24</v>
      </c>
      <c r="H99" s="57" t="s">
        <v>544</v>
      </c>
      <c r="I99" s="57">
        <v>0.35</v>
      </c>
      <c r="J99" s="57">
        <v>0.4</v>
      </c>
      <c r="K99" s="57">
        <v>8.36</v>
      </c>
      <c r="L99" s="57">
        <v>9.6999999999999993</v>
      </c>
      <c r="M99" s="57">
        <v>0.4</v>
      </c>
      <c r="N99" s="57">
        <v>0.46</v>
      </c>
      <c r="O99" s="57">
        <v>9.48</v>
      </c>
      <c r="P99" s="57">
        <v>11</v>
      </c>
      <c r="Q99" s="57">
        <v>0.47</v>
      </c>
      <c r="R99" s="54">
        <v>0.55000000000000004</v>
      </c>
      <c r="S99" s="55"/>
      <c r="T99" s="1"/>
      <c r="U99" s="1"/>
      <c r="V99" s="1"/>
      <c r="W99" s="1"/>
      <c r="X99" s="1"/>
      <c r="Y99" s="1"/>
      <c r="Z99" s="1"/>
    </row>
    <row r="100" spans="1:26" ht="15.75" customHeight="1" x14ac:dyDescent="0.25">
      <c r="A100" s="54">
        <v>1018111</v>
      </c>
      <c r="B100" s="54" t="s">
        <v>736</v>
      </c>
      <c r="C100" s="55" t="s">
        <v>710</v>
      </c>
      <c r="D100" s="54" t="s">
        <v>737</v>
      </c>
      <c r="E100" s="54" t="s">
        <v>738</v>
      </c>
      <c r="F100" s="55"/>
      <c r="G100" s="54">
        <v>6</v>
      </c>
      <c r="H100" s="57" t="s">
        <v>544</v>
      </c>
      <c r="I100" s="57">
        <v>1.1399999999999999</v>
      </c>
      <c r="J100" s="57">
        <v>1.32</v>
      </c>
      <c r="K100" s="57">
        <v>6.83</v>
      </c>
      <c r="L100" s="57">
        <v>7.92</v>
      </c>
      <c r="M100" s="57">
        <v>1.29</v>
      </c>
      <c r="N100" s="57">
        <v>1.5</v>
      </c>
      <c r="O100" s="57">
        <v>7.76</v>
      </c>
      <c r="P100" s="57">
        <v>9</v>
      </c>
      <c r="Q100" s="57">
        <v>1.55</v>
      </c>
      <c r="R100" s="54">
        <v>1.8</v>
      </c>
      <c r="S100" s="55"/>
      <c r="T100" s="1"/>
      <c r="U100" s="1"/>
      <c r="V100" s="1"/>
      <c r="W100" s="1"/>
      <c r="X100" s="1"/>
      <c r="Y100" s="1"/>
      <c r="Z100" s="1"/>
    </row>
    <row r="101" spans="1:26" ht="15.75" customHeight="1" x14ac:dyDescent="0.25">
      <c r="A101" s="54">
        <v>1017985</v>
      </c>
      <c r="B101" s="54" t="s">
        <v>739</v>
      </c>
      <c r="C101" s="55" t="s">
        <v>710</v>
      </c>
      <c r="D101" s="54" t="s">
        <v>737</v>
      </c>
      <c r="E101" s="54" t="s">
        <v>738</v>
      </c>
      <c r="F101" s="55"/>
      <c r="G101" s="54">
        <v>6</v>
      </c>
      <c r="H101" s="57" t="s">
        <v>544</v>
      </c>
      <c r="I101" s="57">
        <v>0.63</v>
      </c>
      <c r="J101" s="57">
        <v>0.73</v>
      </c>
      <c r="K101" s="57">
        <v>3.79</v>
      </c>
      <c r="L101" s="57">
        <v>4.4000000000000004</v>
      </c>
      <c r="M101" s="57">
        <v>0.72</v>
      </c>
      <c r="N101" s="57">
        <v>0.83</v>
      </c>
      <c r="O101" s="57">
        <v>4.3099999999999996</v>
      </c>
      <c r="P101" s="57">
        <v>5</v>
      </c>
      <c r="Q101" s="57">
        <v>0.86</v>
      </c>
      <c r="R101" s="54">
        <v>1</v>
      </c>
      <c r="S101" s="55"/>
      <c r="T101" s="1"/>
      <c r="U101" s="1"/>
      <c r="V101" s="1"/>
      <c r="W101" s="1"/>
      <c r="X101" s="1"/>
      <c r="Y101" s="1"/>
      <c r="Z101" s="1"/>
    </row>
    <row r="102" spans="1:26" ht="15.75" customHeight="1" x14ac:dyDescent="0.25">
      <c r="A102" s="54">
        <v>1017052</v>
      </c>
      <c r="B102" s="54" t="s">
        <v>740</v>
      </c>
      <c r="C102" s="55" t="s">
        <v>710</v>
      </c>
      <c r="D102" s="54" t="s">
        <v>737</v>
      </c>
      <c r="E102" s="54" t="s">
        <v>219</v>
      </c>
      <c r="F102" s="55"/>
      <c r="G102" s="54">
        <v>6</v>
      </c>
      <c r="H102" s="57" t="s">
        <v>544</v>
      </c>
      <c r="I102" s="57">
        <v>0.56999999999999995</v>
      </c>
      <c r="J102" s="57">
        <v>0.66</v>
      </c>
      <c r="K102" s="57">
        <v>3.42</v>
      </c>
      <c r="L102" s="57">
        <v>3.97</v>
      </c>
      <c r="M102" s="57">
        <v>0.65</v>
      </c>
      <c r="N102" s="57">
        <v>0.75</v>
      </c>
      <c r="O102" s="57">
        <v>3.88</v>
      </c>
      <c r="P102" s="57">
        <v>4.5</v>
      </c>
      <c r="Q102" s="57">
        <v>0.78</v>
      </c>
      <c r="R102" s="54">
        <v>0.9</v>
      </c>
      <c r="S102" s="55"/>
      <c r="T102" s="1"/>
      <c r="U102" s="1"/>
      <c r="V102" s="1"/>
      <c r="W102" s="1"/>
      <c r="X102" s="1"/>
      <c r="Y102" s="1"/>
      <c r="Z102" s="1"/>
    </row>
    <row r="103" spans="1:26" ht="15.75" customHeight="1" x14ac:dyDescent="0.25">
      <c r="A103" s="54">
        <v>1017051</v>
      </c>
      <c r="B103" s="54" t="s">
        <v>741</v>
      </c>
      <c r="C103" s="55" t="s">
        <v>710</v>
      </c>
      <c r="D103" s="54" t="s">
        <v>737</v>
      </c>
      <c r="E103" s="54" t="s">
        <v>219</v>
      </c>
      <c r="F103" s="55"/>
      <c r="G103" s="54">
        <v>6</v>
      </c>
      <c r="H103" s="57" t="s">
        <v>544</v>
      </c>
      <c r="I103" s="57">
        <v>0.63</v>
      </c>
      <c r="J103" s="57">
        <v>0.73</v>
      </c>
      <c r="K103" s="57">
        <v>3.79</v>
      </c>
      <c r="L103" s="57">
        <v>4.4000000000000004</v>
      </c>
      <c r="M103" s="57">
        <v>0.72</v>
      </c>
      <c r="N103" s="57">
        <v>0.83</v>
      </c>
      <c r="O103" s="57">
        <v>4.3099999999999996</v>
      </c>
      <c r="P103" s="57">
        <v>5</v>
      </c>
      <c r="Q103" s="57">
        <v>0.86</v>
      </c>
      <c r="R103" s="54">
        <v>1</v>
      </c>
      <c r="S103" s="55"/>
      <c r="T103" s="1"/>
      <c r="U103" s="1"/>
      <c r="V103" s="1"/>
      <c r="W103" s="1"/>
      <c r="X103" s="1"/>
      <c r="Y103" s="1"/>
      <c r="Z103" s="1"/>
    </row>
    <row r="104" spans="1:26" ht="15.75" customHeight="1" x14ac:dyDescent="0.25">
      <c r="A104" s="54">
        <v>1016425</v>
      </c>
      <c r="B104" s="54" t="s">
        <v>742</v>
      </c>
      <c r="C104" s="55" t="s">
        <v>710</v>
      </c>
      <c r="D104" s="54" t="s">
        <v>737</v>
      </c>
      <c r="E104" s="54" t="s">
        <v>219</v>
      </c>
      <c r="F104" s="55"/>
      <c r="G104" s="54">
        <v>12</v>
      </c>
      <c r="H104" s="57" t="s">
        <v>544</v>
      </c>
      <c r="I104" s="57">
        <v>0.54</v>
      </c>
      <c r="J104" s="57">
        <v>0.63</v>
      </c>
      <c r="K104" s="57">
        <v>6.48</v>
      </c>
      <c r="L104" s="57">
        <v>7.52</v>
      </c>
      <c r="M104" s="57">
        <v>0.57999999999999996</v>
      </c>
      <c r="N104" s="57">
        <v>0.67</v>
      </c>
      <c r="O104" s="57">
        <v>6.9</v>
      </c>
      <c r="P104" s="57">
        <v>8</v>
      </c>
      <c r="Q104" s="57">
        <v>0.69</v>
      </c>
      <c r="R104" s="54">
        <v>0.8</v>
      </c>
      <c r="S104" s="55"/>
      <c r="T104" s="1"/>
      <c r="U104" s="1"/>
      <c r="V104" s="1"/>
      <c r="W104" s="1"/>
      <c r="X104" s="1"/>
      <c r="Y104" s="1"/>
      <c r="Z104" s="1"/>
    </row>
    <row r="105" spans="1:26" ht="15.75" customHeight="1" x14ac:dyDescent="0.25">
      <c r="A105" s="54">
        <v>1016411</v>
      </c>
      <c r="B105" s="54" t="s">
        <v>743</v>
      </c>
      <c r="C105" s="55" t="s">
        <v>710</v>
      </c>
      <c r="D105" s="54" t="s">
        <v>737</v>
      </c>
      <c r="E105" s="54" t="s">
        <v>219</v>
      </c>
      <c r="F105" s="55"/>
      <c r="G105" s="54">
        <v>1</v>
      </c>
      <c r="H105" s="57" t="s">
        <v>544</v>
      </c>
      <c r="I105" s="57">
        <v>38.53</v>
      </c>
      <c r="J105" s="57">
        <v>44.69</v>
      </c>
      <c r="K105" s="57">
        <v>38.53</v>
      </c>
      <c r="L105" s="57">
        <v>44.69</v>
      </c>
      <c r="M105" s="57">
        <v>40.99</v>
      </c>
      <c r="N105" s="57">
        <v>47.55</v>
      </c>
      <c r="O105" s="57">
        <v>40.99</v>
      </c>
      <c r="P105" s="57">
        <v>47.55</v>
      </c>
      <c r="Q105" s="57">
        <v>40.99</v>
      </c>
      <c r="R105" s="54">
        <v>47.55</v>
      </c>
      <c r="S105" s="55"/>
      <c r="T105" s="1"/>
      <c r="U105" s="1"/>
      <c r="V105" s="1"/>
      <c r="W105" s="1"/>
      <c r="X105" s="1"/>
      <c r="Y105" s="1"/>
      <c r="Z105" s="1"/>
    </row>
    <row r="106" spans="1:26" ht="15.75" customHeight="1" x14ac:dyDescent="0.25">
      <c r="A106" s="54">
        <v>1016368</v>
      </c>
      <c r="B106" s="54" t="s">
        <v>744</v>
      </c>
      <c r="C106" s="55" t="s">
        <v>710</v>
      </c>
      <c r="D106" s="54" t="s">
        <v>737</v>
      </c>
      <c r="E106" s="54" t="s">
        <v>738</v>
      </c>
      <c r="F106" s="55"/>
      <c r="G106" s="54">
        <v>24</v>
      </c>
      <c r="H106" s="57" t="s">
        <v>544</v>
      </c>
      <c r="I106" s="57">
        <v>0.7</v>
      </c>
      <c r="J106" s="57">
        <v>0.81</v>
      </c>
      <c r="K106" s="57">
        <v>16.690000000000001</v>
      </c>
      <c r="L106" s="57">
        <v>19.36</v>
      </c>
      <c r="M106" s="57">
        <v>0.79</v>
      </c>
      <c r="N106" s="57">
        <v>0.92</v>
      </c>
      <c r="O106" s="57">
        <v>18.97</v>
      </c>
      <c r="P106" s="57">
        <v>22.01</v>
      </c>
      <c r="Q106" s="57">
        <v>0.95</v>
      </c>
      <c r="R106" s="54">
        <v>1.1000000000000001</v>
      </c>
      <c r="S106" s="55"/>
      <c r="T106" s="1"/>
      <c r="U106" s="1"/>
      <c r="V106" s="1"/>
      <c r="W106" s="1"/>
      <c r="X106" s="1"/>
      <c r="Y106" s="1"/>
      <c r="Z106" s="1"/>
    </row>
    <row r="107" spans="1:26" ht="15.75" customHeight="1" x14ac:dyDescent="0.25">
      <c r="A107" s="54">
        <v>1014109</v>
      </c>
      <c r="B107" s="54" t="s">
        <v>745</v>
      </c>
      <c r="C107" s="55" t="s">
        <v>710</v>
      </c>
      <c r="D107" s="54" t="s">
        <v>737</v>
      </c>
      <c r="E107" s="54" t="s">
        <v>746</v>
      </c>
      <c r="F107" s="55"/>
      <c r="G107" s="54">
        <v>1</v>
      </c>
      <c r="H107" s="57" t="s">
        <v>544</v>
      </c>
      <c r="I107" s="57">
        <v>36.619999999999997</v>
      </c>
      <c r="J107" s="57">
        <v>42.48</v>
      </c>
      <c r="K107" s="57">
        <v>36.619999999999997</v>
      </c>
      <c r="L107" s="57">
        <v>42.48</v>
      </c>
      <c r="M107" s="57">
        <v>38.96</v>
      </c>
      <c r="N107" s="57">
        <v>45.19</v>
      </c>
      <c r="O107" s="57">
        <v>38.96</v>
      </c>
      <c r="P107" s="57">
        <v>45.19</v>
      </c>
      <c r="Q107" s="57">
        <v>38.96</v>
      </c>
      <c r="R107" s="54">
        <v>45.19</v>
      </c>
      <c r="S107" s="55"/>
      <c r="T107" s="1"/>
      <c r="U107" s="1"/>
      <c r="V107" s="1"/>
      <c r="W107" s="1"/>
      <c r="X107" s="1"/>
      <c r="Y107" s="1"/>
      <c r="Z107" s="1"/>
    </row>
    <row r="108" spans="1:26" ht="15.75" customHeight="1" x14ac:dyDescent="0.25">
      <c r="A108" s="54">
        <v>178392</v>
      </c>
      <c r="B108" s="54" t="s">
        <v>747</v>
      </c>
      <c r="C108" s="55" t="s">
        <v>710</v>
      </c>
      <c r="D108" s="54" t="s">
        <v>737</v>
      </c>
      <c r="E108" s="54" t="s">
        <v>219</v>
      </c>
      <c r="F108" s="55"/>
      <c r="G108" s="54">
        <v>6</v>
      </c>
      <c r="H108" s="57" t="s">
        <v>544</v>
      </c>
      <c r="I108" s="57">
        <v>0.89</v>
      </c>
      <c r="J108" s="57">
        <v>1.03</v>
      </c>
      <c r="K108" s="57">
        <v>5.31</v>
      </c>
      <c r="L108" s="57">
        <v>6.16</v>
      </c>
      <c r="M108" s="57">
        <v>1.01</v>
      </c>
      <c r="N108" s="57">
        <v>1.17</v>
      </c>
      <c r="O108" s="57">
        <v>6.03</v>
      </c>
      <c r="P108" s="57">
        <v>6.99</v>
      </c>
      <c r="Q108" s="57">
        <v>1.21</v>
      </c>
      <c r="R108" s="54">
        <v>1.4</v>
      </c>
      <c r="S108" s="55"/>
      <c r="T108" s="1"/>
      <c r="U108" s="1"/>
      <c r="V108" s="1"/>
      <c r="W108" s="1"/>
      <c r="X108" s="1"/>
      <c r="Y108" s="1"/>
      <c r="Z108" s="1"/>
    </row>
    <row r="109" spans="1:26" ht="15.75" customHeight="1" x14ac:dyDescent="0.25">
      <c r="A109" s="54">
        <v>80628</v>
      </c>
      <c r="B109" s="54" t="s">
        <v>748</v>
      </c>
      <c r="C109" s="55" t="s">
        <v>710</v>
      </c>
      <c r="D109" s="54" t="s">
        <v>737</v>
      </c>
      <c r="E109" s="54" t="s">
        <v>746</v>
      </c>
      <c r="F109" s="55"/>
      <c r="G109" s="54">
        <v>6</v>
      </c>
      <c r="H109" s="57" t="s">
        <v>544</v>
      </c>
      <c r="I109" s="57">
        <v>1.1399999999999999</v>
      </c>
      <c r="J109" s="57">
        <v>1.32</v>
      </c>
      <c r="K109" s="57">
        <v>6.83</v>
      </c>
      <c r="L109" s="57">
        <v>7.92</v>
      </c>
      <c r="M109" s="57">
        <v>1.29</v>
      </c>
      <c r="N109" s="57">
        <v>1.5</v>
      </c>
      <c r="O109" s="57">
        <v>7.76</v>
      </c>
      <c r="P109" s="57">
        <v>9</v>
      </c>
      <c r="Q109" s="57">
        <v>1.55</v>
      </c>
      <c r="R109" s="54">
        <v>1.8</v>
      </c>
      <c r="S109" s="55"/>
      <c r="T109" s="1"/>
      <c r="U109" s="1"/>
      <c r="V109" s="1"/>
      <c r="W109" s="1"/>
      <c r="X109" s="1"/>
      <c r="Y109" s="1"/>
      <c r="Z109" s="1"/>
    </row>
    <row r="110" spans="1:26" ht="15.75" customHeight="1" x14ac:dyDescent="0.25">
      <c r="A110" s="54">
        <v>80626</v>
      </c>
      <c r="B110" s="54" t="s">
        <v>749</v>
      </c>
      <c r="C110" s="55" t="s">
        <v>710</v>
      </c>
      <c r="D110" s="54" t="s">
        <v>737</v>
      </c>
      <c r="E110" s="54" t="s">
        <v>219</v>
      </c>
      <c r="F110" s="55"/>
      <c r="G110" s="54">
        <v>6</v>
      </c>
      <c r="H110" s="57" t="s">
        <v>544</v>
      </c>
      <c r="I110" s="57">
        <v>1.1399999999999999</v>
      </c>
      <c r="J110" s="57">
        <v>1.32</v>
      </c>
      <c r="K110" s="57">
        <v>6.83</v>
      </c>
      <c r="L110" s="57">
        <v>7.92</v>
      </c>
      <c r="M110" s="57">
        <v>1.29</v>
      </c>
      <c r="N110" s="57">
        <v>1.5</v>
      </c>
      <c r="O110" s="57">
        <v>7.76</v>
      </c>
      <c r="P110" s="57">
        <v>9</v>
      </c>
      <c r="Q110" s="57">
        <v>1.55</v>
      </c>
      <c r="R110" s="54">
        <v>1.8</v>
      </c>
      <c r="S110" s="55"/>
      <c r="T110" s="1"/>
      <c r="U110" s="1"/>
      <c r="V110" s="1"/>
      <c r="W110" s="1"/>
      <c r="X110" s="1"/>
      <c r="Y110" s="1"/>
      <c r="Z110" s="1"/>
    </row>
    <row r="111" spans="1:26" ht="15.75" customHeight="1" x14ac:dyDescent="0.25">
      <c r="A111" s="54">
        <v>80625</v>
      </c>
      <c r="B111" s="54" t="s">
        <v>750</v>
      </c>
      <c r="C111" s="55" t="s">
        <v>710</v>
      </c>
      <c r="D111" s="54" t="s">
        <v>737</v>
      </c>
      <c r="E111" s="54" t="s">
        <v>746</v>
      </c>
      <c r="F111" s="55"/>
      <c r="G111" s="54">
        <v>24</v>
      </c>
      <c r="H111" s="57" t="s">
        <v>544</v>
      </c>
      <c r="I111" s="57">
        <v>0.7</v>
      </c>
      <c r="J111" s="57">
        <v>0.81</v>
      </c>
      <c r="K111" s="57">
        <v>16.690000000000001</v>
      </c>
      <c r="L111" s="57">
        <v>19.36</v>
      </c>
      <c r="M111" s="57">
        <v>0.79</v>
      </c>
      <c r="N111" s="57">
        <v>0.92</v>
      </c>
      <c r="O111" s="57">
        <v>18.97</v>
      </c>
      <c r="P111" s="57">
        <v>22.01</v>
      </c>
      <c r="Q111" s="57">
        <v>0.95</v>
      </c>
      <c r="R111" s="54">
        <v>1.1000000000000001</v>
      </c>
      <c r="S111" s="55"/>
      <c r="T111" s="1"/>
      <c r="U111" s="1"/>
      <c r="V111" s="1"/>
      <c r="W111" s="1"/>
      <c r="X111" s="1"/>
      <c r="Y111" s="1"/>
      <c r="Z111" s="1"/>
    </row>
    <row r="112" spans="1:26" ht="15.75" customHeight="1" x14ac:dyDescent="0.25">
      <c r="A112" s="54">
        <v>80624</v>
      </c>
      <c r="B112" s="54" t="s">
        <v>751</v>
      </c>
      <c r="C112" s="55" t="s">
        <v>710</v>
      </c>
      <c r="D112" s="54" t="s">
        <v>737</v>
      </c>
      <c r="E112" s="54" t="s">
        <v>219</v>
      </c>
      <c r="F112" s="55"/>
      <c r="G112" s="54">
        <v>24</v>
      </c>
      <c r="H112" s="57" t="s">
        <v>544</v>
      </c>
      <c r="I112" s="57">
        <v>0.7</v>
      </c>
      <c r="J112" s="57">
        <v>0.81</v>
      </c>
      <c r="K112" s="57">
        <v>16.690000000000001</v>
      </c>
      <c r="L112" s="57">
        <v>19.36</v>
      </c>
      <c r="M112" s="57">
        <v>0.79</v>
      </c>
      <c r="N112" s="57">
        <v>0.92</v>
      </c>
      <c r="O112" s="57">
        <v>18.97</v>
      </c>
      <c r="P112" s="57">
        <v>22.01</v>
      </c>
      <c r="Q112" s="57">
        <v>0.95</v>
      </c>
      <c r="R112" s="54">
        <v>1.1000000000000001</v>
      </c>
      <c r="S112" s="55"/>
      <c r="T112" s="1"/>
      <c r="U112" s="1"/>
      <c r="V112" s="1"/>
      <c r="W112" s="1"/>
      <c r="X112" s="1"/>
      <c r="Y112" s="1"/>
      <c r="Z112" s="1"/>
    </row>
    <row r="113" spans="1:26" ht="15.75" customHeight="1" x14ac:dyDescent="0.25">
      <c r="A113" s="54">
        <v>80142</v>
      </c>
      <c r="B113" s="54" t="s">
        <v>752</v>
      </c>
      <c r="C113" s="55" t="s">
        <v>710</v>
      </c>
      <c r="D113" s="54" t="s">
        <v>737</v>
      </c>
      <c r="E113" s="54" t="s">
        <v>219</v>
      </c>
      <c r="F113" s="55"/>
      <c r="G113" s="54">
        <v>24</v>
      </c>
      <c r="H113" s="57" t="s">
        <v>544</v>
      </c>
      <c r="I113" s="57">
        <v>0.35</v>
      </c>
      <c r="J113" s="57">
        <v>0.4</v>
      </c>
      <c r="K113" s="57">
        <v>8.36</v>
      </c>
      <c r="L113" s="57">
        <v>9.6999999999999993</v>
      </c>
      <c r="M113" s="57">
        <v>0.4</v>
      </c>
      <c r="N113" s="57">
        <v>0.46</v>
      </c>
      <c r="O113" s="57">
        <v>9.48</v>
      </c>
      <c r="P113" s="57">
        <v>11</v>
      </c>
      <c r="Q113" s="57">
        <v>0.47</v>
      </c>
      <c r="R113" s="54">
        <v>0.55000000000000004</v>
      </c>
      <c r="S113" s="55"/>
      <c r="T113" s="1"/>
      <c r="U113" s="1"/>
      <c r="V113" s="1"/>
      <c r="W113" s="1"/>
      <c r="X113" s="1"/>
      <c r="Y113" s="1"/>
      <c r="Z113" s="1"/>
    </row>
    <row r="114" spans="1:26" ht="15.75" customHeight="1" x14ac:dyDescent="0.25">
      <c r="A114" s="54">
        <v>1018183</v>
      </c>
      <c r="B114" s="54" t="s">
        <v>753</v>
      </c>
      <c r="C114" s="55" t="s">
        <v>710</v>
      </c>
      <c r="D114" s="54" t="s">
        <v>754</v>
      </c>
      <c r="E114" s="54" t="s">
        <v>274</v>
      </c>
      <c r="F114" s="55"/>
      <c r="G114" s="54">
        <v>6</v>
      </c>
      <c r="H114" s="57" t="s">
        <v>544</v>
      </c>
      <c r="I114" s="57">
        <v>2.94</v>
      </c>
      <c r="J114" s="57">
        <v>3.4</v>
      </c>
      <c r="K114" s="57">
        <v>17.61</v>
      </c>
      <c r="L114" s="57">
        <v>20.43</v>
      </c>
      <c r="M114" s="57">
        <v>3.12</v>
      </c>
      <c r="N114" s="57">
        <v>3.62</v>
      </c>
      <c r="O114" s="57">
        <v>18.739999999999998</v>
      </c>
      <c r="P114" s="57">
        <v>21.74</v>
      </c>
      <c r="Q114" s="57">
        <v>3.84</v>
      </c>
      <c r="R114" s="54">
        <v>4.46</v>
      </c>
      <c r="S114" s="55"/>
      <c r="T114" s="1"/>
      <c r="U114" s="1"/>
      <c r="V114" s="1"/>
      <c r="W114" s="1"/>
      <c r="X114" s="1"/>
      <c r="Y114" s="1"/>
      <c r="Z114" s="1"/>
    </row>
    <row r="115" spans="1:26" ht="15.75" customHeight="1" x14ac:dyDescent="0.25">
      <c r="A115" s="54">
        <v>1018182</v>
      </c>
      <c r="B115" s="54" t="s">
        <v>755</v>
      </c>
      <c r="C115" s="55" t="s">
        <v>710</v>
      </c>
      <c r="D115" s="54" t="s">
        <v>754</v>
      </c>
      <c r="E115" s="54" t="s">
        <v>274</v>
      </c>
      <c r="F115" s="55"/>
      <c r="G115" s="54">
        <v>6</v>
      </c>
      <c r="H115" s="57" t="s">
        <v>544</v>
      </c>
      <c r="I115" s="57">
        <v>3.21</v>
      </c>
      <c r="J115" s="57">
        <v>3.72</v>
      </c>
      <c r="K115" s="57">
        <v>19.239999999999998</v>
      </c>
      <c r="L115" s="57">
        <v>22.32</v>
      </c>
      <c r="M115" s="57">
        <v>3.41</v>
      </c>
      <c r="N115" s="57">
        <v>3.96</v>
      </c>
      <c r="O115" s="57">
        <v>20.47</v>
      </c>
      <c r="P115" s="57">
        <v>23.75</v>
      </c>
      <c r="Q115" s="57">
        <v>4.2</v>
      </c>
      <c r="R115" s="54">
        <v>4.87</v>
      </c>
      <c r="S115" s="55"/>
      <c r="T115" s="1"/>
      <c r="U115" s="1"/>
      <c r="V115" s="1"/>
      <c r="W115" s="1"/>
      <c r="X115" s="1"/>
      <c r="Y115" s="1"/>
      <c r="Z115" s="1"/>
    </row>
    <row r="116" spans="1:26" ht="15.75" customHeight="1" x14ac:dyDescent="0.25">
      <c r="A116" s="54">
        <v>1018181</v>
      </c>
      <c r="B116" s="54" t="s">
        <v>756</v>
      </c>
      <c r="C116" s="55" t="s">
        <v>710</v>
      </c>
      <c r="D116" s="54" t="s">
        <v>754</v>
      </c>
      <c r="E116" s="54" t="s">
        <v>757</v>
      </c>
      <c r="F116" s="55"/>
      <c r="G116" s="54">
        <v>24</v>
      </c>
      <c r="H116" s="57" t="s">
        <v>544</v>
      </c>
      <c r="I116" s="57">
        <v>0.8</v>
      </c>
      <c r="J116" s="57">
        <v>0.92</v>
      </c>
      <c r="K116" s="57">
        <v>19.100000000000001</v>
      </c>
      <c r="L116" s="57">
        <v>22.16</v>
      </c>
      <c r="M116" s="57">
        <v>0.85</v>
      </c>
      <c r="N116" s="57">
        <v>0.98</v>
      </c>
      <c r="O116" s="57">
        <v>20.32</v>
      </c>
      <c r="P116" s="57">
        <v>23.57</v>
      </c>
      <c r="Q116" s="57">
        <v>1.04</v>
      </c>
      <c r="R116" s="54">
        <v>1.21</v>
      </c>
      <c r="S116" s="55"/>
      <c r="T116" s="1"/>
      <c r="U116" s="1"/>
      <c r="V116" s="1"/>
      <c r="W116" s="1"/>
      <c r="X116" s="1"/>
      <c r="Y116" s="1"/>
      <c r="Z116" s="1"/>
    </row>
    <row r="117" spans="1:26" ht="15.75" customHeight="1" x14ac:dyDescent="0.25">
      <c r="A117" s="54">
        <v>1018031</v>
      </c>
      <c r="B117" s="54" t="s">
        <v>758</v>
      </c>
      <c r="C117" s="55" t="s">
        <v>710</v>
      </c>
      <c r="D117" s="54" t="s">
        <v>754</v>
      </c>
      <c r="E117" s="54" t="s">
        <v>757</v>
      </c>
      <c r="F117" s="55"/>
      <c r="G117" s="54">
        <v>24</v>
      </c>
      <c r="H117" s="57" t="s">
        <v>544</v>
      </c>
      <c r="I117" s="57">
        <v>0.73</v>
      </c>
      <c r="J117" s="57">
        <v>0.85</v>
      </c>
      <c r="K117" s="57">
        <v>17.579999999999998</v>
      </c>
      <c r="L117" s="57">
        <v>20.39</v>
      </c>
      <c r="M117" s="57">
        <v>0.78</v>
      </c>
      <c r="N117" s="57">
        <v>0.9</v>
      </c>
      <c r="O117" s="57">
        <v>18.7</v>
      </c>
      <c r="P117" s="57">
        <v>21.69</v>
      </c>
      <c r="Q117" s="57">
        <v>0.96</v>
      </c>
      <c r="R117" s="54">
        <v>1.1100000000000001</v>
      </c>
      <c r="S117" s="55"/>
      <c r="T117" s="1"/>
      <c r="U117" s="1"/>
      <c r="V117" s="1"/>
      <c r="W117" s="1"/>
      <c r="X117" s="1"/>
      <c r="Y117" s="1"/>
      <c r="Z117" s="1"/>
    </row>
    <row r="118" spans="1:26" ht="15.75" customHeight="1" x14ac:dyDescent="0.25">
      <c r="A118" s="54">
        <v>1017981</v>
      </c>
      <c r="B118" s="54" t="s">
        <v>759</v>
      </c>
      <c r="C118" s="55" t="s">
        <v>710</v>
      </c>
      <c r="D118" s="54" t="s">
        <v>754</v>
      </c>
      <c r="E118" s="54" t="s">
        <v>757</v>
      </c>
      <c r="F118" s="55"/>
      <c r="G118" s="54">
        <v>24</v>
      </c>
      <c r="H118" s="57" t="s">
        <v>544</v>
      </c>
      <c r="I118" s="57">
        <v>0.73</v>
      </c>
      <c r="J118" s="57">
        <v>0.85</v>
      </c>
      <c r="K118" s="57">
        <v>17.579999999999998</v>
      </c>
      <c r="L118" s="57">
        <v>20.39</v>
      </c>
      <c r="M118" s="57">
        <v>0.78</v>
      </c>
      <c r="N118" s="57">
        <v>0.9</v>
      </c>
      <c r="O118" s="57">
        <v>18.7</v>
      </c>
      <c r="P118" s="57">
        <v>21.69</v>
      </c>
      <c r="Q118" s="57">
        <v>0.96</v>
      </c>
      <c r="R118" s="54">
        <v>1.1100000000000001</v>
      </c>
      <c r="S118" s="55"/>
      <c r="T118" s="1"/>
      <c r="U118" s="1"/>
      <c r="V118" s="1"/>
      <c r="W118" s="1"/>
      <c r="X118" s="1"/>
      <c r="Y118" s="1"/>
      <c r="Z118" s="1"/>
    </row>
    <row r="119" spans="1:26" ht="15.75" customHeight="1" x14ac:dyDescent="0.25">
      <c r="A119" s="54">
        <v>1017961</v>
      </c>
      <c r="B119" s="54" t="s">
        <v>760</v>
      </c>
      <c r="C119" s="55" t="s">
        <v>710</v>
      </c>
      <c r="D119" s="54" t="s">
        <v>754</v>
      </c>
      <c r="E119" s="54" t="s">
        <v>274</v>
      </c>
      <c r="F119" s="55"/>
      <c r="G119" s="54">
        <v>12</v>
      </c>
      <c r="H119" s="57" t="s">
        <v>544</v>
      </c>
      <c r="I119" s="57">
        <v>1.19</v>
      </c>
      <c r="J119" s="57">
        <v>1.38</v>
      </c>
      <c r="K119" s="57">
        <v>14.27</v>
      </c>
      <c r="L119" s="57">
        <v>16.55</v>
      </c>
      <c r="M119" s="57">
        <v>1.27</v>
      </c>
      <c r="N119" s="57">
        <v>1.47</v>
      </c>
      <c r="O119" s="57">
        <v>15.18</v>
      </c>
      <c r="P119" s="57">
        <v>17.61</v>
      </c>
      <c r="Q119" s="57">
        <v>1.56</v>
      </c>
      <c r="R119" s="54">
        <v>1.8</v>
      </c>
      <c r="S119" s="55"/>
      <c r="T119" s="1"/>
      <c r="U119" s="1"/>
      <c r="V119" s="1"/>
      <c r="W119" s="1"/>
      <c r="X119" s="1"/>
      <c r="Y119" s="1"/>
      <c r="Z119" s="1"/>
    </row>
    <row r="120" spans="1:26" ht="15.75" customHeight="1" x14ac:dyDescent="0.25">
      <c r="A120" s="54">
        <v>1017432</v>
      </c>
      <c r="B120" s="54" t="s">
        <v>761</v>
      </c>
      <c r="C120" s="55" t="s">
        <v>710</v>
      </c>
      <c r="D120" s="54" t="s">
        <v>754</v>
      </c>
      <c r="E120" s="54" t="s">
        <v>757</v>
      </c>
      <c r="F120" s="55"/>
      <c r="G120" s="54">
        <v>24</v>
      </c>
      <c r="H120" s="57" t="s">
        <v>544</v>
      </c>
      <c r="I120" s="57">
        <v>0.73</v>
      </c>
      <c r="J120" s="57">
        <v>0.85</v>
      </c>
      <c r="K120" s="57">
        <v>17.579999999999998</v>
      </c>
      <c r="L120" s="57">
        <v>20.39</v>
      </c>
      <c r="M120" s="57">
        <v>0.78</v>
      </c>
      <c r="N120" s="57">
        <v>0.9</v>
      </c>
      <c r="O120" s="57">
        <v>18.7</v>
      </c>
      <c r="P120" s="57">
        <v>21.69</v>
      </c>
      <c r="Q120" s="57">
        <v>0.96</v>
      </c>
      <c r="R120" s="54">
        <v>1.1100000000000001</v>
      </c>
      <c r="S120" s="55"/>
      <c r="T120" s="1"/>
      <c r="U120" s="1"/>
      <c r="V120" s="1"/>
      <c r="W120" s="1"/>
      <c r="X120" s="1"/>
      <c r="Y120" s="1"/>
      <c r="Z120" s="1"/>
    </row>
    <row r="121" spans="1:26" ht="15.75" customHeight="1" x14ac:dyDescent="0.25">
      <c r="A121" s="54">
        <v>1017012</v>
      </c>
      <c r="B121" s="54" t="s">
        <v>762</v>
      </c>
      <c r="C121" s="55" t="s">
        <v>710</v>
      </c>
      <c r="D121" s="54" t="s">
        <v>754</v>
      </c>
      <c r="E121" s="54" t="s">
        <v>274</v>
      </c>
      <c r="F121" s="55"/>
      <c r="G121" s="54">
        <v>6</v>
      </c>
      <c r="H121" s="57" t="s">
        <v>544</v>
      </c>
      <c r="I121" s="57">
        <v>2.94</v>
      </c>
      <c r="J121" s="57">
        <v>3.4</v>
      </c>
      <c r="K121" s="57">
        <v>17.61</v>
      </c>
      <c r="L121" s="57">
        <v>20.43</v>
      </c>
      <c r="M121" s="57">
        <v>3.12</v>
      </c>
      <c r="N121" s="57">
        <v>3.62</v>
      </c>
      <c r="O121" s="57">
        <v>18.739999999999998</v>
      </c>
      <c r="P121" s="57">
        <v>21.74</v>
      </c>
      <c r="Q121" s="57">
        <v>3.84</v>
      </c>
      <c r="R121" s="54">
        <v>4.46</v>
      </c>
      <c r="S121" s="55"/>
      <c r="T121" s="1"/>
      <c r="U121" s="1"/>
      <c r="V121" s="1"/>
      <c r="W121" s="1"/>
      <c r="X121" s="1"/>
      <c r="Y121" s="1"/>
      <c r="Z121" s="1"/>
    </row>
    <row r="122" spans="1:26" ht="15.75" customHeight="1" x14ac:dyDescent="0.25">
      <c r="A122" s="54">
        <v>1016821</v>
      </c>
      <c r="B122" s="54" t="s">
        <v>763</v>
      </c>
      <c r="C122" s="55" t="s">
        <v>710</v>
      </c>
      <c r="D122" s="54" t="s">
        <v>754</v>
      </c>
      <c r="E122" s="54" t="s">
        <v>274</v>
      </c>
      <c r="F122" s="55"/>
      <c r="G122" s="54">
        <v>6</v>
      </c>
      <c r="H122" s="57" t="s">
        <v>544</v>
      </c>
      <c r="I122" s="57">
        <v>2.94</v>
      </c>
      <c r="J122" s="57">
        <v>3.4</v>
      </c>
      <c r="K122" s="57">
        <v>17.61</v>
      </c>
      <c r="L122" s="57">
        <v>20.43</v>
      </c>
      <c r="M122" s="57">
        <v>3.12</v>
      </c>
      <c r="N122" s="57">
        <v>3.62</v>
      </c>
      <c r="O122" s="57">
        <v>18.739999999999998</v>
      </c>
      <c r="P122" s="57">
        <v>21.74</v>
      </c>
      <c r="Q122" s="57">
        <v>3.84</v>
      </c>
      <c r="R122" s="54">
        <v>4.46</v>
      </c>
      <c r="S122" s="55"/>
      <c r="T122" s="1"/>
      <c r="U122" s="1"/>
      <c r="V122" s="1"/>
      <c r="W122" s="1"/>
      <c r="X122" s="1"/>
      <c r="Y122" s="1"/>
      <c r="Z122" s="1"/>
    </row>
    <row r="123" spans="1:26" ht="15.75" customHeight="1" x14ac:dyDescent="0.25">
      <c r="A123" s="54">
        <v>1016713</v>
      </c>
      <c r="B123" s="54" t="s">
        <v>764</v>
      </c>
      <c r="C123" s="55" t="s">
        <v>710</v>
      </c>
      <c r="D123" s="54" t="s">
        <v>754</v>
      </c>
      <c r="E123" s="54" t="s">
        <v>274</v>
      </c>
      <c r="F123" s="55"/>
      <c r="G123" s="54">
        <v>6</v>
      </c>
      <c r="H123" s="57" t="s">
        <v>544</v>
      </c>
      <c r="I123" s="57">
        <v>2.94</v>
      </c>
      <c r="J123" s="57">
        <v>3.4</v>
      </c>
      <c r="K123" s="57">
        <v>17.61</v>
      </c>
      <c r="L123" s="57">
        <v>20.43</v>
      </c>
      <c r="M123" s="57">
        <v>3.12</v>
      </c>
      <c r="N123" s="57">
        <v>3.62</v>
      </c>
      <c r="O123" s="57">
        <v>18.739999999999998</v>
      </c>
      <c r="P123" s="57">
        <v>21.74</v>
      </c>
      <c r="Q123" s="57">
        <v>3.84</v>
      </c>
      <c r="R123" s="54">
        <v>4.46</v>
      </c>
      <c r="S123" s="55"/>
      <c r="T123" s="1"/>
      <c r="U123" s="1"/>
      <c r="V123" s="1"/>
      <c r="W123" s="1"/>
      <c r="X123" s="1"/>
      <c r="Y123" s="1"/>
      <c r="Z123" s="1"/>
    </row>
    <row r="124" spans="1:26" ht="15.75" customHeight="1" x14ac:dyDescent="0.25">
      <c r="A124" s="54">
        <v>1016381</v>
      </c>
      <c r="B124" s="54" t="s">
        <v>765</v>
      </c>
      <c r="C124" s="55" t="s">
        <v>710</v>
      </c>
      <c r="D124" s="54" t="s">
        <v>754</v>
      </c>
      <c r="E124" s="54" t="s">
        <v>274</v>
      </c>
      <c r="F124" s="55"/>
      <c r="G124" s="54">
        <v>12</v>
      </c>
      <c r="H124" s="57" t="s">
        <v>544</v>
      </c>
      <c r="I124" s="57">
        <v>0.71</v>
      </c>
      <c r="J124" s="57">
        <v>0.82</v>
      </c>
      <c r="K124" s="57">
        <v>8.5299999999999994</v>
      </c>
      <c r="L124" s="57">
        <v>9.89</v>
      </c>
      <c r="M124" s="57">
        <v>0.76</v>
      </c>
      <c r="N124" s="57">
        <v>0.88</v>
      </c>
      <c r="O124" s="57">
        <v>9.08</v>
      </c>
      <c r="P124" s="57">
        <v>10.53</v>
      </c>
      <c r="Q124" s="57">
        <v>0.93</v>
      </c>
      <c r="R124" s="54">
        <v>1.08</v>
      </c>
      <c r="S124" s="55"/>
      <c r="T124" s="1"/>
      <c r="U124" s="1"/>
      <c r="V124" s="1"/>
      <c r="W124" s="1"/>
      <c r="X124" s="1"/>
      <c r="Y124" s="1"/>
      <c r="Z124" s="1"/>
    </row>
    <row r="125" spans="1:26" ht="15.75" customHeight="1" x14ac:dyDescent="0.25">
      <c r="A125" s="54">
        <v>1016072</v>
      </c>
      <c r="B125" s="54" t="s">
        <v>766</v>
      </c>
      <c r="C125" s="55" t="s">
        <v>710</v>
      </c>
      <c r="D125" s="54" t="s">
        <v>754</v>
      </c>
      <c r="E125" s="54" t="s">
        <v>274</v>
      </c>
      <c r="F125" s="55"/>
      <c r="G125" s="54">
        <v>6</v>
      </c>
      <c r="H125" s="57" t="s">
        <v>544</v>
      </c>
      <c r="I125" s="57">
        <v>2.94</v>
      </c>
      <c r="J125" s="57">
        <v>3.4</v>
      </c>
      <c r="K125" s="57">
        <v>17.61</v>
      </c>
      <c r="L125" s="57">
        <v>20.43</v>
      </c>
      <c r="M125" s="57">
        <v>3.12</v>
      </c>
      <c r="N125" s="57">
        <v>3.62</v>
      </c>
      <c r="O125" s="57">
        <v>18.739999999999998</v>
      </c>
      <c r="P125" s="57">
        <v>21.74</v>
      </c>
      <c r="Q125" s="57">
        <v>3.84</v>
      </c>
      <c r="R125" s="54">
        <v>4.46</v>
      </c>
      <c r="S125" s="55"/>
      <c r="T125" s="1"/>
      <c r="U125" s="1"/>
      <c r="V125" s="1"/>
      <c r="W125" s="1"/>
      <c r="X125" s="1"/>
      <c r="Y125" s="1"/>
      <c r="Z125" s="1"/>
    </row>
    <row r="126" spans="1:26" ht="15.75" customHeight="1" x14ac:dyDescent="0.25">
      <c r="A126" s="54">
        <v>1015931</v>
      </c>
      <c r="B126" s="54" t="s">
        <v>767</v>
      </c>
      <c r="C126" s="55" t="s">
        <v>710</v>
      </c>
      <c r="D126" s="54" t="s">
        <v>754</v>
      </c>
      <c r="E126" s="54" t="s">
        <v>274</v>
      </c>
      <c r="F126" s="55"/>
      <c r="G126" s="54">
        <v>6</v>
      </c>
      <c r="H126" s="57" t="s">
        <v>544</v>
      </c>
      <c r="I126" s="57">
        <v>3.21</v>
      </c>
      <c r="J126" s="57">
        <v>3.72</v>
      </c>
      <c r="K126" s="57">
        <v>19.239999999999998</v>
      </c>
      <c r="L126" s="57">
        <v>22.32</v>
      </c>
      <c r="M126" s="57">
        <v>3.41</v>
      </c>
      <c r="N126" s="57">
        <v>3.96</v>
      </c>
      <c r="O126" s="57">
        <v>20.47</v>
      </c>
      <c r="P126" s="57">
        <v>23.75</v>
      </c>
      <c r="Q126" s="57">
        <v>4.2</v>
      </c>
      <c r="R126" s="54">
        <v>4.87</v>
      </c>
      <c r="S126" s="55"/>
      <c r="T126" s="1"/>
      <c r="U126" s="1"/>
      <c r="V126" s="1"/>
      <c r="W126" s="1"/>
      <c r="X126" s="1"/>
      <c r="Y126" s="1"/>
      <c r="Z126" s="1"/>
    </row>
    <row r="127" spans="1:26" ht="15.75" customHeight="1" x14ac:dyDescent="0.25">
      <c r="A127" s="54">
        <v>1015713</v>
      </c>
      <c r="B127" s="54" t="s">
        <v>768</v>
      </c>
      <c r="C127" s="55" t="s">
        <v>710</v>
      </c>
      <c r="D127" s="54" t="s">
        <v>754</v>
      </c>
      <c r="E127" s="54" t="s">
        <v>274</v>
      </c>
      <c r="F127" s="55"/>
      <c r="G127" s="54">
        <v>12</v>
      </c>
      <c r="H127" s="57" t="s">
        <v>544</v>
      </c>
      <c r="I127" s="57">
        <v>1.19</v>
      </c>
      <c r="J127" s="57">
        <v>1.38</v>
      </c>
      <c r="K127" s="57">
        <v>14.27</v>
      </c>
      <c r="L127" s="57">
        <v>16.55</v>
      </c>
      <c r="M127" s="57">
        <v>1.27</v>
      </c>
      <c r="N127" s="57">
        <v>1.47</v>
      </c>
      <c r="O127" s="57">
        <v>15.18</v>
      </c>
      <c r="P127" s="57">
        <v>17.61</v>
      </c>
      <c r="Q127" s="57">
        <v>1.56</v>
      </c>
      <c r="R127" s="54">
        <v>1.8</v>
      </c>
      <c r="S127" s="55"/>
      <c r="T127" s="1"/>
      <c r="U127" s="1"/>
      <c r="V127" s="1"/>
      <c r="W127" s="1"/>
      <c r="X127" s="1"/>
      <c r="Y127" s="1"/>
      <c r="Z127" s="1"/>
    </row>
    <row r="128" spans="1:26" ht="15.75" customHeight="1" x14ac:dyDescent="0.25">
      <c r="A128" s="54">
        <v>1015712</v>
      </c>
      <c r="B128" s="54" t="s">
        <v>769</v>
      </c>
      <c r="C128" s="55" t="s">
        <v>710</v>
      </c>
      <c r="D128" s="54" t="s">
        <v>754</v>
      </c>
      <c r="E128" s="54" t="s">
        <v>274</v>
      </c>
      <c r="F128" s="55"/>
      <c r="G128" s="54">
        <v>12</v>
      </c>
      <c r="H128" s="57" t="s">
        <v>544</v>
      </c>
      <c r="I128" s="57">
        <v>1.19</v>
      </c>
      <c r="J128" s="57">
        <v>1.38</v>
      </c>
      <c r="K128" s="57">
        <v>14.27</v>
      </c>
      <c r="L128" s="57">
        <v>16.55</v>
      </c>
      <c r="M128" s="57">
        <v>1.27</v>
      </c>
      <c r="N128" s="57">
        <v>1.47</v>
      </c>
      <c r="O128" s="57">
        <v>15.18</v>
      </c>
      <c r="P128" s="57">
        <v>17.61</v>
      </c>
      <c r="Q128" s="57">
        <v>1.56</v>
      </c>
      <c r="R128" s="54">
        <v>1.8</v>
      </c>
      <c r="S128" s="55"/>
      <c r="T128" s="1"/>
      <c r="U128" s="1"/>
      <c r="V128" s="1"/>
      <c r="W128" s="1"/>
      <c r="X128" s="1"/>
      <c r="Y128" s="1"/>
      <c r="Z128" s="1"/>
    </row>
    <row r="129" spans="1:26" ht="15.75" customHeight="1" x14ac:dyDescent="0.25">
      <c r="A129" s="54">
        <v>1015711</v>
      </c>
      <c r="B129" s="54" t="s">
        <v>770</v>
      </c>
      <c r="C129" s="55" t="s">
        <v>710</v>
      </c>
      <c r="D129" s="54" t="s">
        <v>754</v>
      </c>
      <c r="E129" s="54" t="s">
        <v>274</v>
      </c>
      <c r="F129" s="55"/>
      <c r="G129" s="54">
        <v>12</v>
      </c>
      <c r="H129" s="57" t="s">
        <v>544</v>
      </c>
      <c r="I129" s="57">
        <v>1.19</v>
      </c>
      <c r="J129" s="57">
        <v>1.38</v>
      </c>
      <c r="K129" s="57">
        <v>14.27</v>
      </c>
      <c r="L129" s="57">
        <v>16.55</v>
      </c>
      <c r="M129" s="57">
        <v>1.27</v>
      </c>
      <c r="N129" s="57">
        <v>1.47</v>
      </c>
      <c r="O129" s="57">
        <v>15.18</v>
      </c>
      <c r="P129" s="57">
        <v>17.61</v>
      </c>
      <c r="Q129" s="57">
        <v>1.56</v>
      </c>
      <c r="R129" s="54">
        <v>1.8</v>
      </c>
      <c r="S129" s="55"/>
      <c r="T129" s="1"/>
      <c r="U129" s="1"/>
      <c r="V129" s="1"/>
      <c r="W129" s="1"/>
      <c r="X129" s="1"/>
      <c r="Y129" s="1"/>
      <c r="Z129" s="1"/>
    </row>
    <row r="130" spans="1:26" ht="15.75" customHeight="1" x14ac:dyDescent="0.25">
      <c r="A130" s="54">
        <v>1012942</v>
      </c>
      <c r="B130" s="54" t="s">
        <v>771</v>
      </c>
      <c r="C130" s="55" t="s">
        <v>710</v>
      </c>
      <c r="D130" s="54" t="s">
        <v>754</v>
      </c>
      <c r="E130" s="54" t="s">
        <v>274</v>
      </c>
      <c r="F130" s="55"/>
      <c r="G130" s="54">
        <v>12</v>
      </c>
      <c r="H130" s="57" t="s">
        <v>544</v>
      </c>
      <c r="I130" s="57">
        <v>0.8</v>
      </c>
      <c r="J130" s="57">
        <v>0.92</v>
      </c>
      <c r="K130" s="57">
        <v>9.5500000000000007</v>
      </c>
      <c r="L130" s="57">
        <v>11.08</v>
      </c>
      <c r="M130" s="57">
        <v>0.85</v>
      </c>
      <c r="N130" s="57">
        <v>0.98</v>
      </c>
      <c r="O130" s="57">
        <v>10.16</v>
      </c>
      <c r="P130" s="57">
        <v>11.79</v>
      </c>
      <c r="Q130" s="57">
        <v>1.04</v>
      </c>
      <c r="R130" s="54">
        <v>1.21</v>
      </c>
      <c r="S130" s="55"/>
      <c r="T130" s="1"/>
      <c r="U130" s="1"/>
      <c r="V130" s="1"/>
      <c r="W130" s="1"/>
      <c r="X130" s="1"/>
      <c r="Y130" s="1"/>
      <c r="Z130" s="1"/>
    </row>
    <row r="131" spans="1:26" ht="15.75" customHeight="1" x14ac:dyDescent="0.25">
      <c r="A131" s="54">
        <v>1012916</v>
      </c>
      <c r="B131" s="54" t="s">
        <v>772</v>
      </c>
      <c r="C131" s="55" t="s">
        <v>710</v>
      </c>
      <c r="D131" s="54" t="s">
        <v>754</v>
      </c>
      <c r="E131" s="54" t="s">
        <v>274</v>
      </c>
      <c r="F131" s="55"/>
      <c r="G131" s="54">
        <v>12</v>
      </c>
      <c r="H131" s="57" t="s">
        <v>544</v>
      </c>
      <c r="I131" s="57">
        <v>0.71</v>
      </c>
      <c r="J131" s="57">
        <v>0.82</v>
      </c>
      <c r="K131" s="57">
        <v>8.5299999999999994</v>
      </c>
      <c r="L131" s="57">
        <v>9.89</v>
      </c>
      <c r="M131" s="57">
        <v>0.76</v>
      </c>
      <c r="N131" s="57">
        <v>0.88</v>
      </c>
      <c r="O131" s="57">
        <v>9.08</v>
      </c>
      <c r="P131" s="57">
        <v>10.53</v>
      </c>
      <c r="Q131" s="57">
        <v>0.93</v>
      </c>
      <c r="R131" s="54">
        <v>1.08</v>
      </c>
      <c r="S131" s="55"/>
      <c r="T131" s="1"/>
      <c r="U131" s="1"/>
      <c r="V131" s="1"/>
      <c r="W131" s="1"/>
      <c r="X131" s="1"/>
      <c r="Y131" s="1"/>
      <c r="Z131" s="1"/>
    </row>
    <row r="132" spans="1:26" ht="15.75" customHeight="1" x14ac:dyDescent="0.25">
      <c r="A132" s="54">
        <v>1012523</v>
      </c>
      <c r="B132" s="54" t="s">
        <v>773</v>
      </c>
      <c r="C132" s="55" t="s">
        <v>710</v>
      </c>
      <c r="D132" s="54" t="s">
        <v>754</v>
      </c>
      <c r="E132" s="54" t="s">
        <v>274</v>
      </c>
      <c r="F132" s="55"/>
      <c r="G132" s="54">
        <v>12</v>
      </c>
      <c r="H132" s="57" t="s">
        <v>544</v>
      </c>
      <c r="I132" s="57">
        <v>0.71</v>
      </c>
      <c r="J132" s="57">
        <v>0.82</v>
      </c>
      <c r="K132" s="57">
        <v>8.5299999999999994</v>
      </c>
      <c r="L132" s="57">
        <v>9.89</v>
      </c>
      <c r="M132" s="57">
        <v>0.76</v>
      </c>
      <c r="N132" s="57">
        <v>0.88</v>
      </c>
      <c r="O132" s="57">
        <v>9.08</v>
      </c>
      <c r="P132" s="57">
        <v>10.53</v>
      </c>
      <c r="Q132" s="57">
        <v>0.93</v>
      </c>
      <c r="R132" s="54">
        <v>1.08</v>
      </c>
      <c r="S132" s="55"/>
      <c r="T132" s="1"/>
      <c r="U132" s="1"/>
      <c r="V132" s="1"/>
      <c r="W132" s="1"/>
      <c r="X132" s="1"/>
      <c r="Y132" s="1"/>
      <c r="Z132" s="1"/>
    </row>
    <row r="133" spans="1:26" ht="15.75" customHeight="1" x14ac:dyDescent="0.25">
      <c r="A133" s="54">
        <v>1012522</v>
      </c>
      <c r="B133" s="54" t="s">
        <v>774</v>
      </c>
      <c r="C133" s="55" t="s">
        <v>710</v>
      </c>
      <c r="D133" s="54" t="s">
        <v>754</v>
      </c>
      <c r="E133" s="54" t="s">
        <v>274</v>
      </c>
      <c r="F133" s="55"/>
      <c r="G133" s="54">
        <v>12</v>
      </c>
      <c r="H133" s="57" t="s">
        <v>544</v>
      </c>
      <c r="I133" s="57">
        <v>0.71</v>
      </c>
      <c r="J133" s="57">
        <v>0.82</v>
      </c>
      <c r="K133" s="57">
        <v>8.5299999999999994</v>
      </c>
      <c r="L133" s="57">
        <v>9.89</v>
      </c>
      <c r="M133" s="57">
        <v>0.76</v>
      </c>
      <c r="N133" s="57">
        <v>0.88</v>
      </c>
      <c r="O133" s="57">
        <v>9.08</v>
      </c>
      <c r="P133" s="57">
        <v>10.53</v>
      </c>
      <c r="Q133" s="57">
        <v>0.93</v>
      </c>
      <c r="R133" s="54">
        <v>1.08</v>
      </c>
      <c r="S133" s="55"/>
      <c r="T133" s="1"/>
      <c r="U133" s="1"/>
      <c r="V133" s="1"/>
      <c r="W133" s="1"/>
      <c r="X133" s="1"/>
      <c r="Y133" s="1"/>
      <c r="Z133" s="1"/>
    </row>
    <row r="134" spans="1:26" ht="15.75" customHeight="1" x14ac:dyDescent="0.25">
      <c r="A134" s="54">
        <v>1011285</v>
      </c>
      <c r="B134" s="54" t="s">
        <v>775</v>
      </c>
      <c r="C134" s="55" t="s">
        <v>710</v>
      </c>
      <c r="D134" s="54" t="s">
        <v>754</v>
      </c>
      <c r="E134" s="54" t="s">
        <v>757</v>
      </c>
      <c r="F134" s="55"/>
      <c r="G134" s="54">
        <v>24</v>
      </c>
      <c r="H134" s="57" t="s">
        <v>544</v>
      </c>
      <c r="I134" s="57">
        <v>0.73</v>
      </c>
      <c r="J134" s="57">
        <v>0.85</v>
      </c>
      <c r="K134" s="57">
        <v>17.579999999999998</v>
      </c>
      <c r="L134" s="57">
        <v>20.39</v>
      </c>
      <c r="M134" s="57">
        <v>0.78</v>
      </c>
      <c r="N134" s="57">
        <v>0.9</v>
      </c>
      <c r="O134" s="57">
        <v>18.7</v>
      </c>
      <c r="P134" s="57">
        <v>21.69</v>
      </c>
      <c r="Q134" s="57">
        <v>0.96</v>
      </c>
      <c r="R134" s="54">
        <v>1.1100000000000001</v>
      </c>
      <c r="S134" s="55"/>
      <c r="T134" s="1"/>
      <c r="U134" s="1"/>
      <c r="V134" s="1"/>
      <c r="W134" s="1"/>
      <c r="X134" s="1"/>
      <c r="Y134" s="1"/>
      <c r="Z134" s="1"/>
    </row>
    <row r="135" spans="1:26" ht="15.75" customHeight="1" x14ac:dyDescent="0.25">
      <c r="A135" s="54">
        <v>1011284</v>
      </c>
      <c r="B135" s="54" t="s">
        <v>776</v>
      </c>
      <c r="C135" s="55" t="s">
        <v>710</v>
      </c>
      <c r="D135" s="54" t="s">
        <v>754</v>
      </c>
      <c r="E135" s="54" t="s">
        <v>757</v>
      </c>
      <c r="F135" s="55"/>
      <c r="G135" s="54">
        <v>24</v>
      </c>
      <c r="H135" s="57" t="s">
        <v>544</v>
      </c>
      <c r="I135" s="57">
        <v>0.73</v>
      </c>
      <c r="J135" s="57">
        <v>0.85</v>
      </c>
      <c r="K135" s="57">
        <v>17.579999999999998</v>
      </c>
      <c r="L135" s="57">
        <v>20.39</v>
      </c>
      <c r="M135" s="57">
        <v>0.78</v>
      </c>
      <c r="N135" s="57">
        <v>0.9</v>
      </c>
      <c r="O135" s="57">
        <v>18.7</v>
      </c>
      <c r="P135" s="57">
        <v>21.69</v>
      </c>
      <c r="Q135" s="57">
        <v>0.96</v>
      </c>
      <c r="R135" s="54">
        <v>1.1100000000000001</v>
      </c>
      <c r="S135" s="55"/>
      <c r="T135" s="1"/>
      <c r="U135" s="1"/>
      <c r="V135" s="1"/>
      <c r="W135" s="1"/>
      <c r="X135" s="1"/>
      <c r="Y135" s="1"/>
      <c r="Z135" s="1"/>
    </row>
    <row r="136" spans="1:26" ht="15.75" customHeight="1" x14ac:dyDescent="0.25">
      <c r="A136" s="54">
        <v>1011283</v>
      </c>
      <c r="B136" s="54" t="s">
        <v>777</v>
      </c>
      <c r="C136" s="55" t="s">
        <v>710</v>
      </c>
      <c r="D136" s="54" t="s">
        <v>754</v>
      </c>
      <c r="E136" s="54" t="s">
        <v>757</v>
      </c>
      <c r="F136" s="55"/>
      <c r="G136" s="54">
        <v>24</v>
      </c>
      <c r="H136" s="57" t="s">
        <v>544</v>
      </c>
      <c r="I136" s="57">
        <v>0.73</v>
      </c>
      <c r="J136" s="57">
        <v>0.85</v>
      </c>
      <c r="K136" s="57">
        <v>17.579999999999998</v>
      </c>
      <c r="L136" s="57">
        <v>20.39</v>
      </c>
      <c r="M136" s="57">
        <v>0.78</v>
      </c>
      <c r="N136" s="57">
        <v>0.9</v>
      </c>
      <c r="O136" s="57">
        <v>18.7</v>
      </c>
      <c r="P136" s="57">
        <v>21.69</v>
      </c>
      <c r="Q136" s="57">
        <v>0.96</v>
      </c>
      <c r="R136" s="54">
        <v>1.1100000000000001</v>
      </c>
      <c r="S136" s="55"/>
      <c r="T136" s="1"/>
      <c r="U136" s="1"/>
      <c r="V136" s="1"/>
      <c r="W136" s="1"/>
      <c r="X136" s="1"/>
      <c r="Y136" s="1"/>
      <c r="Z136" s="1"/>
    </row>
    <row r="137" spans="1:26" ht="15.75" customHeight="1" x14ac:dyDescent="0.25">
      <c r="A137" s="54">
        <v>133582</v>
      </c>
      <c r="B137" s="54" t="s">
        <v>778</v>
      </c>
      <c r="C137" s="55" t="s">
        <v>710</v>
      </c>
      <c r="D137" s="54" t="s">
        <v>754</v>
      </c>
      <c r="E137" s="54" t="s">
        <v>274</v>
      </c>
      <c r="F137" s="55"/>
      <c r="G137" s="54">
        <v>24</v>
      </c>
      <c r="H137" s="57" t="s">
        <v>544</v>
      </c>
      <c r="I137" s="57">
        <v>0.81</v>
      </c>
      <c r="J137" s="57">
        <v>0.94</v>
      </c>
      <c r="K137" s="57">
        <v>19.5</v>
      </c>
      <c r="L137" s="57">
        <v>22.62</v>
      </c>
      <c r="M137" s="57">
        <v>0.89</v>
      </c>
      <c r="N137" s="57">
        <v>1.03</v>
      </c>
      <c r="O137" s="57">
        <v>21.36</v>
      </c>
      <c r="P137" s="57">
        <v>24.78</v>
      </c>
      <c r="Q137" s="57">
        <v>1.1000000000000001</v>
      </c>
      <c r="R137" s="54">
        <v>1.27</v>
      </c>
      <c r="S137" s="55"/>
      <c r="T137" s="1"/>
      <c r="U137" s="1"/>
      <c r="V137" s="1"/>
      <c r="W137" s="1"/>
      <c r="X137" s="1"/>
      <c r="Y137" s="1"/>
      <c r="Z137" s="1"/>
    </row>
    <row r="138" spans="1:26" ht="15.75" customHeight="1" x14ac:dyDescent="0.25">
      <c r="A138" s="54">
        <v>133580</v>
      </c>
      <c r="B138" s="54" t="s">
        <v>779</v>
      </c>
      <c r="C138" s="55" t="s">
        <v>710</v>
      </c>
      <c r="D138" s="54" t="s">
        <v>754</v>
      </c>
      <c r="E138" s="54" t="s">
        <v>274</v>
      </c>
      <c r="F138" s="55"/>
      <c r="G138" s="54">
        <v>24</v>
      </c>
      <c r="H138" s="57" t="s">
        <v>544</v>
      </c>
      <c r="I138" s="57">
        <v>0.81</v>
      </c>
      <c r="J138" s="57">
        <v>0.94</v>
      </c>
      <c r="K138" s="57">
        <v>19.5</v>
      </c>
      <c r="L138" s="57">
        <v>22.62</v>
      </c>
      <c r="M138" s="57">
        <v>0.89</v>
      </c>
      <c r="N138" s="57">
        <v>1.03</v>
      </c>
      <c r="O138" s="57">
        <v>21.36</v>
      </c>
      <c r="P138" s="57">
        <v>24.78</v>
      </c>
      <c r="Q138" s="57">
        <v>1.1000000000000001</v>
      </c>
      <c r="R138" s="54">
        <v>1.27</v>
      </c>
      <c r="S138" s="55"/>
      <c r="T138" s="1"/>
      <c r="U138" s="1"/>
      <c r="V138" s="1"/>
      <c r="W138" s="1"/>
      <c r="X138" s="1"/>
      <c r="Y138" s="1"/>
      <c r="Z138" s="1"/>
    </row>
    <row r="139" spans="1:26" ht="15.75" customHeight="1" x14ac:dyDescent="0.25">
      <c r="A139" s="54">
        <v>1017754</v>
      </c>
      <c r="B139" s="54" t="s">
        <v>780</v>
      </c>
      <c r="C139" s="55" t="s">
        <v>710</v>
      </c>
      <c r="D139" s="54" t="s">
        <v>781</v>
      </c>
      <c r="E139" s="54" t="s">
        <v>782</v>
      </c>
      <c r="F139" s="55"/>
      <c r="G139" s="54">
        <v>24</v>
      </c>
      <c r="H139" s="57" t="s">
        <v>544</v>
      </c>
      <c r="I139" s="57">
        <v>0.88</v>
      </c>
      <c r="J139" s="57">
        <v>1.02</v>
      </c>
      <c r="K139" s="57">
        <v>21.07</v>
      </c>
      <c r="L139" s="57">
        <v>24.44</v>
      </c>
      <c r="M139" s="57">
        <v>0.93</v>
      </c>
      <c r="N139" s="57">
        <v>1.08</v>
      </c>
      <c r="O139" s="57">
        <v>22.41</v>
      </c>
      <c r="P139" s="57">
        <v>26</v>
      </c>
      <c r="Q139" s="57">
        <v>1.1000000000000001</v>
      </c>
      <c r="R139" s="54">
        <v>1.28</v>
      </c>
      <c r="S139" s="55"/>
      <c r="T139" s="1"/>
      <c r="U139" s="1"/>
      <c r="V139" s="1"/>
      <c r="W139" s="1"/>
      <c r="X139" s="1"/>
      <c r="Y139" s="1"/>
      <c r="Z139" s="1"/>
    </row>
    <row r="140" spans="1:26" ht="15.75" customHeight="1" x14ac:dyDescent="0.25">
      <c r="A140" s="54">
        <v>1017751</v>
      </c>
      <c r="B140" s="54" t="s">
        <v>783</v>
      </c>
      <c r="C140" s="55" t="s">
        <v>710</v>
      </c>
      <c r="D140" s="54" t="s">
        <v>781</v>
      </c>
      <c r="E140" s="54" t="s">
        <v>782</v>
      </c>
      <c r="F140" s="55"/>
      <c r="G140" s="54">
        <v>24</v>
      </c>
      <c r="H140" s="57" t="s">
        <v>544</v>
      </c>
      <c r="I140" s="57">
        <v>0.88</v>
      </c>
      <c r="J140" s="57">
        <v>1.02</v>
      </c>
      <c r="K140" s="57">
        <v>21.07</v>
      </c>
      <c r="L140" s="57">
        <v>24.44</v>
      </c>
      <c r="M140" s="57">
        <v>0.93</v>
      </c>
      <c r="N140" s="57">
        <v>1.08</v>
      </c>
      <c r="O140" s="57">
        <v>22.41</v>
      </c>
      <c r="P140" s="57">
        <v>26</v>
      </c>
      <c r="Q140" s="57">
        <v>1.1000000000000001</v>
      </c>
      <c r="R140" s="54">
        <v>1.28</v>
      </c>
      <c r="S140" s="55"/>
      <c r="T140" s="1"/>
      <c r="U140" s="1"/>
      <c r="V140" s="1"/>
      <c r="W140" s="1"/>
      <c r="X140" s="1"/>
      <c r="Y140" s="1"/>
      <c r="Z140" s="1"/>
    </row>
    <row r="141" spans="1:26" ht="15.75" customHeight="1" x14ac:dyDescent="0.25">
      <c r="A141" s="54">
        <v>1018212</v>
      </c>
      <c r="B141" s="54" t="s">
        <v>784</v>
      </c>
      <c r="C141" s="55" t="s">
        <v>710</v>
      </c>
      <c r="D141" s="54" t="s">
        <v>785</v>
      </c>
      <c r="E141" s="54" t="s">
        <v>211</v>
      </c>
      <c r="F141" s="55"/>
      <c r="G141" s="54">
        <v>6</v>
      </c>
      <c r="H141" s="57" t="s">
        <v>544</v>
      </c>
      <c r="I141" s="57">
        <v>0.63</v>
      </c>
      <c r="J141" s="57">
        <v>0.73</v>
      </c>
      <c r="K141" s="57">
        <v>3.79</v>
      </c>
      <c r="L141" s="57">
        <v>4.4000000000000004</v>
      </c>
      <c r="M141" s="57">
        <v>0.72</v>
      </c>
      <c r="N141" s="57">
        <v>0.83</v>
      </c>
      <c r="O141" s="57">
        <v>4.3099999999999996</v>
      </c>
      <c r="P141" s="57">
        <v>5</v>
      </c>
      <c r="Q141" s="57">
        <v>0.86</v>
      </c>
      <c r="R141" s="54">
        <v>1</v>
      </c>
      <c r="S141" s="55"/>
      <c r="T141" s="1"/>
      <c r="U141" s="1"/>
      <c r="V141" s="1"/>
      <c r="W141" s="1"/>
      <c r="X141" s="1"/>
      <c r="Y141" s="1"/>
      <c r="Z141" s="1"/>
    </row>
    <row r="142" spans="1:26" ht="15.75" customHeight="1" x14ac:dyDescent="0.25">
      <c r="A142" s="54">
        <v>1018171</v>
      </c>
      <c r="B142" s="54" t="s">
        <v>786</v>
      </c>
      <c r="C142" s="55" t="s">
        <v>710</v>
      </c>
      <c r="D142" s="54" t="s">
        <v>785</v>
      </c>
      <c r="E142" s="54" t="s">
        <v>211</v>
      </c>
      <c r="F142" s="55"/>
      <c r="G142" s="54">
        <v>24</v>
      </c>
      <c r="H142" s="57" t="s">
        <v>544</v>
      </c>
      <c r="I142" s="57">
        <v>0.7</v>
      </c>
      <c r="J142" s="57">
        <v>0.81</v>
      </c>
      <c r="K142" s="57">
        <v>16.690000000000001</v>
      </c>
      <c r="L142" s="57">
        <v>19.36</v>
      </c>
      <c r="M142" s="57">
        <v>0.79</v>
      </c>
      <c r="N142" s="57">
        <v>0.92</v>
      </c>
      <c r="O142" s="57">
        <v>18.97</v>
      </c>
      <c r="P142" s="57">
        <v>22.01</v>
      </c>
      <c r="Q142" s="57">
        <v>0.95</v>
      </c>
      <c r="R142" s="54">
        <v>1.1000000000000001</v>
      </c>
      <c r="S142" s="55"/>
      <c r="T142" s="1"/>
      <c r="U142" s="1"/>
      <c r="V142" s="1"/>
      <c r="W142" s="1"/>
      <c r="X142" s="1"/>
      <c r="Y142" s="1"/>
      <c r="Z142" s="1"/>
    </row>
    <row r="143" spans="1:26" ht="15.75" customHeight="1" x14ac:dyDescent="0.25">
      <c r="A143" s="54">
        <v>1018081</v>
      </c>
      <c r="B143" s="54" t="s">
        <v>789</v>
      </c>
      <c r="C143" s="55" t="s">
        <v>710</v>
      </c>
      <c r="D143" s="54" t="s">
        <v>785</v>
      </c>
      <c r="E143" s="54" t="s">
        <v>211</v>
      </c>
      <c r="F143" s="55"/>
      <c r="G143" s="54">
        <v>6</v>
      </c>
      <c r="H143" s="57" t="s">
        <v>544</v>
      </c>
      <c r="I143" s="57">
        <v>1.1399999999999999</v>
      </c>
      <c r="J143" s="57">
        <v>1.32</v>
      </c>
      <c r="K143" s="57">
        <v>6.83</v>
      </c>
      <c r="L143" s="57">
        <v>7.92</v>
      </c>
      <c r="M143" s="57">
        <v>1.29</v>
      </c>
      <c r="N143" s="57">
        <v>1.5</v>
      </c>
      <c r="O143" s="57">
        <v>7.76</v>
      </c>
      <c r="P143" s="57">
        <v>9</v>
      </c>
      <c r="Q143" s="57">
        <v>1.55</v>
      </c>
      <c r="R143" s="54">
        <v>1.8</v>
      </c>
      <c r="S143" s="55"/>
      <c r="T143" s="1"/>
      <c r="U143" s="1"/>
      <c r="V143" s="1"/>
      <c r="W143" s="1"/>
      <c r="X143" s="1"/>
      <c r="Y143" s="1"/>
      <c r="Z143" s="1"/>
    </row>
    <row r="144" spans="1:26" ht="15.75" customHeight="1" x14ac:dyDescent="0.25">
      <c r="A144" s="54">
        <v>1018071</v>
      </c>
      <c r="B144" s="54" t="s">
        <v>790</v>
      </c>
      <c r="C144" s="55" t="s">
        <v>710</v>
      </c>
      <c r="D144" s="54" t="s">
        <v>785</v>
      </c>
      <c r="E144" s="54" t="s">
        <v>211</v>
      </c>
      <c r="F144" s="55"/>
      <c r="G144" s="54">
        <v>1</v>
      </c>
      <c r="H144" s="57" t="s">
        <v>544</v>
      </c>
      <c r="I144" s="57">
        <v>36.619999999999997</v>
      </c>
      <c r="J144" s="57">
        <v>42.48</v>
      </c>
      <c r="K144" s="57">
        <v>36.619999999999997</v>
      </c>
      <c r="L144" s="57">
        <v>42.48</v>
      </c>
      <c r="M144" s="57">
        <v>38.96</v>
      </c>
      <c r="N144" s="57">
        <v>45.19</v>
      </c>
      <c r="O144" s="57">
        <v>38.96</v>
      </c>
      <c r="P144" s="57">
        <v>45.19</v>
      </c>
      <c r="Q144" s="57">
        <v>38.96</v>
      </c>
      <c r="R144" s="54">
        <v>45.19</v>
      </c>
      <c r="S144" s="55"/>
      <c r="T144" s="1"/>
      <c r="U144" s="1"/>
      <c r="V144" s="1"/>
      <c r="W144" s="1"/>
      <c r="X144" s="1"/>
      <c r="Y144" s="1"/>
      <c r="Z144" s="1"/>
    </row>
    <row r="145" spans="1:26" ht="15.75" customHeight="1" x14ac:dyDescent="0.25">
      <c r="A145" s="54">
        <v>1017991</v>
      </c>
      <c r="B145" s="54" t="s">
        <v>791</v>
      </c>
      <c r="C145" s="55" t="s">
        <v>710</v>
      </c>
      <c r="D145" s="54" t="s">
        <v>785</v>
      </c>
      <c r="E145" s="54" t="s">
        <v>211</v>
      </c>
      <c r="F145" s="55"/>
      <c r="G145" s="54">
        <v>6</v>
      </c>
      <c r="H145" s="57" t="s">
        <v>544</v>
      </c>
      <c r="I145" s="57">
        <v>0.56999999999999995</v>
      </c>
      <c r="J145" s="57">
        <v>0.66</v>
      </c>
      <c r="K145" s="57">
        <v>3.42</v>
      </c>
      <c r="L145" s="57">
        <v>3.97</v>
      </c>
      <c r="M145" s="57">
        <v>0.65</v>
      </c>
      <c r="N145" s="57">
        <v>0.75</v>
      </c>
      <c r="O145" s="57">
        <v>3.88</v>
      </c>
      <c r="P145" s="57">
        <v>4.5</v>
      </c>
      <c r="Q145" s="57">
        <v>0.78</v>
      </c>
      <c r="R145" s="54">
        <v>0.9</v>
      </c>
      <c r="S145" s="55"/>
      <c r="T145" s="1"/>
      <c r="U145" s="1"/>
      <c r="V145" s="1"/>
      <c r="W145" s="1"/>
      <c r="X145" s="1"/>
      <c r="Y145" s="1"/>
      <c r="Z145" s="1"/>
    </row>
    <row r="146" spans="1:26" ht="15.75" customHeight="1" x14ac:dyDescent="0.25">
      <c r="A146" s="54">
        <v>1017984</v>
      </c>
      <c r="B146" s="54" t="s">
        <v>792</v>
      </c>
      <c r="C146" s="55" t="s">
        <v>710</v>
      </c>
      <c r="D146" s="54" t="s">
        <v>785</v>
      </c>
      <c r="E146" s="54" t="s">
        <v>211</v>
      </c>
      <c r="F146" s="55"/>
      <c r="G146" s="54">
        <v>6</v>
      </c>
      <c r="H146" s="57" t="s">
        <v>544</v>
      </c>
      <c r="I146" s="57">
        <v>0.56999999999999995</v>
      </c>
      <c r="J146" s="57">
        <v>0.66</v>
      </c>
      <c r="K146" s="57">
        <v>3.42</v>
      </c>
      <c r="L146" s="57">
        <v>3.97</v>
      </c>
      <c r="M146" s="57">
        <v>0.65</v>
      </c>
      <c r="N146" s="57">
        <v>0.75</v>
      </c>
      <c r="O146" s="57">
        <v>3.88</v>
      </c>
      <c r="P146" s="57">
        <v>4.5</v>
      </c>
      <c r="Q146" s="57">
        <v>0.78</v>
      </c>
      <c r="R146" s="54">
        <v>0.9</v>
      </c>
      <c r="S146" s="55"/>
      <c r="T146" s="1"/>
      <c r="U146" s="1"/>
      <c r="V146" s="1"/>
      <c r="W146" s="1"/>
      <c r="X146" s="1"/>
      <c r="Y146" s="1"/>
      <c r="Z146" s="1"/>
    </row>
    <row r="147" spans="1:26" ht="15.75" customHeight="1" x14ac:dyDescent="0.25">
      <c r="A147" s="54">
        <v>1017871</v>
      </c>
      <c r="B147" s="54" t="s">
        <v>793</v>
      </c>
      <c r="C147" s="55" t="s">
        <v>710</v>
      </c>
      <c r="D147" s="54" t="s">
        <v>785</v>
      </c>
      <c r="E147" s="54" t="s">
        <v>211</v>
      </c>
      <c r="F147" s="55"/>
      <c r="G147" s="54">
        <v>6</v>
      </c>
      <c r="H147" s="57" t="s">
        <v>544</v>
      </c>
      <c r="I147" s="57">
        <v>0.63</v>
      </c>
      <c r="J147" s="57">
        <v>0.73</v>
      </c>
      <c r="K147" s="57">
        <v>3.79</v>
      </c>
      <c r="L147" s="57">
        <v>4.4000000000000004</v>
      </c>
      <c r="M147" s="57">
        <v>0.72</v>
      </c>
      <c r="N147" s="57">
        <v>0.83</v>
      </c>
      <c r="O147" s="57">
        <v>4.3099999999999996</v>
      </c>
      <c r="P147" s="57">
        <v>5</v>
      </c>
      <c r="Q147" s="57">
        <v>0.86</v>
      </c>
      <c r="R147" s="54">
        <v>1</v>
      </c>
      <c r="S147" s="55"/>
      <c r="T147" s="1"/>
      <c r="U147" s="1"/>
      <c r="V147" s="1"/>
      <c r="W147" s="1"/>
      <c r="X147" s="1"/>
      <c r="Y147" s="1"/>
      <c r="Z147" s="1"/>
    </row>
    <row r="148" spans="1:26" ht="15.75" customHeight="1" x14ac:dyDescent="0.25">
      <c r="A148" s="54">
        <v>1017632</v>
      </c>
      <c r="B148" s="54" t="s">
        <v>794</v>
      </c>
      <c r="C148" s="55" t="s">
        <v>710</v>
      </c>
      <c r="D148" s="54" t="s">
        <v>785</v>
      </c>
      <c r="E148" s="54" t="s">
        <v>211</v>
      </c>
      <c r="F148" s="55"/>
      <c r="G148" s="54">
        <v>6</v>
      </c>
      <c r="H148" s="57" t="s">
        <v>544</v>
      </c>
      <c r="I148" s="57">
        <v>0.63</v>
      </c>
      <c r="J148" s="57">
        <v>0.73</v>
      </c>
      <c r="K148" s="57">
        <v>3.79</v>
      </c>
      <c r="L148" s="57">
        <v>4.4000000000000004</v>
      </c>
      <c r="M148" s="57">
        <v>0.72</v>
      </c>
      <c r="N148" s="57">
        <v>0.83</v>
      </c>
      <c r="O148" s="57">
        <v>4.3099999999999996</v>
      </c>
      <c r="P148" s="57">
        <v>5</v>
      </c>
      <c r="Q148" s="57">
        <v>0.86</v>
      </c>
      <c r="R148" s="54">
        <v>1</v>
      </c>
      <c r="S148" s="55"/>
      <c r="T148" s="1"/>
      <c r="U148" s="1"/>
      <c r="V148" s="1"/>
      <c r="W148" s="1"/>
      <c r="X148" s="1"/>
      <c r="Y148" s="1"/>
      <c r="Z148" s="1"/>
    </row>
    <row r="149" spans="1:26" ht="15.75" customHeight="1" x14ac:dyDescent="0.25">
      <c r="A149" s="54">
        <v>1017521</v>
      </c>
      <c r="B149" s="54" t="s">
        <v>795</v>
      </c>
      <c r="C149" s="55" t="s">
        <v>710</v>
      </c>
      <c r="D149" s="54" t="s">
        <v>785</v>
      </c>
      <c r="E149" s="54" t="s">
        <v>211</v>
      </c>
      <c r="F149" s="55"/>
      <c r="G149" s="54">
        <v>1</v>
      </c>
      <c r="H149" s="57" t="s">
        <v>544</v>
      </c>
      <c r="I149" s="57">
        <v>36.619999999999997</v>
      </c>
      <c r="J149" s="57">
        <v>42.48</v>
      </c>
      <c r="K149" s="57">
        <v>36.619999999999997</v>
      </c>
      <c r="L149" s="57">
        <v>42.48</v>
      </c>
      <c r="M149" s="57">
        <v>38.96</v>
      </c>
      <c r="N149" s="57">
        <v>45.19</v>
      </c>
      <c r="O149" s="57">
        <v>38.96</v>
      </c>
      <c r="P149" s="57">
        <v>45.19</v>
      </c>
      <c r="Q149" s="57">
        <v>38.96</v>
      </c>
      <c r="R149" s="54">
        <v>45.19</v>
      </c>
      <c r="S149" s="55"/>
      <c r="T149" s="1"/>
      <c r="U149" s="1"/>
      <c r="V149" s="1"/>
      <c r="W149" s="1"/>
      <c r="X149" s="1"/>
      <c r="Y149" s="1"/>
      <c r="Z149" s="1"/>
    </row>
    <row r="150" spans="1:26" ht="15.75" customHeight="1" x14ac:dyDescent="0.25">
      <c r="A150" s="54">
        <v>1017231</v>
      </c>
      <c r="B150" s="54" t="s">
        <v>796</v>
      </c>
      <c r="C150" s="55" t="s">
        <v>710</v>
      </c>
      <c r="D150" s="54" t="s">
        <v>785</v>
      </c>
      <c r="E150" s="54" t="s">
        <v>211</v>
      </c>
      <c r="F150" s="55"/>
      <c r="G150" s="54">
        <v>6</v>
      </c>
      <c r="H150" s="57" t="s">
        <v>544</v>
      </c>
      <c r="I150" s="57">
        <v>1.1399999999999999</v>
      </c>
      <c r="J150" s="57">
        <v>1.32</v>
      </c>
      <c r="K150" s="57">
        <v>6.83</v>
      </c>
      <c r="L150" s="57">
        <v>7.92</v>
      </c>
      <c r="M150" s="57">
        <v>1.29</v>
      </c>
      <c r="N150" s="57">
        <v>1.5</v>
      </c>
      <c r="O150" s="57">
        <v>7.76</v>
      </c>
      <c r="P150" s="57">
        <v>9</v>
      </c>
      <c r="Q150" s="57">
        <v>1.55</v>
      </c>
      <c r="R150" s="54">
        <v>1.8</v>
      </c>
      <c r="S150" s="55"/>
      <c r="T150" s="1"/>
      <c r="U150" s="1"/>
      <c r="V150" s="1"/>
      <c r="W150" s="1"/>
      <c r="X150" s="1"/>
      <c r="Y150" s="1"/>
      <c r="Z150" s="1"/>
    </row>
    <row r="151" spans="1:26" ht="15.75" customHeight="1" x14ac:dyDescent="0.25">
      <c r="A151" s="54">
        <v>1017221</v>
      </c>
      <c r="B151" s="54" t="s">
        <v>797</v>
      </c>
      <c r="C151" s="55" t="s">
        <v>710</v>
      </c>
      <c r="D151" s="54" t="s">
        <v>785</v>
      </c>
      <c r="E151" s="54" t="s">
        <v>211</v>
      </c>
      <c r="F151" s="55"/>
      <c r="G151" s="54">
        <v>6</v>
      </c>
      <c r="H151" s="57" t="s">
        <v>544</v>
      </c>
      <c r="I151" s="57">
        <v>0.63</v>
      </c>
      <c r="J151" s="57">
        <v>0.73</v>
      </c>
      <c r="K151" s="57">
        <v>3.79</v>
      </c>
      <c r="L151" s="57">
        <v>4.4000000000000004</v>
      </c>
      <c r="M151" s="57">
        <v>0.72</v>
      </c>
      <c r="N151" s="57">
        <v>0.83</v>
      </c>
      <c r="O151" s="57">
        <v>4.3099999999999996</v>
      </c>
      <c r="P151" s="57">
        <v>5</v>
      </c>
      <c r="Q151" s="57">
        <v>0.86</v>
      </c>
      <c r="R151" s="54">
        <v>1</v>
      </c>
      <c r="S151" s="55"/>
      <c r="T151" s="1"/>
      <c r="U151" s="1"/>
      <c r="V151" s="1"/>
      <c r="W151" s="1"/>
      <c r="X151" s="1"/>
      <c r="Y151" s="1"/>
      <c r="Z151" s="1"/>
    </row>
    <row r="152" spans="1:26" ht="15.75" customHeight="1" x14ac:dyDescent="0.25">
      <c r="A152" s="54">
        <v>1016021</v>
      </c>
      <c r="B152" s="54" t="s">
        <v>798</v>
      </c>
      <c r="C152" s="55" t="s">
        <v>710</v>
      </c>
      <c r="D152" s="54" t="s">
        <v>785</v>
      </c>
      <c r="E152" s="54" t="s">
        <v>211</v>
      </c>
      <c r="F152" s="55"/>
      <c r="G152" s="54">
        <v>1</v>
      </c>
      <c r="H152" s="57" t="s">
        <v>544</v>
      </c>
      <c r="I152" s="57">
        <v>36.619999999999997</v>
      </c>
      <c r="J152" s="57">
        <v>42.48</v>
      </c>
      <c r="K152" s="57">
        <v>36.619999999999997</v>
      </c>
      <c r="L152" s="57">
        <v>42.48</v>
      </c>
      <c r="M152" s="57">
        <v>38.96</v>
      </c>
      <c r="N152" s="57">
        <v>45.19</v>
      </c>
      <c r="O152" s="57">
        <v>38.96</v>
      </c>
      <c r="P152" s="57">
        <v>45.19</v>
      </c>
      <c r="Q152" s="57">
        <v>38.96</v>
      </c>
      <c r="R152" s="54">
        <v>45.19</v>
      </c>
      <c r="S152" s="55"/>
      <c r="T152" s="1"/>
      <c r="U152" s="1"/>
      <c r="V152" s="1"/>
      <c r="W152" s="1"/>
      <c r="X152" s="1"/>
      <c r="Y152" s="1"/>
      <c r="Z152" s="1"/>
    </row>
    <row r="153" spans="1:26" ht="15.75" customHeight="1" x14ac:dyDescent="0.25">
      <c r="A153" s="54">
        <v>1016001</v>
      </c>
      <c r="B153" s="54" t="s">
        <v>799</v>
      </c>
      <c r="C153" s="55" t="s">
        <v>710</v>
      </c>
      <c r="D153" s="54" t="s">
        <v>785</v>
      </c>
      <c r="E153" s="54" t="s">
        <v>211</v>
      </c>
      <c r="F153" s="55"/>
      <c r="G153" s="54">
        <v>1</v>
      </c>
      <c r="H153" s="57" t="s">
        <v>544</v>
      </c>
      <c r="I153" s="57">
        <v>36.619999999999997</v>
      </c>
      <c r="J153" s="57">
        <v>42.48</v>
      </c>
      <c r="K153" s="57">
        <v>36.619999999999997</v>
      </c>
      <c r="L153" s="57">
        <v>42.48</v>
      </c>
      <c r="M153" s="57">
        <v>38.96</v>
      </c>
      <c r="N153" s="57">
        <v>45.19</v>
      </c>
      <c r="O153" s="57">
        <v>38.96</v>
      </c>
      <c r="P153" s="57">
        <v>45.19</v>
      </c>
      <c r="Q153" s="57">
        <v>38.96</v>
      </c>
      <c r="R153" s="54">
        <v>45.19</v>
      </c>
      <c r="S153" s="55"/>
      <c r="T153" s="1"/>
      <c r="U153" s="1"/>
      <c r="V153" s="1"/>
      <c r="W153" s="1"/>
      <c r="X153" s="1"/>
      <c r="Y153" s="1"/>
      <c r="Z153" s="1"/>
    </row>
    <row r="154" spans="1:26" ht="15.75" customHeight="1" x14ac:dyDescent="0.25">
      <c r="A154" s="54">
        <v>1013165</v>
      </c>
      <c r="B154" s="54" t="s">
        <v>800</v>
      </c>
      <c r="C154" s="55" t="s">
        <v>710</v>
      </c>
      <c r="D154" s="54" t="s">
        <v>785</v>
      </c>
      <c r="E154" s="54" t="s">
        <v>211</v>
      </c>
      <c r="F154" s="55"/>
      <c r="G154" s="54">
        <v>24</v>
      </c>
      <c r="H154" s="57" t="s">
        <v>544</v>
      </c>
      <c r="I154" s="57">
        <v>0.35</v>
      </c>
      <c r="J154" s="57">
        <v>0.4</v>
      </c>
      <c r="K154" s="57">
        <v>8.36</v>
      </c>
      <c r="L154" s="57">
        <v>9.6999999999999993</v>
      </c>
      <c r="M154" s="57">
        <v>0.4</v>
      </c>
      <c r="N154" s="57">
        <v>0.46</v>
      </c>
      <c r="O154" s="57">
        <v>9.48</v>
      </c>
      <c r="P154" s="57">
        <v>11</v>
      </c>
      <c r="Q154" s="57">
        <v>0.47</v>
      </c>
      <c r="R154" s="54">
        <v>0.55000000000000004</v>
      </c>
      <c r="S154" s="55"/>
      <c r="T154" s="1"/>
      <c r="U154" s="1"/>
      <c r="V154" s="1"/>
      <c r="W154" s="1"/>
      <c r="X154" s="1"/>
      <c r="Y154" s="1"/>
      <c r="Z154" s="1"/>
    </row>
    <row r="155" spans="1:26" ht="15.75" customHeight="1" x14ac:dyDescent="0.25">
      <c r="A155" s="54">
        <v>1013164</v>
      </c>
      <c r="B155" s="54" t="s">
        <v>801</v>
      </c>
      <c r="C155" s="55" t="s">
        <v>710</v>
      </c>
      <c r="D155" s="54" t="s">
        <v>785</v>
      </c>
      <c r="E155" s="54" t="s">
        <v>211</v>
      </c>
      <c r="F155" s="55"/>
      <c r="G155" s="54">
        <v>24</v>
      </c>
      <c r="H155" s="57" t="s">
        <v>544</v>
      </c>
      <c r="I155" s="57">
        <v>0.35</v>
      </c>
      <c r="J155" s="57">
        <v>0.4</v>
      </c>
      <c r="K155" s="57">
        <v>8.36</v>
      </c>
      <c r="L155" s="57">
        <v>9.6999999999999993</v>
      </c>
      <c r="M155" s="57">
        <v>0.4</v>
      </c>
      <c r="N155" s="57">
        <v>0.46</v>
      </c>
      <c r="O155" s="57">
        <v>9.48</v>
      </c>
      <c r="P155" s="57">
        <v>11</v>
      </c>
      <c r="Q155" s="57">
        <v>0.47</v>
      </c>
      <c r="R155" s="54">
        <v>0.55000000000000004</v>
      </c>
      <c r="S155" s="55"/>
      <c r="T155" s="1"/>
      <c r="U155" s="1"/>
      <c r="V155" s="1"/>
      <c r="W155" s="1"/>
      <c r="X155" s="1"/>
      <c r="Y155" s="1"/>
      <c r="Z155" s="1"/>
    </row>
    <row r="156" spans="1:26" ht="15.75" customHeight="1" x14ac:dyDescent="0.25">
      <c r="A156" s="54">
        <v>1013163</v>
      </c>
      <c r="B156" s="54" t="s">
        <v>802</v>
      </c>
      <c r="C156" s="55" t="s">
        <v>710</v>
      </c>
      <c r="D156" s="54" t="s">
        <v>785</v>
      </c>
      <c r="E156" s="54" t="s">
        <v>211</v>
      </c>
      <c r="F156" s="55"/>
      <c r="G156" s="54">
        <v>24</v>
      </c>
      <c r="H156" s="57" t="s">
        <v>544</v>
      </c>
      <c r="I156" s="57">
        <v>0.35</v>
      </c>
      <c r="J156" s="57">
        <v>0.4</v>
      </c>
      <c r="K156" s="57">
        <v>8.36</v>
      </c>
      <c r="L156" s="57">
        <v>9.6999999999999993</v>
      </c>
      <c r="M156" s="57">
        <v>0.4</v>
      </c>
      <c r="N156" s="57">
        <v>0.46</v>
      </c>
      <c r="O156" s="57">
        <v>9.48</v>
      </c>
      <c r="P156" s="57">
        <v>11</v>
      </c>
      <c r="Q156" s="57">
        <v>0.47</v>
      </c>
      <c r="R156" s="54">
        <v>0.55000000000000004</v>
      </c>
      <c r="S156" s="55"/>
      <c r="T156" s="1"/>
      <c r="U156" s="1"/>
      <c r="V156" s="1"/>
      <c r="W156" s="1"/>
      <c r="X156" s="1"/>
      <c r="Y156" s="1"/>
      <c r="Z156" s="1"/>
    </row>
    <row r="157" spans="1:26" ht="15.75" customHeight="1" x14ac:dyDescent="0.25">
      <c r="A157" s="54">
        <v>1013162</v>
      </c>
      <c r="B157" s="54" t="s">
        <v>805</v>
      </c>
      <c r="C157" s="55" t="s">
        <v>710</v>
      </c>
      <c r="D157" s="54" t="s">
        <v>785</v>
      </c>
      <c r="E157" s="54" t="s">
        <v>211</v>
      </c>
      <c r="F157" s="55"/>
      <c r="G157" s="54">
        <v>24</v>
      </c>
      <c r="H157" s="57" t="s">
        <v>544</v>
      </c>
      <c r="I157" s="57">
        <v>0.35</v>
      </c>
      <c r="J157" s="57">
        <v>0.4</v>
      </c>
      <c r="K157" s="57">
        <v>8.36</v>
      </c>
      <c r="L157" s="57">
        <v>9.6999999999999993</v>
      </c>
      <c r="M157" s="57">
        <v>0.4</v>
      </c>
      <c r="N157" s="57">
        <v>0.46</v>
      </c>
      <c r="O157" s="57">
        <v>9.48</v>
      </c>
      <c r="P157" s="57">
        <v>11</v>
      </c>
      <c r="Q157" s="57">
        <v>0.47</v>
      </c>
      <c r="R157" s="54">
        <v>0.55000000000000004</v>
      </c>
      <c r="S157" s="55"/>
      <c r="T157" s="1"/>
      <c r="U157" s="1"/>
      <c r="V157" s="1"/>
      <c r="W157" s="1"/>
      <c r="X157" s="1"/>
      <c r="Y157" s="1"/>
      <c r="Z157" s="1"/>
    </row>
    <row r="158" spans="1:26" ht="15.75" customHeight="1" x14ac:dyDescent="0.25">
      <c r="A158" s="54">
        <v>1013161</v>
      </c>
      <c r="B158" s="54" t="s">
        <v>806</v>
      </c>
      <c r="C158" s="55" t="s">
        <v>710</v>
      </c>
      <c r="D158" s="54" t="s">
        <v>785</v>
      </c>
      <c r="E158" s="54" t="s">
        <v>211</v>
      </c>
      <c r="F158" s="55"/>
      <c r="G158" s="54">
        <v>24</v>
      </c>
      <c r="H158" s="57" t="s">
        <v>544</v>
      </c>
      <c r="I158" s="57">
        <v>0.35</v>
      </c>
      <c r="J158" s="57">
        <v>0.4</v>
      </c>
      <c r="K158" s="57">
        <v>8.36</v>
      </c>
      <c r="L158" s="57">
        <v>9.6999999999999993</v>
      </c>
      <c r="M158" s="57">
        <v>0.4</v>
      </c>
      <c r="N158" s="57">
        <v>0.46</v>
      </c>
      <c r="O158" s="57">
        <v>9.48</v>
      </c>
      <c r="P158" s="57">
        <v>11</v>
      </c>
      <c r="Q158" s="57">
        <v>0.47</v>
      </c>
      <c r="R158" s="54">
        <v>0.55000000000000004</v>
      </c>
      <c r="S158" s="55"/>
      <c r="T158" s="1"/>
      <c r="U158" s="1"/>
      <c r="V158" s="1"/>
      <c r="W158" s="1"/>
      <c r="X158" s="1"/>
      <c r="Y158" s="1"/>
      <c r="Z158" s="1"/>
    </row>
    <row r="159" spans="1:26" ht="15.75" customHeight="1" x14ac:dyDescent="0.25">
      <c r="A159" s="54">
        <v>1012991</v>
      </c>
      <c r="B159" s="54" t="s">
        <v>807</v>
      </c>
      <c r="C159" s="55" t="s">
        <v>710</v>
      </c>
      <c r="D159" s="54" t="s">
        <v>785</v>
      </c>
      <c r="E159" s="54" t="s">
        <v>211</v>
      </c>
      <c r="F159" s="55"/>
      <c r="G159" s="54">
        <v>6</v>
      </c>
      <c r="H159" s="57" t="s">
        <v>544</v>
      </c>
      <c r="I159" s="57">
        <v>1.1399999999999999</v>
      </c>
      <c r="J159" s="57">
        <v>1.32</v>
      </c>
      <c r="K159" s="57">
        <v>6.83</v>
      </c>
      <c r="L159" s="57">
        <v>7.92</v>
      </c>
      <c r="M159" s="57">
        <v>1.29</v>
      </c>
      <c r="N159" s="57">
        <v>1.5</v>
      </c>
      <c r="O159" s="57">
        <v>7.76</v>
      </c>
      <c r="P159" s="57">
        <v>9</v>
      </c>
      <c r="Q159" s="57">
        <v>1.55</v>
      </c>
      <c r="R159" s="54">
        <v>1.8</v>
      </c>
      <c r="S159" s="55"/>
      <c r="T159" s="1"/>
      <c r="U159" s="1"/>
      <c r="V159" s="1"/>
      <c r="W159" s="1"/>
      <c r="X159" s="1"/>
      <c r="Y159" s="1"/>
      <c r="Z159" s="1"/>
    </row>
    <row r="160" spans="1:26" ht="15.75" customHeight="1" x14ac:dyDescent="0.25">
      <c r="A160" s="54">
        <v>178398</v>
      </c>
      <c r="B160" s="54" t="s">
        <v>808</v>
      </c>
      <c r="C160" s="55" t="s">
        <v>710</v>
      </c>
      <c r="D160" s="54" t="s">
        <v>785</v>
      </c>
      <c r="E160" s="54" t="s">
        <v>211</v>
      </c>
      <c r="F160" s="55"/>
      <c r="G160" s="54">
        <v>6</v>
      </c>
      <c r="H160" s="57" t="s">
        <v>544</v>
      </c>
      <c r="I160" s="57">
        <v>0.89</v>
      </c>
      <c r="J160" s="57">
        <v>1.03</v>
      </c>
      <c r="K160" s="57">
        <v>5.31</v>
      </c>
      <c r="L160" s="57">
        <v>6.16</v>
      </c>
      <c r="M160" s="57">
        <v>1.01</v>
      </c>
      <c r="N160" s="57">
        <v>1.17</v>
      </c>
      <c r="O160" s="57">
        <v>6.03</v>
      </c>
      <c r="P160" s="57">
        <v>6.99</v>
      </c>
      <c r="Q160" s="57">
        <v>1.21</v>
      </c>
      <c r="R160" s="54">
        <v>1.4</v>
      </c>
      <c r="S160" s="55"/>
      <c r="T160" s="1"/>
      <c r="U160" s="1"/>
      <c r="V160" s="1"/>
      <c r="W160" s="1"/>
      <c r="X160" s="1"/>
      <c r="Y160" s="1"/>
      <c r="Z160" s="1"/>
    </row>
    <row r="161" spans="1:26" ht="15.75" customHeight="1" x14ac:dyDescent="0.25">
      <c r="A161" s="54">
        <v>178397</v>
      </c>
      <c r="B161" s="54" t="s">
        <v>809</v>
      </c>
      <c r="C161" s="55" t="s">
        <v>710</v>
      </c>
      <c r="D161" s="54" t="s">
        <v>785</v>
      </c>
      <c r="E161" s="54" t="s">
        <v>211</v>
      </c>
      <c r="F161" s="55"/>
      <c r="G161" s="54">
        <v>6</v>
      </c>
      <c r="H161" s="57" t="s">
        <v>544</v>
      </c>
      <c r="I161" s="57">
        <v>0.89</v>
      </c>
      <c r="J161" s="57">
        <v>1.03</v>
      </c>
      <c r="K161" s="57">
        <v>5.31</v>
      </c>
      <c r="L161" s="57">
        <v>6.16</v>
      </c>
      <c r="M161" s="57">
        <v>1.01</v>
      </c>
      <c r="N161" s="57">
        <v>1.17</v>
      </c>
      <c r="O161" s="57">
        <v>6.03</v>
      </c>
      <c r="P161" s="57">
        <v>6.99</v>
      </c>
      <c r="Q161" s="57">
        <v>1.21</v>
      </c>
      <c r="R161" s="54">
        <v>1.4</v>
      </c>
      <c r="S161" s="55"/>
      <c r="T161" s="1"/>
      <c r="U161" s="1"/>
      <c r="V161" s="1"/>
      <c r="W161" s="1"/>
      <c r="X161" s="1"/>
      <c r="Y161" s="1"/>
      <c r="Z161" s="1"/>
    </row>
    <row r="162" spans="1:26" ht="15.75" customHeight="1" x14ac:dyDescent="0.25">
      <c r="A162" s="54">
        <v>178396</v>
      </c>
      <c r="B162" s="54" t="s">
        <v>810</v>
      </c>
      <c r="C162" s="55" t="s">
        <v>710</v>
      </c>
      <c r="D162" s="54" t="s">
        <v>785</v>
      </c>
      <c r="E162" s="54" t="s">
        <v>211</v>
      </c>
      <c r="F162" s="55"/>
      <c r="G162" s="54">
        <v>6</v>
      </c>
      <c r="H162" s="54" t="s">
        <v>544</v>
      </c>
      <c r="I162" s="54">
        <v>0.89</v>
      </c>
      <c r="J162" s="54">
        <v>1.03</v>
      </c>
      <c r="K162" s="54">
        <v>5.31</v>
      </c>
      <c r="L162" s="54">
        <v>6.16</v>
      </c>
      <c r="M162" s="54">
        <v>1.01</v>
      </c>
      <c r="N162" s="54">
        <v>1.17</v>
      </c>
      <c r="O162" s="54">
        <v>6.03</v>
      </c>
      <c r="P162" s="54">
        <v>6.99</v>
      </c>
      <c r="Q162" s="54">
        <v>1.21</v>
      </c>
      <c r="R162" s="54">
        <v>1.4</v>
      </c>
      <c r="S162" s="55"/>
      <c r="T162" s="1"/>
      <c r="U162" s="1"/>
      <c r="V162" s="1"/>
      <c r="W162" s="1"/>
      <c r="X162" s="1"/>
      <c r="Y162" s="1"/>
      <c r="Z162" s="1"/>
    </row>
    <row r="163" spans="1:26" ht="15.75" customHeight="1" x14ac:dyDescent="0.25">
      <c r="A163" s="54">
        <v>178394</v>
      </c>
      <c r="B163" s="54" t="s">
        <v>811</v>
      </c>
      <c r="C163" s="55" t="s">
        <v>710</v>
      </c>
      <c r="D163" s="54" t="s">
        <v>785</v>
      </c>
      <c r="E163" s="54" t="s">
        <v>211</v>
      </c>
      <c r="F163" s="55"/>
      <c r="G163" s="54">
        <v>6</v>
      </c>
      <c r="H163" s="54" t="s">
        <v>544</v>
      </c>
      <c r="I163" s="54">
        <v>0.89</v>
      </c>
      <c r="J163" s="54">
        <v>1.03</v>
      </c>
      <c r="K163" s="54">
        <v>5.31</v>
      </c>
      <c r="L163" s="54">
        <v>6.16</v>
      </c>
      <c r="M163" s="54">
        <v>1.01</v>
      </c>
      <c r="N163" s="54">
        <v>1.17</v>
      </c>
      <c r="O163" s="54">
        <v>6.03</v>
      </c>
      <c r="P163" s="54">
        <v>6.99</v>
      </c>
      <c r="Q163" s="54">
        <v>1.21</v>
      </c>
      <c r="R163" s="54">
        <v>1.4</v>
      </c>
      <c r="S163" s="55"/>
      <c r="T163" s="1"/>
      <c r="U163" s="1"/>
      <c r="V163" s="1"/>
      <c r="W163" s="1"/>
      <c r="X163" s="1"/>
      <c r="Y163" s="1"/>
      <c r="Z163" s="1"/>
    </row>
    <row r="164" spans="1:26" ht="15.75" customHeight="1" x14ac:dyDescent="0.25">
      <c r="A164" s="54">
        <v>178393</v>
      </c>
      <c r="B164" s="54" t="s">
        <v>812</v>
      </c>
      <c r="C164" s="55" t="s">
        <v>710</v>
      </c>
      <c r="D164" s="54" t="s">
        <v>785</v>
      </c>
      <c r="E164" s="54" t="s">
        <v>211</v>
      </c>
      <c r="F164" s="55"/>
      <c r="G164" s="54">
        <v>6</v>
      </c>
      <c r="H164" s="54" t="s">
        <v>544</v>
      </c>
      <c r="I164" s="54">
        <v>0.89</v>
      </c>
      <c r="J164" s="54">
        <v>1.03</v>
      </c>
      <c r="K164" s="54">
        <v>5.31</v>
      </c>
      <c r="L164" s="54">
        <v>6.16</v>
      </c>
      <c r="M164" s="54">
        <v>1.01</v>
      </c>
      <c r="N164" s="54">
        <v>1.17</v>
      </c>
      <c r="O164" s="54">
        <v>6.03</v>
      </c>
      <c r="P164" s="54">
        <v>6.99</v>
      </c>
      <c r="Q164" s="54">
        <v>1.21</v>
      </c>
      <c r="R164" s="54">
        <v>1.4</v>
      </c>
      <c r="S164" s="55"/>
      <c r="T164" s="1"/>
      <c r="U164" s="1"/>
      <c r="V164" s="1"/>
      <c r="W164" s="1"/>
      <c r="X164" s="1"/>
      <c r="Y164" s="1"/>
      <c r="Z164" s="1"/>
    </row>
    <row r="165" spans="1:26" ht="15.75" customHeight="1" x14ac:dyDescent="0.25">
      <c r="A165" s="54">
        <v>80649</v>
      </c>
      <c r="B165" s="54" t="s">
        <v>813</v>
      </c>
      <c r="C165" s="55" t="s">
        <v>710</v>
      </c>
      <c r="D165" s="54" t="s">
        <v>785</v>
      </c>
      <c r="E165" s="54" t="s">
        <v>211</v>
      </c>
      <c r="F165" s="55"/>
      <c r="G165" s="54">
        <v>24</v>
      </c>
      <c r="H165" s="54" t="s">
        <v>544</v>
      </c>
      <c r="I165" s="54">
        <v>0.7</v>
      </c>
      <c r="J165" s="54">
        <v>0.81</v>
      </c>
      <c r="K165" s="54">
        <v>16.690000000000001</v>
      </c>
      <c r="L165" s="54">
        <v>19.36</v>
      </c>
      <c r="M165" s="54">
        <v>0.79</v>
      </c>
      <c r="N165" s="54">
        <v>0.92</v>
      </c>
      <c r="O165" s="54">
        <v>18.97</v>
      </c>
      <c r="P165" s="54">
        <v>22.01</v>
      </c>
      <c r="Q165" s="54">
        <v>0.95</v>
      </c>
      <c r="R165" s="54">
        <v>1.1000000000000001</v>
      </c>
      <c r="S165" s="55"/>
      <c r="T165" s="1"/>
      <c r="U165" s="1"/>
      <c r="V165" s="1"/>
      <c r="W165" s="1"/>
      <c r="X165" s="1"/>
      <c r="Y165" s="1"/>
      <c r="Z165" s="1"/>
    </row>
    <row r="166" spans="1:26" ht="15.75" customHeight="1" x14ac:dyDescent="0.25">
      <c r="A166" s="54">
        <v>80648</v>
      </c>
      <c r="B166" s="54" t="s">
        <v>814</v>
      </c>
      <c r="C166" s="55" t="s">
        <v>710</v>
      </c>
      <c r="D166" s="54" t="s">
        <v>785</v>
      </c>
      <c r="E166" s="54" t="s">
        <v>211</v>
      </c>
      <c r="F166" s="55"/>
      <c r="G166" s="54">
        <v>24</v>
      </c>
      <c r="H166" s="54" t="s">
        <v>544</v>
      </c>
      <c r="I166" s="54">
        <v>0.7</v>
      </c>
      <c r="J166" s="54">
        <v>0.81</v>
      </c>
      <c r="K166" s="54">
        <v>16.690000000000001</v>
      </c>
      <c r="L166" s="54">
        <v>19.36</v>
      </c>
      <c r="M166" s="54">
        <v>0.79</v>
      </c>
      <c r="N166" s="54">
        <v>0.92</v>
      </c>
      <c r="O166" s="54">
        <v>18.97</v>
      </c>
      <c r="P166" s="54">
        <v>22.01</v>
      </c>
      <c r="Q166" s="54">
        <v>0.95</v>
      </c>
      <c r="R166" s="54">
        <v>1.1000000000000001</v>
      </c>
      <c r="S166" s="55"/>
      <c r="T166" s="1"/>
      <c r="U166" s="1"/>
      <c r="V166" s="1"/>
      <c r="W166" s="1"/>
      <c r="X166" s="1"/>
      <c r="Y166" s="1"/>
      <c r="Z166" s="1"/>
    </row>
    <row r="167" spans="1:26" ht="15.75" customHeight="1" x14ac:dyDescent="0.25">
      <c r="A167" s="54">
        <v>80646</v>
      </c>
      <c r="B167" s="54" t="s">
        <v>815</v>
      </c>
      <c r="C167" s="55" t="s">
        <v>710</v>
      </c>
      <c r="D167" s="54" t="s">
        <v>785</v>
      </c>
      <c r="E167" s="54" t="s">
        <v>211</v>
      </c>
      <c r="F167" s="55"/>
      <c r="G167" s="54">
        <v>24</v>
      </c>
      <c r="H167" s="54" t="s">
        <v>544</v>
      </c>
      <c r="I167" s="54">
        <v>0.7</v>
      </c>
      <c r="J167" s="54">
        <v>0.81</v>
      </c>
      <c r="K167" s="54">
        <v>16.690000000000001</v>
      </c>
      <c r="L167" s="54">
        <v>19.36</v>
      </c>
      <c r="M167" s="54">
        <v>0.79</v>
      </c>
      <c r="N167" s="54">
        <v>0.92</v>
      </c>
      <c r="O167" s="54">
        <v>18.97</v>
      </c>
      <c r="P167" s="54">
        <v>22.01</v>
      </c>
      <c r="Q167" s="54">
        <v>0.95</v>
      </c>
      <c r="R167" s="54">
        <v>1.1000000000000001</v>
      </c>
      <c r="S167" s="55"/>
      <c r="T167" s="1"/>
      <c r="U167" s="1"/>
      <c r="V167" s="1"/>
      <c r="W167" s="1"/>
      <c r="X167" s="1"/>
      <c r="Y167" s="1"/>
      <c r="Z167" s="1"/>
    </row>
    <row r="168" spans="1:26" ht="15.75" customHeight="1" x14ac:dyDescent="0.25">
      <c r="A168" s="54">
        <v>80644</v>
      </c>
      <c r="B168" s="54" t="s">
        <v>816</v>
      </c>
      <c r="C168" s="55" t="s">
        <v>710</v>
      </c>
      <c r="D168" s="54" t="s">
        <v>785</v>
      </c>
      <c r="E168" s="54" t="s">
        <v>211</v>
      </c>
      <c r="F168" s="55"/>
      <c r="G168" s="54">
        <v>6</v>
      </c>
      <c r="H168" s="54" t="s">
        <v>544</v>
      </c>
      <c r="I168" s="54">
        <v>1.1399999999999999</v>
      </c>
      <c r="J168" s="54">
        <v>1.32</v>
      </c>
      <c r="K168" s="54">
        <v>6.83</v>
      </c>
      <c r="L168" s="54">
        <v>7.92</v>
      </c>
      <c r="M168" s="54">
        <v>1.29</v>
      </c>
      <c r="N168" s="54">
        <v>1.5</v>
      </c>
      <c r="O168" s="54">
        <v>7.76</v>
      </c>
      <c r="P168" s="54">
        <v>9</v>
      </c>
      <c r="Q168" s="54">
        <v>1.55</v>
      </c>
      <c r="R168" s="54">
        <v>1.8</v>
      </c>
      <c r="S168" s="55"/>
      <c r="T168" s="1"/>
      <c r="U168" s="1"/>
      <c r="V168" s="1"/>
      <c r="W168" s="1"/>
      <c r="X168" s="1"/>
      <c r="Y168" s="1"/>
      <c r="Z168" s="1"/>
    </row>
    <row r="169" spans="1:26" ht="15.75" customHeight="1" x14ac:dyDescent="0.25">
      <c r="A169" s="54">
        <v>80642</v>
      </c>
      <c r="B169" s="54" t="s">
        <v>817</v>
      </c>
      <c r="C169" s="55" t="s">
        <v>710</v>
      </c>
      <c r="D169" s="54" t="s">
        <v>785</v>
      </c>
      <c r="E169" s="54" t="s">
        <v>211</v>
      </c>
      <c r="F169" s="55"/>
      <c r="G169" s="54">
        <v>6</v>
      </c>
      <c r="H169" s="54" t="s">
        <v>544</v>
      </c>
      <c r="I169" s="54">
        <v>1.1399999999999999</v>
      </c>
      <c r="J169" s="54">
        <v>1.32</v>
      </c>
      <c r="K169" s="54">
        <v>6.83</v>
      </c>
      <c r="L169" s="54">
        <v>7.92</v>
      </c>
      <c r="M169" s="54">
        <v>1.29</v>
      </c>
      <c r="N169" s="54">
        <v>1.5</v>
      </c>
      <c r="O169" s="54">
        <v>7.76</v>
      </c>
      <c r="P169" s="54">
        <v>9</v>
      </c>
      <c r="Q169" s="54">
        <v>1.55</v>
      </c>
      <c r="R169" s="54">
        <v>1.8</v>
      </c>
      <c r="S169" s="55"/>
      <c r="T169" s="1"/>
      <c r="U169" s="1"/>
      <c r="V169" s="1"/>
      <c r="W169" s="1"/>
      <c r="X169" s="1"/>
      <c r="Y169" s="1"/>
      <c r="Z169" s="1"/>
    </row>
    <row r="170" spans="1:26" ht="15.75" customHeight="1" x14ac:dyDescent="0.25">
      <c r="A170" s="54">
        <v>1016712</v>
      </c>
      <c r="B170" s="54" t="s">
        <v>818</v>
      </c>
      <c r="C170" s="55" t="s">
        <v>710</v>
      </c>
      <c r="D170" s="54" t="s">
        <v>819</v>
      </c>
      <c r="E170" s="54" t="s">
        <v>820</v>
      </c>
      <c r="F170" s="55"/>
      <c r="G170" s="54">
        <v>1</v>
      </c>
      <c r="H170" s="54" t="s">
        <v>544</v>
      </c>
      <c r="I170" s="54">
        <v>66.67</v>
      </c>
      <c r="J170" s="54">
        <v>77.34</v>
      </c>
      <c r="K170" s="54">
        <v>66.67</v>
      </c>
      <c r="L170" s="54">
        <v>77.34</v>
      </c>
      <c r="M170" s="54">
        <v>70.930000000000007</v>
      </c>
      <c r="N170" s="54">
        <v>82.28</v>
      </c>
      <c r="O170" s="54">
        <v>70.930000000000007</v>
      </c>
      <c r="P170" s="54">
        <v>82.28</v>
      </c>
      <c r="Q170" s="54">
        <v>70.930000000000007</v>
      </c>
      <c r="R170" s="54">
        <v>82.28</v>
      </c>
      <c r="S170" s="55"/>
      <c r="T170" s="1"/>
      <c r="U170" s="1"/>
      <c r="V170" s="1"/>
      <c r="W170" s="1"/>
      <c r="X170" s="1"/>
      <c r="Y170" s="1"/>
      <c r="Z170" s="1"/>
    </row>
    <row r="171" spans="1:26" ht="15.75" customHeight="1" x14ac:dyDescent="0.25">
      <c r="A171" s="54">
        <v>1016711</v>
      </c>
      <c r="B171" s="54" t="s">
        <v>821</v>
      </c>
      <c r="C171" s="55" t="s">
        <v>710</v>
      </c>
      <c r="D171" s="54" t="s">
        <v>819</v>
      </c>
      <c r="E171" s="54" t="s">
        <v>820</v>
      </c>
      <c r="F171" s="55"/>
      <c r="G171" s="54">
        <v>1</v>
      </c>
      <c r="H171" s="54" t="s">
        <v>544</v>
      </c>
      <c r="I171" s="54">
        <v>66.67</v>
      </c>
      <c r="J171" s="54">
        <v>77.34</v>
      </c>
      <c r="K171" s="54">
        <v>66.67</v>
      </c>
      <c r="L171" s="54">
        <v>77.34</v>
      </c>
      <c r="M171" s="54">
        <v>70.930000000000007</v>
      </c>
      <c r="N171" s="54">
        <v>82.28</v>
      </c>
      <c r="O171" s="54">
        <v>70.930000000000007</v>
      </c>
      <c r="P171" s="54">
        <v>82.28</v>
      </c>
      <c r="Q171" s="54">
        <v>70.930000000000007</v>
      </c>
      <c r="R171" s="54">
        <v>82.28</v>
      </c>
      <c r="S171" s="55"/>
      <c r="T171" s="1"/>
      <c r="U171" s="1"/>
      <c r="V171" s="1"/>
      <c r="W171" s="1"/>
      <c r="X171" s="1"/>
      <c r="Y171" s="1"/>
      <c r="Z171" s="1"/>
    </row>
    <row r="172" spans="1:26" ht="15.75" customHeight="1" x14ac:dyDescent="0.25">
      <c r="A172" s="54">
        <v>1016083</v>
      </c>
      <c r="B172" s="54" t="s">
        <v>822</v>
      </c>
      <c r="C172" s="55" t="s">
        <v>710</v>
      </c>
      <c r="D172" s="54" t="s">
        <v>819</v>
      </c>
      <c r="E172" s="54" t="s">
        <v>820</v>
      </c>
      <c r="F172" s="55"/>
      <c r="G172" s="54">
        <v>6</v>
      </c>
      <c r="H172" s="54" t="s">
        <v>544</v>
      </c>
      <c r="I172" s="54">
        <v>3.24</v>
      </c>
      <c r="J172" s="54">
        <v>3.75</v>
      </c>
      <c r="K172" s="54">
        <v>19.420000000000002</v>
      </c>
      <c r="L172" s="54">
        <v>22.53</v>
      </c>
      <c r="M172" s="54">
        <v>3.44</v>
      </c>
      <c r="N172" s="54">
        <v>3.99</v>
      </c>
      <c r="O172" s="54">
        <v>20.66</v>
      </c>
      <c r="P172" s="54">
        <v>23.97</v>
      </c>
      <c r="Q172" s="54">
        <v>4.24</v>
      </c>
      <c r="R172" s="54">
        <v>4.91</v>
      </c>
      <c r="S172" s="55"/>
      <c r="T172" s="1"/>
      <c r="U172" s="1"/>
      <c r="V172" s="1"/>
      <c r="W172" s="1"/>
      <c r="X172" s="1"/>
      <c r="Y172" s="1"/>
      <c r="Z172" s="1"/>
    </row>
    <row r="173" spans="1:26" ht="15.75" customHeight="1" x14ac:dyDescent="0.25">
      <c r="A173" s="54">
        <v>1016082</v>
      </c>
      <c r="B173" s="54" t="s">
        <v>825</v>
      </c>
      <c r="C173" s="55" t="s">
        <v>710</v>
      </c>
      <c r="D173" s="54" t="s">
        <v>819</v>
      </c>
      <c r="E173" s="54" t="s">
        <v>820</v>
      </c>
      <c r="F173" s="55"/>
      <c r="G173" s="54">
        <v>6</v>
      </c>
      <c r="H173" s="54" t="s">
        <v>544</v>
      </c>
      <c r="I173" s="54">
        <v>3.24</v>
      </c>
      <c r="J173" s="54">
        <v>3.75</v>
      </c>
      <c r="K173" s="54">
        <v>19.420000000000002</v>
      </c>
      <c r="L173" s="54">
        <v>22.53</v>
      </c>
      <c r="M173" s="54">
        <v>3.44</v>
      </c>
      <c r="N173" s="54">
        <v>3.99</v>
      </c>
      <c r="O173" s="54">
        <v>20.66</v>
      </c>
      <c r="P173" s="54">
        <v>23.97</v>
      </c>
      <c r="Q173" s="54">
        <v>4.24</v>
      </c>
      <c r="R173" s="54">
        <v>4.91</v>
      </c>
      <c r="S173" s="55"/>
      <c r="T173" s="1"/>
      <c r="U173" s="1"/>
      <c r="V173" s="1"/>
      <c r="W173" s="1"/>
      <c r="X173" s="1"/>
      <c r="Y173" s="1"/>
      <c r="Z173" s="1"/>
    </row>
    <row r="174" spans="1:26" ht="15.75" customHeight="1" x14ac:dyDescent="0.25">
      <c r="A174" s="54">
        <v>1016081</v>
      </c>
      <c r="B174" s="54" t="s">
        <v>826</v>
      </c>
      <c r="C174" s="55" t="s">
        <v>710</v>
      </c>
      <c r="D174" s="54" t="s">
        <v>819</v>
      </c>
      <c r="E174" s="54" t="s">
        <v>820</v>
      </c>
      <c r="F174" s="55"/>
      <c r="G174" s="54">
        <v>6</v>
      </c>
      <c r="H174" s="54" t="s">
        <v>544</v>
      </c>
      <c r="I174" s="54">
        <v>3.24</v>
      </c>
      <c r="J174" s="54">
        <v>3.75</v>
      </c>
      <c r="K174" s="54">
        <v>19.420000000000002</v>
      </c>
      <c r="L174" s="54">
        <v>22.53</v>
      </c>
      <c r="M174" s="54">
        <v>3.44</v>
      </c>
      <c r="N174" s="54">
        <v>3.99</v>
      </c>
      <c r="O174" s="54">
        <v>20.66</v>
      </c>
      <c r="P174" s="54">
        <v>23.97</v>
      </c>
      <c r="Q174" s="54">
        <v>4.24</v>
      </c>
      <c r="R174" s="54">
        <v>4.91</v>
      </c>
      <c r="S174" s="55"/>
      <c r="T174" s="1"/>
      <c r="U174" s="1"/>
      <c r="V174" s="1"/>
      <c r="W174" s="1"/>
      <c r="X174" s="1"/>
      <c r="Y174" s="1"/>
      <c r="Z174" s="1"/>
    </row>
    <row r="175" spans="1:26" ht="15.75" customHeight="1" x14ac:dyDescent="0.25">
      <c r="A175" s="54">
        <v>1015024</v>
      </c>
      <c r="B175" s="54" t="s">
        <v>827</v>
      </c>
      <c r="C175" s="55" t="s">
        <v>710</v>
      </c>
      <c r="D175" s="54" t="s">
        <v>819</v>
      </c>
      <c r="E175" s="54" t="s">
        <v>820</v>
      </c>
      <c r="F175" s="55"/>
      <c r="G175" s="54">
        <v>12</v>
      </c>
      <c r="H175" s="54" t="s">
        <v>544</v>
      </c>
      <c r="I175" s="54">
        <v>1.34</v>
      </c>
      <c r="J175" s="54">
        <v>1.55</v>
      </c>
      <c r="K175" s="54">
        <v>16.03</v>
      </c>
      <c r="L175" s="54">
        <v>18.59</v>
      </c>
      <c r="M175" s="54">
        <v>1.42</v>
      </c>
      <c r="N175" s="54">
        <v>1.65</v>
      </c>
      <c r="O175" s="54">
        <v>17.05</v>
      </c>
      <c r="P175" s="54">
        <v>19.78</v>
      </c>
      <c r="Q175" s="54">
        <v>1.75</v>
      </c>
      <c r="R175" s="54">
        <v>2.0299999999999998</v>
      </c>
      <c r="S175" s="55"/>
      <c r="T175" s="1"/>
      <c r="U175" s="1"/>
      <c r="V175" s="1"/>
      <c r="W175" s="1"/>
      <c r="X175" s="1"/>
      <c r="Y175" s="1"/>
      <c r="Z175" s="1"/>
    </row>
    <row r="176" spans="1:26" ht="15.75" customHeight="1" x14ac:dyDescent="0.25">
      <c r="A176" s="54">
        <v>1012213</v>
      </c>
      <c r="B176" s="54" t="s">
        <v>828</v>
      </c>
      <c r="C176" s="55" t="s">
        <v>710</v>
      </c>
      <c r="D176" s="54" t="s">
        <v>819</v>
      </c>
      <c r="E176" s="54" t="s">
        <v>820</v>
      </c>
      <c r="F176" s="55"/>
      <c r="G176" s="54">
        <v>12</v>
      </c>
      <c r="H176" s="54" t="s">
        <v>544</v>
      </c>
      <c r="I176" s="54">
        <v>1.34</v>
      </c>
      <c r="J176" s="54">
        <v>1.55</v>
      </c>
      <c r="K176" s="54">
        <v>16.03</v>
      </c>
      <c r="L176" s="54">
        <v>18.59</v>
      </c>
      <c r="M176" s="54">
        <v>1.42</v>
      </c>
      <c r="N176" s="54">
        <v>1.65</v>
      </c>
      <c r="O176" s="54">
        <v>17.05</v>
      </c>
      <c r="P176" s="54">
        <v>19.78</v>
      </c>
      <c r="Q176" s="54">
        <v>1.75</v>
      </c>
      <c r="R176" s="54">
        <v>2.0299999999999998</v>
      </c>
      <c r="S176" s="55"/>
      <c r="T176" s="1"/>
      <c r="U176" s="1"/>
      <c r="V176" s="1"/>
      <c r="W176" s="1"/>
      <c r="X176" s="1"/>
      <c r="Y176" s="1"/>
      <c r="Z176" s="1"/>
    </row>
    <row r="177" spans="1:26" ht="15.75" customHeight="1" x14ac:dyDescent="0.25">
      <c r="A177" s="54">
        <v>1012201</v>
      </c>
      <c r="B177" s="54" t="s">
        <v>829</v>
      </c>
      <c r="C177" s="55" t="s">
        <v>710</v>
      </c>
      <c r="D177" s="54" t="s">
        <v>819</v>
      </c>
      <c r="E177" s="54" t="s">
        <v>820</v>
      </c>
      <c r="F177" s="55"/>
      <c r="G177" s="54">
        <v>12</v>
      </c>
      <c r="H177" s="54" t="s">
        <v>544</v>
      </c>
      <c r="I177" s="54">
        <v>1.34</v>
      </c>
      <c r="J177" s="54">
        <v>1.55</v>
      </c>
      <c r="K177" s="54">
        <v>16.03</v>
      </c>
      <c r="L177" s="54">
        <v>18.59</v>
      </c>
      <c r="M177" s="54">
        <v>1.42</v>
      </c>
      <c r="N177" s="54">
        <v>1.65</v>
      </c>
      <c r="O177" s="54">
        <v>17.05</v>
      </c>
      <c r="P177" s="54">
        <v>19.78</v>
      </c>
      <c r="Q177" s="54">
        <v>1.75</v>
      </c>
      <c r="R177" s="54">
        <v>2.0299999999999998</v>
      </c>
      <c r="S177" s="55"/>
      <c r="T177" s="1"/>
      <c r="U177" s="1"/>
      <c r="V177" s="1"/>
      <c r="W177" s="1"/>
      <c r="X177" s="1"/>
      <c r="Y177" s="1"/>
      <c r="Z177" s="1"/>
    </row>
    <row r="178" spans="1:26" ht="15.75" customHeight="1" x14ac:dyDescent="0.25">
      <c r="A178" s="54" t="s">
        <v>830</v>
      </c>
      <c r="B178" s="56" t="s">
        <v>831</v>
      </c>
      <c r="C178" s="55" t="s">
        <v>832</v>
      </c>
      <c r="D178" s="54" t="s">
        <v>833</v>
      </c>
      <c r="E178" s="54" t="s">
        <v>834</v>
      </c>
      <c r="F178" s="54" t="s">
        <v>835</v>
      </c>
      <c r="G178" s="57">
        <v>12</v>
      </c>
      <c r="H178" s="57" t="s">
        <v>836</v>
      </c>
      <c r="I178" s="57">
        <v>4.42</v>
      </c>
      <c r="J178" s="57">
        <v>4.42</v>
      </c>
      <c r="K178" s="57">
        <v>53.04</v>
      </c>
      <c r="L178" s="57">
        <v>53.04</v>
      </c>
      <c r="M178" s="57">
        <v>4.8</v>
      </c>
      <c r="N178" s="57">
        <v>4.8</v>
      </c>
      <c r="O178" s="57">
        <v>57.6</v>
      </c>
      <c r="P178" s="57">
        <v>57.6</v>
      </c>
      <c r="Q178" s="54">
        <v>5.65</v>
      </c>
      <c r="R178" s="54">
        <v>5.65</v>
      </c>
      <c r="S178" s="55"/>
      <c r="T178" s="1"/>
      <c r="U178" s="1"/>
      <c r="V178" s="1"/>
      <c r="W178" s="1"/>
      <c r="X178" s="1"/>
      <c r="Y178" s="1"/>
      <c r="Z178" s="1"/>
    </row>
    <row r="179" spans="1:26" ht="15.75" customHeight="1" x14ac:dyDescent="0.25">
      <c r="A179" s="54" t="s">
        <v>409</v>
      </c>
      <c r="B179" s="56" t="s">
        <v>837</v>
      </c>
      <c r="C179" s="55" t="s">
        <v>832</v>
      </c>
      <c r="D179" s="54" t="s">
        <v>838</v>
      </c>
      <c r="E179" s="54" t="s">
        <v>491</v>
      </c>
      <c r="F179" s="54" t="s">
        <v>839</v>
      </c>
      <c r="G179" s="57">
        <v>6</v>
      </c>
      <c r="H179" s="57" t="s">
        <v>544</v>
      </c>
      <c r="I179" s="57">
        <v>5.63</v>
      </c>
      <c r="J179" s="57">
        <v>6.53</v>
      </c>
      <c r="K179" s="57">
        <v>33.78</v>
      </c>
      <c r="L179" s="57">
        <v>39.18</v>
      </c>
      <c r="M179" s="57">
        <v>6.12</v>
      </c>
      <c r="N179" s="57">
        <v>7.1</v>
      </c>
      <c r="O179" s="57">
        <v>36.72</v>
      </c>
      <c r="P179" s="57">
        <v>42.6</v>
      </c>
      <c r="Q179" s="54">
        <v>7.75</v>
      </c>
      <c r="R179" s="54">
        <v>8.99</v>
      </c>
      <c r="S179" s="55"/>
      <c r="T179" s="1"/>
      <c r="U179" s="1"/>
      <c r="V179" s="1"/>
      <c r="W179" s="1"/>
      <c r="X179" s="1"/>
      <c r="Y179" s="1"/>
      <c r="Z179" s="1"/>
    </row>
    <row r="180" spans="1:26" ht="15.75" customHeight="1" x14ac:dyDescent="0.25">
      <c r="A180" s="54" t="s">
        <v>840</v>
      </c>
      <c r="B180" s="56" t="s">
        <v>841</v>
      </c>
      <c r="C180" s="55" t="s">
        <v>832</v>
      </c>
      <c r="D180" s="54" t="s">
        <v>838</v>
      </c>
      <c r="E180" s="54" t="s">
        <v>491</v>
      </c>
      <c r="F180" s="54" t="s">
        <v>842</v>
      </c>
      <c r="G180" s="57">
        <v>1</v>
      </c>
      <c r="H180" s="57" t="s">
        <v>544</v>
      </c>
      <c r="I180" s="57">
        <v>34.39</v>
      </c>
      <c r="J180" s="57">
        <v>39.89</v>
      </c>
      <c r="K180" s="57">
        <v>34.39</v>
      </c>
      <c r="L180" s="57">
        <v>39.89</v>
      </c>
      <c r="M180" s="57">
        <v>37.380000000000003</v>
      </c>
      <c r="N180" s="57">
        <v>43.36</v>
      </c>
      <c r="O180" s="57">
        <v>37.380000000000003</v>
      </c>
      <c r="P180" s="57">
        <v>43.36</v>
      </c>
      <c r="Q180" s="54">
        <v>47.32</v>
      </c>
      <c r="R180" s="54">
        <v>54.89</v>
      </c>
      <c r="S180" s="55"/>
      <c r="T180" s="1"/>
      <c r="U180" s="1"/>
      <c r="V180" s="1"/>
      <c r="W180" s="1"/>
      <c r="X180" s="1"/>
      <c r="Y180" s="1"/>
      <c r="Z180" s="1"/>
    </row>
    <row r="181" spans="1:26" ht="15.75" customHeight="1" x14ac:dyDescent="0.25">
      <c r="A181" s="54" t="s">
        <v>843</v>
      </c>
      <c r="B181" s="56" t="s">
        <v>844</v>
      </c>
      <c r="C181" s="55" t="s">
        <v>832</v>
      </c>
      <c r="D181" s="54" t="s">
        <v>838</v>
      </c>
      <c r="E181" s="54" t="s">
        <v>491</v>
      </c>
      <c r="F181" s="54" t="s">
        <v>842</v>
      </c>
      <c r="G181" s="57">
        <v>1</v>
      </c>
      <c r="H181" s="57" t="s">
        <v>544</v>
      </c>
      <c r="I181" s="57">
        <v>30.41</v>
      </c>
      <c r="J181" s="57">
        <v>35.28</v>
      </c>
      <c r="K181" s="57">
        <v>30.41</v>
      </c>
      <c r="L181" s="57">
        <v>35.28</v>
      </c>
      <c r="M181" s="57">
        <v>33.049999999999997</v>
      </c>
      <c r="N181" s="57">
        <v>38.340000000000003</v>
      </c>
      <c r="O181" s="57">
        <v>33.049999999999997</v>
      </c>
      <c r="P181" s="57">
        <v>38.340000000000003</v>
      </c>
      <c r="Q181" s="54">
        <v>41.84</v>
      </c>
      <c r="R181" s="54">
        <v>48.53</v>
      </c>
      <c r="S181" s="55"/>
      <c r="T181" s="1"/>
      <c r="U181" s="1"/>
      <c r="V181" s="1"/>
      <c r="W181" s="1"/>
      <c r="X181" s="1"/>
      <c r="Y181" s="1"/>
      <c r="Z181" s="1"/>
    </row>
    <row r="182" spans="1:26" ht="15.75" customHeight="1" x14ac:dyDescent="0.25">
      <c r="A182" s="54" t="s">
        <v>845</v>
      </c>
      <c r="B182" s="56" t="s">
        <v>846</v>
      </c>
      <c r="C182" s="55" t="s">
        <v>832</v>
      </c>
      <c r="D182" s="54" t="s">
        <v>838</v>
      </c>
      <c r="E182" s="54" t="s">
        <v>491</v>
      </c>
      <c r="F182" s="54" t="s">
        <v>842</v>
      </c>
      <c r="G182" s="57">
        <v>1</v>
      </c>
      <c r="H182" s="57" t="s">
        <v>544</v>
      </c>
      <c r="I182" s="57">
        <v>30.41</v>
      </c>
      <c r="J182" s="57">
        <v>35.28</v>
      </c>
      <c r="K182" s="57">
        <v>30.41</v>
      </c>
      <c r="L182" s="57">
        <v>35.28</v>
      </c>
      <c r="M182" s="57">
        <v>33.049999999999997</v>
      </c>
      <c r="N182" s="57">
        <v>38.340000000000003</v>
      </c>
      <c r="O182" s="57">
        <v>33.049999999999997</v>
      </c>
      <c r="P182" s="57">
        <v>38.340000000000003</v>
      </c>
      <c r="Q182" s="54">
        <v>41.84</v>
      </c>
      <c r="R182" s="54">
        <v>48.53</v>
      </c>
      <c r="S182" s="55"/>
      <c r="T182" s="1"/>
      <c r="U182" s="1"/>
      <c r="V182" s="1"/>
      <c r="W182" s="1"/>
      <c r="X182" s="1"/>
      <c r="Y182" s="1"/>
      <c r="Z182" s="1"/>
    </row>
    <row r="183" spans="1:26" ht="15.75" customHeight="1" x14ac:dyDescent="0.25">
      <c r="A183" s="54" t="s">
        <v>847</v>
      </c>
      <c r="B183" s="56" t="s">
        <v>848</v>
      </c>
      <c r="C183" s="55" t="s">
        <v>832</v>
      </c>
      <c r="D183" s="54" t="s">
        <v>838</v>
      </c>
      <c r="E183" s="54" t="s">
        <v>491</v>
      </c>
      <c r="F183" s="54" t="s">
        <v>849</v>
      </c>
      <c r="G183" s="57">
        <v>5</v>
      </c>
      <c r="H183" s="57" t="s">
        <v>544</v>
      </c>
      <c r="I183" s="57">
        <v>8.89</v>
      </c>
      <c r="J183" s="57">
        <v>10.31</v>
      </c>
      <c r="K183" s="57">
        <v>44.45</v>
      </c>
      <c r="L183" s="57">
        <v>51.56</v>
      </c>
      <c r="M183" s="57">
        <v>9.66</v>
      </c>
      <c r="N183" s="57">
        <v>11.21</v>
      </c>
      <c r="O183" s="57">
        <v>48.3</v>
      </c>
      <c r="P183" s="57">
        <v>56.03</v>
      </c>
      <c r="Q183" s="54">
        <v>12.23</v>
      </c>
      <c r="R183" s="54">
        <v>14.19</v>
      </c>
      <c r="S183" s="55"/>
      <c r="T183" s="1"/>
      <c r="U183" s="1"/>
      <c r="V183" s="1"/>
      <c r="W183" s="1"/>
      <c r="X183" s="1"/>
      <c r="Y183" s="1"/>
      <c r="Z183" s="1"/>
    </row>
    <row r="184" spans="1:26" ht="15.75" customHeight="1" x14ac:dyDescent="0.25">
      <c r="A184" s="54" t="s">
        <v>850</v>
      </c>
      <c r="B184" s="56" t="s">
        <v>851</v>
      </c>
      <c r="C184" s="55" t="s">
        <v>832</v>
      </c>
      <c r="D184" s="54" t="s">
        <v>838</v>
      </c>
      <c r="E184" s="54" t="s">
        <v>491</v>
      </c>
      <c r="F184" s="54" t="s">
        <v>849</v>
      </c>
      <c r="G184" s="57">
        <v>5</v>
      </c>
      <c r="H184" s="57" t="s">
        <v>544</v>
      </c>
      <c r="I184" s="57">
        <v>9.93</v>
      </c>
      <c r="J184" s="57">
        <v>11.52</v>
      </c>
      <c r="K184" s="57">
        <v>49.65</v>
      </c>
      <c r="L184" s="57">
        <v>57.59</v>
      </c>
      <c r="M184" s="57">
        <v>10.79</v>
      </c>
      <c r="N184" s="57">
        <v>12.52</v>
      </c>
      <c r="O184" s="57">
        <v>53.95</v>
      </c>
      <c r="P184" s="57">
        <v>62.58</v>
      </c>
      <c r="Q184" s="54">
        <v>13.66</v>
      </c>
      <c r="R184" s="54">
        <v>15.85</v>
      </c>
      <c r="S184" s="55"/>
      <c r="T184" s="1"/>
      <c r="U184" s="1"/>
      <c r="V184" s="1"/>
      <c r="W184" s="1"/>
      <c r="X184" s="1"/>
      <c r="Y184" s="1"/>
      <c r="Z184" s="1"/>
    </row>
    <row r="185" spans="1:26" ht="15.75" customHeight="1" x14ac:dyDescent="0.25">
      <c r="A185" s="54" t="s">
        <v>670</v>
      </c>
      <c r="B185" s="56" t="s">
        <v>673</v>
      </c>
      <c r="C185" s="55" t="s">
        <v>832</v>
      </c>
      <c r="D185" s="54" t="s">
        <v>838</v>
      </c>
      <c r="E185" s="54" t="s">
        <v>491</v>
      </c>
      <c r="F185" s="54" t="s">
        <v>839</v>
      </c>
      <c r="G185" s="57">
        <v>6</v>
      </c>
      <c r="H185" s="57" t="s">
        <v>544</v>
      </c>
      <c r="I185" s="57">
        <v>4.5199999999999996</v>
      </c>
      <c r="J185" s="57">
        <v>5.24</v>
      </c>
      <c r="K185" s="57">
        <v>27.12</v>
      </c>
      <c r="L185" s="57">
        <v>31.46</v>
      </c>
      <c r="M185" s="57">
        <v>4.91</v>
      </c>
      <c r="N185" s="57">
        <v>5.7</v>
      </c>
      <c r="O185" s="57">
        <v>29.46</v>
      </c>
      <c r="P185" s="57">
        <v>34.17</v>
      </c>
      <c r="Q185" s="54">
        <v>6.21</v>
      </c>
      <c r="R185" s="54">
        <v>7.2</v>
      </c>
      <c r="S185" s="55"/>
      <c r="T185" s="1"/>
      <c r="U185" s="1"/>
      <c r="V185" s="1"/>
      <c r="W185" s="1"/>
      <c r="X185" s="1"/>
      <c r="Y185" s="1"/>
      <c r="Z185" s="1"/>
    </row>
    <row r="186" spans="1:26" ht="15.75" customHeight="1" x14ac:dyDescent="0.25">
      <c r="A186" s="54" t="s">
        <v>852</v>
      </c>
      <c r="B186" s="56" t="s">
        <v>853</v>
      </c>
      <c r="C186" s="55" t="s">
        <v>832</v>
      </c>
      <c r="D186" s="54" t="s">
        <v>838</v>
      </c>
      <c r="E186" s="54" t="s">
        <v>491</v>
      </c>
      <c r="F186" s="54" t="s">
        <v>854</v>
      </c>
      <c r="G186" s="57">
        <v>1</v>
      </c>
      <c r="H186" s="57" t="s">
        <v>544</v>
      </c>
      <c r="I186" s="57">
        <v>20.12</v>
      </c>
      <c r="J186" s="57">
        <v>23.34</v>
      </c>
      <c r="K186" s="57">
        <v>20.12</v>
      </c>
      <c r="L186" s="57">
        <v>23.34</v>
      </c>
      <c r="M186" s="57">
        <v>21.88</v>
      </c>
      <c r="N186" s="57">
        <v>25.38</v>
      </c>
      <c r="O186" s="57">
        <v>21.88</v>
      </c>
      <c r="P186" s="57">
        <v>25.38</v>
      </c>
      <c r="Q186" s="54">
        <v>27.69</v>
      </c>
      <c r="R186" s="54">
        <v>32.119999999999997</v>
      </c>
      <c r="S186" s="55"/>
      <c r="T186" s="1"/>
      <c r="U186" s="1"/>
      <c r="V186" s="1"/>
      <c r="W186" s="1"/>
      <c r="X186" s="1"/>
      <c r="Y186" s="1"/>
      <c r="Z186" s="1"/>
    </row>
    <row r="187" spans="1:26" ht="15.75" customHeight="1" x14ac:dyDescent="0.25">
      <c r="A187" s="54" t="s">
        <v>855</v>
      </c>
      <c r="B187" s="56" t="s">
        <v>856</v>
      </c>
      <c r="C187" s="55" t="s">
        <v>832</v>
      </c>
      <c r="D187" s="54" t="s">
        <v>838</v>
      </c>
      <c r="E187" s="54" t="s">
        <v>857</v>
      </c>
      <c r="F187" s="54" t="s">
        <v>858</v>
      </c>
      <c r="G187" s="57">
        <v>1</v>
      </c>
      <c r="H187" s="57" t="s">
        <v>544</v>
      </c>
      <c r="I187" s="57">
        <v>25.03</v>
      </c>
      <c r="J187" s="57">
        <v>29.03</v>
      </c>
      <c r="K187" s="57">
        <v>25.03</v>
      </c>
      <c r="L187" s="57">
        <v>29.03</v>
      </c>
      <c r="M187" s="57">
        <v>27.21</v>
      </c>
      <c r="N187" s="57">
        <v>31.56</v>
      </c>
      <c r="O187" s="57">
        <v>27.21</v>
      </c>
      <c r="P187" s="57">
        <v>31.56</v>
      </c>
      <c r="Q187" s="54">
        <v>34.44</v>
      </c>
      <c r="R187" s="54">
        <v>39.950000000000003</v>
      </c>
      <c r="S187" s="55"/>
      <c r="T187" s="1"/>
      <c r="U187" s="1"/>
      <c r="V187" s="1"/>
      <c r="W187" s="1"/>
      <c r="X187" s="1"/>
      <c r="Y187" s="1"/>
      <c r="Z187" s="1"/>
    </row>
    <row r="188" spans="1:26" ht="15.75" customHeight="1" x14ac:dyDescent="0.25">
      <c r="A188" s="54" t="s">
        <v>859</v>
      </c>
      <c r="B188" s="56" t="s">
        <v>860</v>
      </c>
      <c r="C188" s="55" t="s">
        <v>832</v>
      </c>
      <c r="D188" s="54" t="s">
        <v>838</v>
      </c>
      <c r="E188" s="54" t="s">
        <v>861</v>
      </c>
      <c r="F188" s="54" t="s">
        <v>842</v>
      </c>
      <c r="G188" s="57">
        <v>1</v>
      </c>
      <c r="H188" s="57" t="s">
        <v>544</v>
      </c>
      <c r="I188" s="57">
        <v>42.44</v>
      </c>
      <c r="J188" s="57">
        <v>49.23</v>
      </c>
      <c r="K188" s="57">
        <v>42.44</v>
      </c>
      <c r="L188" s="57">
        <v>49.23</v>
      </c>
      <c r="M188" s="57">
        <v>46.13</v>
      </c>
      <c r="N188" s="57">
        <v>53.51</v>
      </c>
      <c r="O188" s="57">
        <v>46.13</v>
      </c>
      <c r="P188" s="57">
        <v>53.51</v>
      </c>
      <c r="Q188" s="54">
        <v>58.39</v>
      </c>
      <c r="R188" s="54">
        <v>67.73</v>
      </c>
      <c r="S188" s="55"/>
      <c r="T188" s="1"/>
      <c r="U188" s="1"/>
      <c r="V188" s="1"/>
      <c r="W188" s="1"/>
      <c r="X188" s="1"/>
      <c r="Y188" s="1"/>
      <c r="Z188" s="1"/>
    </row>
    <row r="189" spans="1:26" ht="15.75" customHeight="1" x14ac:dyDescent="0.25">
      <c r="A189" s="54" t="s">
        <v>862</v>
      </c>
      <c r="B189" s="56" t="s">
        <v>864</v>
      </c>
      <c r="C189" s="55" t="s">
        <v>832</v>
      </c>
      <c r="D189" s="54" t="s">
        <v>838</v>
      </c>
      <c r="E189" s="54" t="s">
        <v>861</v>
      </c>
      <c r="F189" s="54" t="s">
        <v>839</v>
      </c>
      <c r="G189" s="57">
        <v>6</v>
      </c>
      <c r="H189" s="57" t="s">
        <v>544</v>
      </c>
      <c r="I189" s="57">
        <v>6.22</v>
      </c>
      <c r="J189" s="57">
        <v>7.22</v>
      </c>
      <c r="K189" s="57">
        <v>37.32</v>
      </c>
      <c r="L189" s="57">
        <v>43.29</v>
      </c>
      <c r="M189" s="57">
        <v>6.76</v>
      </c>
      <c r="N189" s="57">
        <v>7.84</v>
      </c>
      <c r="O189" s="57">
        <v>40.56</v>
      </c>
      <c r="P189" s="57">
        <v>47.05</v>
      </c>
      <c r="Q189" s="54">
        <v>8.56</v>
      </c>
      <c r="R189" s="54">
        <v>9.93</v>
      </c>
      <c r="S189" s="55"/>
      <c r="T189" s="1"/>
      <c r="U189" s="1"/>
      <c r="V189" s="1"/>
      <c r="W189" s="1"/>
      <c r="X189" s="1"/>
      <c r="Y189" s="1"/>
      <c r="Z189" s="1"/>
    </row>
    <row r="190" spans="1:26" ht="15.75" customHeight="1" x14ac:dyDescent="0.25">
      <c r="A190" s="54" t="s">
        <v>865</v>
      </c>
      <c r="B190" s="56" t="s">
        <v>866</v>
      </c>
      <c r="C190" s="55" t="s">
        <v>832</v>
      </c>
      <c r="D190" s="54" t="s">
        <v>838</v>
      </c>
      <c r="E190" s="54" t="s">
        <v>861</v>
      </c>
      <c r="F190" s="54" t="s">
        <v>842</v>
      </c>
      <c r="G190" s="57">
        <v>1</v>
      </c>
      <c r="H190" s="57" t="s">
        <v>544</v>
      </c>
      <c r="I190" s="57">
        <v>42.44</v>
      </c>
      <c r="J190" s="57">
        <v>49.23</v>
      </c>
      <c r="K190" s="57">
        <v>42.44</v>
      </c>
      <c r="L190" s="57">
        <v>49.23</v>
      </c>
      <c r="M190" s="57">
        <v>46.13</v>
      </c>
      <c r="N190" s="57">
        <v>53.51</v>
      </c>
      <c r="O190" s="57">
        <v>46.13</v>
      </c>
      <c r="P190" s="57">
        <v>53.51</v>
      </c>
      <c r="Q190" s="54">
        <v>58.39</v>
      </c>
      <c r="R190" s="54">
        <v>67.73</v>
      </c>
      <c r="S190" s="55"/>
      <c r="T190" s="1"/>
      <c r="U190" s="1"/>
      <c r="V190" s="1"/>
      <c r="W190" s="1"/>
      <c r="X190" s="1"/>
      <c r="Y190" s="1"/>
      <c r="Z190" s="1"/>
    </row>
    <row r="191" spans="1:26" ht="15.75" customHeight="1" x14ac:dyDescent="0.25">
      <c r="A191" s="54" t="s">
        <v>823</v>
      </c>
      <c r="B191" s="56" t="s">
        <v>824</v>
      </c>
      <c r="C191" s="55" t="s">
        <v>832</v>
      </c>
      <c r="D191" s="54" t="s">
        <v>838</v>
      </c>
      <c r="E191" s="54" t="s">
        <v>861</v>
      </c>
      <c r="F191" s="54" t="s">
        <v>842</v>
      </c>
      <c r="G191" s="57">
        <v>1</v>
      </c>
      <c r="H191" s="57" t="s">
        <v>544</v>
      </c>
      <c r="I191" s="57">
        <v>47.78</v>
      </c>
      <c r="J191" s="57">
        <v>55.42</v>
      </c>
      <c r="K191" s="57">
        <v>47.78</v>
      </c>
      <c r="L191" s="57">
        <v>55.42</v>
      </c>
      <c r="M191" s="57">
        <v>51.93</v>
      </c>
      <c r="N191" s="57">
        <v>60.24</v>
      </c>
      <c r="O191" s="57">
        <v>51.93</v>
      </c>
      <c r="P191" s="57">
        <v>60.24</v>
      </c>
      <c r="Q191" s="54">
        <v>65.73</v>
      </c>
      <c r="R191" s="54">
        <v>76.25</v>
      </c>
      <c r="S191" s="55"/>
      <c r="T191" s="1"/>
      <c r="U191" s="1"/>
      <c r="V191" s="1"/>
      <c r="W191" s="1"/>
      <c r="X191" s="1"/>
      <c r="Y191" s="1"/>
      <c r="Z191" s="1"/>
    </row>
    <row r="192" spans="1:26" ht="15.75" customHeight="1" x14ac:dyDescent="0.25">
      <c r="A192" s="54" t="s">
        <v>803</v>
      </c>
      <c r="B192" s="56" t="s">
        <v>804</v>
      </c>
      <c r="C192" s="55" t="s">
        <v>832</v>
      </c>
      <c r="D192" s="54" t="s">
        <v>838</v>
      </c>
      <c r="E192" s="54" t="s">
        <v>861</v>
      </c>
      <c r="F192" s="54" t="s">
        <v>839</v>
      </c>
      <c r="G192" s="57">
        <v>6</v>
      </c>
      <c r="H192" s="57" t="s">
        <v>544</v>
      </c>
      <c r="I192" s="57">
        <v>6.82</v>
      </c>
      <c r="J192" s="57">
        <v>7.91</v>
      </c>
      <c r="K192" s="57">
        <v>40.92</v>
      </c>
      <c r="L192" s="57">
        <v>47.47</v>
      </c>
      <c r="M192" s="57">
        <v>7.41</v>
      </c>
      <c r="N192" s="57">
        <v>8.6</v>
      </c>
      <c r="O192" s="57">
        <v>44.46</v>
      </c>
      <c r="P192" s="57">
        <v>51.57</v>
      </c>
      <c r="Q192" s="54">
        <v>9.3800000000000008</v>
      </c>
      <c r="R192" s="54">
        <v>10.88</v>
      </c>
      <c r="S192" s="55"/>
      <c r="T192" s="1"/>
      <c r="U192" s="1"/>
      <c r="V192" s="1"/>
      <c r="W192" s="1"/>
      <c r="X192" s="1"/>
      <c r="Y192" s="1"/>
      <c r="Z192" s="1"/>
    </row>
    <row r="193" spans="1:26" ht="15.75" customHeight="1" x14ac:dyDescent="0.25">
      <c r="A193" s="54" t="s">
        <v>867</v>
      </c>
      <c r="B193" s="56" t="s">
        <v>868</v>
      </c>
      <c r="C193" s="55" t="s">
        <v>832</v>
      </c>
      <c r="D193" s="54" t="s">
        <v>838</v>
      </c>
      <c r="E193" s="54" t="s">
        <v>861</v>
      </c>
      <c r="F193" s="54" t="s">
        <v>849</v>
      </c>
      <c r="G193" s="57">
        <v>5</v>
      </c>
      <c r="H193" s="57" t="s">
        <v>544</v>
      </c>
      <c r="I193" s="57">
        <v>11.67</v>
      </c>
      <c r="J193" s="57">
        <v>13.54</v>
      </c>
      <c r="K193" s="57">
        <v>58.35</v>
      </c>
      <c r="L193" s="57">
        <v>67.69</v>
      </c>
      <c r="M193" s="57">
        <v>12.68</v>
      </c>
      <c r="N193" s="57">
        <v>14.71</v>
      </c>
      <c r="O193" s="57">
        <v>63.4</v>
      </c>
      <c r="P193" s="57">
        <v>73.540000000000006</v>
      </c>
      <c r="Q193" s="54">
        <v>16.05</v>
      </c>
      <c r="R193" s="54">
        <v>18.62</v>
      </c>
      <c r="S193" s="55"/>
      <c r="T193" s="1"/>
      <c r="U193" s="1"/>
      <c r="V193" s="1"/>
      <c r="W193" s="1"/>
      <c r="X193" s="1"/>
      <c r="Y193" s="1"/>
      <c r="Z193" s="1"/>
    </row>
    <row r="194" spans="1:26" ht="15.75" customHeight="1" x14ac:dyDescent="0.25">
      <c r="A194" s="54" t="s">
        <v>869</v>
      </c>
      <c r="B194" s="56" t="s">
        <v>870</v>
      </c>
      <c r="C194" s="55" t="s">
        <v>832</v>
      </c>
      <c r="D194" s="54" t="s">
        <v>838</v>
      </c>
      <c r="E194" s="54" t="s">
        <v>861</v>
      </c>
      <c r="F194" s="54" t="s">
        <v>849</v>
      </c>
      <c r="G194" s="57">
        <v>5</v>
      </c>
      <c r="H194" s="57" t="s">
        <v>544</v>
      </c>
      <c r="I194" s="57">
        <v>11.67</v>
      </c>
      <c r="J194" s="57">
        <v>13.54</v>
      </c>
      <c r="K194" s="57">
        <v>58.35</v>
      </c>
      <c r="L194" s="57">
        <v>67.69</v>
      </c>
      <c r="M194" s="57">
        <v>12.68</v>
      </c>
      <c r="N194" s="57">
        <v>14.71</v>
      </c>
      <c r="O194" s="57">
        <v>63.4</v>
      </c>
      <c r="P194" s="57">
        <v>73.540000000000006</v>
      </c>
      <c r="Q194" s="54">
        <v>16.05</v>
      </c>
      <c r="R194" s="54">
        <v>18.62</v>
      </c>
      <c r="S194" s="55"/>
      <c r="T194" s="1"/>
      <c r="U194" s="1"/>
      <c r="V194" s="1"/>
      <c r="W194" s="1"/>
      <c r="X194" s="1"/>
      <c r="Y194" s="1"/>
      <c r="Z194" s="1"/>
    </row>
    <row r="195" spans="1:26" ht="15.75" customHeight="1" x14ac:dyDescent="0.25">
      <c r="A195" s="54" t="s">
        <v>871</v>
      </c>
      <c r="B195" s="56" t="s">
        <v>872</v>
      </c>
      <c r="C195" s="55" t="s">
        <v>832</v>
      </c>
      <c r="D195" s="54" t="s">
        <v>838</v>
      </c>
      <c r="E195" s="54" t="s">
        <v>861</v>
      </c>
      <c r="F195" s="54" t="s">
        <v>873</v>
      </c>
      <c r="G195" s="57">
        <v>10</v>
      </c>
      <c r="H195" s="57" t="s">
        <v>544</v>
      </c>
      <c r="I195" s="57">
        <v>3.27</v>
      </c>
      <c r="J195" s="57">
        <v>3.79</v>
      </c>
      <c r="K195" s="57">
        <v>32.700000000000003</v>
      </c>
      <c r="L195" s="57">
        <v>37.93</v>
      </c>
      <c r="M195" s="57">
        <v>3.56</v>
      </c>
      <c r="N195" s="57">
        <v>4.13</v>
      </c>
      <c r="O195" s="57">
        <v>35.6</v>
      </c>
      <c r="P195" s="57">
        <v>41.3</v>
      </c>
      <c r="Q195" s="54">
        <v>4.5</v>
      </c>
      <c r="R195" s="54">
        <v>5.22</v>
      </c>
      <c r="S195" s="55"/>
      <c r="T195" s="1"/>
      <c r="U195" s="1"/>
      <c r="V195" s="1"/>
      <c r="W195" s="1"/>
      <c r="X195" s="1"/>
      <c r="Y195" s="1"/>
      <c r="Z195" s="1"/>
    </row>
    <row r="196" spans="1:26" ht="15.75" customHeight="1" x14ac:dyDescent="0.25">
      <c r="A196" s="54" t="s">
        <v>787</v>
      </c>
      <c r="B196" s="56" t="s">
        <v>788</v>
      </c>
      <c r="C196" s="55" t="s">
        <v>832</v>
      </c>
      <c r="D196" s="54" t="s">
        <v>838</v>
      </c>
      <c r="E196" s="54" t="s">
        <v>861</v>
      </c>
      <c r="F196" s="54" t="s">
        <v>842</v>
      </c>
      <c r="G196" s="57">
        <v>1</v>
      </c>
      <c r="H196" s="57" t="s">
        <v>544</v>
      </c>
      <c r="I196" s="57">
        <v>42.44</v>
      </c>
      <c r="J196" s="57">
        <v>49.23</v>
      </c>
      <c r="K196" s="57">
        <v>42.44</v>
      </c>
      <c r="L196" s="57">
        <v>49.23</v>
      </c>
      <c r="M196" s="57">
        <v>46.13</v>
      </c>
      <c r="N196" s="57">
        <v>53.51</v>
      </c>
      <c r="O196" s="57">
        <v>46.13</v>
      </c>
      <c r="P196" s="57">
        <v>53.51</v>
      </c>
      <c r="Q196" s="54">
        <v>58.39</v>
      </c>
      <c r="R196" s="54">
        <v>67.73</v>
      </c>
      <c r="S196" s="55"/>
      <c r="T196" s="1"/>
      <c r="U196" s="1"/>
      <c r="V196" s="1"/>
      <c r="W196" s="1"/>
      <c r="X196" s="1"/>
      <c r="Y196" s="1"/>
      <c r="Z196" s="1"/>
    </row>
    <row r="197" spans="1:26" ht="15.75" customHeight="1" x14ac:dyDescent="0.25">
      <c r="A197" s="54" t="s">
        <v>874</v>
      </c>
      <c r="B197" s="56" t="s">
        <v>875</v>
      </c>
      <c r="C197" s="55" t="s">
        <v>832</v>
      </c>
      <c r="D197" s="54" t="s">
        <v>838</v>
      </c>
      <c r="E197" s="54" t="s">
        <v>861</v>
      </c>
      <c r="F197" s="54" t="s">
        <v>849</v>
      </c>
      <c r="G197" s="57">
        <v>5</v>
      </c>
      <c r="H197" s="57" t="s">
        <v>544</v>
      </c>
      <c r="I197" s="57">
        <v>11.67</v>
      </c>
      <c r="J197" s="57">
        <v>13.54</v>
      </c>
      <c r="K197" s="57">
        <v>58.35</v>
      </c>
      <c r="L197" s="57">
        <v>67.69</v>
      </c>
      <c r="M197" s="57">
        <v>12.68</v>
      </c>
      <c r="N197" s="57">
        <v>14.71</v>
      </c>
      <c r="O197" s="57">
        <v>63.4</v>
      </c>
      <c r="P197" s="57">
        <v>73.540000000000006</v>
      </c>
      <c r="Q197" s="54">
        <v>16.05</v>
      </c>
      <c r="R197" s="54">
        <v>18.62</v>
      </c>
      <c r="S197" s="55"/>
      <c r="T197" s="1"/>
      <c r="U197" s="1"/>
      <c r="V197" s="1"/>
      <c r="W197" s="1"/>
      <c r="X197" s="1"/>
      <c r="Y197" s="1"/>
      <c r="Z197" s="1"/>
    </row>
    <row r="198" spans="1:26" ht="15.75" customHeight="1" x14ac:dyDescent="0.25">
      <c r="A198" s="54" t="s">
        <v>876</v>
      </c>
      <c r="B198" s="56" t="s">
        <v>877</v>
      </c>
      <c r="C198" s="55" t="s">
        <v>832</v>
      </c>
      <c r="D198" s="54" t="s">
        <v>838</v>
      </c>
      <c r="E198" s="54" t="s">
        <v>861</v>
      </c>
      <c r="F198" s="54" t="s">
        <v>842</v>
      </c>
      <c r="G198" s="57">
        <v>1</v>
      </c>
      <c r="H198" s="57" t="s">
        <v>544</v>
      </c>
      <c r="I198" s="57">
        <v>44.6</v>
      </c>
      <c r="J198" s="57">
        <v>51.74</v>
      </c>
      <c r="K198" s="57">
        <v>44.6</v>
      </c>
      <c r="L198" s="57">
        <v>51.74</v>
      </c>
      <c r="M198" s="57">
        <v>48.48</v>
      </c>
      <c r="N198" s="57">
        <v>56.24</v>
      </c>
      <c r="O198" s="57">
        <v>48.48</v>
      </c>
      <c r="P198" s="57">
        <v>56.24</v>
      </c>
      <c r="Q198" s="54">
        <v>61.37</v>
      </c>
      <c r="R198" s="54">
        <v>71.19</v>
      </c>
      <c r="S198" s="55"/>
      <c r="T198" s="1"/>
      <c r="U198" s="1"/>
      <c r="V198" s="1"/>
      <c r="W198" s="1"/>
      <c r="X198" s="1"/>
      <c r="Y198" s="1"/>
      <c r="Z198" s="1"/>
    </row>
    <row r="199" spans="1:26" ht="15.75" customHeight="1" x14ac:dyDescent="0.25">
      <c r="A199" s="54" t="s">
        <v>878</v>
      </c>
      <c r="B199" s="56" t="s">
        <v>879</v>
      </c>
      <c r="C199" s="55" t="s">
        <v>832</v>
      </c>
      <c r="D199" s="54" t="s">
        <v>838</v>
      </c>
      <c r="E199" s="54" t="s">
        <v>861</v>
      </c>
      <c r="F199" s="54" t="s">
        <v>849</v>
      </c>
      <c r="G199" s="57">
        <v>5</v>
      </c>
      <c r="H199" s="57" t="s">
        <v>544</v>
      </c>
      <c r="I199" s="57">
        <v>12.24</v>
      </c>
      <c r="J199" s="57">
        <v>14.2</v>
      </c>
      <c r="K199" s="57">
        <v>61.2</v>
      </c>
      <c r="L199" s="57">
        <v>70.989999999999995</v>
      </c>
      <c r="M199" s="57">
        <v>13.3</v>
      </c>
      <c r="N199" s="57">
        <v>15.43</v>
      </c>
      <c r="O199" s="57">
        <v>66.5</v>
      </c>
      <c r="P199" s="57">
        <v>77.14</v>
      </c>
      <c r="Q199" s="54">
        <v>16.84</v>
      </c>
      <c r="R199" s="54">
        <v>19.53</v>
      </c>
      <c r="S199" s="55"/>
      <c r="T199" s="1"/>
      <c r="U199" s="1"/>
      <c r="V199" s="1"/>
      <c r="W199" s="1"/>
      <c r="X199" s="1"/>
      <c r="Y199" s="1"/>
      <c r="Z199" s="1"/>
    </row>
    <row r="200" spans="1:26" ht="15.75" customHeight="1" x14ac:dyDescent="0.25">
      <c r="A200" s="54" t="s">
        <v>648</v>
      </c>
      <c r="B200" s="56" t="s">
        <v>649</v>
      </c>
      <c r="C200" s="55" t="s">
        <v>832</v>
      </c>
      <c r="D200" s="54" t="s">
        <v>838</v>
      </c>
      <c r="E200" s="54" t="s">
        <v>861</v>
      </c>
      <c r="F200" s="54" t="s">
        <v>854</v>
      </c>
      <c r="G200" s="57">
        <v>1</v>
      </c>
      <c r="H200" s="57" t="s">
        <v>544</v>
      </c>
      <c r="I200" s="57">
        <v>26.66</v>
      </c>
      <c r="J200" s="57">
        <v>30.93</v>
      </c>
      <c r="K200" s="57">
        <v>26.66</v>
      </c>
      <c r="L200" s="57">
        <v>30.93</v>
      </c>
      <c r="M200" s="57">
        <v>28.99</v>
      </c>
      <c r="N200" s="57">
        <v>33.630000000000003</v>
      </c>
      <c r="O200" s="57">
        <v>28.99</v>
      </c>
      <c r="P200" s="57">
        <v>33.630000000000003</v>
      </c>
      <c r="Q200" s="54">
        <v>36.69</v>
      </c>
      <c r="R200" s="54">
        <v>42.56</v>
      </c>
      <c r="S200" s="55"/>
      <c r="T200" s="1"/>
      <c r="U200" s="1"/>
      <c r="V200" s="1"/>
      <c r="W200" s="1"/>
      <c r="X200" s="1"/>
      <c r="Y200" s="1"/>
      <c r="Z200" s="1"/>
    </row>
    <row r="201" spans="1:26" ht="15.75" customHeight="1" x14ac:dyDescent="0.25">
      <c r="A201" s="54" t="s">
        <v>880</v>
      </c>
      <c r="B201" s="56" t="s">
        <v>881</v>
      </c>
      <c r="C201" s="55" t="s">
        <v>832</v>
      </c>
      <c r="D201" s="54" t="s">
        <v>838</v>
      </c>
      <c r="E201" s="54" t="s">
        <v>861</v>
      </c>
      <c r="F201" s="54" t="s">
        <v>854</v>
      </c>
      <c r="G201" s="57">
        <v>1</v>
      </c>
      <c r="H201" s="57" t="s">
        <v>544</v>
      </c>
      <c r="I201" s="57">
        <v>24.25</v>
      </c>
      <c r="J201" s="57">
        <v>28.13</v>
      </c>
      <c r="K201" s="57">
        <v>24.25</v>
      </c>
      <c r="L201" s="57">
        <v>28.13</v>
      </c>
      <c r="M201" s="57">
        <v>26.36</v>
      </c>
      <c r="N201" s="57">
        <v>30.58</v>
      </c>
      <c r="O201" s="57">
        <v>26.36</v>
      </c>
      <c r="P201" s="57">
        <v>30.58</v>
      </c>
      <c r="Q201" s="54">
        <v>33.369999999999997</v>
      </c>
      <c r="R201" s="54">
        <v>38.71</v>
      </c>
      <c r="S201" s="55"/>
      <c r="T201" s="1"/>
      <c r="U201" s="1"/>
      <c r="V201" s="1"/>
      <c r="W201" s="1"/>
      <c r="X201" s="1"/>
      <c r="Y201" s="1"/>
      <c r="Z201" s="1"/>
    </row>
    <row r="202" spans="1:26" ht="15.75" customHeight="1" x14ac:dyDescent="0.25">
      <c r="A202" s="54" t="s">
        <v>882</v>
      </c>
      <c r="B202" s="56" t="s">
        <v>883</v>
      </c>
      <c r="C202" s="55" t="s">
        <v>832</v>
      </c>
      <c r="D202" s="54" t="s">
        <v>456</v>
      </c>
      <c r="E202" s="54" t="s">
        <v>457</v>
      </c>
      <c r="F202" s="54" t="s">
        <v>873</v>
      </c>
      <c r="G202" s="57">
        <v>24</v>
      </c>
      <c r="H202" s="57" t="s">
        <v>836</v>
      </c>
      <c r="I202" s="57">
        <v>1.1599999999999999</v>
      </c>
      <c r="J202" s="57">
        <v>1.1599999999999999</v>
      </c>
      <c r="K202" s="57">
        <v>27.84</v>
      </c>
      <c r="L202" s="57">
        <v>27.84</v>
      </c>
      <c r="M202" s="57">
        <v>1.25</v>
      </c>
      <c r="N202" s="57">
        <v>1.25</v>
      </c>
      <c r="O202" s="57">
        <v>30</v>
      </c>
      <c r="P202" s="57">
        <v>30</v>
      </c>
      <c r="Q202" s="54">
        <v>1.47</v>
      </c>
      <c r="R202" s="54">
        <v>1.47</v>
      </c>
      <c r="S202" s="55"/>
      <c r="T202" s="1"/>
      <c r="U202" s="1"/>
      <c r="V202" s="1"/>
      <c r="W202" s="1"/>
      <c r="X202" s="1"/>
      <c r="Y202" s="1"/>
      <c r="Z202" s="1"/>
    </row>
    <row r="203" spans="1:26" ht="15.75" customHeight="1" x14ac:dyDescent="0.25">
      <c r="A203" s="54" t="s">
        <v>884</v>
      </c>
      <c r="B203" s="56" t="s">
        <v>885</v>
      </c>
      <c r="C203" s="55" t="s">
        <v>832</v>
      </c>
      <c r="D203" s="54" t="s">
        <v>456</v>
      </c>
      <c r="E203" s="54" t="s">
        <v>457</v>
      </c>
      <c r="F203" s="54" t="s">
        <v>886</v>
      </c>
      <c r="G203" s="57">
        <v>24</v>
      </c>
      <c r="H203" s="57" t="s">
        <v>836</v>
      </c>
      <c r="I203" s="57">
        <v>2.33</v>
      </c>
      <c r="J203" s="57">
        <v>2.33</v>
      </c>
      <c r="K203" s="57">
        <v>55.92</v>
      </c>
      <c r="L203" s="57">
        <v>55.92</v>
      </c>
      <c r="M203" s="57">
        <v>2.5099999999999998</v>
      </c>
      <c r="N203" s="57">
        <v>2.5099999999999998</v>
      </c>
      <c r="O203" s="57">
        <v>60.24</v>
      </c>
      <c r="P203" s="57">
        <v>60.24</v>
      </c>
      <c r="Q203" s="54">
        <v>2.95</v>
      </c>
      <c r="R203" s="54">
        <v>2.95</v>
      </c>
      <c r="S203" s="55"/>
      <c r="T203" s="1"/>
      <c r="U203" s="1"/>
      <c r="V203" s="1"/>
      <c r="W203" s="1"/>
      <c r="X203" s="1"/>
      <c r="Y203" s="1"/>
      <c r="Z203" s="1"/>
    </row>
    <row r="204" spans="1:26" ht="15.75" customHeight="1" x14ac:dyDescent="0.25">
      <c r="A204" s="54" t="s">
        <v>887</v>
      </c>
      <c r="B204" s="56" t="s">
        <v>888</v>
      </c>
      <c r="C204" s="55" t="s">
        <v>832</v>
      </c>
      <c r="D204" s="54" t="s">
        <v>456</v>
      </c>
      <c r="E204" s="54" t="s">
        <v>457</v>
      </c>
      <c r="F204" s="54" t="s">
        <v>873</v>
      </c>
      <c r="G204" s="57">
        <v>24</v>
      </c>
      <c r="H204" s="57" t="s">
        <v>836</v>
      </c>
      <c r="I204" s="57">
        <v>1.0900000000000001</v>
      </c>
      <c r="J204" s="57">
        <v>1.0900000000000001</v>
      </c>
      <c r="K204" s="57">
        <v>26.16</v>
      </c>
      <c r="L204" s="57">
        <v>26.16</v>
      </c>
      <c r="M204" s="57">
        <v>1.17</v>
      </c>
      <c r="N204" s="57">
        <v>1.17</v>
      </c>
      <c r="O204" s="57">
        <v>28.08</v>
      </c>
      <c r="P204" s="57">
        <v>28.08</v>
      </c>
      <c r="Q204" s="54">
        <v>1.38</v>
      </c>
      <c r="R204" s="54">
        <v>1.38</v>
      </c>
      <c r="S204" s="55"/>
      <c r="T204" s="1"/>
      <c r="U204" s="1"/>
      <c r="V204" s="1"/>
      <c r="W204" s="1"/>
      <c r="X204" s="1"/>
      <c r="Y204" s="1"/>
      <c r="Z204" s="1"/>
    </row>
    <row r="205" spans="1:26" ht="15.75" customHeight="1" x14ac:dyDescent="0.25">
      <c r="A205" s="54" t="s">
        <v>337</v>
      </c>
      <c r="B205" s="56" t="s">
        <v>889</v>
      </c>
      <c r="C205" s="55" t="s">
        <v>832</v>
      </c>
      <c r="D205" s="54" t="s">
        <v>456</v>
      </c>
      <c r="E205" s="54" t="s">
        <v>457</v>
      </c>
      <c r="F205" s="54" t="s">
        <v>886</v>
      </c>
      <c r="G205" s="57">
        <v>24</v>
      </c>
      <c r="H205" s="57" t="s">
        <v>836</v>
      </c>
      <c r="I205" s="57">
        <v>1.58</v>
      </c>
      <c r="J205" s="57">
        <v>1.58</v>
      </c>
      <c r="K205" s="57">
        <v>37.92</v>
      </c>
      <c r="L205" s="57">
        <v>37.92</v>
      </c>
      <c r="M205" s="57">
        <v>1.7</v>
      </c>
      <c r="N205" s="57">
        <v>1.7</v>
      </c>
      <c r="O205" s="57">
        <v>40.799999999999997</v>
      </c>
      <c r="P205" s="57">
        <v>40.799999999999997</v>
      </c>
      <c r="Q205" s="54">
        <v>2</v>
      </c>
      <c r="R205" s="54">
        <v>2</v>
      </c>
      <c r="S205" s="55"/>
      <c r="T205" s="1"/>
      <c r="U205" s="1"/>
      <c r="V205" s="1"/>
      <c r="W205" s="1"/>
      <c r="X205" s="1"/>
      <c r="Y205" s="1"/>
      <c r="Z205" s="1"/>
    </row>
    <row r="206" spans="1:26" ht="15.75" customHeight="1" x14ac:dyDescent="0.25">
      <c r="A206" s="54" t="s">
        <v>339</v>
      </c>
      <c r="B206" s="56" t="s">
        <v>340</v>
      </c>
      <c r="C206" s="55" t="s">
        <v>832</v>
      </c>
      <c r="D206" s="54" t="s">
        <v>456</v>
      </c>
      <c r="E206" s="54" t="s">
        <v>457</v>
      </c>
      <c r="F206" s="54" t="s">
        <v>886</v>
      </c>
      <c r="G206" s="57">
        <v>24</v>
      </c>
      <c r="H206" s="57" t="s">
        <v>836</v>
      </c>
      <c r="I206" s="57">
        <v>1.62</v>
      </c>
      <c r="J206" s="57">
        <v>1.62</v>
      </c>
      <c r="K206" s="57">
        <v>38.880000000000003</v>
      </c>
      <c r="L206" s="57">
        <v>38.880000000000003</v>
      </c>
      <c r="M206" s="57">
        <v>1.74</v>
      </c>
      <c r="N206" s="57">
        <v>1.74</v>
      </c>
      <c r="O206" s="57">
        <v>41.76</v>
      </c>
      <c r="P206" s="57">
        <v>41.76</v>
      </c>
      <c r="Q206" s="54">
        <v>2.0499999999999998</v>
      </c>
      <c r="R206" s="54">
        <v>2.0499999999999998</v>
      </c>
      <c r="S206" s="55"/>
      <c r="T206" s="1"/>
      <c r="U206" s="1"/>
      <c r="V206" s="1"/>
      <c r="W206" s="1"/>
      <c r="X206" s="1"/>
      <c r="Y206" s="1"/>
      <c r="Z206" s="1"/>
    </row>
    <row r="207" spans="1:26" ht="15.75" customHeight="1" x14ac:dyDescent="0.25">
      <c r="A207" s="54" t="s">
        <v>890</v>
      </c>
      <c r="B207" s="56" t="s">
        <v>891</v>
      </c>
      <c r="C207" s="55" t="s">
        <v>832</v>
      </c>
      <c r="D207" s="54" t="s">
        <v>468</v>
      </c>
      <c r="E207" s="54" t="s">
        <v>469</v>
      </c>
      <c r="F207" s="54" t="s">
        <v>892</v>
      </c>
      <c r="G207" s="57">
        <v>24</v>
      </c>
      <c r="H207" s="57" t="s">
        <v>544</v>
      </c>
      <c r="I207" s="57">
        <v>2.4700000000000002</v>
      </c>
      <c r="J207" s="57">
        <v>2.87</v>
      </c>
      <c r="K207" s="57">
        <v>59.28</v>
      </c>
      <c r="L207" s="57">
        <v>68.760000000000005</v>
      </c>
      <c r="M207" s="57">
        <v>2.69</v>
      </c>
      <c r="N207" s="57">
        <v>3.12</v>
      </c>
      <c r="O207" s="57">
        <v>64.56</v>
      </c>
      <c r="P207" s="57">
        <v>74.89</v>
      </c>
      <c r="Q207" s="54">
        <v>3.41</v>
      </c>
      <c r="R207" s="54">
        <v>3.96</v>
      </c>
      <c r="S207" s="55"/>
      <c r="T207" s="1"/>
      <c r="U207" s="1"/>
      <c r="V207" s="1"/>
      <c r="W207" s="1"/>
      <c r="X207" s="1"/>
      <c r="Y207" s="1"/>
      <c r="Z207" s="1"/>
    </row>
    <row r="208" spans="1:26" ht="15.75" customHeight="1" x14ac:dyDescent="0.25">
      <c r="A208" s="54" t="s">
        <v>239</v>
      </c>
      <c r="B208" s="56" t="s">
        <v>893</v>
      </c>
      <c r="C208" s="55" t="s">
        <v>832</v>
      </c>
      <c r="D208" s="54" t="s">
        <v>468</v>
      </c>
      <c r="E208" s="54" t="s">
        <v>469</v>
      </c>
      <c r="F208" s="54" t="s">
        <v>894</v>
      </c>
      <c r="G208" s="57">
        <v>35</v>
      </c>
      <c r="H208" s="57" t="s">
        <v>836</v>
      </c>
      <c r="I208" s="57">
        <v>2.0699999999999998</v>
      </c>
      <c r="J208" s="57">
        <v>2.0699999999999998</v>
      </c>
      <c r="K208" s="57">
        <v>72.45</v>
      </c>
      <c r="L208" s="57">
        <v>72.45</v>
      </c>
      <c r="M208" s="57">
        <v>2.25</v>
      </c>
      <c r="N208" s="57">
        <v>2.25</v>
      </c>
      <c r="O208" s="57">
        <v>78.75</v>
      </c>
      <c r="P208" s="57">
        <v>78.75</v>
      </c>
      <c r="Q208" s="54">
        <v>2.85</v>
      </c>
      <c r="R208" s="54">
        <v>2.85</v>
      </c>
      <c r="S208" s="55"/>
      <c r="T208" s="1"/>
      <c r="U208" s="1"/>
      <c r="V208" s="1"/>
      <c r="W208" s="1"/>
      <c r="X208" s="1"/>
      <c r="Y208" s="1"/>
      <c r="Z208" s="1"/>
    </row>
    <row r="209" spans="1:26" ht="15.75" customHeight="1" x14ac:dyDescent="0.25">
      <c r="A209" s="54" t="s">
        <v>248</v>
      </c>
      <c r="B209" s="56" t="s">
        <v>895</v>
      </c>
      <c r="C209" s="55" t="s">
        <v>832</v>
      </c>
      <c r="D209" s="54" t="s">
        <v>468</v>
      </c>
      <c r="E209" s="54" t="s">
        <v>469</v>
      </c>
      <c r="F209" s="54" t="s">
        <v>894</v>
      </c>
      <c r="G209" s="57">
        <v>35</v>
      </c>
      <c r="H209" s="57" t="s">
        <v>544</v>
      </c>
      <c r="I209" s="57">
        <v>1.98</v>
      </c>
      <c r="J209" s="57">
        <v>2.2999999999999998</v>
      </c>
      <c r="K209" s="57">
        <v>69.3</v>
      </c>
      <c r="L209" s="57">
        <v>80.39</v>
      </c>
      <c r="M209" s="57">
        <v>2.15</v>
      </c>
      <c r="N209" s="57">
        <v>2.4900000000000002</v>
      </c>
      <c r="O209" s="57">
        <v>75.25</v>
      </c>
      <c r="P209" s="57">
        <v>87.29</v>
      </c>
      <c r="Q209" s="54">
        <v>2.72</v>
      </c>
      <c r="R209" s="54">
        <v>3.16</v>
      </c>
      <c r="S209" s="55"/>
      <c r="T209" s="1"/>
      <c r="U209" s="1"/>
      <c r="V209" s="1"/>
      <c r="W209" s="1"/>
      <c r="X209" s="1"/>
      <c r="Y209" s="1"/>
      <c r="Z209" s="1"/>
    </row>
    <row r="210" spans="1:26" ht="15.75" customHeight="1" x14ac:dyDescent="0.25">
      <c r="A210" s="54" t="s">
        <v>267</v>
      </c>
      <c r="B210" s="56" t="s">
        <v>896</v>
      </c>
      <c r="C210" s="55" t="s">
        <v>832</v>
      </c>
      <c r="D210" s="54" t="s">
        <v>468</v>
      </c>
      <c r="E210" s="54" t="s">
        <v>469</v>
      </c>
      <c r="F210" s="54" t="s">
        <v>897</v>
      </c>
      <c r="G210" s="57">
        <v>24</v>
      </c>
      <c r="H210" s="57" t="s">
        <v>544</v>
      </c>
      <c r="I210" s="57">
        <v>2.35</v>
      </c>
      <c r="J210" s="57">
        <v>2.73</v>
      </c>
      <c r="K210" s="57">
        <v>56.4</v>
      </c>
      <c r="L210" s="57">
        <v>65.42</v>
      </c>
      <c r="M210" s="57">
        <v>2.5499999999999998</v>
      </c>
      <c r="N210" s="57">
        <v>2.96</v>
      </c>
      <c r="O210" s="57">
        <v>61.2</v>
      </c>
      <c r="P210" s="57">
        <v>70.989999999999995</v>
      </c>
      <c r="Q210" s="54">
        <v>3.23</v>
      </c>
      <c r="R210" s="54">
        <v>3.75</v>
      </c>
      <c r="S210" s="55"/>
      <c r="T210" s="1"/>
      <c r="U210" s="1"/>
      <c r="V210" s="1"/>
      <c r="W210" s="1"/>
      <c r="X210" s="1"/>
      <c r="Y210" s="1"/>
      <c r="Z210" s="1"/>
    </row>
    <row r="211" spans="1:26" ht="15.75" customHeight="1" x14ac:dyDescent="0.25">
      <c r="A211" s="54" t="s">
        <v>898</v>
      </c>
      <c r="B211" s="56" t="s">
        <v>899</v>
      </c>
      <c r="C211" s="55" t="s">
        <v>832</v>
      </c>
      <c r="D211" s="54" t="s">
        <v>468</v>
      </c>
      <c r="E211" s="54" t="s">
        <v>469</v>
      </c>
      <c r="F211" s="54" t="s">
        <v>897</v>
      </c>
      <c r="G211" s="57">
        <v>24</v>
      </c>
      <c r="H211" s="57" t="s">
        <v>544</v>
      </c>
      <c r="I211" s="57">
        <v>2.44</v>
      </c>
      <c r="J211" s="57">
        <v>2.83</v>
      </c>
      <c r="K211" s="57">
        <v>58.56</v>
      </c>
      <c r="L211" s="57">
        <v>67.930000000000007</v>
      </c>
      <c r="M211" s="57">
        <v>2.65</v>
      </c>
      <c r="N211" s="57">
        <v>3.07</v>
      </c>
      <c r="O211" s="57">
        <v>63.6</v>
      </c>
      <c r="P211" s="57">
        <v>73.78</v>
      </c>
      <c r="Q211" s="54">
        <v>3.35</v>
      </c>
      <c r="R211" s="54">
        <v>3.89</v>
      </c>
      <c r="S211" s="55"/>
      <c r="T211" s="1"/>
      <c r="U211" s="1"/>
      <c r="V211" s="1"/>
      <c r="W211" s="1"/>
      <c r="X211" s="1"/>
      <c r="Y211" s="1"/>
      <c r="Z211" s="1"/>
    </row>
    <row r="212" spans="1:26" ht="15.75" customHeight="1" x14ac:dyDescent="0.25">
      <c r="A212" s="54" t="s">
        <v>273</v>
      </c>
      <c r="B212" s="56" t="s">
        <v>900</v>
      </c>
      <c r="C212" s="55" t="s">
        <v>832</v>
      </c>
      <c r="D212" s="54" t="s">
        <v>468</v>
      </c>
      <c r="E212" s="54" t="s">
        <v>469</v>
      </c>
      <c r="F212" s="54" t="s">
        <v>897</v>
      </c>
      <c r="G212" s="57">
        <v>24</v>
      </c>
      <c r="H212" s="57" t="s">
        <v>836</v>
      </c>
      <c r="I212" s="57">
        <v>2.44</v>
      </c>
      <c r="J212" s="57">
        <v>2.44</v>
      </c>
      <c r="K212" s="57">
        <v>58.56</v>
      </c>
      <c r="L212" s="57">
        <v>58.56</v>
      </c>
      <c r="M212" s="57">
        <v>2.65</v>
      </c>
      <c r="N212" s="57">
        <v>2.65</v>
      </c>
      <c r="O212" s="57">
        <v>63.6</v>
      </c>
      <c r="P212" s="57">
        <v>63.6</v>
      </c>
      <c r="Q212" s="54">
        <v>3.35</v>
      </c>
      <c r="R212" s="54">
        <v>3.35</v>
      </c>
      <c r="S212" s="55"/>
      <c r="T212" s="1"/>
      <c r="U212" s="1"/>
      <c r="V212" s="1"/>
      <c r="W212" s="1"/>
      <c r="X212" s="1"/>
      <c r="Y212" s="1"/>
      <c r="Z212" s="1"/>
    </row>
    <row r="213" spans="1:26" ht="15.75" customHeight="1" x14ac:dyDescent="0.25">
      <c r="A213" s="54" t="s">
        <v>901</v>
      </c>
      <c r="B213" s="56" t="s">
        <v>902</v>
      </c>
      <c r="C213" s="55" t="s">
        <v>832</v>
      </c>
      <c r="D213" s="54" t="s">
        <v>468</v>
      </c>
      <c r="E213" s="54" t="s">
        <v>903</v>
      </c>
      <c r="F213" s="54" t="s">
        <v>894</v>
      </c>
      <c r="G213" s="57">
        <v>35</v>
      </c>
      <c r="H213" s="57" t="s">
        <v>544</v>
      </c>
      <c r="I213" s="57">
        <v>1.34</v>
      </c>
      <c r="J213" s="57">
        <v>1.55</v>
      </c>
      <c r="K213" s="57">
        <v>46.9</v>
      </c>
      <c r="L213" s="57">
        <v>54.4</v>
      </c>
      <c r="M213" s="57">
        <v>1.46</v>
      </c>
      <c r="N213" s="57">
        <v>1.69</v>
      </c>
      <c r="O213" s="57">
        <v>51.1</v>
      </c>
      <c r="P213" s="57">
        <v>59.28</v>
      </c>
      <c r="Q213" s="54">
        <v>1.85</v>
      </c>
      <c r="R213" s="54">
        <v>2.15</v>
      </c>
      <c r="S213" s="55"/>
      <c r="T213" s="1"/>
      <c r="U213" s="1"/>
      <c r="V213" s="1"/>
      <c r="W213" s="1"/>
      <c r="X213" s="1"/>
      <c r="Y213" s="1"/>
      <c r="Z213" s="1"/>
    </row>
    <row r="214" spans="1:26" ht="15.75" customHeight="1" x14ac:dyDescent="0.25">
      <c r="A214" s="54" t="s">
        <v>610</v>
      </c>
      <c r="B214" s="56" t="s">
        <v>612</v>
      </c>
      <c r="C214" s="55" t="s">
        <v>832</v>
      </c>
      <c r="D214" s="54" t="s">
        <v>904</v>
      </c>
      <c r="E214" s="54" t="s">
        <v>479</v>
      </c>
      <c r="F214" s="54" t="s">
        <v>905</v>
      </c>
      <c r="G214" s="57">
        <v>24</v>
      </c>
      <c r="H214" s="57" t="s">
        <v>836</v>
      </c>
      <c r="I214" s="57">
        <v>1.35</v>
      </c>
      <c r="J214" s="57">
        <v>1.35</v>
      </c>
      <c r="K214" s="57">
        <v>32.4</v>
      </c>
      <c r="L214" s="57">
        <v>32.4</v>
      </c>
      <c r="M214" s="57">
        <v>1.5</v>
      </c>
      <c r="N214" s="57">
        <v>1.5</v>
      </c>
      <c r="O214" s="57">
        <v>36</v>
      </c>
      <c r="P214" s="57">
        <v>36</v>
      </c>
      <c r="Q214" s="54">
        <v>1.9</v>
      </c>
      <c r="R214" s="54">
        <v>1.9</v>
      </c>
      <c r="S214" s="55"/>
      <c r="T214" s="1"/>
      <c r="U214" s="1"/>
      <c r="V214" s="1"/>
      <c r="W214" s="1"/>
      <c r="X214" s="1"/>
      <c r="Y214" s="1"/>
      <c r="Z214" s="1"/>
    </row>
    <row r="215" spans="1:26" ht="15.75" customHeight="1" x14ac:dyDescent="0.25">
      <c r="A215" s="54" t="s">
        <v>435</v>
      </c>
      <c r="B215" s="56" t="s">
        <v>906</v>
      </c>
      <c r="C215" s="55" t="s">
        <v>832</v>
      </c>
      <c r="D215" s="54" t="s">
        <v>904</v>
      </c>
      <c r="E215" s="54" t="s">
        <v>479</v>
      </c>
      <c r="F215" s="54" t="s">
        <v>907</v>
      </c>
      <c r="G215" s="57">
        <v>12</v>
      </c>
      <c r="H215" s="57" t="s">
        <v>836</v>
      </c>
      <c r="I215" s="57">
        <v>2.4300000000000002</v>
      </c>
      <c r="J215" s="57">
        <v>2.4300000000000002</v>
      </c>
      <c r="K215" s="57">
        <v>29.16</v>
      </c>
      <c r="L215" s="57">
        <v>29.16</v>
      </c>
      <c r="M215" s="57">
        <v>2.7</v>
      </c>
      <c r="N215" s="57">
        <v>2.7</v>
      </c>
      <c r="O215" s="57">
        <v>32.4</v>
      </c>
      <c r="P215" s="57">
        <v>32.4</v>
      </c>
      <c r="Q215" s="54">
        <v>3.42</v>
      </c>
      <c r="R215" s="54">
        <v>3.42</v>
      </c>
      <c r="S215" s="55"/>
      <c r="T215" s="1"/>
      <c r="U215" s="1"/>
      <c r="V215" s="1"/>
      <c r="W215" s="1"/>
      <c r="X215" s="1"/>
      <c r="Y215" s="1"/>
      <c r="Z215" s="1"/>
    </row>
    <row r="216" spans="1:26" ht="15.75" customHeight="1" x14ac:dyDescent="0.25">
      <c r="A216" s="54" t="s">
        <v>586</v>
      </c>
      <c r="B216" s="56" t="s">
        <v>589</v>
      </c>
      <c r="C216" s="55" t="s">
        <v>832</v>
      </c>
      <c r="D216" s="54" t="s">
        <v>904</v>
      </c>
      <c r="E216" s="54" t="s">
        <v>479</v>
      </c>
      <c r="F216" s="54" t="s">
        <v>905</v>
      </c>
      <c r="G216" s="57">
        <v>24</v>
      </c>
      <c r="H216" s="57" t="s">
        <v>836</v>
      </c>
      <c r="I216" s="57">
        <v>1.35</v>
      </c>
      <c r="J216" s="57">
        <v>1.35</v>
      </c>
      <c r="K216" s="57">
        <v>32.4</v>
      </c>
      <c r="L216" s="57">
        <v>32.4</v>
      </c>
      <c r="M216" s="57">
        <v>1.5</v>
      </c>
      <c r="N216" s="57">
        <v>1.5</v>
      </c>
      <c r="O216" s="57">
        <v>36</v>
      </c>
      <c r="P216" s="57">
        <v>36</v>
      </c>
      <c r="Q216" s="54">
        <v>1.9</v>
      </c>
      <c r="R216" s="54">
        <v>1.9</v>
      </c>
      <c r="S216" s="55"/>
      <c r="T216" s="1"/>
      <c r="U216" s="1"/>
      <c r="V216" s="1"/>
      <c r="W216" s="1"/>
      <c r="X216" s="1"/>
      <c r="Y216" s="1"/>
      <c r="Z216" s="1"/>
    </row>
    <row r="217" spans="1:26" ht="15.75" customHeight="1" x14ac:dyDescent="0.25">
      <c r="A217" s="54" t="s">
        <v>908</v>
      </c>
      <c r="B217" s="56" t="s">
        <v>909</v>
      </c>
      <c r="C217" s="55" t="s">
        <v>832</v>
      </c>
      <c r="D217" s="54" t="s">
        <v>904</v>
      </c>
      <c r="E217" s="54" t="s">
        <v>479</v>
      </c>
      <c r="F217" s="54" t="s">
        <v>905</v>
      </c>
      <c r="G217" s="57">
        <v>24</v>
      </c>
      <c r="H217" s="57" t="s">
        <v>836</v>
      </c>
      <c r="I217" s="57">
        <v>1.35</v>
      </c>
      <c r="J217" s="57">
        <v>1.35</v>
      </c>
      <c r="K217" s="57">
        <v>32.4</v>
      </c>
      <c r="L217" s="57">
        <v>32.4</v>
      </c>
      <c r="M217" s="57">
        <v>1.5</v>
      </c>
      <c r="N217" s="57">
        <v>1.5</v>
      </c>
      <c r="O217" s="57">
        <v>36</v>
      </c>
      <c r="P217" s="57">
        <v>36</v>
      </c>
      <c r="Q217" s="54">
        <v>1.9</v>
      </c>
      <c r="R217" s="54">
        <v>1.9</v>
      </c>
      <c r="S217" s="55"/>
      <c r="T217" s="1"/>
      <c r="U217" s="1"/>
      <c r="V217" s="1"/>
      <c r="W217" s="1"/>
      <c r="X217" s="1"/>
      <c r="Y217" s="1"/>
      <c r="Z217" s="1"/>
    </row>
    <row r="218" spans="1:26" ht="15.75" customHeight="1" x14ac:dyDescent="0.25">
      <c r="A218" s="54" t="s">
        <v>910</v>
      </c>
      <c r="B218" s="56" t="s">
        <v>911</v>
      </c>
      <c r="C218" s="55" t="s">
        <v>832</v>
      </c>
      <c r="D218" s="54" t="s">
        <v>904</v>
      </c>
      <c r="E218" s="54" t="s">
        <v>479</v>
      </c>
      <c r="F218" s="54" t="s">
        <v>905</v>
      </c>
      <c r="G218" s="57">
        <v>24</v>
      </c>
      <c r="H218" s="57" t="s">
        <v>836</v>
      </c>
      <c r="I218" s="57">
        <v>1.35</v>
      </c>
      <c r="J218" s="57">
        <v>1.35</v>
      </c>
      <c r="K218" s="57">
        <v>32.4</v>
      </c>
      <c r="L218" s="57">
        <v>32.4</v>
      </c>
      <c r="M218" s="57">
        <v>1.5</v>
      </c>
      <c r="N218" s="57">
        <v>1.5</v>
      </c>
      <c r="O218" s="57">
        <v>36</v>
      </c>
      <c r="P218" s="57">
        <v>36</v>
      </c>
      <c r="Q218" s="54">
        <v>1.9</v>
      </c>
      <c r="R218" s="54">
        <v>1.9</v>
      </c>
      <c r="S218" s="55"/>
      <c r="T218" s="1"/>
      <c r="U218" s="1"/>
      <c r="V218" s="1"/>
      <c r="W218" s="1"/>
      <c r="X218" s="1"/>
      <c r="Y218" s="1"/>
      <c r="Z218" s="1"/>
    </row>
    <row r="219" spans="1:26" ht="15.75" customHeight="1" x14ac:dyDescent="0.25">
      <c r="A219" s="54" t="s">
        <v>912</v>
      </c>
      <c r="B219" s="56" t="s">
        <v>913</v>
      </c>
      <c r="C219" s="55" t="s">
        <v>832</v>
      </c>
      <c r="D219" s="54" t="s">
        <v>904</v>
      </c>
      <c r="E219" s="54" t="s">
        <v>479</v>
      </c>
      <c r="F219" s="54" t="s">
        <v>914</v>
      </c>
      <c r="G219" s="57">
        <v>48</v>
      </c>
      <c r="H219" s="57" t="s">
        <v>836</v>
      </c>
      <c r="I219" s="57">
        <v>0.36</v>
      </c>
      <c r="J219" s="57">
        <v>0.36</v>
      </c>
      <c r="K219" s="57">
        <v>17.28</v>
      </c>
      <c r="L219" s="57">
        <v>17.28</v>
      </c>
      <c r="M219" s="57">
        <v>0.4</v>
      </c>
      <c r="N219" s="57">
        <v>0.4</v>
      </c>
      <c r="O219" s="57">
        <v>19.2</v>
      </c>
      <c r="P219" s="57">
        <v>19.2</v>
      </c>
      <c r="Q219" s="54">
        <v>0.51</v>
      </c>
      <c r="R219" s="54">
        <v>0.51</v>
      </c>
      <c r="S219" s="55"/>
      <c r="T219" s="1"/>
      <c r="U219" s="1"/>
      <c r="V219" s="1"/>
      <c r="W219" s="1"/>
      <c r="X219" s="1"/>
      <c r="Y219" s="1"/>
      <c r="Z219" s="1"/>
    </row>
    <row r="220" spans="1:26" ht="15.75" customHeight="1" x14ac:dyDescent="0.25">
      <c r="A220" s="54" t="s">
        <v>516</v>
      </c>
      <c r="B220" s="56" t="s">
        <v>517</v>
      </c>
      <c r="C220" s="55" t="s">
        <v>832</v>
      </c>
      <c r="D220" s="54" t="s">
        <v>904</v>
      </c>
      <c r="E220" s="54" t="s">
        <v>479</v>
      </c>
      <c r="F220" s="54" t="s">
        <v>915</v>
      </c>
      <c r="G220" s="57">
        <v>30</v>
      </c>
      <c r="H220" s="57" t="s">
        <v>836</v>
      </c>
      <c r="I220" s="57">
        <v>0.68</v>
      </c>
      <c r="J220" s="57">
        <v>0.68</v>
      </c>
      <c r="K220" s="57">
        <v>20.399999999999999</v>
      </c>
      <c r="L220" s="57">
        <v>20.399999999999999</v>
      </c>
      <c r="M220" s="57">
        <v>0.76</v>
      </c>
      <c r="N220" s="57">
        <v>0.76</v>
      </c>
      <c r="O220" s="57">
        <v>22.8</v>
      </c>
      <c r="P220" s="57">
        <v>22.8</v>
      </c>
      <c r="Q220" s="54">
        <v>0.96</v>
      </c>
      <c r="R220" s="54">
        <v>0.96</v>
      </c>
      <c r="S220" s="55"/>
      <c r="T220" s="1"/>
      <c r="U220" s="1"/>
      <c r="V220" s="1"/>
      <c r="W220" s="1"/>
      <c r="X220" s="1"/>
      <c r="Y220" s="1"/>
      <c r="Z220" s="1"/>
    </row>
    <row r="221" spans="1:26" ht="15.75" customHeight="1" x14ac:dyDescent="0.25">
      <c r="A221" s="54" t="s">
        <v>437</v>
      </c>
      <c r="B221" s="56" t="s">
        <v>916</v>
      </c>
      <c r="C221" s="55" t="s">
        <v>832</v>
      </c>
      <c r="D221" s="54" t="s">
        <v>904</v>
      </c>
      <c r="E221" s="54" t="s">
        <v>479</v>
      </c>
      <c r="F221" s="54" t="s">
        <v>905</v>
      </c>
      <c r="G221" s="57">
        <v>16</v>
      </c>
      <c r="H221" s="57" t="s">
        <v>836</v>
      </c>
      <c r="I221" s="57">
        <v>1.35</v>
      </c>
      <c r="J221" s="57">
        <v>1.35</v>
      </c>
      <c r="K221" s="57">
        <v>21.6</v>
      </c>
      <c r="L221" s="57">
        <v>21.6</v>
      </c>
      <c r="M221" s="57">
        <v>1.5</v>
      </c>
      <c r="N221" s="57">
        <v>1.5</v>
      </c>
      <c r="O221" s="57">
        <v>24</v>
      </c>
      <c r="P221" s="57">
        <v>24</v>
      </c>
      <c r="Q221" s="54">
        <v>1.9</v>
      </c>
      <c r="R221" s="54">
        <v>1.9</v>
      </c>
      <c r="S221" s="55"/>
      <c r="T221" s="1"/>
      <c r="U221" s="1"/>
      <c r="V221" s="1"/>
      <c r="W221" s="1"/>
      <c r="X221" s="1"/>
      <c r="Y221" s="1"/>
      <c r="Z221" s="1"/>
    </row>
    <row r="222" spans="1:26" ht="15.75" customHeight="1" x14ac:dyDescent="0.25">
      <c r="A222" s="54" t="s">
        <v>440</v>
      </c>
      <c r="B222" s="56" t="s">
        <v>441</v>
      </c>
      <c r="C222" s="55" t="s">
        <v>832</v>
      </c>
      <c r="D222" s="54" t="s">
        <v>904</v>
      </c>
      <c r="E222" s="54" t="s">
        <v>479</v>
      </c>
      <c r="F222" s="54" t="s">
        <v>905</v>
      </c>
      <c r="G222" s="57">
        <v>16</v>
      </c>
      <c r="H222" s="57" t="s">
        <v>836</v>
      </c>
      <c r="I222" s="57">
        <v>1.35</v>
      </c>
      <c r="J222" s="57">
        <v>1.35</v>
      </c>
      <c r="K222" s="57">
        <v>21.6</v>
      </c>
      <c r="L222" s="57">
        <v>21.6</v>
      </c>
      <c r="M222" s="57">
        <v>1.5</v>
      </c>
      <c r="N222" s="57">
        <v>1.5</v>
      </c>
      <c r="O222" s="57">
        <v>24</v>
      </c>
      <c r="P222" s="57">
        <v>24</v>
      </c>
      <c r="Q222" s="54">
        <v>1.9</v>
      </c>
      <c r="R222" s="54">
        <v>1.9</v>
      </c>
      <c r="S222" s="55"/>
      <c r="T222" s="1"/>
      <c r="U222" s="1"/>
      <c r="V222" s="1"/>
      <c r="W222" s="1"/>
      <c r="X222" s="1"/>
      <c r="Y222" s="1"/>
      <c r="Z222" s="1"/>
    </row>
    <row r="223" spans="1:26" ht="15.75" customHeight="1" x14ac:dyDescent="0.25">
      <c r="A223" s="54" t="s">
        <v>443</v>
      </c>
      <c r="B223" s="56" t="s">
        <v>917</v>
      </c>
      <c r="C223" s="55" t="s">
        <v>832</v>
      </c>
      <c r="D223" s="54" t="s">
        <v>904</v>
      </c>
      <c r="E223" s="54" t="s">
        <v>479</v>
      </c>
      <c r="F223" s="54" t="s">
        <v>915</v>
      </c>
      <c r="G223" s="57">
        <v>20</v>
      </c>
      <c r="H223" s="57" t="s">
        <v>836</v>
      </c>
      <c r="I223" s="57">
        <v>0.68</v>
      </c>
      <c r="J223" s="57">
        <v>0.68</v>
      </c>
      <c r="K223" s="57">
        <v>13.6</v>
      </c>
      <c r="L223" s="57">
        <v>13.6</v>
      </c>
      <c r="M223" s="57">
        <v>0.76</v>
      </c>
      <c r="N223" s="57">
        <v>0.76</v>
      </c>
      <c r="O223" s="57">
        <v>15.2</v>
      </c>
      <c r="P223" s="57">
        <v>15.2</v>
      </c>
      <c r="Q223" s="54">
        <v>0.96</v>
      </c>
      <c r="R223" s="54">
        <v>0.96</v>
      </c>
      <c r="S223" s="55"/>
      <c r="T223" s="1"/>
      <c r="U223" s="1"/>
      <c r="V223" s="1"/>
      <c r="W223" s="1"/>
      <c r="X223" s="1"/>
      <c r="Y223" s="1"/>
      <c r="Z223" s="1"/>
    </row>
    <row r="224" spans="1:26" ht="15.75" customHeight="1" x14ac:dyDescent="0.25">
      <c r="A224" s="54" t="s">
        <v>918</v>
      </c>
      <c r="B224" s="56" t="s">
        <v>919</v>
      </c>
      <c r="C224" s="55" t="s">
        <v>832</v>
      </c>
      <c r="D224" s="54" t="s">
        <v>904</v>
      </c>
      <c r="E224" s="54" t="s">
        <v>920</v>
      </c>
      <c r="F224" s="54" t="s">
        <v>905</v>
      </c>
      <c r="G224" s="57">
        <v>24</v>
      </c>
      <c r="H224" s="57" t="s">
        <v>836</v>
      </c>
      <c r="I224" s="57">
        <v>1.1200000000000001</v>
      </c>
      <c r="J224" s="57">
        <v>1.1200000000000001</v>
      </c>
      <c r="K224" s="57">
        <v>26.88</v>
      </c>
      <c r="L224" s="57">
        <v>26.88</v>
      </c>
      <c r="M224" s="57">
        <v>1.25</v>
      </c>
      <c r="N224" s="57">
        <v>1.25</v>
      </c>
      <c r="O224" s="57">
        <v>30</v>
      </c>
      <c r="P224" s="57">
        <v>30</v>
      </c>
      <c r="Q224" s="54">
        <v>1.58</v>
      </c>
      <c r="R224" s="54">
        <v>1.58</v>
      </c>
      <c r="S224" s="55"/>
      <c r="T224" s="1"/>
      <c r="U224" s="1"/>
      <c r="V224" s="1"/>
      <c r="W224" s="1"/>
      <c r="X224" s="1"/>
      <c r="Y224" s="1"/>
      <c r="Z224" s="1"/>
    </row>
    <row r="225" spans="1:26" ht="15.75" customHeight="1" x14ac:dyDescent="0.25">
      <c r="A225" s="54" t="s">
        <v>921</v>
      </c>
      <c r="B225" s="56" t="s">
        <v>922</v>
      </c>
      <c r="C225" s="55" t="s">
        <v>832</v>
      </c>
      <c r="D225" s="54" t="s">
        <v>904</v>
      </c>
      <c r="E225" s="54" t="s">
        <v>920</v>
      </c>
      <c r="F225" s="54" t="s">
        <v>907</v>
      </c>
      <c r="G225" s="57">
        <v>12</v>
      </c>
      <c r="H225" s="57" t="s">
        <v>836</v>
      </c>
      <c r="I225" s="57">
        <v>1.95</v>
      </c>
      <c r="J225" s="57">
        <v>1.95</v>
      </c>
      <c r="K225" s="57">
        <v>23.4</v>
      </c>
      <c r="L225" s="57">
        <v>23.4</v>
      </c>
      <c r="M225" s="57">
        <v>2.17</v>
      </c>
      <c r="N225" s="57">
        <v>2.17</v>
      </c>
      <c r="O225" s="57">
        <v>26.04</v>
      </c>
      <c r="P225" s="57">
        <v>26.04</v>
      </c>
      <c r="Q225" s="54">
        <v>2.75</v>
      </c>
      <c r="R225" s="54">
        <v>2.75</v>
      </c>
      <c r="S225" s="55"/>
      <c r="T225" s="1"/>
      <c r="U225" s="1"/>
      <c r="V225" s="1"/>
      <c r="W225" s="1"/>
      <c r="X225" s="1"/>
      <c r="Y225" s="1"/>
      <c r="Z225" s="1"/>
    </row>
    <row r="226" spans="1:26" ht="15.75" customHeight="1" x14ac:dyDescent="0.25">
      <c r="A226" s="54" t="s">
        <v>552</v>
      </c>
      <c r="B226" s="56" t="s">
        <v>553</v>
      </c>
      <c r="C226" s="55" t="s">
        <v>832</v>
      </c>
      <c r="D226" s="54" t="s">
        <v>923</v>
      </c>
      <c r="E226" s="54" t="s">
        <v>924</v>
      </c>
      <c r="F226" s="54" t="s">
        <v>925</v>
      </c>
      <c r="G226" s="57">
        <v>112</v>
      </c>
      <c r="H226" s="57" t="s">
        <v>544</v>
      </c>
      <c r="I226" s="57">
        <v>0.33</v>
      </c>
      <c r="J226" s="57">
        <v>0.38</v>
      </c>
      <c r="K226" s="57">
        <v>36.96</v>
      </c>
      <c r="L226" s="57">
        <v>42.87</v>
      </c>
      <c r="M226" s="57">
        <v>0.36</v>
      </c>
      <c r="N226" s="57">
        <v>0.42</v>
      </c>
      <c r="O226" s="57">
        <v>40.32</v>
      </c>
      <c r="P226" s="57">
        <v>46.77</v>
      </c>
      <c r="Q226" s="54">
        <v>0.47</v>
      </c>
      <c r="R226" s="54">
        <v>0.55000000000000004</v>
      </c>
      <c r="S226" s="55"/>
      <c r="T226" s="1"/>
      <c r="U226" s="1"/>
      <c r="V226" s="1"/>
      <c r="W226" s="1"/>
      <c r="X226" s="1"/>
      <c r="Y226" s="1"/>
      <c r="Z226" s="1"/>
    </row>
    <row r="227" spans="1:26" ht="15.75" customHeight="1" x14ac:dyDescent="0.25">
      <c r="A227" s="54" t="s">
        <v>520</v>
      </c>
      <c r="B227" s="56" t="s">
        <v>521</v>
      </c>
      <c r="C227" s="55" t="s">
        <v>832</v>
      </c>
      <c r="D227" s="54" t="s">
        <v>923</v>
      </c>
      <c r="E227" s="54" t="s">
        <v>924</v>
      </c>
      <c r="F227" s="54" t="s">
        <v>925</v>
      </c>
      <c r="G227" s="57">
        <v>112</v>
      </c>
      <c r="H227" s="57" t="s">
        <v>544</v>
      </c>
      <c r="I227" s="57">
        <v>0.33</v>
      </c>
      <c r="J227" s="57">
        <v>0.38</v>
      </c>
      <c r="K227" s="57">
        <v>36.96</v>
      </c>
      <c r="L227" s="57">
        <v>42.87</v>
      </c>
      <c r="M227" s="57">
        <v>0.36</v>
      </c>
      <c r="N227" s="57">
        <v>0.42</v>
      </c>
      <c r="O227" s="57">
        <v>40.32</v>
      </c>
      <c r="P227" s="57">
        <v>46.77</v>
      </c>
      <c r="Q227" s="54">
        <v>0.47</v>
      </c>
      <c r="R227" s="54">
        <v>0.55000000000000004</v>
      </c>
      <c r="S227" s="55"/>
      <c r="T227" s="1"/>
      <c r="U227" s="1"/>
      <c r="V227" s="1"/>
      <c r="W227" s="1"/>
      <c r="X227" s="1"/>
      <c r="Y227" s="1"/>
      <c r="Z227" s="1"/>
    </row>
    <row r="228" spans="1:26" ht="15.75" customHeight="1" x14ac:dyDescent="0.25">
      <c r="A228" s="54" t="s">
        <v>926</v>
      </c>
      <c r="B228" s="56" t="s">
        <v>927</v>
      </c>
      <c r="C228" s="55" t="s">
        <v>832</v>
      </c>
      <c r="D228" s="54" t="s">
        <v>923</v>
      </c>
      <c r="E228" s="54" t="s">
        <v>924</v>
      </c>
      <c r="F228" s="54" t="s">
        <v>925</v>
      </c>
      <c r="G228" s="57">
        <v>112</v>
      </c>
      <c r="H228" s="57" t="s">
        <v>544</v>
      </c>
      <c r="I228" s="57">
        <v>0.33</v>
      </c>
      <c r="J228" s="57">
        <v>0.38</v>
      </c>
      <c r="K228" s="57">
        <v>36.96</v>
      </c>
      <c r="L228" s="57">
        <v>42.87</v>
      </c>
      <c r="M228" s="57">
        <v>0.36</v>
      </c>
      <c r="N228" s="57">
        <v>0.42</v>
      </c>
      <c r="O228" s="57">
        <v>40.32</v>
      </c>
      <c r="P228" s="57">
        <v>46.77</v>
      </c>
      <c r="Q228" s="54">
        <v>0.47</v>
      </c>
      <c r="R228" s="54">
        <v>0.55000000000000004</v>
      </c>
      <c r="S228" s="55"/>
      <c r="T228" s="1"/>
      <c r="U228" s="1"/>
      <c r="V228" s="1"/>
      <c r="W228" s="1"/>
      <c r="X228" s="1"/>
      <c r="Y228" s="1"/>
      <c r="Z228" s="1"/>
    </row>
    <row r="229" spans="1:26" ht="15.75" customHeight="1" x14ac:dyDescent="0.25">
      <c r="A229" s="54" t="s">
        <v>518</v>
      </c>
      <c r="B229" s="56" t="s">
        <v>519</v>
      </c>
      <c r="C229" s="55" t="s">
        <v>832</v>
      </c>
      <c r="D229" s="54" t="s">
        <v>923</v>
      </c>
      <c r="E229" s="54" t="s">
        <v>924</v>
      </c>
      <c r="F229" s="54" t="s">
        <v>925</v>
      </c>
      <c r="G229" s="57">
        <v>112</v>
      </c>
      <c r="H229" s="57" t="s">
        <v>544</v>
      </c>
      <c r="I229" s="57">
        <v>0.33</v>
      </c>
      <c r="J229" s="57">
        <v>0.38</v>
      </c>
      <c r="K229" s="57">
        <v>36.96</v>
      </c>
      <c r="L229" s="57">
        <v>42.87</v>
      </c>
      <c r="M229" s="57">
        <v>0.36</v>
      </c>
      <c r="N229" s="57">
        <v>0.42</v>
      </c>
      <c r="O229" s="57">
        <v>40.32</v>
      </c>
      <c r="P229" s="57">
        <v>46.77</v>
      </c>
      <c r="Q229" s="54">
        <v>0.47</v>
      </c>
      <c r="R229" s="54">
        <v>0.55000000000000004</v>
      </c>
      <c r="S229" s="55"/>
      <c r="T229" s="1"/>
      <c r="U229" s="1"/>
      <c r="V229" s="1"/>
      <c r="W229" s="1"/>
      <c r="X229" s="1"/>
      <c r="Y229" s="1"/>
      <c r="Z229" s="1"/>
    </row>
    <row r="230" spans="1:26" ht="15.75" customHeight="1" x14ac:dyDescent="0.25">
      <c r="A230" s="54" t="s">
        <v>514</v>
      </c>
      <c r="B230" s="56" t="s">
        <v>515</v>
      </c>
      <c r="C230" s="55" t="s">
        <v>832</v>
      </c>
      <c r="D230" s="54" t="s">
        <v>923</v>
      </c>
      <c r="E230" s="54" t="s">
        <v>924</v>
      </c>
      <c r="F230" s="54" t="s">
        <v>925</v>
      </c>
      <c r="G230" s="57">
        <v>112</v>
      </c>
      <c r="H230" s="57" t="s">
        <v>544</v>
      </c>
      <c r="I230" s="57">
        <v>0.33</v>
      </c>
      <c r="J230" s="57">
        <v>0.38</v>
      </c>
      <c r="K230" s="57">
        <v>36.96</v>
      </c>
      <c r="L230" s="57">
        <v>42.87</v>
      </c>
      <c r="M230" s="57">
        <v>0.36</v>
      </c>
      <c r="N230" s="57">
        <v>0.42</v>
      </c>
      <c r="O230" s="57">
        <v>40.32</v>
      </c>
      <c r="P230" s="57">
        <v>46.77</v>
      </c>
      <c r="Q230" s="54">
        <v>0.47</v>
      </c>
      <c r="R230" s="54">
        <v>0.55000000000000004</v>
      </c>
      <c r="S230" s="55"/>
      <c r="T230" s="1"/>
      <c r="U230" s="1"/>
      <c r="V230" s="1"/>
      <c r="W230" s="1"/>
      <c r="X230" s="1"/>
      <c r="Y230" s="1"/>
      <c r="Z230" s="1"/>
    </row>
    <row r="231" spans="1:26" ht="15.75" customHeight="1" x14ac:dyDescent="0.25">
      <c r="A231" s="54" t="s">
        <v>512</v>
      </c>
      <c r="B231" s="56" t="s">
        <v>513</v>
      </c>
      <c r="C231" s="55" t="s">
        <v>832</v>
      </c>
      <c r="D231" s="54" t="s">
        <v>923</v>
      </c>
      <c r="E231" s="54" t="s">
        <v>924</v>
      </c>
      <c r="F231" s="54" t="s">
        <v>925</v>
      </c>
      <c r="G231" s="57">
        <v>112</v>
      </c>
      <c r="H231" s="57" t="s">
        <v>544</v>
      </c>
      <c r="I231" s="57">
        <v>0.33</v>
      </c>
      <c r="J231" s="57">
        <v>0.38</v>
      </c>
      <c r="K231" s="57">
        <v>36.96</v>
      </c>
      <c r="L231" s="57">
        <v>42.87</v>
      </c>
      <c r="M231" s="57">
        <v>0.36</v>
      </c>
      <c r="N231" s="57">
        <v>0.42</v>
      </c>
      <c r="O231" s="57">
        <v>40.32</v>
      </c>
      <c r="P231" s="57">
        <v>46.77</v>
      </c>
      <c r="Q231" s="54">
        <v>0.47</v>
      </c>
      <c r="R231" s="54">
        <v>0.55000000000000004</v>
      </c>
      <c r="S231" s="55"/>
      <c r="T231" s="1"/>
      <c r="U231" s="1"/>
      <c r="V231" s="1"/>
      <c r="W231" s="1"/>
      <c r="X231" s="1"/>
      <c r="Y231" s="1"/>
      <c r="Z231" s="1"/>
    </row>
    <row r="232" spans="1:26" ht="15.75" customHeight="1" x14ac:dyDescent="0.25">
      <c r="A232" s="54" t="s">
        <v>510</v>
      </c>
      <c r="B232" s="56" t="s">
        <v>511</v>
      </c>
      <c r="C232" s="55" t="s">
        <v>832</v>
      </c>
      <c r="D232" s="54" t="s">
        <v>923</v>
      </c>
      <c r="E232" s="54" t="s">
        <v>924</v>
      </c>
      <c r="F232" s="54" t="s">
        <v>925</v>
      </c>
      <c r="G232" s="57">
        <v>112</v>
      </c>
      <c r="H232" s="57" t="s">
        <v>544</v>
      </c>
      <c r="I232" s="57">
        <v>0.33</v>
      </c>
      <c r="J232" s="57">
        <v>0.38</v>
      </c>
      <c r="K232" s="57">
        <v>36.96</v>
      </c>
      <c r="L232" s="57">
        <v>42.87</v>
      </c>
      <c r="M232" s="57">
        <v>0.36</v>
      </c>
      <c r="N232" s="57">
        <v>0.42</v>
      </c>
      <c r="O232" s="57">
        <v>40.32</v>
      </c>
      <c r="P232" s="57">
        <v>46.77</v>
      </c>
      <c r="Q232" s="54">
        <v>0.47</v>
      </c>
      <c r="R232" s="54">
        <v>0.55000000000000004</v>
      </c>
      <c r="S232" s="55"/>
      <c r="T232" s="1"/>
      <c r="U232" s="1"/>
      <c r="V232" s="1"/>
      <c r="W232" s="1"/>
      <c r="X232" s="1"/>
      <c r="Y232" s="1"/>
      <c r="Z232" s="1"/>
    </row>
    <row r="233" spans="1:26" ht="15.75" customHeight="1" x14ac:dyDescent="0.25">
      <c r="A233" s="54" t="s">
        <v>329</v>
      </c>
      <c r="B233" s="56" t="s">
        <v>928</v>
      </c>
      <c r="C233" s="55" t="s">
        <v>832</v>
      </c>
      <c r="D233" s="54" t="s">
        <v>478</v>
      </c>
      <c r="E233" s="54" t="s">
        <v>457</v>
      </c>
      <c r="F233" s="54" t="s">
        <v>929</v>
      </c>
      <c r="G233" s="57">
        <v>24</v>
      </c>
      <c r="H233" s="57" t="s">
        <v>836</v>
      </c>
      <c r="I233" s="57">
        <v>1.48</v>
      </c>
      <c r="J233" s="57">
        <v>1.48</v>
      </c>
      <c r="K233" s="57">
        <v>35.520000000000003</v>
      </c>
      <c r="L233" s="57">
        <v>35.520000000000003</v>
      </c>
      <c r="M233" s="57">
        <v>1.61</v>
      </c>
      <c r="N233" s="57">
        <v>1.61</v>
      </c>
      <c r="O233" s="57">
        <v>38.64</v>
      </c>
      <c r="P233" s="57">
        <v>38.64</v>
      </c>
      <c r="Q233" s="54">
        <v>2.04</v>
      </c>
      <c r="R233" s="54">
        <v>2.04</v>
      </c>
      <c r="S233" s="55"/>
      <c r="T233" s="1"/>
      <c r="U233" s="1"/>
      <c r="V233" s="1"/>
      <c r="W233" s="1"/>
      <c r="X233" s="1"/>
      <c r="Y233" s="1"/>
      <c r="Z233" s="1"/>
    </row>
    <row r="234" spans="1:26" ht="15.75" customHeight="1" x14ac:dyDescent="0.25">
      <c r="A234" s="54" t="s">
        <v>332</v>
      </c>
      <c r="B234" s="56" t="s">
        <v>930</v>
      </c>
      <c r="C234" s="55" t="s">
        <v>832</v>
      </c>
      <c r="D234" s="54" t="s">
        <v>478</v>
      </c>
      <c r="E234" s="54" t="s">
        <v>457</v>
      </c>
      <c r="F234" s="54" t="s">
        <v>886</v>
      </c>
      <c r="G234" s="57">
        <v>12</v>
      </c>
      <c r="H234" s="57" t="s">
        <v>836</v>
      </c>
      <c r="I234" s="57">
        <v>2.36</v>
      </c>
      <c r="J234" s="57">
        <v>2.36</v>
      </c>
      <c r="K234" s="57">
        <v>28.32</v>
      </c>
      <c r="L234" s="57">
        <v>28.32</v>
      </c>
      <c r="M234" s="57">
        <v>2.56</v>
      </c>
      <c r="N234" s="57">
        <v>2.56</v>
      </c>
      <c r="O234" s="57">
        <v>30.72</v>
      </c>
      <c r="P234" s="57">
        <v>30.72</v>
      </c>
      <c r="Q234" s="54">
        <v>3.24</v>
      </c>
      <c r="R234" s="54">
        <v>3.24</v>
      </c>
      <c r="S234" s="55"/>
      <c r="T234" s="1"/>
      <c r="U234" s="1"/>
      <c r="V234" s="1"/>
      <c r="W234" s="1"/>
      <c r="X234" s="1"/>
      <c r="Y234" s="1"/>
      <c r="Z234" s="1"/>
    </row>
    <row r="235" spans="1:26" ht="15.75" customHeight="1" x14ac:dyDescent="0.25">
      <c r="A235" s="54" t="s">
        <v>931</v>
      </c>
      <c r="B235" s="56" t="s">
        <v>932</v>
      </c>
      <c r="C235" s="55" t="s">
        <v>832</v>
      </c>
      <c r="D235" s="54" t="s">
        <v>478</v>
      </c>
      <c r="E235" s="54" t="s">
        <v>457</v>
      </c>
      <c r="F235" s="54" t="s">
        <v>933</v>
      </c>
      <c r="G235" s="57">
        <v>34</v>
      </c>
      <c r="H235" s="57" t="s">
        <v>836</v>
      </c>
      <c r="I235" s="57">
        <v>0.65</v>
      </c>
      <c r="J235" s="57">
        <v>0.65</v>
      </c>
      <c r="K235" s="57">
        <v>22.1</v>
      </c>
      <c r="L235" s="57">
        <v>22.1</v>
      </c>
      <c r="M235" s="57">
        <v>0.71</v>
      </c>
      <c r="N235" s="57">
        <v>0.71</v>
      </c>
      <c r="O235" s="57">
        <v>24.14</v>
      </c>
      <c r="P235" s="57">
        <v>24.14</v>
      </c>
      <c r="Q235" s="54">
        <v>0.9</v>
      </c>
      <c r="R235" s="54">
        <v>0.9</v>
      </c>
      <c r="S235" s="55"/>
      <c r="T235" s="1"/>
      <c r="U235" s="1"/>
      <c r="V235" s="1"/>
      <c r="W235" s="1"/>
      <c r="X235" s="1"/>
      <c r="Y235" s="1"/>
      <c r="Z235" s="1"/>
    </row>
    <row r="236" spans="1:26" ht="15.75" customHeight="1" x14ac:dyDescent="0.25">
      <c r="A236" s="54" t="s">
        <v>934</v>
      </c>
      <c r="B236" s="56" t="s">
        <v>935</v>
      </c>
      <c r="C236" s="55" t="s">
        <v>832</v>
      </c>
      <c r="D236" s="54" t="s">
        <v>478</v>
      </c>
      <c r="E236" s="54" t="s">
        <v>457</v>
      </c>
      <c r="F236" s="54" t="s">
        <v>929</v>
      </c>
      <c r="G236" s="57">
        <v>24</v>
      </c>
      <c r="H236" s="57" t="s">
        <v>836</v>
      </c>
      <c r="I236" s="57">
        <v>1.1399999999999999</v>
      </c>
      <c r="J236" s="57">
        <v>1.1399999999999999</v>
      </c>
      <c r="K236" s="57">
        <v>27.36</v>
      </c>
      <c r="L236" s="57">
        <v>27.36</v>
      </c>
      <c r="M236" s="57">
        <v>1.24</v>
      </c>
      <c r="N236" s="57">
        <v>1.24</v>
      </c>
      <c r="O236" s="57">
        <v>29.76</v>
      </c>
      <c r="P236" s="57">
        <v>29.76</v>
      </c>
      <c r="Q236" s="54">
        <v>1.57</v>
      </c>
      <c r="R236" s="54">
        <v>1.57</v>
      </c>
      <c r="S236" s="55"/>
      <c r="T236" s="1"/>
      <c r="U236" s="1"/>
      <c r="V236" s="1"/>
      <c r="W236" s="1"/>
      <c r="X236" s="1"/>
      <c r="Y236" s="1"/>
      <c r="Z236" s="1"/>
    </row>
    <row r="237" spans="1:26" ht="15.75" customHeight="1" x14ac:dyDescent="0.25">
      <c r="A237" s="54" t="s">
        <v>334</v>
      </c>
      <c r="B237" s="56" t="s">
        <v>936</v>
      </c>
      <c r="C237" s="55" t="s">
        <v>832</v>
      </c>
      <c r="D237" s="54" t="s">
        <v>478</v>
      </c>
      <c r="E237" s="54" t="s">
        <v>457</v>
      </c>
      <c r="F237" s="54" t="s">
        <v>886</v>
      </c>
      <c r="G237" s="57">
        <v>12</v>
      </c>
      <c r="H237" s="57" t="s">
        <v>836</v>
      </c>
      <c r="I237" s="57">
        <v>1.81</v>
      </c>
      <c r="J237" s="57">
        <v>1.81</v>
      </c>
      <c r="K237" s="57">
        <v>21.72</v>
      </c>
      <c r="L237" s="57">
        <v>21.72</v>
      </c>
      <c r="M237" s="57">
        <v>1.97</v>
      </c>
      <c r="N237" s="57">
        <v>1.97</v>
      </c>
      <c r="O237" s="57">
        <v>23.64</v>
      </c>
      <c r="P237" s="57">
        <v>23.64</v>
      </c>
      <c r="Q237" s="54">
        <v>2.4900000000000002</v>
      </c>
      <c r="R237" s="54">
        <v>2.4900000000000002</v>
      </c>
      <c r="S237" s="55"/>
      <c r="T237" s="1"/>
      <c r="U237" s="1"/>
      <c r="V237" s="1"/>
      <c r="W237" s="1"/>
      <c r="X237" s="1"/>
      <c r="Y237" s="1"/>
      <c r="Z237" s="1"/>
    </row>
    <row r="238" spans="1:26" ht="15.75" customHeight="1" x14ac:dyDescent="0.25">
      <c r="A238" s="54" t="s">
        <v>937</v>
      </c>
      <c r="B238" s="56" t="s">
        <v>938</v>
      </c>
      <c r="C238" s="55" t="s">
        <v>832</v>
      </c>
      <c r="D238" s="54" t="s">
        <v>478</v>
      </c>
      <c r="E238" s="54" t="s">
        <v>457</v>
      </c>
      <c r="F238" s="54" t="s">
        <v>929</v>
      </c>
      <c r="G238" s="57">
        <v>16</v>
      </c>
      <c r="H238" s="57" t="s">
        <v>836</v>
      </c>
      <c r="I238" s="57">
        <v>1.1399999999999999</v>
      </c>
      <c r="J238" s="57">
        <v>1.1399999999999999</v>
      </c>
      <c r="K238" s="57">
        <v>18.239999999999998</v>
      </c>
      <c r="L238" s="57">
        <v>18.239999999999998</v>
      </c>
      <c r="M238" s="57">
        <v>1.24</v>
      </c>
      <c r="N238" s="57">
        <v>1.24</v>
      </c>
      <c r="O238" s="57">
        <v>19.84</v>
      </c>
      <c r="P238" s="57">
        <v>19.84</v>
      </c>
      <c r="Q238" s="54">
        <v>1.57</v>
      </c>
      <c r="R238" s="54">
        <v>1.57</v>
      </c>
      <c r="S238" s="55"/>
      <c r="T238" s="1"/>
      <c r="U238" s="1"/>
      <c r="V238" s="1"/>
      <c r="W238" s="1"/>
      <c r="X238" s="1"/>
      <c r="Y238" s="1"/>
      <c r="Z238" s="1"/>
    </row>
    <row r="239" spans="1:26" ht="15.75" customHeight="1" x14ac:dyDescent="0.25">
      <c r="A239" s="54" t="s">
        <v>939</v>
      </c>
      <c r="B239" s="56" t="s">
        <v>940</v>
      </c>
      <c r="C239" s="55" t="s">
        <v>832</v>
      </c>
      <c r="D239" s="54" t="s">
        <v>478</v>
      </c>
      <c r="E239" s="54" t="s">
        <v>457</v>
      </c>
      <c r="F239" s="54" t="s">
        <v>929</v>
      </c>
      <c r="G239" s="57">
        <v>16</v>
      </c>
      <c r="H239" s="57" t="s">
        <v>836</v>
      </c>
      <c r="I239" s="57">
        <v>1.1399999999999999</v>
      </c>
      <c r="J239" s="57">
        <v>1.1399999999999999</v>
      </c>
      <c r="K239" s="57">
        <v>18.239999999999998</v>
      </c>
      <c r="L239" s="57">
        <v>18.239999999999998</v>
      </c>
      <c r="M239" s="57">
        <v>1.24</v>
      </c>
      <c r="N239" s="57">
        <v>1.24</v>
      </c>
      <c r="O239" s="57">
        <v>19.84</v>
      </c>
      <c r="P239" s="57">
        <v>19.84</v>
      </c>
      <c r="Q239" s="54">
        <v>1.57</v>
      </c>
      <c r="R239" s="54">
        <v>1.57</v>
      </c>
      <c r="S239" s="55"/>
      <c r="T239" s="1"/>
      <c r="U239" s="1"/>
      <c r="V239" s="1"/>
      <c r="W239" s="1"/>
      <c r="X239" s="1"/>
      <c r="Y239" s="1"/>
      <c r="Z239" s="1"/>
    </row>
    <row r="240" spans="1:26" ht="15.75" customHeight="1" x14ac:dyDescent="0.25">
      <c r="A240" s="54" t="s">
        <v>941</v>
      </c>
      <c r="B240" s="56" t="s">
        <v>942</v>
      </c>
      <c r="C240" s="55" t="s">
        <v>832</v>
      </c>
      <c r="D240" s="54" t="s">
        <v>478</v>
      </c>
      <c r="E240" s="54" t="s">
        <v>457</v>
      </c>
      <c r="F240" s="54" t="s">
        <v>933</v>
      </c>
      <c r="G240" s="57">
        <v>20</v>
      </c>
      <c r="H240" s="57" t="s">
        <v>836</v>
      </c>
      <c r="I240" s="57">
        <v>0.65</v>
      </c>
      <c r="J240" s="57">
        <v>0.65</v>
      </c>
      <c r="K240" s="57">
        <v>13</v>
      </c>
      <c r="L240" s="57">
        <v>13</v>
      </c>
      <c r="M240" s="57">
        <v>0.71</v>
      </c>
      <c r="N240" s="57">
        <v>0.71</v>
      </c>
      <c r="O240" s="57">
        <v>14.2</v>
      </c>
      <c r="P240" s="57">
        <v>14.2</v>
      </c>
      <c r="Q240" s="54">
        <v>0.9</v>
      </c>
      <c r="R240" s="54">
        <v>0.9</v>
      </c>
      <c r="S240" s="55"/>
      <c r="T240" s="1"/>
      <c r="U240" s="1"/>
      <c r="V240" s="1"/>
      <c r="W240" s="1"/>
      <c r="X240" s="1"/>
      <c r="Y240" s="1"/>
      <c r="Z240" s="1"/>
    </row>
    <row r="241" spans="1:26" ht="15.75" customHeight="1" x14ac:dyDescent="0.25">
      <c r="A241" s="54" t="s">
        <v>943</v>
      </c>
      <c r="B241" s="56" t="s">
        <v>944</v>
      </c>
      <c r="C241" s="55" t="s">
        <v>832</v>
      </c>
      <c r="D241" s="54" t="s">
        <v>478</v>
      </c>
      <c r="E241" s="54" t="s">
        <v>457</v>
      </c>
      <c r="F241" s="54" t="s">
        <v>929</v>
      </c>
      <c r="G241" s="57">
        <v>16</v>
      </c>
      <c r="H241" s="57" t="s">
        <v>836</v>
      </c>
      <c r="I241" s="57">
        <v>1.1399999999999999</v>
      </c>
      <c r="J241" s="57">
        <v>1.1399999999999999</v>
      </c>
      <c r="K241" s="57">
        <v>18.239999999999998</v>
      </c>
      <c r="L241" s="57">
        <v>18.239999999999998</v>
      </c>
      <c r="M241" s="57">
        <v>1.24</v>
      </c>
      <c r="N241" s="57">
        <v>1.24</v>
      </c>
      <c r="O241" s="57">
        <v>19.84</v>
      </c>
      <c r="P241" s="57">
        <v>19.84</v>
      </c>
      <c r="Q241" s="54">
        <v>1.57</v>
      </c>
      <c r="R241" s="54">
        <v>1.57</v>
      </c>
      <c r="S241" s="55"/>
      <c r="T241" s="1"/>
      <c r="U241" s="1"/>
      <c r="V241" s="1"/>
      <c r="W241" s="1"/>
      <c r="X241" s="1"/>
      <c r="Y241" s="1"/>
      <c r="Z241" s="1"/>
    </row>
    <row r="242" spans="1:26" ht="15.75" customHeight="1" x14ac:dyDescent="0.25">
      <c r="A242" s="54" t="s">
        <v>945</v>
      </c>
      <c r="B242" s="56" t="s">
        <v>946</v>
      </c>
      <c r="C242" s="55" t="s">
        <v>832</v>
      </c>
      <c r="D242" s="54" t="s">
        <v>486</v>
      </c>
      <c r="E242" s="54" t="s">
        <v>947</v>
      </c>
      <c r="F242" s="54" t="s">
        <v>948</v>
      </c>
      <c r="G242" s="57">
        <v>12</v>
      </c>
      <c r="H242" s="57" t="s">
        <v>544</v>
      </c>
      <c r="I242" s="57">
        <v>5.29</v>
      </c>
      <c r="J242" s="57">
        <v>6.14</v>
      </c>
      <c r="K242" s="57">
        <v>63.48</v>
      </c>
      <c r="L242" s="57">
        <v>73.64</v>
      </c>
      <c r="M242" s="57">
        <v>5.75</v>
      </c>
      <c r="N242" s="57">
        <v>6.67</v>
      </c>
      <c r="O242" s="57">
        <v>69</v>
      </c>
      <c r="P242" s="57">
        <v>80.040000000000006</v>
      </c>
      <c r="Q242" s="54">
        <v>7.28</v>
      </c>
      <c r="R242" s="54">
        <v>8.44</v>
      </c>
      <c r="S242" s="55"/>
      <c r="T242" s="1"/>
      <c r="U242" s="1"/>
      <c r="V242" s="1"/>
      <c r="W242" s="1"/>
      <c r="X242" s="1"/>
      <c r="Y242" s="1"/>
      <c r="Z242" s="1"/>
    </row>
    <row r="243" spans="1:26" ht="15.75" customHeight="1" x14ac:dyDescent="0.25">
      <c r="A243" s="54" t="s">
        <v>949</v>
      </c>
      <c r="B243" s="56" t="s">
        <v>950</v>
      </c>
      <c r="C243" s="55" t="s">
        <v>832</v>
      </c>
      <c r="D243" s="54" t="s">
        <v>486</v>
      </c>
      <c r="E243" s="54" t="s">
        <v>947</v>
      </c>
      <c r="F243" s="54" t="s">
        <v>951</v>
      </c>
      <c r="G243" s="57">
        <v>12</v>
      </c>
      <c r="H243" s="57" t="s">
        <v>544</v>
      </c>
      <c r="I243" s="57">
        <v>3.04</v>
      </c>
      <c r="J243" s="57">
        <v>3.53</v>
      </c>
      <c r="K243" s="57">
        <v>36.479999999999997</v>
      </c>
      <c r="L243" s="57">
        <v>42.32</v>
      </c>
      <c r="M243" s="57">
        <v>3.3</v>
      </c>
      <c r="N243" s="57">
        <v>3.83</v>
      </c>
      <c r="O243" s="57">
        <v>39.6</v>
      </c>
      <c r="P243" s="57">
        <v>45.94</v>
      </c>
      <c r="Q243" s="54">
        <v>4.18</v>
      </c>
      <c r="R243" s="54">
        <v>4.8499999999999996</v>
      </c>
      <c r="S243" s="55"/>
      <c r="T243" s="1"/>
      <c r="U243" s="1"/>
      <c r="V243" s="1"/>
      <c r="W243" s="1"/>
      <c r="X243" s="1"/>
      <c r="Y243" s="1"/>
      <c r="Z243" s="1"/>
    </row>
    <row r="244" spans="1:26" ht="15.75" customHeight="1" x14ac:dyDescent="0.25">
      <c r="A244" s="54" t="s">
        <v>952</v>
      </c>
      <c r="B244" s="56" t="s">
        <v>953</v>
      </c>
      <c r="C244" s="55" t="s">
        <v>832</v>
      </c>
      <c r="D244" s="54" t="s">
        <v>486</v>
      </c>
      <c r="E244" s="54" t="s">
        <v>954</v>
      </c>
      <c r="F244" s="54" t="s">
        <v>905</v>
      </c>
      <c r="G244" s="57">
        <v>30</v>
      </c>
      <c r="H244" s="57" t="s">
        <v>544</v>
      </c>
      <c r="I244" s="57">
        <v>1.1000000000000001</v>
      </c>
      <c r="J244" s="57">
        <v>1.28</v>
      </c>
      <c r="K244" s="57">
        <v>33</v>
      </c>
      <c r="L244" s="57">
        <v>38.28</v>
      </c>
      <c r="M244" s="57">
        <v>1.2</v>
      </c>
      <c r="N244" s="57">
        <v>1.39</v>
      </c>
      <c r="O244" s="57">
        <v>36</v>
      </c>
      <c r="P244" s="57">
        <v>41.76</v>
      </c>
      <c r="Q244" s="54">
        <v>1.52</v>
      </c>
      <c r="R244" s="54">
        <v>1.76</v>
      </c>
      <c r="S244" s="55"/>
      <c r="T244" s="1"/>
      <c r="U244" s="1"/>
      <c r="V244" s="1"/>
      <c r="W244" s="1"/>
      <c r="X244" s="1"/>
      <c r="Y244" s="1"/>
      <c r="Z244" s="1"/>
    </row>
    <row r="245" spans="1:26" ht="15.75" customHeight="1" x14ac:dyDescent="0.25">
      <c r="A245" s="54" t="s">
        <v>955</v>
      </c>
      <c r="B245" s="56" t="s">
        <v>956</v>
      </c>
      <c r="C245" s="55" t="s">
        <v>832</v>
      </c>
      <c r="D245" s="54" t="s">
        <v>486</v>
      </c>
      <c r="E245" s="54" t="s">
        <v>954</v>
      </c>
      <c r="F245" s="54" t="s">
        <v>886</v>
      </c>
      <c r="G245" s="57">
        <v>20</v>
      </c>
      <c r="H245" s="57" t="s">
        <v>544</v>
      </c>
      <c r="I245" s="57">
        <v>2.41</v>
      </c>
      <c r="J245" s="57">
        <v>2.8</v>
      </c>
      <c r="K245" s="57">
        <v>48.2</v>
      </c>
      <c r="L245" s="57">
        <v>55.91</v>
      </c>
      <c r="M245" s="57">
        <v>2.62</v>
      </c>
      <c r="N245" s="57">
        <v>3.04</v>
      </c>
      <c r="O245" s="57">
        <v>52.4</v>
      </c>
      <c r="P245" s="57">
        <v>60.78</v>
      </c>
      <c r="Q245" s="54">
        <v>3.32</v>
      </c>
      <c r="R245" s="54">
        <v>3.85</v>
      </c>
      <c r="S245" s="55"/>
      <c r="T245" s="1"/>
      <c r="U245" s="1"/>
      <c r="V245" s="1"/>
      <c r="W245" s="1"/>
      <c r="X245" s="1"/>
      <c r="Y245" s="1"/>
      <c r="Z245" s="1"/>
    </row>
    <row r="246" spans="1:26" ht="15.75" customHeight="1" x14ac:dyDescent="0.25">
      <c r="A246" s="54" t="s">
        <v>957</v>
      </c>
      <c r="B246" s="56" t="s">
        <v>958</v>
      </c>
      <c r="C246" s="55" t="s">
        <v>832</v>
      </c>
      <c r="D246" s="54" t="s">
        <v>486</v>
      </c>
      <c r="E246" s="54" t="s">
        <v>954</v>
      </c>
      <c r="F246" s="54" t="s">
        <v>905</v>
      </c>
      <c r="G246" s="57">
        <v>30</v>
      </c>
      <c r="H246" s="57" t="s">
        <v>544</v>
      </c>
      <c r="I246" s="57">
        <v>1.1000000000000001</v>
      </c>
      <c r="J246" s="57">
        <v>1.28</v>
      </c>
      <c r="K246" s="57">
        <v>33</v>
      </c>
      <c r="L246" s="57">
        <v>38.28</v>
      </c>
      <c r="M246" s="57">
        <v>1.2</v>
      </c>
      <c r="N246" s="57">
        <v>1.39</v>
      </c>
      <c r="O246" s="57">
        <v>36</v>
      </c>
      <c r="P246" s="57">
        <v>41.76</v>
      </c>
      <c r="Q246" s="54">
        <v>1.52</v>
      </c>
      <c r="R246" s="54">
        <v>1.76</v>
      </c>
      <c r="S246" s="55"/>
      <c r="T246" s="1"/>
      <c r="U246" s="1"/>
      <c r="V246" s="1"/>
      <c r="W246" s="1"/>
      <c r="X246" s="1"/>
      <c r="Y246" s="1"/>
      <c r="Z246" s="1"/>
    </row>
    <row r="247" spans="1:26" ht="15.75" customHeight="1" x14ac:dyDescent="0.25">
      <c r="A247" s="54" t="s">
        <v>959</v>
      </c>
      <c r="B247" s="56" t="s">
        <v>960</v>
      </c>
      <c r="C247" s="55" t="s">
        <v>832</v>
      </c>
      <c r="D247" s="54" t="s">
        <v>486</v>
      </c>
      <c r="E247" s="54" t="s">
        <v>954</v>
      </c>
      <c r="F247" s="54" t="s">
        <v>886</v>
      </c>
      <c r="G247" s="57">
        <v>20</v>
      </c>
      <c r="H247" s="57" t="s">
        <v>544</v>
      </c>
      <c r="I247" s="57">
        <v>2.41</v>
      </c>
      <c r="J247" s="57">
        <v>2.8</v>
      </c>
      <c r="K247" s="57">
        <v>48.2</v>
      </c>
      <c r="L247" s="57">
        <v>55.91</v>
      </c>
      <c r="M247" s="57">
        <v>2.62</v>
      </c>
      <c r="N247" s="57">
        <v>3.04</v>
      </c>
      <c r="O247" s="57">
        <v>52.4</v>
      </c>
      <c r="P247" s="57">
        <v>60.78</v>
      </c>
      <c r="Q247" s="54">
        <v>3.32</v>
      </c>
      <c r="R247" s="54">
        <v>3.85</v>
      </c>
      <c r="S247" s="55"/>
      <c r="T247" s="1"/>
      <c r="U247" s="1"/>
      <c r="V247" s="1"/>
      <c r="W247" s="1"/>
      <c r="X247" s="1"/>
      <c r="Y247" s="1"/>
      <c r="Z247" s="1"/>
    </row>
    <row r="248" spans="1:26" ht="15.75" customHeight="1" x14ac:dyDescent="0.25">
      <c r="A248" s="54" t="s">
        <v>961</v>
      </c>
      <c r="B248" s="56" t="s">
        <v>962</v>
      </c>
      <c r="C248" s="55" t="s">
        <v>832</v>
      </c>
      <c r="D248" s="54" t="s">
        <v>486</v>
      </c>
      <c r="E248" s="54" t="s">
        <v>954</v>
      </c>
      <c r="F248" s="54" t="s">
        <v>886</v>
      </c>
      <c r="G248" s="57">
        <v>20</v>
      </c>
      <c r="H248" s="57" t="s">
        <v>544</v>
      </c>
      <c r="I248" s="57">
        <v>2.41</v>
      </c>
      <c r="J248" s="57">
        <v>2.8</v>
      </c>
      <c r="K248" s="57">
        <v>48.2</v>
      </c>
      <c r="L248" s="57">
        <v>55.91</v>
      </c>
      <c r="M248" s="57">
        <v>2.62</v>
      </c>
      <c r="N248" s="57">
        <v>3.04</v>
      </c>
      <c r="O248" s="57">
        <v>52.4</v>
      </c>
      <c r="P248" s="57">
        <v>60.78</v>
      </c>
      <c r="Q248" s="54">
        <v>3.32</v>
      </c>
      <c r="R248" s="54">
        <v>3.85</v>
      </c>
      <c r="S248" s="55"/>
      <c r="T248" s="1"/>
      <c r="U248" s="1"/>
      <c r="V248" s="1"/>
      <c r="W248" s="1"/>
      <c r="X248" s="1"/>
      <c r="Y248" s="1"/>
      <c r="Z248" s="1"/>
    </row>
    <row r="249" spans="1:26" ht="15.75" customHeight="1" x14ac:dyDescent="0.25">
      <c r="A249" s="54" t="s">
        <v>963</v>
      </c>
      <c r="B249" s="56" t="s">
        <v>964</v>
      </c>
      <c r="C249" s="55" t="s">
        <v>832</v>
      </c>
      <c r="D249" s="54" t="s">
        <v>486</v>
      </c>
      <c r="E249" s="54" t="s">
        <v>954</v>
      </c>
      <c r="F249" s="54" t="s">
        <v>905</v>
      </c>
      <c r="G249" s="57">
        <v>30</v>
      </c>
      <c r="H249" s="57" t="s">
        <v>544</v>
      </c>
      <c r="I249" s="57">
        <v>1.1000000000000001</v>
      </c>
      <c r="J249" s="57">
        <v>1.28</v>
      </c>
      <c r="K249" s="57">
        <v>33</v>
      </c>
      <c r="L249" s="57">
        <v>38.28</v>
      </c>
      <c r="M249" s="57">
        <v>1.2</v>
      </c>
      <c r="N249" s="57">
        <v>1.39</v>
      </c>
      <c r="O249" s="57">
        <v>36</v>
      </c>
      <c r="P249" s="57">
        <v>41.76</v>
      </c>
      <c r="Q249" s="54">
        <v>1.52</v>
      </c>
      <c r="R249" s="54">
        <v>1.76</v>
      </c>
      <c r="S249" s="55"/>
      <c r="T249" s="1"/>
      <c r="U249" s="1"/>
      <c r="V249" s="1"/>
      <c r="W249" s="1"/>
      <c r="X249" s="1"/>
      <c r="Y249" s="1"/>
      <c r="Z249" s="1"/>
    </row>
    <row r="250" spans="1:26" ht="15.75" customHeight="1" x14ac:dyDescent="0.25">
      <c r="A250" s="54" t="s">
        <v>965</v>
      </c>
      <c r="B250" s="56" t="s">
        <v>966</v>
      </c>
      <c r="C250" s="55" t="s">
        <v>832</v>
      </c>
      <c r="D250" s="54" t="s">
        <v>486</v>
      </c>
      <c r="E250" s="54" t="s">
        <v>954</v>
      </c>
      <c r="F250" s="54" t="s">
        <v>905</v>
      </c>
      <c r="G250" s="57">
        <v>30</v>
      </c>
      <c r="H250" s="57" t="s">
        <v>544</v>
      </c>
      <c r="I250" s="57">
        <v>1</v>
      </c>
      <c r="J250" s="57">
        <v>1.1599999999999999</v>
      </c>
      <c r="K250" s="57">
        <v>30</v>
      </c>
      <c r="L250" s="57">
        <v>34.799999999999997</v>
      </c>
      <c r="M250" s="57">
        <v>1.0900000000000001</v>
      </c>
      <c r="N250" s="57">
        <v>1.26</v>
      </c>
      <c r="O250" s="57">
        <v>32.700000000000003</v>
      </c>
      <c r="P250" s="57">
        <v>37.93</v>
      </c>
      <c r="Q250" s="54">
        <v>1.38</v>
      </c>
      <c r="R250" s="54">
        <v>1.6</v>
      </c>
      <c r="S250" s="55"/>
      <c r="T250" s="1"/>
      <c r="U250" s="1"/>
      <c r="V250" s="1"/>
      <c r="W250" s="1"/>
      <c r="X250" s="1"/>
      <c r="Y250" s="1"/>
      <c r="Z250" s="1"/>
    </row>
    <row r="251" spans="1:26" ht="15.75" customHeight="1" x14ac:dyDescent="0.25">
      <c r="A251" s="54" t="s">
        <v>967</v>
      </c>
      <c r="B251" s="56" t="s">
        <v>968</v>
      </c>
      <c r="C251" s="55" t="s">
        <v>832</v>
      </c>
      <c r="D251" s="54" t="s">
        <v>486</v>
      </c>
      <c r="E251" s="54" t="s">
        <v>954</v>
      </c>
      <c r="F251" s="54" t="s">
        <v>886</v>
      </c>
      <c r="G251" s="57">
        <v>20</v>
      </c>
      <c r="H251" s="57" t="s">
        <v>544</v>
      </c>
      <c r="I251" s="57">
        <v>2.2000000000000002</v>
      </c>
      <c r="J251" s="57">
        <v>2.5499999999999998</v>
      </c>
      <c r="K251" s="57">
        <v>44</v>
      </c>
      <c r="L251" s="57">
        <v>51.04</v>
      </c>
      <c r="M251" s="57">
        <v>2.39</v>
      </c>
      <c r="N251" s="57">
        <v>2.77</v>
      </c>
      <c r="O251" s="57">
        <v>47.8</v>
      </c>
      <c r="P251" s="57">
        <v>55.45</v>
      </c>
      <c r="Q251" s="54">
        <v>3.02</v>
      </c>
      <c r="R251" s="54">
        <v>3.5</v>
      </c>
      <c r="S251" s="55"/>
      <c r="T251" s="1"/>
      <c r="U251" s="1"/>
      <c r="V251" s="1"/>
      <c r="W251" s="1"/>
      <c r="X251" s="1"/>
      <c r="Y251" s="1"/>
      <c r="Z251" s="1"/>
    </row>
    <row r="252" spans="1:26" ht="15.75" customHeight="1" x14ac:dyDescent="0.25">
      <c r="A252" s="54" t="s">
        <v>969</v>
      </c>
      <c r="B252" s="56" t="s">
        <v>970</v>
      </c>
      <c r="C252" s="55" t="s">
        <v>832</v>
      </c>
      <c r="D252" s="54" t="s">
        <v>486</v>
      </c>
      <c r="E252" s="54" t="s">
        <v>954</v>
      </c>
      <c r="F252" s="54" t="s">
        <v>886</v>
      </c>
      <c r="G252" s="57">
        <v>20</v>
      </c>
      <c r="H252" s="57" t="s">
        <v>544</v>
      </c>
      <c r="I252" s="57">
        <v>1.85</v>
      </c>
      <c r="J252" s="57">
        <v>2.15</v>
      </c>
      <c r="K252" s="57">
        <v>37</v>
      </c>
      <c r="L252" s="57">
        <v>42.92</v>
      </c>
      <c r="M252" s="57">
        <v>2.0099999999999998</v>
      </c>
      <c r="N252" s="57">
        <v>2.33</v>
      </c>
      <c r="O252" s="57">
        <v>40.200000000000003</v>
      </c>
      <c r="P252" s="57">
        <v>46.63</v>
      </c>
      <c r="Q252" s="54">
        <v>2.54</v>
      </c>
      <c r="R252" s="54">
        <v>2.95</v>
      </c>
      <c r="S252" s="55"/>
      <c r="T252" s="1"/>
      <c r="U252" s="1"/>
      <c r="V252" s="1"/>
      <c r="W252" s="1"/>
      <c r="X252" s="1"/>
      <c r="Y252" s="1"/>
      <c r="Z252" s="1"/>
    </row>
    <row r="253" spans="1:26" ht="15.75" customHeight="1" x14ac:dyDescent="0.25">
      <c r="A253" s="54" t="s">
        <v>971</v>
      </c>
      <c r="B253" s="56" t="s">
        <v>972</v>
      </c>
      <c r="C253" s="55" t="s">
        <v>832</v>
      </c>
      <c r="D253" s="54" t="s">
        <v>486</v>
      </c>
      <c r="E253" s="54" t="s">
        <v>954</v>
      </c>
      <c r="F253" s="54" t="s">
        <v>905</v>
      </c>
      <c r="G253" s="57">
        <v>30</v>
      </c>
      <c r="H253" s="57" t="s">
        <v>544</v>
      </c>
      <c r="I253" s="57">
        <v>0.86</v>
      </c>
      <c r="J253" s="57">
        <v>1</v>
      </c>
      <c r="K253" s="57">
        <v>25.8</v>
      </c>
      <c r="L253" s="57">
        <v>29.93</v>
      </c>
      <c r="M253" s="57">
        <v>0.94</v>
      </c>
      <c r="N253" s="57">
        <v>1.0900000000000001</v>
      </c>
      <c r="O253" s="57">
        <v>28.2</v>
      </c>
      <c r="P253" s="57">
        <v>32.71</v>
      </c>
      <c r="Q253" s="54">
        <v>1.19</v>
      </c>
      <c r="R253" s="54">
        <v>1.38</v>
      </c>
      <c r="S253" s="55"/>
      <c r="T253" s="1"/>
      <c r="U253" s="1"/>
      <c r="V253" s="1"/>
      <c r="W253" s="1"/>
      <c r="X253" s="1"/>
      <c r="Y253" s="1"/>
      <c r="Z253" s="1"/>
    </row>
    <row r="254" spans="1:26" ht="15.75" customHeight="1" x14ac:dyDescent="0.25">
      <c r="A254" s="54" t="s">
        <v>973</v>
      </c>
      <c r="B254" s="56" t="s">
        <v>974</v>
      </c>
      <c r="C254" s="55" t="s">
        <v>832</v>
      </c>
      <c r="D254" s="54" t="s">
        <v>486</v>
      </c>
      <c r="E254" s="54" t="s">
        <v>954</v>
      </c>
      <c r="F254" s="54" t="s">
        <v>886</v>
      </c>
      <c r="G254" s="57">
        <v>20</v>
      </c>
      <c r="H254" s="57" t="s">
        <v>544</v>
      </c>
      <c r="I254" s="57">
        <v>1.85</v>
      </c>
      <c r="J254" s="57">
        <v>2.15</v>
      </c>
      <c r="K254" s="57">
        <v>37</v>
      </c>
      <c r="L254" s="57">
        <v>42.92</v>
      </c>
      <c r="M254" s="57">
        <v>2.0099999999999998</v>
      </c>
      <c r="N254" s="57">
        <v>2.33</v>
      </c>
      <c r="O254" s="57">
        <v>40.200000000000003</v>
      </c>
      <c r="P254" s="57">
        <v>46.63</v>
      </c>
      <c r="Q254" s="54">
        <v>2.54</v>
      </c>
      <c r="R254" s="54">
        <v>2.95</v>
      </c>
      <c r="S254" s="55"/>
      <c r="T254" s="1"/>
      <c r="U254" s="1"/>
      <c r="V254" s="1"/>
      <c r="W254" s="1"/>
      <c r="X254" s="1"/>
      <c r="Y254" s="1"/>
      <c r="Z254" s="1"/>
    </row>
    <row r="255" spans="1:26" ht="15.75" customHeight="1" x14ac:dyDescent="0.25">
      <c r="A255" s="54" t="s">
        <v>975</v>
      </c>
      <c r="B255" s="56" t="s">
        <v>976</v>
      </c>
      <c r="C255" s="55" t="s">
        <v>832</v>
      </c>
      <c r="D255" s="54" t="s">
        <v>486</v>
      </c>
      <c r="E255" s="54" t="s">
        <v>954</v>
      </c>
      <c r="F255" s="54" t="s">
        <v>905</v>
      </c>
      <c r="G255" s="57">
        <v>30</v>
      </c>
      <c r="H255" s="57" t="s">
        <v>544</v>
      </c>
      <c r="I255" s="57">
        <v>0.86</v>
      </c>
      <c r="J255" s="57">
        <v>1</v>
      </c>
      <c r="K255" s="57">
        <v>25.8</v>
      </c>
      <c r="L255" s="57">
        <v>29.93</v>
      </c>
      <c r="M255" s="57">
        <v>0.94</v>
      </c>
      <c r="N255" s="57">
        <v>1.0900000000000001</v>
      </c>
      <c r="O255" s="57">
        <v>28.2</v>
      </c>
      <c r="P255" s="57">
        <v>32.71</v>
      </c>
      <c r="Q255" s="54">
        <v>1.19</v>
      </c>
      <c r="R255" s="54">
        <v>1.38</v>
      </c>
      <c r="S255" s="55"/>
      <c r="T255" s="1"/>
      <c r="U255" s="1"/>
      <c r="V255" s="1"/>
      <c r="W255" s="1"/>
      <c r="X255" s="1"/>
      <c r="Y255" s="1"/>
      <c r="Z255" s="1"/>
    </row>
    <row r="256" spans="1:26" ht="15.75" customHeight="1" x14ac:dyDescent="0.25">
      <c r="A256" s="54" t="s">
        <v>977</v>
      </c>
      <c r="B256" s="56" t="s">
        <v>978</v>
      </c>
      <c r="C256" s="55" t="s">
        <v>832</v>
      </c>
      <c r="D256" s="54" t="s">
        <v>486</v>
      </c>
      <c r="E256" s="54" t="s">
        <v>954</v>
      </c>
      <c r="F256" s="54" t="s">
        <v>905</v>
      </c>
      <c r="G256" s="57">
        <v>16</v>
      </c>
      <c r="H256" s="57" t="s">
        <v>544</v>
      </c>
      <c r="I256" s="57">
        <v>1.1000000000000001</v>
      </c>
      <c r="J256" s="57">
        <v>1.28</v>
      </c>
      <c r="K256" s="57">
        <v>17.600000000000001</v>
      </c>
      <c r="L256" s="57">
        <v>20.420000000000002</v>
      </c>
      <c r="M256" s="57">
        <v>1.2</v>
      </c>
      <c r="N256" s="57">
        <v>1.39</v>
      </c>
      <c r="O256" s="57">
        <v>19.2</v>
      </c>
      <c r="P256" s="57">
        <v>22.27</v>
      </c>
      <c r="Q256" s="54">
        <v>1.52</v>
      </c>
      <c r="R256" s="54">
        <v>1.76</v>
      </c>
      <c r="S256" s="55"/>
      <c r="T256" s="1"/>
      <c r="U256" s="1"/>
      <c r="V256" s="1"/>
      <c r="W256" s="1"/>
      <c r="X256" s="1"/>
      <c r="Y256" s="1"/>
      <c r="Z256" s="1"/>
    </row>
    <row r="257" spans="1:26" ht="15.75" customHeight="1" x14ac:dyDescent="0.25">
      <c r="A257" s="54" t="s">
        <v>979</v>
      </c>
      <c r="B257" s="56" t="s">
        <v>980</v>
      </c>
      <c r="C257" s="55" t="s">
        <v>832</v>
      </c>
      <c r="D257" s="54" t="s">
        <v>486</v>
      </c>
      <c r="E257" s="54" t="s">
        <v>954</v>
      </c>
      <c r="F257" s="54" t="s">
        <v>905</v>
      </c>
      <c r="G257" s="57">
        <v>16</v>
      </c>
      <c r="H257" s="57" t="s">
        <v>544</v>
      </c>
      <c r="I257" s="57">
        <v>1.1000000000000001</v>
      </c>
      <c r="J257" s="57">
        <v>1.28</v>
      </c>
      <c r="K257" s="57">
        <v>17.600000000000001</v>
      </c>
      <c r="L257" s="57">
        <v>20.420000000000002</v>
      </c>
      <c r="M257" s="57">
        <v>1.2</v>
      </c>
      <c r="N257" s="57">
        <v>1.39</v>
      </c>
      <c r="O257" s="57">
        <v>19.2</v>
      </c>
      <c r="P257" s="57">
        <v>22.27</v>
      </c>
      <c r="Q257" s="54">
        <v>1.52</v>
      </c>
      <c r="R257" s="54">
        <v>1.76</v>
      </c>
      <c r="S257" s="55"/>
      <c r="T257" s="1"/>
      <c r="U257" s="1"/>
      <c r="V257" s="1"/>
      <c r="W257" s="1"/>
      <c r="X257" s="1"/>
      <c r="Y257" s="1"/>
      <c r="Z257" s="1"/>
    </row>
    <row r="258" spans="1:26" ht="15.75" customHeight="1" x14ac:dyDescent="0.25">
      <c r="A258" s="54" t="s">
        <v>981</v>
      </c>
      <c r="B258" s="56" t="s">
        <v>982</v>
      </c>
      <c r="C258" s="55" t="s">
        <v>832</v>
      </c>
      <c r="D258" s="54" t="s">
        <v>486</v>
      </c>
      <c r="E258" s="54" t="s">
        <v>954</v>
      </c>
      <c r="F258" s="54" t="s">
        <v>905</v>
      </c>
      <c r="G258" s="57">
        <v>16</v>
      </c>
      <c r="H258" s="57" t="s">
        <v>544</v>
      </c>
      <c r="I258" s="57">
        <v>1.1000000000000001</v>
      </c>
      <c r="J258" s="57">
        <v>1.28</v>
      </c>
      <c r="K258" s="57">
        <v>17.600000000000001</v>
      </c>
      <c r="L258" s="57">
        <v>20.420000000000002</v>
      </c>
      <c r="M258" s="57">
        <v>1.2</v>
      </c>
      <c r="N258" s="57">
        <v>1.39</v>
      </c>
      <c r="O258" s="57">
        <v>19.2</v>
      </c>
      <c r="P258" s="57">
        <v>22.27</v>
      </c>
      <c r="Q258" s="54">
        <v>1.52</v>
      </c>
      <c r="R258" s="54">
        <v>1.76</v>
      </c>
      <c r="S258" s="55"/>
      <c r="T258" s="1"/>
      <c r="U258" s="1"/>
      <c r="V258" s="1"/>
      <c r="W258" s="1"/>
      <c r="X258" s="1"/>
      <c r="Y258" s="1"/>
      <c r="Z258" s="1"/>
    </row>
    <row r="259" spans="1:26" ht="15.75" customHeight="1" x14ac:dyDescent="0.25">
      <c r="A259" s="54" t="s">
        <v>983</v>
      </c>
      <c r="B259" s="56" t="s">
        <v>984</v>
      </c>
      <c r="C259" s="55" t="s">
        <v>832</v>
      </c>
      <c r="D259" s="54" t="s">
        <v>486</v>
      </c>
      <c r="E259" s="54" t="s">
        <v>954</v>
      </c>
      <c r="F259" s="54" t="s">
        <v>905</v>
      </c>
      <c r="G259" s="57">
        <v>16</v>
      </c>
      <c r="H259" s="57" t="s">
        <v>544</v>
      </c>
      <c r="I259" s="57">
        <v>0.86</v>
      </c>
      <c r="J259" s="57">
        <v>1</v>
      </c>
      <c r="K259" s="57">
        <v>13.76</v>
      </c>
      <c r="L259" s="57">
        <v>15.96</v>
      </c>
      <c r="M259" s="57">
        <v>0.94</v>
      </c>
      <c r="N259" s="57">
        <v>1.0900000000000001</v>
      </c>
      <c r="O259" s="57">
        <v>15.04</v>
      </c>
      <c r="P259" s="57">
        <v>17.45</v>
      </c>
      <c r="Q259" s="54">
        <v>1.19</v>
      </c>
      <c r="R259" s="54">
        <v>1.38</v>
      </c>
      <c r="S259" s="55"/>
      <c r="T259" s="1"/>
      <c r="U259" s="1"/>
      <c r="V259" s="1"/>
      <c r="W259" s="1"/>
      <c r="X259" s="1"/>
      <c r="Y259" s="1"/>
      <c r="Z259" s="1"/>
    </row>
    <row r="260" spans="1:26" ht="15.75" customHeight="1" x14ac:dyDescent="0.25">
      <c r="A260" s="54" t="s">
        <v>985</v>
      </c>
      <c r="B260" s="56" t="s">
        <v>986</v>
      </c>
      <c r="C260" s="55" t="s">
        <v>832</v>
      </c>
      <c r="D260" s="54" t="s">
        <v>486</v>
      </c>
      <c r="E260" s="54" t="s">
        <v>954</v>
      </c>
      <c r="F260" s="54" t="s">
        <v>905</v>
      </c>
      <c r="G260" s="57">
        <v>16</v>
      </c>
      <c r="H260" s="57" t="s">
        <v>544</v>
      </c>
      <c r="I260" s="57">
        <v>0.86</v>
      </c>
      <c r="J260" s="57">
        <v>1</v>
      </c>
      <c r="K260" s="57">
        <v>13.76</v>
      </c>
      <c r="L260" s="57">
        <v>15.96</v>
      </c>
      <c r="M260" s="57">
        <v>0.94</v>
      </c>
      <c r="N260" s="57">
        <v>1.0900000000000001</v>
      </c>
      <c r="O260" s="57">
        <v>15.04</v>
      </c>
      <c r="P260" s="57">
        <v>17.45</v>
      </c>
      <c r="Q260" s="54">
        <v>1.19</v>
      </c>
      <c r="R260" s="54">
        <v>1.38</v>
      </c>
      <c r="S260" s="55"/>
      <c r="T260" s="1"/>
      <c r="U260" s="1"/>
      <c r="V260" s="1"/>
      <c r="W260" s="1"/>
      <c r="X260" s="1"/>
      <c r="Y260" s="1"/>
      <c r="Z260" s="1"/>
    </row>
    <row r="261" spans="1:26" ht="15.75" customHeight="1" x14ac:dyDescent="0.25">
      <c r="A261" s="54" t="s">
        <v>987</v>
      </c>
      <c r="B261" s="56" t="s">
        <v>988</v>
      </c>
      <c r="C261" s="55" t="s">
        <v>832</v>
      </c>
      <c r="D261" s="54" t="s">
        <v>486</v>
      </c>
      <c r="E261" s="54" t="s">
        <v>954</v>
      </c>
      <c r="F261" s="54" t="s">
        <v>886</v>
      </c>
      <c r="G261" s="57">
        <v>10</v>
      </c>
      <c r="H261" s="57" t="s">
        <v>544</v>
      </c>
      <c r="I261" s="57">
        <v>2.41</v>
      </c>
      <c r="J261" s="57">
        <v>2.8</v>
      </c>
      <c r="K261" s="57">
        <v>24.1</v>
      </c>
      <c r="L261" s="57">
        <v>27.96</v>
      </c>
      <c r="M261" s="57">
        <v>2.62</v>
      </c>
      <c r="N261" s="57">
        <v>3.04</v>
      </c>
      <c r="O261" s="57">
        <v>26.2</v>
      </c>
      <c r="P261" s="57">
        <v>30.39</v>
      </c>
      <c r="Q261" s="54">
        <v>3.32</v>
      </c>
      <c r="R261" s="54">
        <v>3.85</v>
      </c>
      <c r="S261" s="55"/>
      <c r="T261" s="1"/>
      <c r="U261" s="1"/>
      <c r="V261" s="1"/>
      <c r="W261" s="1"/>
      <c r="X261" s="1"/>
      <c r="Y261" s="1"/>
      <c r="Z261" s="1"/>
    </row>
    <row r="262" spans="1:26" ht="15.75" customHeight="1" x14ac:dyDescent="0.25">
      <c r="A262" s="54" t="s">
        <v>989</v>
      </c>
      <c r="B262" s="54" t="s">
        <v>990</v>
      </c>
      <c r="C262" s="55" t="s">
        <v>832</v>
      </c>
      <c r="D262" s="54" t="s">
        <v>486</v>
      </c>
      <c r="E262" s="54" t="s">
        <v>954</v>
      </c>
      <c r="F262" s="54" t="s">
        <v>886</v>
      </c>
      <c r="G262" s="54">
        <v>10</v>
      </c>
      <c r="H262" s="54" t="s">
        <v>544</v>
      </c>
      <c r="I262" s="54">
        <v>2.41</v>
      </c>
      <c r="J262" s="54">
        <v>2.8</v>
      </c>
      <c r="K262" s="54">
        <v>24.1</v>
      </c>
      <c r="L262" s="54">
        <v>27.96</v>
      </c>
      <c r="M262" s="54">
        <v>2.62</v>
      </c>
      <c r="N262" s="54">
        <v>3.04</v>
      </c>
      <c r="O262" s="54">
        <v>26.2</v>
      </c>
      <c r="P262" s="54">
        <v>30.39</v>
      </c>
      <c r="Q262" s="54">
        <v>3.32</v>
      </c>
      <c r="R262" s="54">
        <v>3.85</v>
      </c>
      <c r="S262" s="55"/>
      <c r="T262" s="1"/>
      <c r="U262" s="1"/>
      <c r="V262" s="1"/>
      <c r="W262" s="1"/>
      <c r="X262" s="1"/>
      <c r="Y262" s="1"/>
      <c r="Z262" s="1"/>
    </row>
    <row r="263" spans="1:26" ht="15.75" customHeight="1" x14ac:dyDescent="0.25">
      <c r="A263" s="54" t="s">
        <v>400</v>
      </c>
      <c r="B263" s="54" t="s">
        <v>401</v>
      </c>
      <c r="C263" s="55" t="s">
        <v>832</v>
      </c>
      <c r="D263" s="54" t="s">
        <v>486</v>
      </c>
      <c r="E263" s="54" t="s">
        <v>954</v>
      </c>
      <c r="F263" s="54" t="s">
        <v>886</v>
      </c>
      <c r="G263" s="54">
        <v>10</v>
      </c>
      <c r="H263" s="54" t="s">
        <v>544</v>
      </c>
      <c r="I263" s="54">
        <v>2.41</v>
      </c>
      <c r="J263" s="54">
        <v>2.8</v>
      </c>
      <c r="K263" s="54">
        <v>24.1</v>
      </c>
      <c r="L263" s="54">
        <v>27.96</v>
      </c>
      <c r="M263" s="54">
        <v>2.62</v>
      </c>
      <c r="N263" s="54">
        <v>3.04</v>
      </c>
      <c r="O263" s="54">
        <v>26.2</v>
      </c>
      <c r="P263" s="54">
        <v>30.39</v>
      </c>
      <c r="Q263" s="54">
        <v>3.32</v>
      </c>
      <c r="R263" s="54">
        <v>3.85</v>
      </c>
      <c r="S263" s="55"/>
      <c r="T263" s="1"/>
      <c r="U263" s="1"/>
      <c r="V263" s="1"/>
      <c r="W263" s="1"/>
      <c r="X263" s="1"/>
      <c r="Y263" s="1"/>
      <c r="Z263" s="1"/>
    </row>
    <row r="264" spans="1:26" ht="15.75" customHeight="1" x14ac:dyDescent="0.25">
      <c r="A264" s="54" t="s">
        <v>991</v>
      </c>
      <c r="B264" s="54" t="s">
        <v>992</v>
      </c>
      <c r="C264" s="55" t="s">
        <v>832</v>
      </c>
      <c r="D264" s="54" t="s">
        <v>486</v>
      </c>
      <c r="E264" s="54" t="s">
        <v>954</v>
      </c>
      <c r="F264" s="54" t="s">
        <v>886</v>
      </c>
      <c r="G264" s="54">
        <v>10</v>
      </c>
      <c r="H264" s="54" t="s">
        <v>544</v>
      </c>
      <c r="I264" s="54">
        <v>1.85</v>
      </c>
      <c r="J264" s="54">
        <v>2.15</v>
      </c>
      <c r="K264" s="54">
        <v>18.5</v>
      </c>
      <c r="L264" s="54">
        <v>21.46</v>
      </c>
      <c r="M264" s="54">
        <v>2.0099999999999998</v>
      </c>
      <c r="N264" s="54">
        <v>2.33</v>
      </c>
      <c r="O264" s="54">
        <v>20.100000000000001</v>
      </c>
      <c r="P264" s="54">
        <v>23.32</v>
      </c>
      <c r="Q264" s="54">
        <v>2.54</v>
      </c>
      <c r="R264" s="54">
        <v>2.95</v>
      </c>
      <c r="S264" s="55"/>
      <c r="T264" s="1"/>
      <c r="U264" s="1"/>
      <c r="V264" s="1"/>
      <c r="W264" s="1"/>
      <c r="X264" s="1"/>
      <c r="Y264" s="1"/>
      <c r="Z264" s="1"/>
    </row>
    <row r="265" spans="1:26" ht="15.75" customHeight="1" x14ac:dyDescent="0.25">
      <c r="A265" s="54" t="s">
        <v>993</v>
      </c>
      <c r="B265" s="54" t="s">
        <v>994</v>
      </c>
      <c r="C265" s="55" t="s">
        <v>832</v>
      </c>
      <c r="D265" s="54" t="s">
        <v>486</v>
      </c>
      <c r="E265" s="54" t="s">
        <v>954</v>
      </c>
      <c r="F265" s="54" t="s">
        <v>886</v>
      </c>
      <c r="G265" s="54">
        <v>10</v>
      </c>
      <c r="H265" s="54" t="s">
        <v>544</v>
      </c>
      <c r="I265" s="54">
        <v>1.85</v>
      </c>
      <c r="J265" s="54">
        <v>2.15</v>
      </c>
      <c r="K265" s="54">
        <v>18.5</v>
      </c>
      <c r="L265" s="54">
        <v>21.46</v>
      </c>
      <c r="M265" s="54">
        <v>2.0099999999999998</v>
      </c>
      <c r="N265" s="54">
        <v>2.33</v>
      </c>
      <c r="O265" s="54">
        <v>20.100000000000001</v>
      </c>
      <c r="P265" s="54">
        <v>23.32</v>
      </c>
      <c r="Q265" s="54">
        <v>2.54</v>
      </c>
      <c r="R265" s="54">
        <v>2.95</v>
      </c>
      <c r="S265" s="55"/>
      <c r="T265" s="1"/>
      <c r="U265" s="1"/>
      <c r="V265" s="1"/>
      <c r="W265" s="1"/>
      <c r="X265" s="1"/>
      <c r="Y265" s="1"/>
      <c r="Z265" s="1"/>
    </row>
    <row r="266" spans="1:26" ht="15.75" customHeight="1" x14ac:dyDescent="0.25">
      <c r="A266" s="54" t="s">
        <v>404</v>
      </c>
      <c r="B266" s="54" t="s">
        <v>405</v>
      </c>
      <c r="C266" s="55" t="s">
        <v>832</v>
      </c>
      <c r="D266" s="54" t="s">
        <v>486</v>
      </c>
      <c r="E266" s="54" t="s">
        <v>954</v>
      </c>
      <c r="F266" s="54" t="s">
        <v>995</v>
      </c>
      <c r="G266" s="54">
        <v>4</v>
      </c>
      <c r="H266" s="54" t="s">
        <v>544</v>
      </c>
      <c r="I266" s="54"/>
      <c r="J266" s="54"/>
      <c r="K266" s="54"/>
      <c r="L266" s="54"/>
      <c r="M266" s="54"/>
      <c r="N266" s="54"/>
      <c r="O266" s="54"/>
      <c r="P266" s="54"/>
      <c r="Q266" s="54"/>
      <c r="R266" s="54"/>
      <c r="S266" s="55"/>
      <c r="T266" s="1"/>
      <c r="U266" s="1"/>
      <c r="V266" s="1"/>
      <c r="W266" s="1"/>
      <c r="X266" s="1"/>
      <c r="Y266" s="1"/>
      <c r="Z266" s="1"/>
    </row>
    <row r="267" spans="1:26" ht="15.75" customHeight="1" x14ac:dyDescent="0.25">
      <c r="A267" s="54" t="s">
        <v>996</v>
      </c>
      <c r="B267" s="54" t="s">
        <v>997</v>
      </c>
      <c r="C267" s="55" t="s">
        <v>832</v>
      </c>
      <c r="D267" s="54" t="s">
        <v>486</v>
      </c>
      <c r="E267" s="54" t="s">
        <v>954</v>
      </c>
      <c r="F267" s="54" t="s">
        <v>995</v>
      </c>
      <c r="G267" s="54">
        <v>4</v>
      </c>
      <c r="H267" s="54" t="s">
        <v>544</v>
      </c>
      <c r="I267" s="54"/>
      <c r="J267" s="54"/>
      <c r="K267" s="54"/>
      <c r="L267" s="54"/>
      <c r="M267" s="54"/>
      <c r="N267" s="54"/>
      <c r="O267" s="54"/>
      <c r="P267" s="54"/>
      <c r="Q267" s="54"/>
      <c r="R267" s="54"/>
      <c r="S267" s="55"/>
      <c r="T267" s="1"/>
      <c r="U267" s="1"/>
      <c r="V267" s="1"/>
      <c r="W267" s="1"/>
      <c r="X267" s="1"/>
      <c r="Y267" s="1"/>
      <c r="Z267" s="1"/>
    </row>
    <row r="268" spans="1:26" ht="15.75" customHeight="1" x14ac:dyDescent="0.25">
      <c r="A268" s="54" t="s">
        <v>998</v>
      </c>
      <c r="B268" s="54" t="s">
        <v>999</v>
      </c>
      <c r="C268" s="55" t="s">
        <v>832</v>
      </c>
      <c r="D268" s="54" t="s">
        <v>486</v>
      </c>
      <c r="E268" s="54" t="s">
        <v>1000</v>
      </c>
      <c r="F268" s="54" t="s">
        <v>886</v>
      </c>
      <c r="G268" s="54">
        <v>20</v>
      </c>
      <c r="H268" s="54" t="s">
        <v>544</v>
      </c>
      <c r="I268" s="54">
        <v>1.85</v>
      </c>
      <c r="J268" s="54">
        <v>2.15</v>
      </c>
      <c r="K268" s="54">
        <v>37</v>
      </c>
      <c r="L268" s="54">
        <v>42.92</v>
      </c>
      <c r="M268" s="54">
        <v>2.0099999999999998</v>
      </c>
      <c r="N268" s="54">
        <v>2.33</v>
      </c>
      <c r="O268" s="54">
        <v>40.200000000000003</v>
      </c>
      <c r="P268" s="54">
        <v>46.63</v>
      </c>
      <c r="Q268" s="54">
        <v>2.54</v>
      </c>
      <c r="R268" s="54">
        <v>2.95</v>
      </c>
      <c r="S268" s="55"/>
      <c r="T268" s="1"/>
      <c r="U268" s="1"/>
      <c r="V268" s="1"/>
      <c r="W268" s="1"/>
      <c r="X268" s="1"/>
      <c r="Y268" s="1"/>
      <c r="Z268" s="1"/>
    </row>
    <row r="269" spans="1:26" ht="15.75" customHeight="1" x14ac:dyDescent="0.25">
      <c r="A269" s="54" t="s">
        <v>1001</v>
      </c>
      <c r="B269" s="54" t="s">
        <v>1002</v>
      </c>
      <c r="C269" s="55" t="s">
        <v>832</v>
      </c>
      <c r="D269" s="54" t="s">
        <v>486</v>
      </c>
      <c r="E269" s="54" t="s">
        <v>1000</v>
      </c>
      <c r="F269" s="54" t="s">
        <v>905</v>
      </c>
      <c r="G269" s="54">
        <v>30</v>
      </c>
      <c r="H269" s="54" t="s">
        <v>544</v>
      </c>
      <c r="I269" s="54">
        <v>0.86</v>
      </c>
      <c r="J269" s="54">
        <v>1</v>
      </c>
      <c r="K269" s="54">
        <v>25.8</v>
      </c>
      <c r="L269" s="54">
        <v>29.93</v>
      </c>
      <c r="M269" s="54">
        <v>0.94</v>
      </c>
      <c r="N269" s="54">
        <v>1.0900000000000001</v>
      </c>
      <c r="O269" s="54">
        <v>28.2</v>
      </c>
      <c r="P269" s="54">
        <v>32.71</v>
      </c>
      <c r="Q269" s="54">
        <v>1.19</v>
      </c>
      <c r="R269" s="54">
        <v>1.38</v>
      </c>
      <c r="S269" s="55"/>
      <c r="T269" s="1"/>
      <c r="U269" s="1"/>
      <c r="V269" s="1"/>
      <c r="W269" s="1"/>
      <c r="X269" s="1"/>
      <c r="Y269" s="1"/>
      <c r="Z269" s="1"/>
    </row>
    <row r="270" spans="1:26" ht="15.75" customHeight="1" x14ac:dyDescent="0.25">
      <c r="A270" s="54" t="s">
        <v>1003</v>
      </c>
      <c r="B270" s="54" t="s">
        <v>1004</v>
      </c>
      <c r="C270" s="55" t="s">
        <v>832</v>
      </c>
      <c r="D270" s="54" t="s">
        <v>486</v>
      </c>
      <c r="E270" s="54" t="s">
        <v>1000</v>
      </c>
      <c r="F270" s="54" t="s">
        <v>995</v>
      </c>
      <c r="G270" s="54">
        <v>4</v>
      </c>
      <c r="H270" s="54" t="s">
        <v>544</v>
      </c>
      <c r="I270" s="54">
        <v>10.29</v>
      </c>
      <c r="J270" s="54">
        <v>11.94</v>
      </c>
      <c r="K270" s="54">
        <v>41.16</v>
      </c>
      <c r="L270" s="54">
        <v>47.75</v>
      </c>
      <c r="M270" s="54">
        <v>11.18</v>
      </c>
      <c r="N270" s="54">
        <v>12.97</v>
      </c>
      <c r="O270" s="54">
        <v>44.72</v>
      </c>
      <c r="P270" s="54">
        <v>51.88</v>
      </c>
      <c r="Q270" s="54">
        <v>14.15</v>
      </c>
      <c r="R270" s="54">
        <v>16.41</v>
      </c>
      <c r="S270" s="55"/>
      <c r="T270" s="1"/>
      <c r="U270" s="1"/>
      <c r="V270" s="1"/>
      <c r="W270" s="1"/>
      <c r="X270" s="1"/>
      <c r="Y270" s="1"/>
      <c r="Z270" s="1"/>
    </row>
    <row r="271" spans="1:26" ht="15.75" customHeight="1" x14ac:dyDescent="0.25">
      <c r="A271" s="54" t="s">
        <v>1005</v>
      </c>
      <c r="B271" s="54" t="s">
        <v>1006</v>
      </c>
      <c r="C271" s="55" t="s">
        <v>832</v>
      </c>
      <c r="D271" s="54" t="s">
        <v>486</v>
      </c>
      <c r="E271" s="54" t="s">
        <v>1000</v>
      </c>
      <c r="F271" s="54" t="s">
        <v>886</v>
      </c>
      <c r="G271" s="54">
        <v>20</v>
      </c>
      <c r="H271" s="54" t="s">
        <v>544</v>
      </c>
      <c r="I271" s="54">
        <v>1.85</v>
      </c>
      <c r="J271" s="54">
        <v>2.15</v>
      </c>
      <c r="K271" s="54">
        <v>37</v>
      </c>
      <c r="L271" s="54">
        <v>42.92</v>
      </c>
      <c r="M271" s="54">
        <v>2.0099999999999998</v>
      </c>
      <c r="N271" s="54">
        <v>2.33</v>
      </c>
      <c r="O271" s="54">
        <v>40.200000000000003</v>
      </c>
      <c r="P271" s="54">
        <v>46.63</v>
      </c>
      <c r="Q271" s="54">
        <v>2.54</v>
      </c>
      <c r="R271" s="54">
        <v>2.95</v>
      </c>
      <c r="S271" s="55"/>
      <c r="T271" s="1"/>
      <c r="U271" s="1"/>
      <c r="V271" s="1"/>
      <c r="W271" s="1"/>
      <c r="X271" s="1"/>
      <c r="Y271" s="1"/>
      <c r="Z271" s="1"/>
    </row>
    <row r="272" spans="1:26" ht="15.75" customHeight="1" x14ac:dyDescent="0.25">
      <c r="A272" s="54" t="s">
        <v>1007</v>
      </c>
      <c r="B272" s="54" t="s">
        <v>1008</v>
      </c>
      <c r="C272" s="55" t="s">
        <v>832</v>
      </c>
      <c r="D272" s="54" t="s">
        <v>486</v>
      </c>
      <c r="E272" s="54" t="s">
        <v>1000</v>
      </c>
      <c r="F272" s="54" t="s">
        <v>905</v>
      </c>
      <c r="G272" s="54">
        <v>30</v>
      </c>
      <c r="H272" s="54" t="s">
        <v>544</v>
      </c>
      <c r="I272" s="54">
        <v>0.86</v>
      </c>
      <c r="J272" s="54">
        <v>1</v>
      </c>
      <c r="K272" s="54">
        <v>25.8</v>
      </c>
      <c r="L272" s="54">
        <v>29.93</v>
      </c>
      <c r="M272" s="54">
        <v>0.94</v>
      </c>
      <c r="N272" s="54">
        <v>1.0900000000000001</v>
      </c>
      <c r="O272" s="54">
        <v>28.2</v>
      </c>
      <c r="P272" s="54">
        <v>32.71</v>
      </c>
      <c r="Q272" s="54">
        <v>1.19</v>
      </c>
      <c r="R272" s="54">
        <v>1.38</v>
      </c>
      <c r="S272" s="55"/>
      <c r="T272" s="1"/>
      <c r="U272" s="1"/>
      <c r="V272" s="1"/>
      <c r="W272" s="1"/>
      <c r="X272" s="1"/>
      <c r="Y272" s="1"/>
      <c r="Z272" s="1"/>
    </row>
    <row r="273" spans="1:26" ht="15.75" customHeight="1" x14ac:dyDescent="0.25">
      <c r="A273" s="54" t="s">
        <v>1009</v>
      </c>
      <c r="B273" s="54" t="s">
        <v>1010</v>
      </c>
      <c r="C273" s="55" t="s">
        <v>832</v>
      </c>
      <c r="D273" s="54" t="s">
        <v>486</v>
      </c>
      <c r="E273" s="54" t="s">
        <v>1000</v>
      </c>
      <c r="F273" s="54" t="s">
        <v>995</v>
      </c>
      <c r="G273" s="54">
        <v>4</v>
      </c>
      <c r="H273" s="54" t="s">
        <v>544</v>
      </c>
      <c r="I273" s="54">
        <v>10.29</v>
      </c>
      <c r="J273" s="54">
        <v>11.94</v>
      </c>
      <c r="K273" s="54">
        <v>41.16</v>
      </c>
      <c r="L273" s="54">
        <v>47.75</v>
      </c>
      <c r="M273" s="54">
        <v>11.18</v>
      </c>
      <c r="N273" s="54">
        <v>12.97</v>
      </c>
      <c r="O273" s="54">
        <v>44.72</v>
      </c>
      <c r="P273" s="54">
        <v>51.88</v>
      </c>
      <c r="Q273" s="54">
        <v>14.15</v>
      </c>
      <c r="R273" s="54">
        <v>16.41</v>
      </c>
      <c r="S273" s="55"/>
      <c r="T273" s="1"/>
      <c r="U273" s="1"/>
      <c r="V273" s="1"/>
      <c r="W273" s="1"/>
      <c r="X273" s="1"/>
      <c r="Y273" s="1"/>
      <c r="Z273" s="1"/>
    </row>
    <row r="274" spans="1:26" ht="15.75" customHeight="1" x14ac:dyDescent="0.25">
      <c r="A274" s="54" t="s">
        <v>1011</v>
      </c>
      <c r="B274" s="54" t="s">
        <v>1012</v>
      </c>
      <c r="C274" s="55" t="s">
        <v>832</v>
      </c>
      <c r="D274" s="54" t="s">
        <v>486</v>
      </c>
      <c r="E274" s="54" t="s">
        <v>1000</v>
      </c>
      <c r="F274" s="54" t="s">
        <v>905</v>
      </c>
      <c r="G274" s="54">
        <v>16</v>
      </c>
      <c r="H274" s="54" t="s">
        <v>544</v>
      </c>
      <c r="I274" s="54">
        <v>0.86</v>
      </c>
      <c r="J274" s="54">
        <v>1</v>
      </c>
      <c r="K274" s="54">
        <v>13.76</v>
      </c>
      <c r="L274" s="54">
        <v>15.96</v>
      </c>
      <c r="M274" s="54">
        <v>0.94</v>
      </c>
      <c r="N274" s="54">
        <v>1.0900000000000001</v>
      </c>
      <c r="O274" s="54">
        <v>15.04</v>
      </c>
      <c r="P274" s="54">
        <v>17.45</v>
      </c>
      <c r="Q274" s="54">
        <v>1.19</v>
      </c>
      <c r="R274" s="54">
        <v>1.38</v>
      </c>
      <c r="S274" s="55"/>
      <c r="T274" s="1"/>
      <c r="U274" s="1"/>
      <c r="V274" s="1"/>
      <c r="W274" s="1"/>
      <c r="X274" s="1"/>
      <c r="Y274" s="1"/>
      <c r="Z274" s="1"/>
    </row>
    <row r="275" spans="1:26" ht="15.75" customHeight="1" x14ac:dyDescent="0.25">
      <c r="A275" s="54" t="s">
        <v>1013</v>
      </c>
      <c r="B275" s="54" t="s">
        <v>1014</v>
      </c>
      <c r="C275" s="55" t="s">
        <v>832</v>
      </c>
      <c r="D275" s="54" t="s">
        <v>486</v>
      </c>
      <c r="E275" s="54" t="s">
        <v>1000</v>
      </c>
      <c r="F275" s="54" t="s">
        <v>905</v>
      </c>
      <c r="G275" s="54">
        <v>16</v>
      </c>
      <c r="H275" s="54" t="s">
        <v>544</v>
      </c>
      <c r="I275" s="54">
        <v>0.86</v>
      </c>
      <c r="J275" s="54">
        <v>1</v>
      </c>
      <c r="K275" s="54">
        <v>13.76</v>
      </c>
      <c r="L275" s="54">
        <v>15.96</v>
      </c>
      <c r="M275" s="54">
        <v>0.94</v>
      </c>
      <c r="N275" s="54">
        <v>1.0900000000000001</v>
      </c>
      <c r="O275" s="54">
        <v>15.04</v>
      </c>
      <c r="P275" s="54">
        <v>17.45</v>
      </c>
      <c r="Q275" s="54">
        <v>1.19</v>
      </c>
      <c r="R275" s="54">
        <v>1.38</v>
      </c>
      <c r="S275" s="55"/>
      <c r="T275" s="1"/>
      <c r="U275" s="1"/>
      <c r="V275" s="1"/>
      <c r="W275" s="1"/>
      <c r="X275" s="1"/>
      <c r="Y275" s="1"/>
      <c r="Z275" s="1"/>
    </row>
    <row r="276" spans="1:26" ht="15.75" customHeight="1" x14ac:dyDescent="0.25">
      <c r="A276" s="54" t="s">
        <v>1015</v>
      </c>
      <c r="B276" s="54" t="s">
        <v>1016</v>
      </c>
      <c r="C276" s="55" t="s">
        <v>832</v>
      </c>
      <c r="D276" s="54" t="s">
        <v>486</v>
      </c>
      <c r="E276" s="54" t="s">
        <v>1000</v>
      </c>
      <c r="F276" s="54" t="s">
        <v>886</v>
      </c>
      <c r="G276" s="54">
        <v>10</v>
      </c>
      <c r="H276" s="54" t="s">
        <v>544</v>
      </c>
      <c r="I276" s="54">
        <v>1.85</v>
      </c>
      <c r="J276" s="54">
        <v>2.15</v>
      </c>
      <c r="K276" s="54">
        <v>18.5</v>
      </c>
      <c r="L276" s="54">
        <v>21.46</v>
      </c>
      <c r="M276" s="54">
        <v>2.0099999999999998</v>
      </c>
      <c r="N276" s="54">
        <v>2.33</v>
      </c>
      <c r="O276" s="54">
        <v>20.100000000000001</v>
      </c>
      <c r="P276" s="54">
        <v>23.32</v>
      </c>
      <c r="Q276" s="54">
        <v>2.54</v>
      </c>
      <c r="R276" s="54">
        <v>2.95</v>
      </c>
      <c r="S276" s="55"/>
      <c r="T276" s="1"/>
      <c r="U276" s="1"/>
      <c r="V276" s="1"/>
      <c r="W276" s="1"/>
      <c r="X276" s="1"/>
      <c r="Y276" s="1"/>
      <c r="Z276" s="1"/>
    </row>
    <row r="277" spans="1:26" ht="15.75" customHeight="1" x14ac:dyDescent="0.25">
      <c r="A277" s="54" t="s">
        <v>1017</v>
      </c>
      <c r="B277" s="54" t="s">
        <v>1018</v>
      </c>
      <c r="C277" s="55" t="s">
        <v>832</v>
      </c>
      <c r="D277" s="54" t="s">
        <v>486</v>
      </c>
      <c r="E277" s="54" t="s">
        <v>1000</v>
      </c>
      <c r="F277" s="54" t="s">
        <v>886</v>
      </c>
      <c r="G277" s="54">
        <v>10</v>
      </c>
      <c r="H277" s="54" t="s">
        <v>544</v>
      </c>
      <c r="I277" s="54">
        <v>1.85</v>
      </c>
      <c r="J277" s="54">
        <v>2.15</v>
      </c>
      <c r="K277" s="54">
        <v>18.5</v>
      </c>
      <c r="L277" s="54">
        <v>21.46</v>
      </c>
      <c r="M277" s="54">
        <v>2.0099999999999998</v>
      </c>
      <c r="N277" s="54">
        <v>2.33</v>
      </c>
      <c r="O277" s="54">
        <v>20.100000000000001</v>
      </c>
      <c r="P277" s="54">
        <v>23.32</v>
      </c>
      <c r="Q277" s="54">
        <v>2.54</v>
      </c>
      <c r="R277" s="54">
        <v>2.95</v>
      </c>
      <c r="S277" s="55"/>
      <c r="T277" s="1"/>
      <c r="U277" s="1"/>
      <c r="V277" s="1"/>
      <c r="W277" s="1"/>
      <c r="X277" s="1"/>
      <c r="Y277" s="1"/>
      <c r="Z277" s="1"/>
    </row>
    <row r="278" spans="1:26" ht="15.75" customHeight="1" x14ac:dyDescent="0.25">
      <c r="A278" s="54" t="s">
        <v>1019</v>
      </c>
      <c r="B278" s="54" t="s">
        <v>1020</v>
      </c>
      <c r="C278" s="55" t="s">
        <v>832</v>
      </c>
      <c r="D278" s="54" t="s">
        <v>1021</v>
      </c>
      <c r="E278" s="54" t="s">
        <v>492</v>
      </c>
      <c r="F278" s="54" t="s">
        <v>1022</v>
      </c>
      <c r="G278" s="54">
        <v>160</v>
      </c>
      <c r="H278" s="54" t="s">
        <v>544</v>
      </c>
      <c r="I278" s="54">
        <v>0.34</v>
      </c>
      <c r="J278" s="54">
        <v>0.39</v>
      </c>
      <c r="K278" s="54">
        <v>54.4</v>
      </c>
      <c r="L278" s="54">
        <v>63.1</v>
      </c>
      <c r="M278" s="54">
        <v>0.37</v>
      </c>
      <c r="N278" s="54">
        <v>0.43</v>
      </c>
      <c r="O278" s="54">
        <v>59.2</v>
      </c>
      <c r="P278" s="54">
        <v>68.67</v>
      </c>
      <c r="Q278" s="54">
        <v>0.47</v>
      </c>
      <c r="R278" s="54">
        <v>0.55000000000000004</v>
      </c>
      <c r="S278" s="55"/>
      <c r="T278" s="1"/>
      <c r="U278" s="1"/>
      <c r="V278" s="1"/>
      <c r="W278" s="1"/>
      <c r="X278" s="1"/>
      <c r="Y278" s="1"/>
      <c r="Z278" s="1"/>
    </row>
    <row r="279" spans="1:26" ht="15.75" customHeight="1" x14ac:dyDescent="0.25">
      <c r="A279" s="54" t="s">
        <v>423</v>
      </c>
      <c r="B279" s="54" t="s">
        <v>424</v>
      </c>
      <c r="C279" s="55" t="s">
        <v>832</v>
      </c>
      <c r="D279" s="54" t="s">
        <v>1023</v>
      </c>
      <c r="E279" s="54" t="s">
        <v>1024</v>
      </c>
      <c r="F279" s="54" t="s">
        <v>1025</v>
      </c>
      <c r="G279" s="54">
        <v>6</v>
      </c>
      <c r="H279" s="54" t="s">
        <v>544</v>
      </c>
      <c r="I279" s="54">
        <v>9.3699999999999992</v>
      </c>
      <c r="J279" s="54">
        <v>10.87</v>
      </c>
      <c r="K279" s="54">
        <v>56.22</v>
      </c>
      <c r="L279" s="54">
        <v>65.22</v>
      </c>
      <c r="M279" s="54">
        <v>10.19</v>
      </c>
      <c r="N279" s="54">
        <v>11.82</v>
      </c>
      <c r="O279" s="54">
        <v>61.14</v>
      </c>
      <c r="P279" s="54">
        <v>70.92</v>
      </c>
      <c r="Q279" s="54">
        <v>13.58</v>
      </c>
      <c r="R279" s="54">
        <v>15.75</v>
      </c>
      <c r="S279" s="55"/>
      <c r="T279" s="1"/>
      <c r="U279" s="1"/>
      <c r="V279" s="1"/>
      <c r="W279" s="1"/>
      <c r="X279" s="1"/>
      <c r="Y279" s="1"/>
      <c r="Z279" s="1"/>
    </row>
    <row r="280" spans="1:26" ht="15.75" customHeight="1" x14ac:dyDescent="0.25">
      <c r="A280" s="54" t="s">
        <v>426</v>
      </c>
      <c r="B280" s="54" t="s">
        <v>427</v>
      </c>
      <c r="C280" s="55" t="s">
        <v>832</v>
      </c>
      <c r="D280" s="54" t="s">
        <v>1023</v>
      </c>
      <c r="E280" s="54" t="s">
        <v>1024</v>
      </c>
      <c r="F280" s="54" t="s">
        <v>1026</v>
      </c>
      <c r="G280" s="54">
        <v>12</v>
      </c>
      <c r="H280" s="54" t="s">
        <v>544</v>
      </c>
      <c r="I280" s="54">
        <v>3.28</v>
      </c>
      <c r="J280" s="54">
        <v>3.8</v>
      </c>
      <c r="K280" s="54">
        <v>39.36</v>
      </c>
      <c r="L280" s="54">
        <v>45.66</v>
      </c>
      <c r="M280" s="54">
        <v>3.56</v>
      </c>
      <c r="N280" s="54">
        <v>4.13</v>
      </c>
      <c r="O280" s="54">
        <v>42.72</v>
      </c>
      <c r="P280" s="54">
        <v>49.56</v>
      </c>
      <c r="Q280" s="54">
        <v>4.75</v>
      </c>
      <c r="R280" s="54">
        <v>5.51</v>
      </c>
      <c r="S280" s="55"/>
      <c r="T280" s="1"/>
      <c r="U280" s="1"/>
      <c r="V280" s="1"/>
      <c r="W280" s="1"/>
      <c r="X280" s="1"/>
      <c r="Y280" s="1"/>
      <c r="Z280" s="1"/>
    </row>
    <row r="281" spans="1:26" ht="15.75" customHeight="1" x14ac:dyDescent="0.25">
      <c r="A281" s="54" t="s">
        <v>410</v>
      </c>
      <c r="B281" s="54" t="s">
        <v>411</v>
      </c>
      <c r="C281" s="55" t="s">
        <v>832</v>
      </c>
      <c r="D281" s="54" t="s">
        <v>1023</v>
      </c>
      <c r="E281" s="54" t="s">
        <v>482</v>
      </c>
      <c r="F281" s="54" t="s">
        <v>873</v>
      </c>
      <c r="G281" s="54">
        <v>18</v>
      </c>
      <c r="H281" s="54" t="s">
        <v>544</v>
      </c>
      <c r="I281" s="54">
        <v>4.93</v>
      </c>
      <c r="J281" s="54">
        <v>5.72</v>
      </c>
      <c r="K281" s="54">
        <v>88.74</v>
      </c>
      <c r="L281" s="54">
        <v>102.94</v>
      </c>
      <c r="M281" s="54">
        <v>5.36</v>
      </c>
      <c r="N281" s="54">
        <v>6.22</v>
      </c>
      <c r="O281" s="54">
        <v>96.48</v>
      </c>
      <c r="P281" s="54">
        <v>111.92</v>
      </c>
      <c r="Q281" s="54">
        <v>7.15</v>
      </c>
      <c r="R281" s="54">
        <v>8.2899999999999991</v>
      </c>
      <c r="S281" s="55"/>
      <c r="T281" s="1"/>
      <c r="U281" s="1"/>
      <c r="V281" s="1"/>
      <c r="W281" s="1"/>
      <c r="X281" s="1"/>
      <c r="Y281" s="1"/>
      <c r="Z281" s="1"/>
    </row>
    <row r="282" spans="1:26" ht="15.75" customHeight="1" x14ac:dyDescent="0.25">
      <c r="A282" s="54" t="s">
        <v>412</v>
      </c>
      <c r="B282" s="54" t="s">
        <v>413</v>
      </c>
      <c r="C282" s="55" t="s">
        <v>832</v>
      </c>
      <c r="D282" s="54" t="s">
        <v>1023</v>
      </c>
      <c r="E282" s="54" t="s">
        <v>482</v>
      </c>
      <c r="F282" s="54" t="s">
        <v>1027</v>
      </c>
      <c r="G282" s="54">
        <v>15</v>
      </c>
      <c r="H282" s="54" t="s">
        <v>544</v>
      </c>
      <c r="I282" s="54">
        <v>5.16</v>
      </c>
      <c r="J282" s="54">
        <v>5.99</v>
      </c>
      <c r="K282" s="54">
        <v>77.400000000000006</v>
      </c>
      <c r="L282" s="54">
        <v>89.78</v>
      </c>
      <c r="M282" s="54">
        <v>5.61</v>
      </c>
      <c r="N282" s="54">
        <v>6.51</v>
      </c>
      <c r="O282" s="54">
        <v>84.15</v>
      </c>
      <c r="P282" s="54">
        <v>97.61</v>
      </c>
      <c r="Q282" s="54">
        <v>7.48</v>
      </c>
      <c r="R282" s="54">
        <v>8.68</v>
      </c>
      <c r="S282" s="55"/>
      <c r="T282" s="1"/>
      <c r="U282" s="1"/>
      <c r="V282" s="1"/>
      <c r="W282" s="1"/>
      <c r="X282" s="1"/>
      <c r="Y282" s="1"/>
      <c r="Z282" s="1"/>
    </row>
    <row r="283" spans="1:26" ht="15.75" customHeight="1" x14ac:dyDescent="0.25">
      <c r="A283" s="54" t="s">
        <v>414</v>
      </c>
      <c r="B283" s="54" t="s">
        <v>415</v>
      </c>
      <c r="C283" s="55" t="s">
        <v>832</v>
      </c>
      <c r="D283" s="54" t="s">
        <v>1023</v>
      </c>
      <c r="E283" s="54" t="s">
        <v>482</v>
      </c>
      <c r="F283" s="54" t="s">
        <v>1028</v>
      </c>
      <c r="G283" s="54">
        <v>1</v>
      </c>
      <c r="H283" s="54" t="s">
        <v>544</v>
      </c>
      <c r="I283" s="54">
        <v>22.27</v>
      </c>
      <c r="J283" s="54">
        <v>25.83</v>
      </c>
      <c r="K283" s="54">
        <v>22.27</v>
      </c>
      <c r="L283" s="54">
        <v>25.83</v>
      </c>
      <c r="M283" s="54">
        <v>24.21</v>
      </c>
      <c r="N283" s="54">
        <v>28.08</v>
      </c>
      <c r="O283" s="54">
        <v>24.21</v>
      </c>
      <c r="P283" s="54">
        <v>28.08</v>
      </c>
      <c r="Q283" s="54">
        <v>32.28</v>
      </c>
      <c r="R283" s="54">
        <v>37.44</v>
      </c>
      <c r="S283" s="55"/>
      <c r="T283" s="1"/>
      <c r="U283" s="1"/>
      <c r="V283" s="1"/>
      <c r="W283" s="1"/>
      <c r="X283" s="1"/>
      <c r="Y283" s="1"/>
      <c r="Z283" s="1"/>
    </row>
    <row r="284" spans="1:26" ht="15.75" customHeight="1" x14ac:dyDescent="0.25">
      <c r="A284" s="54" t="s">
        <v>417</v>
      </c>
      <c r="B284" s="54" t="s">
        <v>418</v>
      </c>
      <c r="C284" s="55" t="s">
        <v>832</v>
      </c>
      <c r="D284" s="54" t="s">
        <v>1023</v>
      </c>
      <c r="E284" s="54" t="s">
        <v>482</v>
      </c>
      <c r="F284" s="54" t="s">
        <v>1029</v>
      </c>
      <c r="G284" s="54">
        <v>1</v>
      </c>
      <c r="H284" s="54" t="s">
        <v>544</v>
      </c>
      <c r="I284" s="54">
        <v>53.71</v>
      </c>
      <c r="J284" s="54">
        <v>62.3</v>
      </c>
      <c r="K284" s="54">
        <v>53.71</v>
      </c>
      <c r="L284" s="54">
        <v>62.3</v>
      </c>
      <c r="M284" s="54">
        <v>58.38</v>
      </c>
      <c r="N284" s="54">
        <v>67.72</v>
      </c>
      <c r="O284" s="54">
        <v>58.38</v>
      </c>
      <c r="P284" s="54">
        <v>67.72</v>
      </c>
      <c r="Q284" s="54">
        <v>77.84</v>
      </c>
      <c r="R284" s="54">
        <v>90.29</v>
      </c>
      <c r="S284" s="55"/>
      <c r="T284" s="1"/>
      <c r="U284" s="1"/>
      <c r="V284" s="1"/>
      <c r="W284" s="1"/>
      <c r="X284" s="1"/>
      <c r="Y284" s="1"/>
      <c r="Z284" s="1"/>
    </row>
    <row r="285" spans="1:26" ht="15.75" customHeight="1" x14ac:dyDescent="0.25">
      <c r="A285" s="54" t="s">
        <v>431</v>
      </c>
      <c r="B285" s="54" t="s">
        <v>432</v>
      </c>
      <c r="C285" s="55" t="s">
        <v>832</v>
      </c>
      <c r="D285" s="54" t="s">
        <v>1023</v>
      </c>
      <c r="E285" s="54" t="s">
        <v>482</v>
      </c>
      <c r="F285" s="54" t="s">
        <v>1028</v>
      </c>
      <c r="G285" s="54">
        <v>1</v>
      </c>
      <c r="H285" s="54" t="s">
        <v>544</v>
      </c>
      <c r="I285" s="54">
        <v>23.15</v>
      </c>
      <c r="J285" s="54">
        <v>26.85</v>
      </c>
      <c r="K285" s="54">
        <v>23.15</v>
      </c>
      <c r="L285" s="54">
        <v>26.85</v>
      </c>
      <c r="M285" s="54">
        <v>25.16</v>
      </c>
      <c r="N285" s="54">
        <v>29.19</v>
      </c>
      <c r="O285" s="54">
        <v>25.16</v>
      </c>
      <c r="P285" s="54">
        <v>29.19</v>
      </c>
      <c r="Q285" s="54">
        <v>33.549999999999997</v>
      </c>
      <c r="R285" s="54">
        <v>38.92</v>
      </c>
      <c r="S285" s="55"/>
      <c r="T285" s="1"/>
      <c r="U285" s="1"/>
      <c r="V285" s="1"/>
      <c r="W285" s="1"/>
      <c r="X285" s="1"/>
      <c r="Y285" s="1"/>
      <c r="Z285" s="1"/>
    </row>
    <row r="286" spans="1:26" ht="15.75" customHeight="1" x14ac:dyDescent="0.25">
      <c r="A286" s="54" t="s">
        <v>1030</v>
      </c>
      <c r="B286" s="54" t="s">
        <v>1031</v>
      </c>
      <c r="C286" s="55" t="s">
        <v>832</v>
      </c>
      <c r="D286" s="54" t="s">
        <v>1032</v>
      </c>
      <c r="E286" s="54" t="s">
        <v>211</v>
      </c>
      <c r="F286" s="54" t="s">
        <v>1033</v>
      </c>
      <c r="G286" s="54">
        <v>60</v>
      </c>
      <c r="H286" s="54" t="s">
        <v>544</v>
      </c>
      <c r="I286" s="54">
        <v>1.36</v>
      </c>
      <c r="J286" s="54">
        <v>1.58</v>
      </c>
      <c r="K286" s="54">
        <v>81.599999999999994</v>
      </c>
      <c r="L286" s="54">
        <v>94.66</v>
      </c>
      <c r="M286" s="54">
        <v>1.48</v>
      </c>
      <c r="N286" s="54">
        <v>1.72</v>
      </c>
      <c r="O286" s="54">
        <v>88.8</v>
      </c>
      <c r="P286" s="54">
        <v>103.01</v>
      </c>
      <c r="Q286" s="54">
        <v>1.92</v>
      </c>
      <c r="R286" s="54">
        <v>2.23</v>
      </c>
      <c r="S286" s="55"/>
      <c r="T286" s="1"/>
      <c r="U286" s="1"/>
      <c r="V286" s="1"/>
      <c r="W286" s="1"/>
      <c r="X286" s="1"/>
      <c r="Y286" s="1"/>
      <c r="Z286" s="1"/>
    </row>
    <row r="287" spans="1:26" ht="15.75" customHeight="1" x14ac:dyDescent="0.25">
      <c r="A287" s="54" t="s">
        <v>1034</v>
      </c>
      <c r="B287" s="54" t="s">
        <v>1035</v>
      </c>
      <c r="C287" s="55" t="s">
        <v>832</v>
      </c>
      <c r="D287" s="54" t="s">
        <v>1032</v>
      </c>
      <c r="E287" s="54" t="s">
        <v>211</v>
      </c>
      <c r="F287" s="54" t="s">
        <v>1033</v>
      </c>
      <c r="G287" s="54">
        <v>60</v>
      </c>
      <c r="H287" s="54" t="s">
        <v>544</v>
      </c>
      <c r="I287" s="54">
        <v>1.36</v>
      </c>
      <c r="J287" s="54">
        <v>1.58</v>
      </c>
      <c r="K287" s="54">
        <v>81.599999999999994</v>
      </c>
      <c r="L287" s="54">
        <v>94.66</v>
      </c>
      <c r="M287" s="54">
        <v>1.48</v>
      </c>
      <c r="N287" s="54">
        <v>1.72</v>
      </c>
      <c r="O287" s="54">
        <v>88.8</v>
      </c>
      <c r="P287" s="54">
        <v>103.01</v>
      </c>
      <c r="Q287" s="54">
        <v>1.92</v>
      </c>
      <c r="R287" s="54">
        <v>2.23</v>
      </c>
      <c r="S287" s="55"/>
      <c r="T287" s="1"/>
      <c r="U287" s="1"/>
      <c r="V287" s="1"/>
      <c r="W287" s="1"/>
      <c r="X287" s="1"/>
      <c r="Y287" s="1"/>
      <c r="Z287" s="1"/>
    </row>
    <row r="288" spans="1:26" ht="15.75" customHeight="1" x14ac:dyDescent="0.25">
      <c r="A288" s="54" t="s">
        <v>1036</v>
      </c>
      <c r="B288" s="54" t="s">
        <v>1037</v>
      </c>
      <c r="C288" s="55" t="s">
        <v>832</v>
      </c>
      <c r="D288" s="54" t="s">
        <v>1032</v>
      </c>
      <c r="E288" s="54" t="s">
        <v>211</v>
      </c>
      <c r="F288" s="54" t="s">
        <v>1033</v>
      </c>
      <c r="G288" s="54">
        <v>60</v>
      </c>
      <c r="H288" s="54" t="s">
        <v>544</v>
      </c>
      <c r="I288" s="54">
        <v>1.36</v>
      </c>
      <c r="J288" s="54">
        <v>1.58</v>
      </c>
      <c r="K288" s="54">
        <v>81.599999999999994</v>
      </c>
      <c r="L288" s="54">
        <v>94.66</v>
      </c>
      <c r="M288" s="54">
        <v>1.48</v>
      </c>
      <c r="N288" s="54">
        <v>1.72</v>
      </c>
      <c r="O288" s="54">
        <v>88.8</v>
      </c>
      <c r="P288" s="54">
        <v>103.01</v>
      </c>
      <c r="Q288" s="54">
        <v>1.92</v>
      </c>
      <c r="R288" s="54">
        <v>2.23</v>
      </c>
      <c r="S288" s="55"/>
      <c r="T288" s="1"/>
      <c r="U288" s="1"/>
      <c r="V288" s="1"/>
      <c r="W288" s="1"/>
      <c r="X288" s="1"/>
      <c r="Y288" s="1"/>
      <c r="Z288" s="1"/>
    </row>
    <row r="289" spans="1:26" ht="15.75" customHeight="1" x14ac:dyDescent="0.25">
      <c r="A289" s="54" t="s">
        <v>1038</v>
      </c>
      <c r="B289" s="54" t="s">
        <v>1039</v>
      </c>
      <c r="C289" s="55" t="s">
        <v>832</v>
      </c>
      <c r="D289" s="54" t="s">
        <v>1032</v>
      </c>
      <c r="E289" s="54" t="s">
        <v>211</v>
      </c>
      <c r="F289" s="54" t="s">
        <v>1033</v>
      </c>
      <c r="G289" s="54">
        <v>60</v>
      </c>
      <c r="H289" s="54" t="s">
        <v>544</v>
      </c>
      <c r="I289" s="54">
        <v>1.36</v>
      </c>
      <c r="J289" s="54">
        <v>1.58</v>
      </c>
      <c r="K289" s="54">
        <v>81.599999999999994</v>
      </c>
      <c r="L289" s="54">
        <v>94.66</v>
      </c>
      <c r="M289" s="54">
        <v>1.48</v>
      </c>
      <c r="N289" s="54">
        <v>1.72</v>
      </c>
      <c r="O289" s="54">
        <v>88.8</v>
      </c>
      <c r="P289" s="54">
        <v>103.01</v>
      </c>
      <c r="Q289" s="54">
        <v>1.92</v>
      </c>
      <c r="R289" s="54">
        <v>2.23</v>
      </c>
      <c r="S289" s="55"/>
      <c r="T289" s="1"/>
      <c r="U289" s="1"/>
      <c r="V289" s="1"/>
      <c r="W289" s="1"/>
      <c r="X289" s="1"/>
      <c r="Y289" s="1"/>
      <c r="Z289" s="1"/>
    </row>
    <row r="290" spans="1:26" ht="15.75" customHeight="1" x14ac:dyDescent="0.25">
      <c r="A290" s="54" t="s">
        <v>1040</v>
      </c>
      <c r="B290" s="54" t="s">
        <v>1041</v>
      </c>
      <c r="C290" s="55" t="s">
        <v>832</v>
      </c>
      <c r="D290" s="54" t="s">
        <v>1032</v>
      </c>
      <c r="E290" s="54" t="s">
        <v>211</v>
      </c>
      <c r="F290" s="54" t="s">
        <v>1033</v>
      </c>
      <c r="G290" s="54">
        <v>60</v>
      </c>
      <c r="H290" s="54" t="s">
        <v>544</v>
      </c>
      <c r="I290" s="54">
        <v>1.36</v>
      </c>
      <c r="J290" s="54">
        <v>1.58</v>
      </c>
      <c r="K290" s="54">
        <v>81.599999999999994</v>
      </c>
      <c r="L290" s="54">
        <v>94.66</v>
      </c>
      <c r="M290" s="54">
        <v>1.48</v>
      </c>
      <c r="N290" s="54">
        <v>1.72</v>
      </c>
      <c r="O290" s="54">
        <v>88.8</v>
      </c>
      <c r="P290" s="54">
        <v>103.01</v>
      </c>
      <c r="Q290" s="54">
        <v>1.92</v>
      </c>
      <c r="R290" s="54">
        <v>2.23</v>
      </c>
      <c r="S290" s="55"/>
      <c r="T290" s="1"/>
      <c r="U290" s="1"/>
      <c r="V290" s="1"/>
      <c r="W290" s="1"/>
      <c r="X290" s="1"/>
      <c r="Y290" s="1"/>
      <c r="Z290" s="1"/>
    </row>
    <row r="291" spans="1:26" ht="15.75" customHeight="1" x14ac:dyDescent="0.25">
      <c r="A291" s="54" t="s">
        <v>1042</v>
      </c>
      <c r="B291" s="54" t="s">
        <v>1043</v>
      </c>
      <c r="C291" s="55" t="s">
        <v>832</v>
      </c>
      <c r="D291" s="54" t="s">
        <v>1044</v>
      </c>
      <c r="E291" s="54" t="s">
        <v>455</v>
      </c>
      <c r="F291" s="54" t="s">
        <v>873</v>
      </c>
      <c r="G291" s="54">
        <v>20</v>
      </c>
      <c r="H291" s="54" t="s">
        <v>836</v>
      </c>
      <c r="I291" s="54">
        <v>1.07</v>
      </c>
      <c r="J291" s="54">
        <v>1.07</v>
      </c>
      <c r="K291" s="54">
        <v>21.4</v>
      </c>
      <c r="L291" s="54">
        <v>21.4</v>
      </c>
      <c r="M291" s="54">
        <v>1.18</v>
      </c>
      <c r="N291" s="54">
        <v>1.18</v>
      </c>
      <c r="O291" s="54">
        <v>23.6</v>
      </c>
      <c r="P291" s="54">
        <v>23.6</v>
      </c>
      <c r="Q291" s="54">
        <v>1.28</v>
      </c>
      <c r="R291" s="54">
        <v>1.28</v>
      </c>
      <c r="S291" s="55"/>
      <c r="T291" s="1"/>
      <c r="U291" s="1"/>
      <c r="V291" s="1"/>
      <c r="W291" s="1"/>
      <c r="X291" s="1"/>
      <c r="Y291" s="1"/>
      <c r="Z291" s="1"/>
    </row>
    <row r="292" spans="1:26" ht="15.75" customHeight="1" x14ac:dyDescent="0.25">
      <c r="A292" s="54" t="s">
        <v>1045</v>
      </c>
      <c r="B292" s="54" t="s">
        <v>1046</v>
      </c>
      <c r="C292" s="55" t="s">
        <v>832</v>
      </c>
      <c r="D292" s="54" t="s">
        <v>1044</v>
      </c>
      <c r="E292" s="54" t="s">
        <v>455</v>
      </c>
      <c r="F292" s="54" t="s">
        <v>873</v>
      </c>
      <c r="G292" s="54">
        <v>20</v>
      </c>
      <c r="H292" s="54" t="s">
        <v>836</v>
      </c>
      <c r="I292" s="54">
        <v>1.38</v>
      </c>
      <c r="J292" s="54">
        <v>1.38</v>
      </c>
      <c r="K292" s="54">
        <v>27.6</v>
      </c>
      <c r="L292" s="54">
        <v>27.6</v>
      </c>
      <c r="M292" s="54">
        <v>1.52</v>
      </c>
      <c r="N292" s="54">
        <v>1.52</v>
      </c>
      <c r="O292" s="54">
        <v>30.4</v>
      </c>
      <c r="P292" s="54">
        <v>30.4</v>
      </c>
      <c r="Q292" s="54">
        <v>1.65</v>
      </c>
      <c r="R292" s="54">
        <v>1.65</v>
      </c>
      <c r="S292" s="55"/>
      <c r="T292" s="1"/>
      <c r="U292" s="1"/>
      <c r="V292" s="1"/>
      <c r="W292" s="1"/>
      <c r="X292" s="1"/>
      <c r="Y292" s="1"/>
      <c r="Z292" s="1"/>
    </row>
    <row r="293" spans="1:26" ht="15.75" customHeight="1" x14ac:dyDescent="0.25">
      <c r="A293" s="54" t="s">
        <v>1047</v>
      </c>
      <c r="B293" s="54" t="s">
        <v>1048</v>
      </c>
      <c r="C293" s="55" t="s">
        <v>832</v>
      </c>
      <c r="D293" s="54" t="s">
        <v>1044</v>
      </c>
      <c r="E293" s="54" t="s">
        <v>455</v>
      </c>
      <c r="F293" s="54" t="s">
        <v>873</v>
      </c>
      <c r="G293" s="54">
        <v>20</v>
      </c>
      <c r="H293" s="54" t="s">
        <v>836</v>
      </c>
      <c r="I293" s="54">
        <v>1.38</v>
      </c>
      <c r="J293" s="54">
        <v>1.38</v>
      </c>
      <c r="K293" s="54">
        <v>27.6</v>
      </c>
      <c r="L293" s="54">
        <v>27.6</v>
      </c>
      <c r="M293" s="54">
        <v>1.52</v>
      </c>
      <c r="N293" s="54">
        <v>1.52</v>
      </c>
      <c r="O293" s="54">
        <v>30.4</v>
      </c>
      <c r="P293" s="54">
        <v>30.4</v>
      </c>
      <c r="Q293" s="54">
        <v>1.65</v>
      </c>
      <c r="R293" s="54">
        <v>1.65</v>
      </c>
      <c r="S293" s="55"/>
      <c r="T293" s="1"/>
      <c r="U293" s="1"/>
      <c r="V293" s="1"/>
      <c r="W293" s="1"/>
      <c r="X293" s="1"/>
      <c r="Y293" s="1"/>
      <c r="Z293" s="1"/>
    </row>
    <row r="294" spans="1:26" ht="15.75" customHeight="1" x14ac:dyDescent="0.25">
      <c r="A294" s="54" t="s">
        <v>446</v>
      </c>
      <c r="B294" s="54" t="s">
        <v>447</v>
      </c>
      <c r="C294" s="55" t="s">
        <v>832</v>
      </c>
      <c r="D294" s="54" t="s">
        <v>1044</v>
      </c>
      <c r="E294" s="54" t="s">
        <v>455</v>
      </c>
      <c r="F294" s="54" t="s">
        <v>873</v>
      </c>
      <c r="G294" s="54">
        <v>20</v>
      </c>
      <c r="H294" s="54" t="s">
        <v>836</v>
      </c>
      <c r="I294" s="54">
        <v>1.38</v>
      </c>
      <c r="J294" s="54">
        <v>1.38</v>
      </c>
      <c r="K294" s="54">
        <v>27.6</v>
      </c>
      <c r="L294" s="54">
        <v>27.6</v>
      </c>
      <c r="M294" s="54">
        <v>1.52</v>
      </c>
      <c r="N294" s="54">
        <v>1.52</v>
      </c>
      <c r="O294" s="54">
        <v>30.4</v>
      </c>
      <c r="P294" s="54">
        <v>30.4</v>
      </c>
      <c r="Q294" s="54">
        <v>1.65</v>
      </c>
      <c r="R294" s="54">
        <v>1.65</v>
      </c>
      <c r="S294" s="55"/>
      <c r="T294" s="1"/>
      <c r="U294" s="1"/>
      <c r="V294" s="1"/>
      <c r="W294" s="1"/>
      <c r="X294" s="1"/>
      <c r="Y294" s="1"/>
      <c r="Z294" s="1"/>
    </row>
    <row r="295" spans="1:26" ht="15.75" customHeight="1" x14ac:dyDescent="0.25">
      <c r="A295" s="54" t="s">
        <v>1049</v>
      </c>
      <c r="B295" s="54" t="s">
        <v>1050</v>
      </c>
      <c r="C295" s="55" t="s">
        <v>832</v>
      </c>
      <c r="D295" s="54" t="s">
        <v>1044</v>
      </c>
      <c r="E295" s="54" t="s">
        <v>455</v>
      </c>
      <c r="F295" s="54" t="s">
        <v>873</v>
      </c>
      <c r="G295" s="54">
        <v>20</v>
      </c>
      <c r="H295" s="54" t="s">
        <v>836</v>
      </c>
      <c r="I295" s="54">
        <v>1.38</v>
      </c>
      <c r="J295" s="54">
        <v>1.38</v>
      </c>
      <c r="K295" s="54">
        <v>27.6</v>
      </c>
      <c r="L295" s="54">
        <v>27.6</v>
      </c>
      <c r="M295" s="54">
        <v>1.52</v>
      </c>
      <c r="N295" s="54">
        <v>1.52</v>
      </c>
      <c r="O295" s="54">
        <v>30.4</v>
      </c>
      <c r="P295" s="54">
        <v>30.4</v>
      </c>
      <c r="Q295" s="54">
        <v>1.65</v>
      </c>
      <c r="R295" s="54">
        <v>1.65</v>
      </c>
      <c r="S295" s="55"/>
      <c r="T295" s="1"/>
      <c r="U295" s="1"/>
      <c r="V295" s="1"/>
      <c r="W295" s="1"/>
      <c r="X295" s="1"/>
      <c r="Y295" s="1"/>
      <c r="Z295" s="1"/>
    </row>
    <row r="296" spans="1:26" ht="15.75" customHeight="1" x14ac:dyDescent="0.25">
      <c r="A296" s="54" t="s">
        <v>1051</v>
      </c>
      <c r="B296" s="54" t="s">
        <v>1052</v>
      </c>
      <c r="C296" s="55" t="s">
        <v>832</v>
      </c>
      <c r="D296" s="54" t="s">
        <v>1044</v>
      </c>
      <c r="E296" s="54" t="s">
        <v>455</v>
      </c>
      <c r="F296" s="54" t="s">
        <v>839</v>
      </c>
      <c r="G296" s="54">
        <v>9</v>
      </c>
      <c r="H296" s="54" t="s">
        <v>836</v>
      </c>
      <c r="I296" s="54">
        <v>1.93</v>
      </c>
      <c r="J296" s="54">
        <v>1.93</v>
      </c>
      <c r="K296" s="54">
        <v>17.37</v>
      </c>
      <c r="L296" s="54">
        <v>17.37</v>
      </c>
      <c r="M296" s="54">
        <v>2.12</v>
      </c>
      <c r="N296" s="54">
        <v>2.12</v>
      </c>
      <c r="O296" s="54">
        <v>19.079999999999998</v>
      </c>
      <c r="P296" s="54">
        <v>19.079999999999998</v>
      </c>
      <c r="Q296" s="54">
        <v>2.2999999999999998</v>
      </c>
      <c r="R296" s="54">
        <v>2.2999999999999998</v>
      </c>
      <c r="S296" s="55"/>
      <c r="T296" s="1"/>
      <c r="U296" s="1"/>
      <c r="V296" s="1"/>
      <c r="W296" s="1"/>
      <c r="X296" s="1"/>
      <c r="Y296" s="1"/>
      <c r="Z296" s="1"/>
    </row>
    <row r="297" spans="1:26" ht="15.75" customHeight="1" x14ac:dyDescent="0.25">
      <c r="A297" s="54" t="s">
        <v>1053</v>
      </c>
      <c r="B297" s="54" t="s">
        <v>1054</v>
      </c>
      <c r="C297" s="55" t="s">
        <v>832</v>
      </c>
      <c r="D297" s="54" t="s">
        <v>1044</v>
      </c>
      <c r="E297" s="54" t="s">
        <v>455</v>
      </c>
      <c r="F297" s="54" t="s">
        <v>839</v>
      </c>
      <c r="G297" s="54">
        <v>9</v>
      </c>
      <c r="H297" s="54" t="s">
        <v>836</v>
      </c>
      <c r="I297" s="54">
        <v>2.63</v>
      </c>
      <c r="J297" s="54">
        <v>2.63</v>
      </c>
      <c r="K297" s="54">
        <v>23.67</v>
      </c>
      <c r="L297" s="54">
        <v>23.67</v>
      </c>
      <c r="M297" s="54">
        <v>2.89</v>
      </c>
      <c r="N297" s="54">
        <v>2.89</v>
      </c>
      <c r="O297" s="54">
        <v>26.01</v>
      </c>
      <c r="P297" s="54">
        <v>26.01</v>
      </c>
      <c r="Q297" s="54">
        <v>3.14</v>
      </c>
      <c r="R297" s="54">
        <v>3.14</v>
      </c>
      <c r="S297" s="55"/>
      <c r="T297" s="1"/>
      <c r="U297" s="1"/>
      <c r="V297" s="1"/>
      <c r="W297" s="1"/>
      <c r="X297" s="1"/>
      <c r="Y297" s="1"/>
      <c r="Z297" s="1"/>
    </row>
    <row r="298" spans="1:26" ht="15.75" customHeight="1" x14ac:dyDescent="0.25">
      <c r="A298" s="54" t="s">
        <v>368</v>
      </c>
      <c r="B298" s="54" t="s">
        <v>1055</v>
      </c>
      <c r="C298" s="55" t="s">
        <v>832</v>
      </c>
      <c r="D298" s="54" t="s">
        <v>484</v>
      </c>
      <c r="E298" s="54" t="s">
        <v>485</v>
      </c>
      <c r="F298" s="54" t="s">
        <v>1056</v>
      </c>
      <c r="G298" s="54">
        <v>48</v>
      </c>
      <c r="H298" s="54" t="s">
        <v>544</v>
      </c>
      <c r="I298" s="54">
        <v>0.66</v>
      </c>
      <c r="J298" s="54">
        <v>0.77</v>
      </c>
      <c r="K298" s="54">
        <v>31.68</v>
      </c>
      <c r="L298" s="54">
        <v>36.75</v>
      </c>
      <c r="M298" s="54">
        <v>0.72</v>
      </c>
      <c r="N298" s="54">
        <v>0.84</v>
      </c>
      <c r="O298" s="54">
        <v>34.56</v>
      </c>
      <c r="P298" s="54">
        <v>40.090000000000003</v>
      </c>
      <c r="Q298" s="54">
        <v>0.91</v>
      </c>
      <c r="R298" s="54">
        <v>1.06</v>
      </c>
      <c r="S298" s="55"/>
      <c r="T298" s="1"/>
      <c r="U298" s="1"/>
      <c r="V298" s="1"/>
      <c r="W298" s="1"/>
      <c r="X298" s="1"/>
      <c r="Y298" s="1"/>
      <c r="Z298" s="1"/>
    </row>
    <row r="299" spans="1:26" ht="15.75" customHeight="1" x14ac:dyDescent="0.25">
      <c r="A299" s="54" t="s">
        <v>381</v>
      </c>
      <c r="B299" s="54" t="s">
        <v>503</v>
      </c>
      <c r="C299" s="55" t="s">
        <v>832</v>
      </c>
      <c r="D299" s="54" t="s">
        <v>484</v>
      </c>
      <c r="E299" s="54" t="s">
        <v>485</v>
      </c>
      <c r="F299" s="54" t="s">
        <v>915</v>
      </c>
      <c r="G299" s="54">
        <v>44</v>
      </c>
      <c r="H299" s="54" t="s">
        <v>544</v>
      </c>
      <c r="I299" s="54">
        <v>0.69</v>
      </c>
      <c r="J299" s="54">
        <v>0.8</v>
      </c>
      <c r="K299" s="54">
        <v>30.36</v>
      </c>
      <c r="L299" s="54">
        <v>35.22</v>
      </c>
      <c r="M299" s="54">
        <v>0.75</v>
      </c>
      <c r="N299" s="54">
        <v>0.87</v>
      </c>
      <c r="O299" s="54">
        <v>33</v>
      </c>
      <c r="P299" s="54">
        <v>38.28</v>
      </c>
      <c r="Q299" s="54">
        <v>0.95</v>
      </c>
      <c r="R299" s="54">
        <v>1.1000000000000001</v>
      </c>
      <c r="S299" s="55"/>
      <c r="T299" s="1"/>
      <c r="U299" s="1"/>
      <c r="V299" s="1"/>
      <c r="W299" s="1"/>
      <c r="X299" s="1"/>
      <c r="Y299" s="1"/>
      <c r="Z299" s="1"/>
    </row>
    <row r="300" spans="1:26" ht="15.75" customHeight="1" x14ac:dyDescent="0.25">
      <c r="A300" s="54" t="s">
        <v>1057</v>
      </c>
      <c r="B300" s="54" t="s">
        <v>1058</v>
      </c>
      <c r="C300" s="55" t="s">
        <v>832</v>
      </c>
      <c r="D300" s="54" t="s">
        <v>484</v>
      </c>
      <c r="E300" s="54" t="s">
        <v>1059</v>
      </c>
      <c r="F300" s="54" t="s">
        <v>915</v>
      </c>
      <c r="G300" s="54">
        <v>44</v>
      </c>
      <c r="H300" s="54" t="s">
        <v>544</v>
      </c>
      <c r="I300" s="54">
        <v>0.44</v>
      </c>
      <c r="J300" s="54">
        <v>0.51</v>
      </c>
      <c r="K300" s="54">
        <v>19.36</v>
      </c>
      <c r="L300" s="54">
        <v>22.46</v>
      </c>
      <c r="M300" s="54">
        <v>0.48</v>
      </c>
      <c r="N300" s="54">
        <v>0.56000000000000005</v>
      </c>
      <c r="O300" s="54">
        <v>21.12</v>
      </c>
      <c r="P300" s="54">
        <v>24.5</v>
      </c>
      <c r="Q300" s="54">
        <v>0.61</v>
      </c>
      <c r="R300" s="54">
        <v>0.71</v>
      </c>
      <c r="S300" s="55"/>
      <c r="T300" s="1"/>
      <c r="U300" s="1"/>
      <c r="V300" s="1"/>
      <c r="W300" s="1"/>
      <c r="X300" s="1"/>
      <c r="Y300" s="1"/>
      <c r="Z300" s="1"/>
    </row>
    <row r="301" spans="1:26" ht="15.75" customHeight="1" x14ac:dyDescent="0.25">
      <c r="A301" s="54" t="s">
        <v>366</v>
      </c>
      <c r="B301" s="54" t="s">
        <v>483</v>
      </c>
      <c r="C301" s="55" t="s">
        <v>832</v>
      </c>
      <c r="D301" s="54" t="s">
        <v>484</v>
      </c>
      <c r="E301" s="54" t="s">
        <v>1060</v>
      </c>
      <c r="F301" s="54" t="s">
        <v>1061</v>
      </c>
      <c r="G301" s="54">
        <v>36</v>
      </c>
      <c r="H301" s="54" t="s">
        <v>544</v>
      </c>
      <c r="I301" s="54">
        <v>0.85</v>
      </c>
      <c r="J301" s="54">
        <v>0.99</v>
      </c>
      <c r="K301" s="54">
        <v>30.6</v>
      </c>
      <c r="L301" s="54">
        <v>35.5</v>
      </c>
      <c r="M301" s="54">
        <v>0.92</v>
      </c>
      <c r="N301" s="54">
        <v>1.07</v>
      </c>
      <c r="O301" s="54">
        <v>33.119999999999997</v>
      </c>
      <c r="P301" s="54">
        <v>38.42</v>
      </c>
      <c r="Q301" s="54">
        <v>1.1599999999999999</v>
      </c>
      <c r="R301" s="54">
        <v>1.35</v>
      </c>
      <c r="S301" s="55"/>
      <c r="T301" s="1"/>
      <c r="U301" s="1"/>
      <c r="V301" s="1"/>
      <c r="W301" s="1"/>
      <c r="X301" s="1"/>
      <c r="Y301" s="1"/>
      <c r="Z301" s="1"/>
    </row>
    <row r="302" spans="1:26" ht="15.75" customHeight="1" x14ac:dyDescent="0.25">
      <c r="A302" s="54" t="s">
        <v>420</v>
      </c>
      <c r="B302" s="54" t="s">
        <v>509</v>
      </c>
      <c r="C302" s="55" t="s">
        <v>832</v>
      </c>
      <c r="D302" s="54" t="s">
        <v>421</v>
      </c>
      <c r="E302" s="54" t="s">
        <v>1062</v>
      </c>
      <c r="F302" s="54" t="s">
        <v>1063</v>
      </c>
      <c r="G302" s="54">
        <v>24</v>
      </c>
      <c r="H302" s="54" t="s">
        <v>544</v>
      </c>
      <c r="I302" s="54">
        <v>1.1200000000000001</v>
      </c>
      <c r="J302" s="54">
        <v>1.3</v>
      </c>
      <c r="K302" s="54">
        <v>26.88</v>
      </c>
      <c r="L302" s="54">
        <v>31.18</v>
      </c>
      <c r="M302" s="54">
        <v>1.22</v>
      </c>
      <c r="N302" s="54">
        <v>1.42</v>
      </c>
      <c r="O302" s="54">
        <v>29.28</v>
      </c>
      <c r="P302" s="54">
        <v>33.96</v>
      </c>
      <c r="Q302" s="54">
        <v>1.55</v>
      </c>
      <c r="R302" s="54">
        <v>1.8</v>
      </c>
      <c r="S302" s="55"/>
      <c r="T302" s="1"/>
      <c r="U302" s="1"/>
      <c r="V302" s="1"/>
      <c r="W302" s="1"/>
      <c r="X302" s="1"/>
      <c r="Y302" s="1"/>
      <c r="Z302" s="1"/>
    </row>
    <row r="303" spans="1:26" ht="15.75" customHeight="1" x14ac:dyDescent="0.25">
      <c r="A303" s="54" t="s">
        <v>425</v>
      </c>
      <c r="B303" s="54" t="s">
        <v>465</v>
      </c>
      <c r="C303" s="55" t="s">
        <v>832</v>
      </c>
      <c r="D303" s="54" t="s">
        <v>421</v>
      </c>
      <c r="E303" s="54" t="s">
        <v>1062</v>
      </c>
      <c r="F303" s="54" t="s">
        <v>1064</v>
      </c>
      <c r="G303" s="54">
        <v>24</v>
      </c>
      <c r="H303" s="54" t="s">
        <v>544</v>
      </c>
      <c r="I303" s="54">
        <v>1.7</v>
      </c>
      <c r="J303" s="54">
        <v>1.97</v>
      </c>
      <c r="K303" s="54">
        <v>40.799999999999997</v>
      </c>
      <c r="L303" s="54">
        <v>47.33</v>
      </c>
      <c r="M303" s="54">
        <v>1.85</v>
      </c>
      <c r="N303" s="54">
        <v>2.15</v>
      </c>
      <c r="O303" s="54">
        <v>44.4</v>
      </c>
      <c r="P303" s="54">
        <v>51.5</v>
      </c>
      <c r="Q303" s="54">
        <v>2.34</v>
      </c>
      <c r="R303" s="54">
        <v>2.71</v>
      </c>
      <c r="S303" s="55"/>
      <c r="T303" s="1"/>
      <c r="U303" s="1"/>
      <c r="V303" s="1"/>
      <c r="W303" s="1"/>
      <c r="X303" s="1"/>
      <c r="Y303" s="1"/>
      <c r="Z303" s="1"/>
    </row>
    <row r="304" spans="1:26" ht="15.75" customHeight="1" x14ac:dyDescent="0.25">
      <c r="A304" s="54" t="s">
        <v>501</v>
      </c>
      <c r="B304" s="54" t="s">
        <v>502</v>
      </c>
      <c r="C304" s="55" t="s">
        <v>832</v>
      </c>
      <c r="D304" s="54" t="s">
        <v>421</v>
      </c>
      <c r="E304" s="54" t="s">
        <v>1062</v>
      </c>
      <c r="F304" s="54" t="s">
        <v>1065</v>
      </c>
      <c r="G304" s="54">
        <v>4</v>
      </c>
      <c r="H304" s="54" t="s">
        <v>544</v>
      </c>
      <c r="I304" s="54">
        <v>13.15</v>
      </c>
      <c r="J304" s="54">
        <v>15.25</v>
      </c>
      <c r="K304" s="54">
        <v>52.6</v>
      </c>
      <c r="L304" s="54">
        <v>61.02</v>
      </c>
      <c r="M304" s="54">
        <v>14.29</v>
      </c>
      <c r="N304" s="54">
        <v>16.579999999999998</v>
      </c>
      <c r="O304" s="54">
        <v>57.16</v>
      </c>
      <c r="P304" s="54">
        <v>66.31</v>
      </c>
      <c r="Q304" s="54">
        <v>18.09</v>
      </c>
      <c r="R304" s="54">
        <v>20.98</v>
      </c>
      <c r="S304" s="55"/>
      <c r="T304" s="1"/>
      <c r="U304" s="1"/>
      <c r="V304" s="1"/>
      <c r="W304" s="1"/>
      <c r="X304" s="1"/>
      <c r="Y304" s="1"/>
      <c r="Z304" s="1"/>
    </row>
    <row r="305" spans="1:26" ht="15.75" customHeight="1" x14ac:dyDescent="0.25">
      <c r="A305" s="54" t="s">
        <v>392</v>
      </c>
      <c r="B305" s="54" t="s">
        <v>1066</v>
      </c>
      <c r="C305" s="55" t="s">
        <v>832</v>
      </c>
      <c r="D305" s="54" t="s">
        <v>1067</v>
      </c>
      <c r="E305" s="54" t="s">
        <v>947</v>
      </c>
      <c r="F305" s="54" t="s">
        <v>1068</v>
      </c>
      <c r="G305" s="54">
        <v>16</v>
      </c>
      <c r="H305" s="54" t="s">
        <v>544</v>
      </c>
      <c r="I305" s="54">
        <v>3.29</v>
      </c>
      <c r="J305" s="54">
        <v>3.82</v>
      </c>
      <c r="K305" s="54">
        <v>52.64</v>
      </c>
      <c r="L305" s="54">
        <v>61.06</v>
      </c>
      <c r="M305" s="54">
        <v>3.58</v>
      </c>
      <c r="N305" s="54">
        <v>4.1500000000000004</v>
      </c>
      <c r="O305" s="54">
        <v>57.28</v>
      </c>
      <c r="P305" s="54">
        <v>66.44</v>
      </c>
      <c r="Q305" s="54">
        <v>4.53</v>
      </c>
      <c r="R305" s="54">
        <v>5.25</v>
      </c>
      <c r="S305" s="55"/>
      <c r="T305" s="1"/>
      <c r="U305" s="1"/>
      <c r="V305" s="1"/>
      <c r="W305" s="1"/>
      <c r="X305" s="1"/>
      <c r="Y305" s="1"/>
      <c r="Z305" s="1"/>
    </row>
    <row r="306" spans="1:26" ht="15.75" customHeight="1" x14ac:dyDescent="0.25">
      <c r="A306" s="54" t="s">
        <v>1069</v>
      </c>
      <c r="B306" s="54" t="s">
        <v>1070</v>
      </c>
      <c r="C306" s="55" t="s">
        <v>832</v>
      </c>
      <c r="D306" s="54" t="s">
        <v>1071</v>
      </c>
      <c r="E306" s="54" t="s">
        <v>457</v>
      </c>
      <c r="F306" s="54" t="s">
        <v>1072</v>
      </c>
      <c r="G306" s="54">
        <v>20</v>
      </c>
      <c r="H306" s="54" t="s">
        <v>544</v>
      </c>
      <c r="I306" s="54">
        <v>0.82</v>
      </c>
      <c r="J306" s="54">
        <v>0.95</v>
      </c>
      <c r="K306" s="54">
        <v>16.399999999999999</v>
      </c>
      <c r="L306" s="54">
        <v>19.02</v>
      </c>
      <c r="M306" s="54">
        <v>0.89</v>
      </c>
      <c r="N306" s="54">
        <v>1.03</v>
      </c>
      <c r="O306" s="54">
        <v>17.8</v>
      </c>
      <c r="P306" s="54">
        <v>20.65</v>
      </c>
      <c r="Q306" s="54">
        <v>1.1299999999999999</v>
      </c>
      <c r="R306" s="54">
        <v>1.31</v>
      </c>
      <c r="S306" s="55"/>
      <c r="T306" s="1"/>
      <c r="U306" s="1"/>
      <c r="V306" s="1"/>
      <c r="W306" s="1"/>
      <c r="X306" s="1"/>
      <c r="Y306" s="1"/>
      <c r="Z306" s="1"/>
    </row>
    <row r="307" spans="1:26" ht="15.75" customHeight="1" x14ac:dyDescent="0.25">
      <c r="A307" s="54" t="s">
        <v>1073</v>
      </c>
      <c r="B307" s="54" t="s">
        <v>1074</v>
      </c>
      <c r="C307" s="55" t="s">
        <v>832</v>
      </c>
      <c r="D307" s="54" t="s">
        <v>1071</v>
      </c>
      <c r="E307" s="54" t="s">
        <v>457</v>
      </c>
      <c r="F307" s="54" t="s">
        <v>1072</v>
      </c>
      <c r="G307" s="54">
        <v>20</v>
      </c>
      <c r="H307" s="54" t="s">
        <v>544</v>
      </c>
      <c r="I307" s="54">
        <v>0.82</v>
      </c>
      <c r="J307" s="54">
        <v>0.95</v>
      </c>
      <c r="K307" s="54">
        <v>16.399999999999999</v>
      </c>
      <c r="L307" s="54">
        <v>19.02</v>
      </c>
      <c r="M307" s="54">
        <v>0.89</v>
      </c>
      <c r="N307" s="54">
        <v>1.03</v>
      </c>
      <c r="O307" s="54">
        <v>17.8</v>
      </c>
      <c r="P307" s="54">
        <v>20.65</v>
      </c>
      <c r="Q307" s="54">
        <v>1.1299999999999999</v>
      </c>
      <c r="R307" s="54">
        <v>1.31</v>
      </c>
      <c r="S307" s="55"/>
      <c r="T307" s="1"/>
      <c r="U307" s="1"/>
      <c r="V307" s="1"/>
      <c r="W307" s="1"/>
      <c r="X307" s="1"/>
      <c r="Y307" s="1"/>
      <c r="Z307" s="1"/>
    </row>
    <row r="308" spans="1:26" ht="15.75" customHeight="1" x14ac:dyDescent="0.25">
      <c r="A308" s="54" t="s">
        <v>1075</v>
      </c>
      <c r="B308" s="54" t="s">
        <v>1076</v>
      </c>
      <c r="C308" s="55" t="s">
        <v>832</v>
      </c>
      <c r="D308" s="54" t="s">
        <v>1071</v>
      </c>
      <c r="E308" s="54" t="s">
        <v>457</v>
      </c>
      <c r="F308" s="54" t="s">
        <v>1077</v>
      </c>
      <c r="G308" s="54">
        <v>12</v>
      </c>
      <c r="H308" s="54" t="s">
        <v>544</v>
      </c>
      <c r="I308" s="54">
        <v>1.54</v>
      </c>
      <c r="J308" s="54">
        <v>1.79</v>
      </c>
      <c r="K308" s="54">
        <v>18.48</v>
      </c>
      <c r="L308" s="54">
        <v>21.44</v>
      </c>
      <c r="M308" s="54">
        <v>1.67</v>
      </c>
      <c r="N308" s="54">
        <v>1.94</v>
      </c>
      <c r="O308" s="54">
        <v>20.04</v>
      </c>
      <c r="P308" s="54">
        <v>23.25</v>
      </c>
      <c r="Q308" s="54">
        <v>2.11</v>
      </c>
      <c r="R308" s="54">
        <v>2.4500000000000002</v>
      </c>
      <c r="S308" s="55"/>
      <c r="T308" s="1"/>
      <c r="U308" s="1"/>
      <c r="V308" s="1"/>
      <c r="W308" s="1"/>
      <c r="X308" s="1"/>
      <c r="Y308" s="1"/>
      <c r="Z308" s="1"/>
    </row>
    <row r="309" spans="1:26" ht="15.75" customHeight="1" x14ac:dyDescent="0.25">
      <c r="A309" s="54" t="s">
        <v>1078</v>
      </c>
      <c r="B309" s="54" t="s">
        <v>1079</v>
      </c>
      <c r="C309" s="55" t="s">
        <v>832</v>
      </c>
      <c r="D309" s="54" t="s">
        <v>1071</v>
      </c>
      <c r="E309" s="54" t="s">
        <v>457</v>
      </c>
      <c r="F309" s="54" t="s">
        <v>1077</v>
      </c>
      <c r="G309" s="54">
        <v>12</v>
      </c>
      <c r="H309" s="54" t="s">
        <v>544</v>
      </c>
      <c r="I309" s="54">
        <v>1.54</v>
      </c>
      <c r="J309" s="54">
        <v>1.79</v>
      </c>
      <c r="K309" s="54">
        <v>18.48</v>
      </c>
      <c r="L309" s="54">
        <v>21.44</v>
      </c>
      <c r="M309" s="54">
        <v>1.67</v>
      </c>
      <c r="N309" s="54">
        <v>1.94</v>
      </c>
      <c r="O309" s="54">
        <v>20.04</v>
      </c>
      <c r="P309" s="54">
        <v>23.25</v>
      </c>
      <c r="Q309" s="54">
        <v>2.11</v>
      </c>
      <c r="R309" s="54">
        <v>2.4500000000000002</v>
      </c>
      <c r="S309" s="55"/>
      <c r="T309" s="1"/>
      <c r="U309" s="1"/>
      <c r="V309" s="1"/>
      <c r="W309" s="1"/>
      <c r="X309" s="1"/>
      <c r="Y309" s="1"/>
      <c r="Z309" s="1"/>
    </row>
    <row r="310" spans="1:26" ht="15.75" customHeight="1" x14ac:dyDescent="0.25">
      <c r="A310" s="54" t="s">
        <v>375</v>
      </c>
      <c r="B310" s="54" t="s">
        <v>376</v>
      </c>
      <c r="C310" s="55" t="s">
        <v>832</v>
      </c>
      <c r="D310" s="54" t="s">
        <v>490</v>
      </c>
      <c r="E310" s="54" t="s">
        <v>947</v>
      </c>
      <c r="F310" s="54" t="s">
        <v>873</v>
      </c>
      <c r="G310" s="54">
        <v>12</v>
      </c>
      <c r="H310" s="54" t="s">
        <v>544</v>
      </c>
      <c r="I310" s="54">
        <v>3.13</v>
      </c>
      <c r="J310" s="54">
        <v>3.63</v>
      </c>
      <c r="K310" s="54">
        <v>37.56</v>
      </c>
      <c r="L310" s="54">
        <v>43.57</v>
      </c>
      <c r="M310" s="54">
        <v>3.48</v>
      </c>
      <c r="N310" s="54">
        <v>4.04</v>
      </c>
      <c r="O310" s="54">
        <v>41.76</v>
      </c>
      <c r="P310" s="54">
        <v>48.44</v>
      </c>
      <c r="Q310" s="54">
        <v>4.4000000000000004</v>
      </c>
      <c r="R310" s="54">
        <v>5.0999999999999996</v>
      </c>
      <c r="S310" s="55"/>
      <c r="T310" s="1"/>
      <c r="U310" s="1"/>
      <c r="V310" s="1"/>
      <c r="W310" s="1"/>
      <c r="X310" s="1"/>
      <c r="Y310" s="1"/>
      <c r="Z310" s="1"/>
    </row>
    <row r="311" spans="1:26" ht="15.75" customHeight="1" x14ac:dyDescent="0.25">
      <c r="A311" s="54" t="s">
        <v>378</v>
      </c>
      <c r="B311" s="54" t="s">
        <v>1080</v>
      </c>
      <c r="C311" s="55" t="s">
        <v>832</v>
      </c>
      <c r="D311" s="54" t="s">
        <v>490</v>
      </c>
      <c r="E311" s="54" t="s">
        <v>947</v>
      </c>
      <c r="F311" s="54" t="s">
        <v>873</v>
      </c>
      <c r="G311" s="54">
        <v>12</v>
      </c>
      <c r="H311" s="54" t="s">
        <v>544</v>
      </c>
      <c r="I311" s="54">
        <v>3.13</v>
      </c>
      <c r="J311" s="54">
        <v>3.63</v>
      </c>
      <c r="K311" s="54">
        <v>37.56</v>
      </c>
      <c r="L311" s="54">
        <v>43.57</v>
      </c>
      <c r="M311" s="54">
        <v>3.48</v>
      </c>
      <c r="N311" s="54">
        <v>4.04</v>
      </c>
      <c r="O311" s="54">
        <v>41.76</v>
      </c>
      <c r="P311" s="54">
        <v>48.44</v>
      </c>
      <c r="Q311" s="54">
        <v>4.4000000000000004</v>
      </c>
      <c r="R311" s="54">
        <v>5.0999999999999996</v>
      </c>
      <c r="S311" s="55"/>
      <c r="T311" s="1"/>
      <c r="U311" s="1"/>
      <c r="V311" s="1"/>
      <c r="W311" s="1"/>
      <c r="X311" s="1"/>
      <c r="Y311" s="1"/>
      <c r="Z311" s="1"/>
    </row>
    <row r="312" spans="1:26" ht="15.75" customHeight="1" x14ac:dyDescent="0.25">
      <c r="A312" s="54" t="s">
        <v>384</v>
      </c>
      <c r="B312" s="54" t="s">
        <v>1081</v>
      </c>
      <c r="C312" s="55" t="s">
        <v>832</v>
      </c>
      <c r="D312" s="54" t="s">
        <v>490</v>
      </c>
      <c r="E312" s="54" t="s">
        <v>947</v>
      </c>
      <c r="F312" s="54" t="s">
        <v>1026</v>
      </c>
      <c r="G312" s="54">
        <v>24</v>
      </c>
      <c r="H312" s="54" t="s">
        <v>544</v>
      </c>
      <c r="I312" s="54">
        <v>1.78</v>
      </c>
      <c r="J312" s="54">
        <v>2.06</v>
      </c>
      <c r="K312" s="54">
        <v>42.72</v>
      </c>
      <c r="L312" s="54">
        <v>49.56</v>
      </c>
      <c r="M312" s="54">
        <v>1.98</v>
      </c>
      <c r="N312" s="54">
        <v>2.2999999999999998</v>
      </c>
      <c r="O312" s="54">
        <v>47.52</v>
      </c>
      <c r="P312" s="54">
        <v>55.12</v>
      </c>
      <c r="Q312" s="54">
        <v>2.5099999999999998</v>
      </c>
      <c r="R312" s="54">
        <v>2.91</v>
      </c>
      <c r="S312" s="55"/>
      <c r="T312" s="1"/>
      <c r="U312" s="1"/>
      <c r="V312" s="1"/>
      <c r="W312" s="1"/>
      <c r="X312" s="1"/>
      <c r="Y312" s="1"/>
      <c r="Z312" s="1"/>
    </row>
    <row r="313" spans="1:26" ht="15.75" customHeight="1" x14ac:dyDescent="0.25">
      <c r="A313" s="54" t="s">
        <v>1082</v>
      </c>
      <c r="B313" s="54" t="s">
        <v>1083</v>
      </c>
      <c r="C313" s="55" t="s">
        <v>832</v>
      </c>
      <c r="D313" s="54" t="s">
        <v>490</v>
      </c>
      <c r="E313" s="54" t="s">
        <v>947</v>
      </c>
      <c r="F313" s="54" t="s">
        <v>1026</v>
      </c>
      <c r="G313" s="54">
        <v>24</v>
      </c>
      <c r="H313" s="54" t="s">
        <v>544</v>
      </c>
      <c r="I313" s="54">
        <v>1.78</v>
      </c>
      <c r="J313" s="54">
        <v>2.06</v>
      </c>
      <c r="K313" s="54">
        <v>42.72</v>
      </c>
      <c r="L313" s="54">
        <v>49.56</v>
      </c>
      <c r="M313" s="54">
        <v>1.98</v>
      </c>
      <c r="N313" s="54">
        <v>2.2999999999999998</v>
      </c>
      <c r="O313" s="54">
        <v>47.52</v>
      </c>
      <c r="P313" s="54">
        <v>55.12</v>
      </c>
      <c r="Q313" s="54">
        <v>2.5099999999999998</v>
      </c>
      <c r="R313" s="54">
        <v>2.91</v>
      </c>
      <c r="S313" s="55"/>
      <c r="T313" s="1"/>
      <c r="U313" s="1"/>
      <c r="V313" s="1"/>
      <c r="W313" s="1"/>
      <c r="X313" s="1"/>
      <c r="Y313" s="1"/>
      <c r="Z313" s="1"/>
    </row>
    <row r="314" spans="1:26" ht="15.75" customHeight="1" x14ac:dyDescent="0.25">
      <c r="A314" s="54" t="s">
        <v>387</v>
      </c>
      <c r="B314" s="54" t="s">
        <v>1084</v>
      </c>
      <c r="C314" s="55" t="s">
        <v>832</v>
      </c>
      <c r="D314" s="54" t="s">
        <v>490</v>
      </c>
      <c r="E314" s="54" t="s">
        <v>947</v>
      </c>
      <c r="F314" s="54" t="s">
        <v>1026</v>
      </c>
      <c r="G314" s="54">
        <v>24</v>
      </c>
      <c r="H314" s="54" t="s">
        <v>544</v>
      </c>
      <c r="I314" s="54">
        <v>1.78</v>
      </c>
      <c r="J314" s="54">
        <v>2.06</v>
      </c>
      <c r="K314" s="54">
        <v>42.72</v>
      </c>
      <c r="L314" s="54">
        <v>49.56</v>
      </c>
      <c r="M314" s="54">
        <v>1.98</v>
      </c>
      <c r="N314" s="54">
        <v>2.2999999999999998</v>
      </c>
      <c r="O314" s="54">
        <v>47.52</v>
      </c>
      <c r="P314" s="54">
        <v>55.12</v>
      </c>
      <c r="Q314" s="54">
        <v>2.5099999999999998</v>
      </c>
      <c r="R314" s="54">
        <v>2.91</v>
      </c>
      <c r="S314" s="55"/>
      <c r="T314" s="1"/>
      <c r="U314" s="1"/>
      <c r="V314" s="1"/>
      <c r="W314" s="1"/>
      <c r="X314" s="1"/>
      <c r="Y314" s="1"/>
      <c r="Z314" s="1"/>
    </row>
    <row r="315" spans="1:26" ht="15.75" customHeight="1" x14ac:dyDescent="0.25">
      <c r="A315" s="54" t="s">
        <v>390</v>
      </c>
      <c r="B315" s="54" t="s">
        <v>1085</v>
      </c>
      <c r="C315" s="55" t="s">
        <v>832</v>
      </c>
      <c r="D315" s="54" t="s">
        <v>490</v>
      </c>
      <c r="E315" s="54" t="s">
        <v>947</v>
      </c>
      <c r="F315" s="54" t="s">
        <v>873</v>
      </c>
      <c r="G315" s="54">
        <v>12</v>
      </c>
      <c r="H315" s="54" t="s">
        <v>544</v>
      </c>
      <c r="I315" s="54">
        <v>3.13</v>
      </c>
      <c r="J315" s="54">
        <v>3.63</v>
      </c>
      <c r="K315" s="54">
        <v>37.56</v>
      </c>
      <c r="L315" s="54">
        <v>43.57</v>
      </c>
      <c r="M315" s="54">
        <v>3.48</v>
      </c>
      <c r="N315" s="54">
        <v>4.04</v>
      </c>
      <c r="O315" s="54">
        <v>41.76</v>
      </c>
      <c r="P315" s="54">
        <v>48.44</v>
      </c>
      <c r="Q315" s="54">
        <v>4.4000000000000004</v>
      </c>
      <c r="R315" s="54">
        <v>5.0999999999999996</v>
      </c>
      <c r="S315" s="55"/>
      <c r="T315" s="1"/>
      <c r="U315" s="1"/>
      <c r="V315" s="1"/>
      <c r="W315" s="1"/>
      <c r="X315" s="1"/>
      <c r="Y315" s="1"/>
      <c r="Z315" s="1"/>
    </row>
    <row r="316" spans="1:26" ht="15.75" customHeight="1" x14ac:dyDescent="0.25">
      <c r="A316" s="54" t="s">
        <v>395</v>
      </c>
      <c r="B316" s="54" t="s">
        <v>396</v>
      </c>
      <c r="C316" s="55" t="s">
        <v>832</v>
      </c>
      <c r="D316" s="54" t="s">
        <v>490</v>
      </c>
      <c r="E316" s="54" t="s">
        <v>947</v>
      </c>
      <c r="F316" s="54" t="s">
        <v>1086</v>
      </c>
      <c r="G316" s="54">
        <v>12</v>
      </c>
      <c r="H316" s="54" t="s">
        <v>544</v>
      </c>
      <c r="I316" s="54">
        <v>3.13</v>
      </c>
      <c r="J316" s="54">
        <v>3.63</v>
      </c>
      <c r="K316" s="54">
        <v>37.56</v>
      </c>
      <c r="L316" s="54">
        <v>43.57</v>
      </c>
      <c r="M316" s="54">
        <v>3.48</v>
      </c>
      <c r="N316" s="54">
        <v>4.04</v>
      </c>
      <c r="O316" s="54">
        <v>41.76</v>
      </c>
      <c r="P316" s="54">
        <v>48.44</v>
      </c>
      <c r="Q316" s="54">
        <v>4.4000000000000004</v>
      </c>
      <c r="R316" s="54">
        <v>5.0999999999999996</v>
      </c>
      <c r="S316" s="55"/>
      <c r="T316" s="1"/>
      <c r="U316" s="1"/>
      <c r="V316" s="1"/>
      <c r="W316" s="1"/>
      <c r="X316" s="1"/>
      <c r="Y316" s="1"/>
      <c r="Z316" s="1"/>
    </row>
    <row r="317" spans="1:26" ht="15.75" customHeight="1" x14ac:dyDescent="0.25">
      <c r="A317" s="54" t="s">
        <v>1087</v>
      </c>
      <c r="B317" s="54" t="s">
        <v>1088</v>
      </c>
      <c r="C317" s="55" t="s">
        <v>832</v>
      </c>
      <c r="D317" s="54" t="s">
        <v>490</v>
      </c>
      <c r="E317" s="54" t="s">
        <v>947</v>
      </c>
      <c r="F317" s="54" t="s">
        <v>873</v>
      </c>
      <c r="G317" s="54">
        <v>12</v>
      </c>
      <c r="H317" s="54" t="s">
        <v>544</v>
      </c>
      <c r="I317" s="54">
        <v>3.13</v>
      </c>
      <c r="J317" s="54">
        <v>3.63</v>
      </c>
      <c r="K317" s="54">
        <v>37.56</v>
      </c>
      <c r="L317" s="54">
        <v>43.57</v>
      </c>
      <c r="M317" s="54">
        <v>3.48</v>
      </c>
      <c r="N317" s="54">
        <v>4.04</v>
      </c>
      <c r="O317" s="54">
        <v>41.76</v>
      </c>
      <c r="P317" s="54">
        <v>48.44</v>
      </c>
      <c r="Q317" s="54">
        <v>4.4000000000000004</v>
      </c>
      <c r="R317" s="54">
        <v>5.0999999999999996</v>
      </c>
      <c r="S317" s="55"/>
      <c r="T317" s="1"/>
      <c r="U317" s="1"/>
      <c r="V317" s="1"/>
      <c r="W317" s="1"/>
      <c r="X317" s="1"/>
      <c r="Y317" s="1"/>
      <c r="Z317" s="1"/>
    </row>
    <row r="318" spans="1:26" ht="15.75" customHeight="1" x14ac:dyDescent="0.25">
      <c r="A318" s="54" t="s">
        <v>1089</v>
      </c>
      <c r="B318" s="54" t="s">
        <v>1090</v>
      </c>
      <c r="C318" s="55" t="s">
        <v>832</v>
      </c>
      <c r="D318" s="54" t="s">
        <v>1091</v>
      </c>
      <c r="E318" s="54" t="s">
        <v>1092</v>
      </c>
      <c r="F318" s="54" t="s">
        <v>854</v>
      </c>
      <c r="G318" s="54">
        <v>1</v>
      </c>
      <c r="H318" s="54" t="s">
        <v>1093</v>
      </c>
      <c r="I318" s="54">
        <v>38.6</v>
      </c>
      <c r="J318" s="54">
        <v>41.69</v>
      </c>
      <c r="K318" s="54">
        <v>38.6</v>
      </c>
      <c r="L318" s="54">
        <v>41.69</v>
      </c>
      <c r="M318" s="54">
        <v>41.96</v>
      </c>
      <c r="N318" s="54">
        <v>45.32</v>
      </c>
      <c r="O318" s="54">
        <v>41.96</v>
      </c>
      <c r="P318" s="54">
        <v>45.32</v>
      </c>
      <c r="Q318" s="54">
        <v>41.96</v>
      </c>
      <c r="R318" s="54">
        <v>45.32</v>
      </c>
      <c r="S318" s="55"/>
      <c r="T318" s="1"/>
      <c r="U318" s="1"/>
      <c r="V318" s="1"/>
      <c r="W318" s="1"/>
      <c r="X318" s="1"/>
      <c r="Y318" s="1"/>
      <c r="Z318" s="1"/>
    </row>
    <row r="319" spans="1:26" ht="15.75" customHeight="1" x14ac:dyDescent="0.25">
      <c r="A319" s="54" t="s">
        <v>488</v>
      </c>
      <c r="B319" s="54" t="s">
        <v>489</v>
      </c>
      <c r="C319" s="55" t="s">
        <v>832</v>
      </c>
      <c r="D319" s="54" t="s">
        <v>430</v>
      </c>
      <c r="E319" s="54" t="s">
        <v>457</v>
      </c>
      <c r="F319" s="54" t="s">
        <v>1026</v>
      </c>
      <c r="G319" s="54">
        <v>12</v>
      </c>
      <c r="H319" s="54" t="s">
        <v>836</v>
      </c>
      <c r="I319" s="54">
        <v>1.89</v>
      </c>
      <c r="J319" s="54">
        <v>1.89</v>
      </c>
      <c r="K319" s="54">
        <v>22.68</v>
      </c>
      <c r="L319" s="54">
        <v>22.68</v>
      </c>
      <c r="M319" s="54">
        <v>2.0099999999999998</v>
      </c>
      <c r="N319" s="54">
        <v>2.0099999999999998</v>
      </c>
      <c r="O319" s="54">
        <v>24.12</v>
      </c>
      <c r="P319" s="54">
        <v>24.12</v>
      </c>
      <c r="Q319" s="54">
        <v>2.31</v>
      </c>
      <c r="R319" s="54">
        <v>2.31</v>
      </c>
      <c r="S319" s="55"/>
      <c r="T319" s="1"/>
      <c r="U319" s="1"/>
      <c r="V319" s="1"/>
      <c r="W319" s="1"/>
      <c r="X319" s="1"/>
      <c r="Y319" s="1"/>
      <c r="Z319" s="1"/>
    </row>
    <row r="320" spans="1:26" ht="15.75" customHeight="1" x14ac:dyDescent="0.25">
      <c r="A320" s="54" t="s">
        <v>433</v>
      </c>
      <c r="B320" s="54" t="s">
        <v>504</v>
      </c>
      <c r="C320" s="55" t="s">
        <v>832</v>
      </c>
      <c r="D320" s="54" t="s">
        <v>430</v>
      </c>
      <c r="E320" s="54" t="s">
        <v>434</v>
      </c>
      <c r="F320" s="54" t="s">
        <v>873</v>
      </c>
      <c r="G320" s="54">
        <v>6</v>
      </c>
      <c r="H320" s="54" t="s">
        <v>836</v>
      </c>
      <c r="I320" s="54">
        <v>4.75</v>
      </c>
      <c r="J320" s="54">
        <v>4.75</v>
      </c>
      <c r="K320" s="54">
        <v>28.5</v>
      </c>
      <c r="L320" s="54">
        <v>28.5</v>
      </c>
      <c r="M320" s="54">
        <v>5.05</v>
      </c>
      <c r="N320" s="54">
        <v>5.05</v>
      </c>
      <c r="O320" s="54">
        <v>30.3</v>
      </c>
      <c r="P320" s="54">
        <v>30.3</v>
      </c>
      <c r="Q320" s="54">
        <v>5.81</v>
      </c>
      <c r="R320" s="54">
        <v>5.81</v>
      </c>
      <c r="S320" s="55"/>
      <c r="T320" s="1"/>
      <c r="U320" s="1"/>
      <c r="V320" s="1"/>
      <c r="W320" s="1"/>
      <c r="X320" s="1"/>
      <c r="Y320" s="1"/>
      <c r="Z320" s="1"/>
    </row>
    <row r="321" spans="1:26" ht="15.75" customHeight="1" x14ac:dyDescent="0.25">
      <c r="A321" s="54" t="s">
        <v>436</v>
      </c>
      <c r="B321" s="54" t="s">
        <v>493</v>
      </c>
      <c r="C321" s="55" t="s">
        <v>832</v>
      </c>
      <c r="D321" s="54" t="s">
        <v>430</v>
      </c>
      <c r="E321" s="54" t="s">
        <v>434</v>
      </c>
      <c r="F321" s="54" t="s">
        <v>1026</v>
      </c>
      <c r="G321" s="54">
        <v>12</v>
      </c>
      <c r="H321" s="54" t="s">
        <v>836</v>
      </c>
      <c r="I321" s="54">
        <v>2.5299999999999998</v>
      </c>
      <c r="J321" s="54">
        <v>2.5299999999999998</v>
      </c>
      <c r="K321" s="54">
        <v>30.36</v>
      </c>
      <c r="L321" s="54">
        <v>30.36</v>
      </c>
      <c r="M321" s="54">
        <v>2.69</v>
      </c>
      <c r="N321" s="54">
        <v>2.69</v>
      </c>
      <c r="O321" s="54">
        <v>32.28</v>
      </c>
      <c r="P321" s="54">
        <v>32.28</v>
      </c>
      <c r="Q321" s="54">
        <v>3.09</v>
      </c>
      <c r="R321" s="54">
        <v>3.09</v>
      </c>
      <c r="S321" s="55"/>
      <c r="T321" s="1"/>
      <c r="U321" s="1"/>
      <c r="V321" s="1"/>
      <c r="W321" s="1"/>
      <c r="X321" s="1"/>
      <c r="Y321" s="1"/>
      <c r="Z321" s="1"/>
    </row>
    <row r="322" spans="1:26" ht="15.75" customHeight="1" x14ac:dyDescent="0.25">
      <c r="A322" s="54" t="s">
        <v>1094</v>
      </c>
      <c r="B322" s="54" t="s">
        <v>1095</v>
      </c>
      <c r="C322" s="55" t="s">
        <v>832</v>
      </c>
      <c r="D322" s="54" t="s">
        <v>430</v>
      </c>
      <c r="E322" s="54" t="s">
        <v>434</v>
      </c>
      <c r="F322" s="54" t="s">
        <v>1061</v>
      </c>
      <c r="G322" s="54">
        <v>24</v>
      </c>
      <c r="H322" s="54" t="s">
        <v>836</v>
      </c>
      <c r="I322" s="54">
        <v>1.1499999999999999</v>
      </c>
      <c r="J322" s="54">
        <v>1.1499999999999999</v>
      </c>
      <c r="K322" s="54">
        <v>27.6</v>
      </c>
      <c r="L322" s="54">
        <v>27.6</v>
      </c>
      <c r="M322" s="54">
        <v>1.22</v>
      </c>
      <c r="N322" s="54">
        <v>1.22</v>
      </c>
      <c r="O322" s="54">
        <v>29.28</v>
      </c>
      <c r="P322" s="54">
        <v>29.28</v>
      </c>
      <c r="Q322" s="54">
        <v>1.4</v>
      </c>
      <c r="R322" s="54">
        <v>1.4</v>
      </c>
      <c r="S322" s="55"/>
      <c r="T322" s="1"/>
      <c r="U322" s="1"/>
      <c r="V322" s="1"/>
      <c r="W322" s="1"/>
      <c r="X322" s="1"/>
      <c r="Y322" s="1"/>
      <c r="Z322" s="1"/>
    </row>
    <row r="323" spans="1:26" ht="15.75" customHeight="1" x14ac:dyDescent="0.25">
      <c r="A323" s="54" t="s">
        <v>1096</v>
      </c>
      <c r="B323" s="54" t="s">
        <v>1097</v>
      </c>
      <c r="C323" s="55" t="s">
        <v>832</v>
      </c>
      <c r="D323" s="54" t="s">
        <v>430</v>
      </c>
      <c r="E323" s="54" t="s">
        <v>434</v>
      </c>
      <c r="F323" s="54" t="s">
        <v>1061</v>
      </c>
      <c r="G323" s="54">
        <v>12</v>
      </c>
      <c r="H323" s="54" t="s">
        <v>836</v>
      </c>
      <c r="I323" s="54">
        <v>1.25</v>
      </c>
      <c r="J323" s="54">
        <v>1.25</v>
      </c>
      <c r="K323" s="54">
        <v>15</v>
      </c>
      <c r="L323" s="54">
        <v>15</v>
      </c>
      <c r="M323" s="54">
        <v>1.33</v>
      </c>
      <c r="N323" s="54">
        <v>1.33</v>
      </c>
      <c r="O323" s="54">
        <v>15.96</v>
      </c>
      <c r="P323" s="54">
        <v>15.96</v>
      </c>
      <c r="Q323" s="54">
        <v>1.57</v>
      </c>
      <c r="R323" s="54">
        <v>1.57</v>
      </c>
      <c r="S323" s="55"/>
      <c r="T323" s="1"/>
      <c r="U323" s="1"/>
      <c r="V323" s="1"/>
      <c r="W323" s="1"/>
      <c r="X323" s="1"/>
      <c r="Y323" s="1"/>
      <c r="Z323" s="1"/>
    </row>
    <row r="324" spans="1:26" ht="15.75" customHeight="1" x14ac:dyDescent="0.25">
      <c r="A324" s="54" t="s">
        <v>475</v>
      </c>
      <c r="B324" s="54" t="s">
        <v>476</v>
      </c>
      <c r="C324" s="55" t="s">
        <v>832</v>
      </c>
      <c r="D324" s="54" t="s">
        <v>430</v>
      </c>
      <c r="E324" s="54" t="s">
        <v>434</v>
      </c>
      <c r="F324" s="54" t="s">
        <v>1061</v>
      </c>
      <c r="G324" s="54">
        <v>24</v>
      </c>
      <c r="H324" s="54" t="s">
        <v>836</v>
      </c>
      <c r="I324" s="54">
        <v>1.41</v>
      </c>
      <c r="J324" s="54">
        <v>1.41</v>
      </c>
      <c r="K324" s="54">
        <v>33.840000000000003</v>
      </c>
      <c r="L324" s="54">
        <v>33.840000000000003</v>
      </c>
      <c r="M324" s="54">
        <v>1.5</v>
      </c>
      <c r="N324" s="54">
        <v>1.5</v>
      </c>
      <c r="O324" s="54">
        <v>36</v>
      </c>
      <c r="P324" s="54">
        <v>36</v>
      </c>
      <c r="Q324" s="54">
        <v>1.72</v>
      </c>
      <c r="R324" s="54">
        <v>1.72</v>
      </c>
      <c r="S324" s="55"/>
      <c r="T324" s="1"/>
      <c r="U324" s="1"/>
      <c r="V324" s="1"/>
      <c r="W324" s="1"/>
      <c r="X324" s="1"/>
      <c r="Y324" s="1"/>
      <c r="Z324" s="1"/>
    </row>
    <row r="325" spans="1:26" ht="15.75" customHeight="1" x14ac:dyDescent="0.25">
      <c r="A325" s="54" t="s">
        <v>1098</v>
      </c>
      <c r="B325" s="54" t="s">
        <v>1099</v>
      </c>
      <c r="C325" s="55" t="s">
        <v>832</v>
      </c>
      <c r="D325" s="54" t="s">
        <v>430</v>
      </c>
      <c r="E325" s="54" t="s">
        <v>434</v>
      </c>
      <c r="F325" s="54" t="s">
        <v>1061</v>
      </c>
      <c r="G325" s="54">
        <v>12</v>
      </c>
      <c r="H325" s="54" t="s">
        <v>836</v>
      </c>
      <c r="I325" s="54">
        <v>1.08</v>
      </c>
      <c r="J325" s="54">
        <v>1.08</v>
      </c>
      <c r="K325" s="54">
        <v>12.96</v>
      </c>
      <c r="L325" s="54">
        <v>12.96</v>
      </c>
      <c r="M325" s="54">
        <v>1.1499999999999999</v>
      </c>
      <c r="N325" s="54">
        <v>1.1499999999999999</v>
      </c>
      <c r="O325" s="54">
        <v>13.8</v>
      </c>
      <c r="P325" s="54">
        <v>13.8</v>
      </c>
      <c r="Q325" s="54">
        <v>1.35</v>
      </c>
      <c r="R325" s="54">
        <v>1.35</v>
      </c>
      <c r="S325" s="55"/>
      <c r="T325" s="1"/>
      <c r="U325" s="1"/>
      <c r="V325" s="1"/>
      <c r="W325" s="1"/>
      <c r="X325" s="1"/>
      <c r="Y325" s="1"/>
      <c r="Z325" s="1"/>
    </row>
    <row r="326" spans="1:26" ht="15.75" customHeight="1" x14ac:dyDescent="0.25">
      <c r="A326" s="54" t="s">
        <v>1100</v>
      </c>
      <c r="B326" s="54" t="s">
        <v>1101</v>
      </c>
      <c r="C326" s="55" t="s">
        <v>832</v>
      </c>
      <c r="D326" s="54" t="s">
        <v>430</v>
      </c>
      <c r="E326" s="54" t="s">
        <v>434</v>
      </c>
      <c r="F326" s="54" t="s">
        <v>1102</v>
      </c>
      <c r="G326" s="54">
        <v>12</v>
      </c>
      <c r="H326" s="54" t="s">
        <v>836</v>
      </c>
      <c r="I326" s="54">
        <v>2.19</v>
      </c>
      <c r="J326" s="54">
        <v>2.19</v>
      </c>
      <c r="K326" s="54">
        <v>26.28</v>
      </c>
      <c r="L326" s="54">
        <v>26.28</v>
      </c>
      <c r="M326" s="54">
        <v>2.33</v>
      </c>
      <c r="N326" s="54">
        <v>2.33</v>
      </c>
      <c r="O326" s="54">
        <v>27.96</v>
      </c>
      <c r="P326" s="54">
        <v>27.96</v>
      </c>
      <c r="Q326" s="54">
        <v>2.68</v>
      </c>
      <c r="R326" s="54">
        <v>2.68</v>
      </c>
      <c r="S326" s="55"/>
      <c r="T326" s="1"/>
      <c r="U326" s="1"/>
      <c r="V326" s="1"/>
      <c r="W326" s="1"/>
      <c r="X326" s="1"/>
      <c r="Y326" s="1"/>
      <c r="Z326" s="1"/>
    </row>
    <row r="327" spans="1:26" ht="15.75" customHeight="1" x14ac:dyDescent="0.25">
      <c r="A327" s="54" t="s">
        <v>452</v>
      </c>
      <c r="B327" s="54" t="s">
        <v>1103</v>
      </c>
      <c r="C327" s="55" t="s">
        <v>832</v>
      </c>
      <c r="D327" s="54" t="s">
        <v>430</v>
      </c>
      <c r="E327" s="54" t="s">
        <v>453</v>
      </c>
      <c r="F327" s="54" t="s">
        <v>1061</v>
      </c>
      <c r="G327" s="54">
        <v>24</v>
      </c>
      <c r="H327" s="54" t="s">
        <v>836</v>
      </c>
      <c r="I327" s="54">
        <v>1.2</v>
      </c>
      <c r="J327" s="54">
        <v>1.2</v>
      </c>
      <c r="K327" s="54">
        <v>28.8</v>
      </c>
      <c r="L327" s="54">
        <v>28.8</v>
      </c>
      <c r="M327" s="54">
        <v>1.28</v>
      </c>
      <c r="N327" s="54">
        <v>1.28</v>
      </c>
      <c r="O327" s="54">
        <v>30.72</v>
      </c>
      <c r="P327" s="54">
        <v>30.72</v>
      </c>
      <c r="Q327" s="54">
        <v>1.47</v>
      </c>
      <c r="R327" s="54">
        <v>1.47</v>
      </c>
      <c r="S327" s="55"/>
      <c r="T327" s="1"/>
      <c r="U327" s="1"/>
      <c r="V327" s="1"/>
      <c r="W327" s="1"/>
      <c r="X327" s="1"/>
      <c r="Y327" s="1"/>
      <c r="Z327" s="1"/>
    </row>
    <row r="328" spans="1:26" ht="15.75" customHeight="1" x14ac:dyDescent="0.25">
      <c r="A328" s="54" t="s">
        <v>454</v>
      </c>
      <c r="B328" s="54" t="s">
        <v>480</v>
      </c>
      <c r="C328" s="55" t="s">
        <v>832</v>
      </c>
      <c r="D328" s="54" t="s">
        <v>430</v>
      </c>
      <c r="E328" s="54" t="s">
        <v>453</v>
      </c>
      <c r="F328" s="54" t="s">
        <v>1026</v>
      </c>
      <c r="G328" s="54">
        <v>12</v>
      </c>
      <c r="H328" s="54" t="s">
        <v>836</v>
      </c>
      <c r="I328" s="54">
        <v>2.34</v>
      </c>
      <c r="J328" s="54">
        <v>2.34</v>
      </c>
      <c r="K328" s="54">
        <v>28.08</v>
      </c>
      <c r="L328" s="54">
        <v>28.08</v>
      </c>
      <c r="M328" s="54">
        <v>2.4900000000000002</v>
      </c>
      <c r="N328" s="54">
        <v>2.4900000000000002</v>
      </c>
      <c r="O328" s="54">
        <v>29.88</v>
      </c>
      <c r="P328" s="54">
        <v>29.88</v>
      </c>
      <c r="Q328" s="54">
        <v>2.86</v>
      </c>
      <c r="R328" s="54">
        <v>2.86</v>
      </c>
      <c r="S328" s="55"/>
      <c r="T328" s="1"/>
      <c r="U328" s="1"/>
      <c r="V328" s="1"/>
      <c r="W328" s="1"/>
      <c r="X328" s="1"/>
      <c r="Y328" s="1"/>
      <c r="Z328" s="1"/>
    </row>
    <row r="329" spans="1:26" ht="15.75" customHeight="1" x14ac:dyDescent="0.25">
      <c r="A329" s="54" t="s">
        <v>1104</v>
      </c>
      <c r="B329" s="54" t="s">
        <v>1105</v>
      </c>
      <c r="C329" s="55" t="s">
        <v>832</v>
      </c>
      <c r="D329" s="54" t="s">
        <v>430</v>
      </c>
      <c r="E329" s="54" t="s">
        <v>1106</v>
      </c>
      <c r="F329" s="54" t="s">
        <v>1107</v>
      </c>
      <c r="G329" s="54">
        <v>12</v>
      </c>
      <c r="H329" s="54" t="s">
        <v>836</v>
      </c>
      <c r="I329" s="54">
        <v>2.5299999999999998</v>
      </c>
      <c r="J329" s="54">
        <v>2.5299999999999998</v>
      </c>
      <c r="K329" s="54">
        <v>30.36</v>
      </c>
      <c r="L329" s="54">
        <v>30.36</v>
      </c>
      <c r="M329" s="54">
        <v>2.69</v>
      </c>
      <c r="N329" s="54">
        <v>2.69</v>
      </c>
      <c r="O329" s="54">
        <v>32.28</v>
      </c>
      <c r="P329" s="54">
        <v>32.28</v>
      </c>
      <c r="Q329" s="54">
        <v>3.16</v>
      </c>
      <c r="R329" s="54">
        <v>3.16</v>
      </c>
      <c r="S329" s="55"/>
      <c r="T329" s="1"/>
      <c r="U329" s="1"/>
      <c r="V329" s="1"/>
      <c r="W329" s="1"/>
      <c r="X329" s="1"/>
      <c r="Y329" s="1"/>
      <c r="Z329" s="1"/>
    </row>
    <row r="330" spans="1:26" ht="15.75" customHeight="1" x14ac:dyDescent="0.25">
      <c r="A330" s="54" t="s">
        <v>1108</v>
      </c>
      <c r="B330" s="54" t="s">
        <v>1109</v>
      </c>
      <c r="C330" s="55" t="s">
        <v>832</v>
      </c>
      <c r="D330" s="54" t="s">
        <v>430</v>
      </c>
      <c r="E330" s="54" t="s">
        <v>1110</v>
      </c>
      <c r="F330" s="54" t="s">
        <v>1026</v>
      </c>
      <c r="G330" s="54">
        <v>12</v>
      </c>
      <c r="H330" s="54" t="s">
        <v>836</v>
      </c>
      <c r="I330" s="54">
        <v>1.95</v>
      </c>
      <c r="J330" s="54">
        <v>1.95</v>
      </c>
      <c r="K330" s="54">
        <v>23.4</v>
      </c>
      <c r="L330" s="54">
        <v>23.4</v>
      </c>
      <c r="M330" s="54">
        <v>2.0699999999999998</v>
      </c>
      <c r="N330" s="54">
        <v>2.0699999999999998</v>
      </c>
      <c r="O330" s="54">
        <v>24.84</v>
      </c>
      <c r="P330" s="54">
        <v>24.84</v>
      </c>
      <c r="Q330" s="54">
        <v>2.38</v>
      </c>
      <c r="R330" s="54">
        <v>2.38</v>
      </c>
      <c r="S330" s="55"/>
      <c r="T330" s="1"/>
      <c r="U330" s="1"/>
      <c r="V330" s="1"/>
      <c r="W330" s="1"/>
      <c r="X330" s="1"/>
      <c r="Y330" s="1"/>
      <c r="Z330" s="1"/>
    </row>
    <row r="331" spans="1:26" ht="15.75" customHeight="1" x14ac:dyDescent="0.25">
      <c r="A331" s="54" t="s">
        <v>1111</v>
      </c>
      <c r="B331" s="54" t="s">
        <v>1112</v>
      </c>
      <c r="C331" s="55" t="s">
        <v>832</v>
      </c>
      <c r="D331" s="54" t="s">
        <v>430</v>
      </c>
      <c r="E331" s="54" t="s">
        <v>1092</v>
      </c>
      <c r="F331" s="54" t="s">
        <v>995</v>
      </c>
      <c r="G331" s="54">
        <v>1</v>
      </c>
      <c r="H331" s="54" t="s">
        <v>836</v>
      </c>
      <c r="I331" s="54">
        <v>20.88</v>
      </c>
      <c r="J331" s="54">
        <v>20.88</v>
      </c>
      <c r="K331" s="54">
        <v>20.88</v>
      </c>
      <c r="L331" s="54">
        <v>20.88</v>
      </c>
      <c r="M331" s="54">
        <v>22.21</v>
      </c>
      <c r="N331" s="54">
        <v>22.21</v>
      </c>
      <c r="O331" s="54">
        <v>22.21</v>
      </c>
      <c r="P331" s="54">
        <v>22.21</v>
      </c>
      <c r="Q331" s="54">
        <v>22.21</v>
      </c>
      <c r="R331" s="54">
        <v>22.21</v>
      </c>
      <c r="S331" s="55"/>
      <c r="T331" s="1"/>
      <c r="U331" s="1"/>
      <c r="V331" s="1"/>
      <c r="W331" s="1"/>
      <c r="X331" s="1"/>
      <c r="Y331" s="1"/>
      <c r="Z331" s="1"/>
    </row>
    <row r="332" spans="1:26" ht="15.75" customHeight="1" x14ac:dyDescent="0.25">
      <c r="A332" s="54" t="s">
        <v>1113</v>
      </c>
      <c r="B332" s="54" t="s">
        <v>1114</v>
      </c>
      <c r="C332" s="55" t="s">
        <v>832</v>
      </c>
      <c r="D332" s="54" t="s">
        <v>430</v>
      </c>
      <c r="E332" s="54" t="s">
        <v>1092</v>
      </c>
      <c r="F332" s="54" t="s">
        <v>995</v>
      </c>
      <c r="G332" s="54">
        <v>1</v>
      </c>
      <c r="H332" s="54" t="s">
        <v>836</v>
      </c>
      <c r="I332" s="54">
        <v>20.88</v>
      </c>
      <c r="J332" s="54">
        <v>20.88</v>
      </c>
      <c r="K332" s="54">
        <v>20.88</v>
      </c>
      <c r="L332" s="54">
        <v>20.88</v>
      </c>
      <c r="M332" s="54">
        <v>22.21</v>
      </c>
      <c r="N332" s="54">
        <v>22.21</v>
      </c>
      <c r="O332" s="54">
        <v>22.21</v>
      </c>
      <c r="P332" s="54">
        <v>22.21</v>
      </c>
      <c r="Q332" s="54">
        <v>22.21</v>
      </c>
      <c r="R332" s="54">
        <v>22.21</v>
      </c>
      <c r="S332" s="55"/>
      <c r="T332" s="1"/>
      <c r="U332" s="1"/>
      <c r="V332" s="1"/>
      <c r="W332" s="1"/>
      <c r="X332" s="1"/>
      <c r="Y332" s="1"/>
      <c r="Z332" s="1"/>
    </row>
    <row r="333" spans="1:26" ht="15.75" customHeight="1" x14ac:dyDescent="0.25">
      <c r="A333" s="54" t="s">
        <v>428</v>
      </c>
      <c r="B333" s="54" t="s">
        <v>1115</v>
      </c>
      <c r="C333" s="55" t="s">
        <v>832</v>
      </c>
      <c r="D333" s="54" t="s">
        <v>430</v>
      </c>
      <c r="E333" s="54" t="s">
        <v>1116</v>
      </c>
      <c r="F333" s="54" t="s">
        <v>1026</v>
      </c>
      <c r="G333" s="54">
        <v>12</v>
      </c>
      <c r="H333" s="54" t="s">
        <v>836</v>
      </c>
      <c r="I333" s="54">
        <v>2.5299999999999998</v>
      </c>
      <c r="J333" s="54">
        <v>2.5299999999999998</v>
      </c>
      <c r="K333" s="54">
        <v>30.36</v>
      </c>
      <c r="L333" s="54">
        <v>30.36</v>
      </c>
      <c r="M333" s="54">
        <v>2.69</v>
      </c>
      <c r="N333" s="54">
        <v>2.69</v>
      </c>
      <c r="O333" s="54">
        <v>32.28</v>
      </c>
      <c r="P333" s="54">
        <v>32.28</v>
      </c>
      <c r="Q333" s="54">
        <v>3.09</v>
      </c>
      <c r="R333" s="54">
        <v>3.09</v>
      </c>
      <c r="S333" s="55"/>
      <c r="T333" s="1"/>
      <c r="U333" s="1"/>
      <c r="V333" s="1"/>
      <c r="W333" s="1"/>
      <c r="X333" s="1"/>
      <c r="Y333" s="1"/>
      <c r="Z333" s="1"/>
    </row>
    <row r="334" spans="1:26" ht="15.75" customHeight="1" x14ac:dyDescent="0.25">
      <c r="A334" s="54" t="s">
        <v>445</v>
      </c>
      <c r="B334" s="54" t="s">
        <v>505</v>
      </c>
      <c r="C334" s="55" t="s">
        <v>832</v>
      </c>
      <c r="D334" s="54" t="s">
        <v>1117</v>
      </c>
      <c r="E334" s="54" t="s">
        <v>434</v>
      </c>
      <c r="F334" s="54" t="s">
        <v>1118</v>
      </c>
      <c r="G334" s="54">
        <v>6</v>
      </c>
      <c r="H334" s="54" t="s">
        <v>836</v>
      </c>
      <c r="I334" s="54">
        <v>6.9</v>
      </c>
      <c r="J334" s="54">
        <v>6.9</v>
      </c>
      <c r="K334" s="54">
        <v>41.4</v>
      </c>
      <c r="L334" s="54">
        <v>41.4</v>
      </c>
      <c r="M334" s="54">
        <v>7.34</v>
      </c>
      <c r="N334" s="54">
        <v>7.34</v>
      </c>
      <c r="O334" s="54">
        <v>44.04</v>
      </c>
      <c r="P334" s="54">
        <v>44.04</v>
      </c>
      <c r="Q334" s="54">
        <v>8.44</v>
      </c>
      <c r="R334" s="54">
        <v>8.44</v>
      </c>
      <c r="S334" s="55"/>
      <c r="T334" s="1"/>
      <c r="U334" s="1"/>
      <c r="V334" s="1"/>
      <c r="W334" s="1"/>
      <c r="X334" s="1"/>
      <c r="Y334" s="1"/>
      <c r="Z334" s="1"/>
    </row>
    <row r="335" spans="1:26" ht="15.75" customHeight="1" x14ac:dyDescent="0.25">
      <c r="A335" s="54" t="s">
        <v>1119</v>
      </c>
      <c r="B335" s="54" t="s">
        <v>1120</v>
      </c>
      <c r="C335" s="55" t="s">
        <v>832</v>
      </c>
      <c r="D335" s="54" t="s">
        <v>1117</v>
      </c>
      <c r="E335" s="54" t="s">
        <v>434</v>
      </c>
      <c r="F335" s="54" t="s">
        <v>1121</v>
      </c>
      <c r="G335" s="54">
        <v>18</v>
      </c>
      <c r="H335" s="54" t="s">
        <v>836</v>
      </c>
      <c r="I335" s="54">
        <v>1.82</v>
      </c>
      <c r="J335" s="54">
        <v>1.82</v>
      </c>
      <c r="K335" s="54">
        <v>32.76</v>
      </c>
      <c r="L335" s="54">
        <v>32.76</v>
      </c>
      <c r="M335" s="54">
        <v>1.94</v>
      </c>
      <c r="N335" s="54">
        <v>1.94</v>
      </c>
      <c r="O335" s="54">
        <v>34.92</v>
      </c>
      <c r="P335" s="54">
        <v>34.92</v>
      </c>
      <c r="Q335" s="54">
        <v>2.23</v>
      </c>
      <c r="R335" s="54">
        <v>2.23</v>
      </c>
      <c r="S335" s="55"/>
      <c r="T335" s="1"/>
      <c r="U335" s="1"/>
      <c r="V335" s="1"/>
      <c r="W335" s="1"/>
      <c r="X335" s="1"/>
      <c r="Y335" s="1"/>
      <c r="Z335" s="1"/>
    </row>
    <row r="336" spans="1:26" ht="15.75" customHeight="1" x14ac:dyDescent="0.25">
      <c r="A336" s="54" t="s">
        <v>442</v>
      </c>
      <c r="B336" s="54" t="s">
        <v>458</v>
      </c>
      <c r="C336" s="55" t="s">
        <v>832</v>
      </c>
      <c r="D336" s="54" t="s">
        <v>1117</v>
      </c>
      <c r="E336" s="54" t="s">
        <v>434</v>
      </c>
      <c r="F336" s="54" t="s">
        <v>1122</v>
      </c>
      <c r="G336" s="54">
        <v>12</v>
      </c>
      <c r="H336" s="54" t="s">
        <v>836</v>
      </c>
      <c r="I336" s="54">
        <v>3.64</v>
      </c>
      <c r="J336" s="54">
        <v>3.64</v>
      </c>
      <c r="K336" s="54">
        <v>43.68</v>
      </c>
      <c r="L336" s="54">
        <v>43.68</v>
      </c>
      <c r="M336" s="54">
        <v>3.87</v>
      </c>
      <c r="N336" s="54">
        <v>3.87</v>
      </c>
      <c r="O336" s="54">
        <v>46.44</v>
      </c>
      <c r="P336" s="54">
        <v>46.44</v>
      </c>
      <c r="Q336" s="54">
        <v>4.45</v>
      </c>
      <c r="R336" s="54">
        <v>4.45</v>
      </c>
      <c r="S336" s="55"/>
      <c r="T336" s="1"/>
      <c r="U336" s="1"/>
      <c r="V336" s="1"/>
      <c r="W336" s="1"/>
      <c r="X336" s="1"/>
      <c r="Y336" s="1"/>
      <c r="Z336" s="1"/>
    </row>
    <row r="337" spans="1:26" ht="15.75" customHeight="1" x14ac:dyDescent="0.25">
      <c r="A337" s="54" t="s">
        <v>1123</v>
      </c>
      <c r="B337" s="54" t="s">
        <v>1124</v>
      </c>
      <c r="C337" s="55" t="s">
        <v>832</v>
      </c>
      <c r="D337" s="54" t="s">
        <v>1117</v>
      </c>
      <c r="E337" s="54" t="s">
        <v>434</v>
      </c>
      <c r="F337" s="54" t="s">
        <v>1122</v>
      </c>
      <c r="G337" s="54">
        <v>12</v>
      </c>
      <c r="H337" s="54" t="s">
        <v>836</v>
      </c>
      <c r="I337" s="54">
        <v>3.64</v>
      </c>
      <c r="J337" s="54">
        <v>3.64</v>
      </c>
      <c r="K337" s="54">
        <v>43.68</v>
      </c>
      <c r="L337" s="54">
        <v>43.68</v>
      </c>
      <c r="M337" s="54">
        <v>3.87</v>
      </c>
      <c r="N337" s="54">
        <v>3.87</v>
      </c>
      <c r="O337" s="54">
        <v>46.44</v>
      </c>
      <c r="P337" s="54">
        <v>46.44</v>
      </c>
      <c r="Q337" s="54">
        <v>4.45</v>
      </c>
      <c r="R337" s="54">
        <v>4.45</v>
      </c>
      <c r="S337" s="55"/>
      <c r="T337" s="1"/>
      <c r="U337" s="1"/>
      <c r="V337" s="1"/>
      <c r="W337" s="1"/>
      <c r="X337" s="1"/>
      <c r="Y337" s="1"/>
      <c r="Z337" s="1"/>
    </row>
    <row r="338" spans="1:26" ht="15.75" customHeight="1" x14ac:dyDescent="0.25">
      <c r="A338" s="54" t="s">
        <v>439</v>
      </c>
      <c r="B338" s="54" t="s">
        <v>1125</v>
      </c>
      <c r="C338" s="55" t="s">
        <v>832</v>
      </c>
      <c r="D338" s="54" t="s">
        <v>1117</v>
      </c>
      <c r="E338" s="54" t="s">
        <v>434</v>
      </c>
      <c r="F338" s="54" t="s">
        <v>1121</v>
      </c>
      <c r="G338" s="54">
        <v>24</v>
      </c>
      <c r="H338" s="54" t="s">
        <v>836</v>
      </c>
      <c r="I338" s="54">
        <v>1.82</v>
      </c>
      <c r="J338" s="54">
        <v>1.82</v>
      </c>
      <c r="K338" s="54">
        <v>43.68</v>
      </c>
      <c r="L338" s="54">
        <v>43.68</v>
      </c>
      <c r="M338" s="54">
        <v>1.94</v>
      </c>
      <c r="N338" s="54">
        <v>1.94</v>
      </c>
      <c r="O338" s="54">
        <v>46.56</v>
      </c>
      <c r="P338" s="54">
        <v>46.56</v>
      </c>
      <c r="Q338" s="54">
        <v>2.23</v>
      </c>
      <c r="R338" s="54">
        <v>2.23</v>
      </c>
      <c r="S338" s="55"/>
      <c r="T338" s="1"/>
      <c r="U338" s="1"/>
      <c r="V338" s="1"/>
      <c r="W338" s="1"/>
      <c r="X338" s="1"/>
      <c r="Y338" s="1"/>
      <c r="Z338" s="1"/>
    </row>
    <row r="339" spans="1:26" ht="15.75" customHeight="1" x14ac:dyDescent="0.25">
      <c r="A339" s="54" t="s">
        <v>496</v>
      </c>
      <c r="B339" s="54" t="s">
        <v>497</v>
      </c>
      <c r="C339" s="55" t="s">
        <v>832</v>
      </c>
      <c r="D339" s="54" t="s">
        <v>1117</v>
      </c>
      <c r="E339" s="54" t="s">
        <v>434</v>
      </c>
      <c r="F339" s="54" t="s">
        <v>1126</v>
      </c>
      <c r="G339" s="54">
        <v>4</v>
      </c>
      <c r="H339" s="54" t="s">
        <v>544</v>
      </c>
      <c r="I339" s="54">
        <v>23.43</v>
      </c>
      <c r="J339" s="54">
        <v>27.18</v>
      </c>
      <c r="K339" s="54">
        <v>93.72</v>
      </c>
      <c r="L339" s="54">
        <v>108.72</v>
      </c>
      <c r="M339" s="54">
        <v>24.93</v>
      </c>
      <c r="N339" s="54">
        <v>28.92</v>
      </c>
      <c r="O339" s="54">
        <v>99.72</v>
      </c>
      <c r="P339" s="54">
        <v>115.68</v>
      </c>
      <c r="Q339" s="54">
        <v>28.66</v>
      </c>
      <c r="R339" s="54">
        <v>33.25</v>
      </c>
      <c r="S339" s="55"/>
      <c r="T339" s="1"/>
      <c r="U339" s="1"/>
      <c r="V339" s="1"/>
      <c r="W339" s="1"/>
      <c r="X339" s="1"/>
      <c r="Y339" s="1"/>
      <c r="Z339" s="1"/>
    </row>
    <row r="340" spans="1:26" ht="15.75" customHeight="1" x14ac:dyDescent="0.25">
      <c r="A340" s="54" t="s">
        <v>1127</v>
      </c>
      <c r="B340" s="54" t="s">
        <v>1128</v>
      </c>
      <c r="C340" s="55" t="s">
        <v>832</v>
      </c>
      <c r="D340" s="54" t="s">
        <v>1117</v>
      </c>
      <c r="E340" s="54" t="s">
        <v>434</v>
      </c>
      <c r="F340" s="54" t="s">
        <v>1121</v>
      </c>
      <c r="G340" s="54">
        <v>24</v>
      </c>
      <c r="H340" s="54" t="s">
        <v>836</v>
      </c>
      <c r="I340" s="54">
        <v>1.82</v>
      </c>
      <c r="J340" s="54">
        <v>1.82</v>
      </c>
      <c r="K340" s="54">
        <v>43.68</v>
      </c>
      <c r="L340" s="54">
        <v>43.68</v>
      </c>
      <c r="M340" s="54">
        <v>1.94</v>
      </c>
      <c r="N340" s="54">
        <v>1.94</v>
      </c>
      <c r="O340" s="54">
        <v>46.56</v>
      </c>
      <c r="P340" s="54">
        <v>46.56</v>
      </c>
      <c r="Q340" s="54">
        <v>2.23</v>
      </c>
      <c r="R340" s="54">
        <v>2.23</v>
      </c>
      <c r="S340" s="55"/>
      <c r="T340" s="1"/>
      <c r="U340" s="1"/>
      <c r="V340" s="1"/>
      <c r="W340" s="1"/>
      <c r="X340" s="1"/>
      <c r="Y340" s="1"/>
      <c r="Z340" s="1"/>
    </row>
    <row r="341" spans="1:26" ht="15.75" customHeight="1" x14ac:dyDescent="0.25">
      <c r="A341" s="54" t="s">
        <v>1129</v>
      </c>
      <c r="B341" s="54" t="s">
        <v>1130</v>
      </c>
      <c r="C341" s="55" t="s">
        <v>832</v>
      </c>
      <c r="D341" s="54" t="s">
        <v>1131</v>
      </c>
      <c r="E341" s="54" t="s">
        <v>455</v>
      </c>
      <c r="F341" s="54" t="s">
        <v>1026</v>
      </c>
      <c r="G341" s="54">
        <v>12</v>
      </c>
      <c r="H341" s="54" t="s">
        <v>544</v>
      </c>
      <c r="I341" s="54">
        <v>1.89</v>
      </c>
      <c r="J341" s="54">
        <v>2.19</v>
      </c>
      <c r="K341" s="54">
        <v>22.68</v>
      </c>
      <c r="L341" s="54">
        <v>26.31</v>
      </c>
      <c r="M341" s="54">
        <v>2.0499999999999998</v>
      </c>
      <c r="N341" s="54">
        <v>2.38</v>
      </c>
      <c r="O341" s="54">
        <v>24.6</v>
      </c>
      <c r="P341" s="54">
        <v>28.54</v>
      </c>
      <c r="Q341" s="54">
        <v>2.59</v>
      </c>
      <c r="R341" s="54">
        <v>3</v>
      </c>
      <c r="S341" s="55"/>
      <c r="T341" s="1"/>
      <c r="U341" s="1"/>
      <c r="V341" s="1"/>
      <c r="W341" s="1"/>
      <c r="X341" s="1"/>
      <c r="Y341" s="1"/>
      <c r="Z341" s="1"/>
    </row>
    <row r="342" spans="1:26" ht="15.75" customHeight="1" x14ac:dyDescent="0.25">
      <c r="A342" s="54" t="s">
        <v>327</v>
      </c>
      <c r="B342" s="54" t="s">
        <v>1132</v>
      </c>
      <c r="C342" s="55" t="s">
        <v>832</v>
      </c>
      <c r="D342" s="54" t="s">
        <v>1131</v>
      </c>
      <c r="E342" s="54" t="s">
        <v>455</v>
      </c>
      <c r="F342" s="54" t="s">
        <v>1026</v>
      </c>
      <c r="G342" s="54">
        <v>12</v>
      </c>
      <c r="H342" s="54" t="s">
        <v>544</v>
      </c>
      <c r="I342" s="54">
        <v>1.89</v>
      </c>
      <c r="J342" s="54">
        <v>2.19</v>
      </c>
      <c r="K342" s="54">
        <v>22.68</v>
      </c>
      <c r="L342" s="54">
        <v>26.31</v>
      </c>
      <c r="M342" s="54">
        <v>2.0499999999999998</v>
      </c>
      <c r="N342" s="54">
        <v>2.38</v>
      </c>
      <c r="O342" s="54">
        <v>24.6</v>
      </c>
      <c r="P342" s="54">
        <v>28.54</v>
      </c>
      <c r="Q342" s="54">
        <v>2.59</v>
      </c>
      <c r="R342" s="54">
        <v>3</v>
      </c>
      <c r="S342" s="55"/>
      <c r="T342" s="1"/>
      <c r="U342" s="1"/>
      <c r="V342" s="1"/>
      <c r="W342" s="1"/>
      <c r="X342" s="1"/>
      <c r="Y342" s="1"/>
      <c r="Z342" s="1"/>
    </row>
    <row r="343" spans="1:26" ht="15.75" customHeight="1" x14ac:dyDescent="0.25">
      <c r="A343" s="54" t="s">
        <v>1133</v>
      </c>
      <c r="B343" s="54" t="s">
        <v>1134</v>
      </c>
      <c r="C343" s="55" t="s">
        <v>832</v>
      </c>
      <c r="D343" s="54" t="s">
        <v>1131</v>
      </c>
      <c r="E343" s="54" t="s">
        <v>455</v>
      </c>
      <c r="F343" s="54" t="s">
        <v>1026</v>
      </c>
      <c r="G343" s="54">
        <v>12</v>
      </c>
      <c r="H343" s="54" t="s">
        <v>544</v>
      </c>
      <c r="I343" s="54">
        <v>1.89</v>
      </c>
      <c r="J343" s="54">
        <v>2.19</v>
      </c>
      <c r="K343" s="54">
        <v>22.68</v>
      </c>
      <c r="L343" s="54">
        <v>26.31</v>
      </c>
      <c r="M343" s="54">
        <v>2.0499999999999998</v>
      </c>
      <c r="N343" s="54">
        <v>2.38</v>
      </c>
      <c r="O343" s="54">
        <v>24.6</v>
      </c>
      <c r="P343" s="54">
        <v>28.54</v>
      </c>
      <c r="Q343" s="54">
        <v>2.59</v>
      </c>
      <c r="R343" s="54">
        <v>3</v>
      </c>
      <c r="S343" s="55"/>
      <c r="T343" s="1"/>
      <c r="U343" s="1"/>
      <c r="V343" s="1"/>
      <c r="W343" s="1"/>
      <c r="X343" s="1"/>
      <c r="Y343" s="1"/>
      <c r="Z343" s="1"/>
    </row>
    <row r="344" spans="1:26" ht="15.75" customHeight="1" x14ac:dyDescent="0.25">
      <c r="A344" s="54" t="s">
        <v>1135</v>
      </c>
      <c r="B344" s="54" t="s">
        <v>1136</v>
      </c>
      <c r="C344" s="55" t="s">
        <v>832</v>
      </c>
      <c r="D344" s="54" t="s">
        <v>1137</v>
      </c>
      <c r="E344" s="54" t="s">
        <v>492</v>
      </c>
      <c r="F344" s="54" t="s">
        <v>873</v>
      </c>
      <c r="G344" s="54">
        <v>12</v>
      </c>
      <c r="H344" s="54" t="s">
        <v>544</v>
      </c>
      <c r="I344" s="54">
        <v>8.6999999999999993</v>
      </c>
      <c r="J344" s="54">
        <v>10.09</v>
      </c>
      <c r="K344" s="54">
        <v>104.4</v>
      </c>
      <c r="L344" s="54">
        <v>121.1</v>
      </c>
      <c r="M344" s="54">
        <v>9.4600000000000009</v>
      </c>
      <c r="N344" s="54">
        <v>10.97</v>
      </c>
      <c r="O344" s="54">
        <v>113.52</v>
      </c>
      <c r="P344" s="54">
        <v>131.68</v>
      </c>
      <c r="Q344" s="54">
        <v>11.98</v>
      </c>
      <c r="R344" s="54">
        <v>13.9</v>
      </c>
      <c r="S344" s="55"/>
      <c r="T344" s="1"/>
      <c r="U344" s="1"/>
      <c r="V344" s="1"/>
      <c r="W344" s="1"/>
      <c r="X344" s="1"/>
      <c r="Y344" s="1"/>
      <c r="Z344" s="1"/>
    </row>
    <row r="345" spans="1:26" ht="15.75" customHeight="1" x14ac:dyDescent="0.25">
      <c r="A345" s="54" t="s">
        <v>448</v>
      </c>
      <c r="B345" s="54" t="s">
        <v>508</v>
      </c>
      <c r="C345" s="55" t="s">
        <v>832</v>
      </c>
      <c r="D345" s="54" t="s">
        <v>1137</v>
      </c>
      <c r="E345" s="54" t="s">
        <v>492</v>
      </c>
      <c r="F345" s="54" t="s">
        <v>839</v>
      </c>
      <c r="G345" s="54">
        <v>8</v>
      </c>
      <c r="H345" s="54" t="s">
        <v>544</v>
      </c>
      <c r="I345" s="54">
        <v>16.32</v>
      </c>
      <c r="J345" s="54">
        <v>18.93</v>
      </c>
      <c r="K345" s="54">
        <v>130.56</v>
      </c>
      <c r="L345" s="54">
        <v>151.44999999999999</v>
      </c>
      <c r="M345" s="54">
        <v>17.739999999999998</v>
      </c>
      <c r="N345" s="54">
        <v>20.58</v>
      </c>
      <c r="O345" s="54">
        <v>141.91999999999999</v>
      </c>
      <c r="P345" s="54">
        <v>164.63</v>
      </c>
      <c r="Q345" s="54">
        <v>22.46</v>
      </c>
      <c r="R345" s="54">
        <v>26.05</v>
      </c>
      <c r="S345" s="55"/>
      <c r="T345" s="1"/>
      <c r="U345" s="1"/>
      <c r="V345" s="1"/>
      <c r="W345" s="1"/>
      <c r="X345" s="1"/>
      <c r="Y345" s="1"/>
      <c r="Z345" s="1"/>
    </row>
    <row r="346" spans="1:26" ht="15.75" customHeight="1" x14ac:dyDescent="0.25">
      <c r="A346" s="54" t="s">
        <v>506</v>
      </c>
      <c r="B346" s="54" t="s">
        <v>1138</v>
      </c>
      <c r="C346" s="55" t="s">
        <v>832</v>
      </c>
      <c r="D346" s="54" t="s">
        <v>1137</v>
      </c>
      <c r="E346" s="54" t="s">
        <v>492</v>
      </c>
      <c r="F346" s="54" t="s">
        <v>905</v>
      </c>
      <c r="G346" s="54">
        <v>24</v>
      </c>
      <c r="H346" s="54" t="s">
        <v>544</v>
      </c>
      <c r="I346" s="54">
        <v>3.95</v>
      </c>
      <c r="J346" s="54">
        <v>4.58</v>
      </c>
      <c r="K346" s="54">
        <v>94.8</v>
      </c>
      <c r="L346" s="54">
        <v>109.97</v>
      </c>
      <c r="M346" s="54">
        <v>4.29</v>
      </c>
      <c r="N346" s="54">
        <v>4.9800000000000004</v>
      </c>
      <c r="O346" s="54">
        <v>102.96</v>
      </c>
      <c r="P346" s="54">
        <v>119.43</v>
      </c>
      <c r="Q346" s="54">
        <v>5.43</v>
      </c>
      <c r="R346" s="54">
        <v>6.3</v>
      </c>
      <c r="S346" s="55"/>
      <c r="T346" s="1"/>
      <c r="U346" s="1"/>
      <c r="V346" s="1"/>
      <c r="W346" s="1"/>
      <c r="X346" s="1"/>
      <c r="Y346" s="1"/>
      <c r="Z346" s="1"/>
    </row>
    <row r="347" spans="1:26" ht="15.75" customHeight="1" x14ac:dyDescent="0.25">
      <c r="A347" s="54" t="s">
        <v>1140</v>
      </c>
      <c r="B347" s="54" t="s">
        <v>1141</v>
      </c>
      <c r="C347" s="55" t="s">
        <v>832</v>
      </c>
      <c r="D347" s="54" t="s">
        <v>1137</v>
      </c>
      <c r="E347" s="54" t="s">
        <v>492</v>
      </c>
      <c r="F347" s="54" t="s">
        <v>905</v>
      </c>
      <c r="G347" s="54">
        <v>12</v>
      </c>
      <c r="H347" s="54" t="s">
        <v>544</v>
      </c>
      <c r="I347" s="54">
        <v>3.95</v>
      </c>
      <c r="J347" s="54">
        <v>4.58</v>
      </c>
      <c r="K347" s="54">
        <v>47.4</v>
      </c>
      <c r="L347" s="54">
        <v>54.98</v>
      </c>
      <c r="M347" s="54">
        <v>4.29</v>
      </c>
      <c r="N347" s="54">
        <v>4.9800000000000004</v>
      </c>
      <c r="O347" s="54">
        <v>51.48</v>
      </c>
      <c r="P347" s="54">
        <v>59.72</v>
      </c>
      <c r="Q347" s="54">
        <v>5.43</v>
      </c>
      <c r="R347" s="54">
        <v>6.3</v>
      </c>
      <c r="S347" s="55"/>
      <c r="T347" s="1"/>
      <c r="U347" s="1"/>
      <c r="V347" s="1"/>
      <c r="W347" s="1"/>
      <c r="X347" s="1"/>
      <c r="Y347" s="1"/>
      <c r="Z347" s="1"/>
    </row>
    <row r="348" spans="1:26" ht="15.75" customHeight="1" x14ac:dyDescent="0.25">
      <c r="A348" s="54" t="s">
        <v>460</v>
      </c>
      <c r="B348" s="54" t="s">
        <v>461</v>
      </c>
      <c r="C348" s="55" t="s">
        <v>832</v>
      </c>
      <c r="D348" s="54" t="s">
        <v>1137</v>
      </c>
      <c r="E348" s="54" t="s">
        <v>492</v>
      </c>
      <c r="F348" s="54" t="s">
        <v>915</v>
      </c>
      <c r="G348" s="54">
        <v>12</v>
      </c>
      <c r="H348" s="54" t="s">
        <v>544</v>
      </c>
      <c r="I348" s="54">
        <v>2.09</v>
      </c>
      <c r="J348" s="54">
        <v>2.42</v>
      </c>
      <c r="K348" s="54">
        <v>25.08</v>
      </c>
      <c r="L348" s="54">
        <v>29.09</v>
      </c>
      <c r="M348" s="54">
        <v>2.27</v>
      </c>
      <c r="N348" s="54">
        <v>2.63</v>
      </c>
      <c r="O348" s="54">
        <v>27.24</v>
      </c>
      <c r="P348" s="54">
        <v>31.6</v>
      </c>
      <c r="Q348" s="54">
        <v>2.87</v>
      </c>
      <c r="R348" s="54">
        <v>3.33</v>
      </c>
      <c r="S348" s="55"/>
      <c r="T348" s="1"/>
      <c r="U348" s="1"/>
      <c r="V348" s="1"/>
      <c r="W348" s="1"/>
      <c r="X348" s="1"/>
      <c r="Y348" s="1"/>
      <c r="Z348" s="1"/>
    </row>
    <row r="349" spans="1:26" ht="15.75" customHeight="1" x14ac:dyDescent="0.25">
      <c r="A349" s="54" t="s">
        <v>466</v>
      </c>
      <c r="B349" s="54" t="s">
        <v>467</v>
      </c>
      <c r="C349" s="55" t="s">
        <v>832</v>
      </c>
      <c r="D349" s="54" t="s">
        <v>1137</v>
      </c>
      <c r="E349" s="54" t="s">
        <v>492</v>
      </c>
      <c r="F349" s="54" t="s">
        <v>914</v>
      </c>
      <c r="G349" s="54">
        <v>36</v>
      </c>
      <c r="H349" s="54" t="s">
        <v>544</v>
      </c>
      <c r="I349" s="54">
        <v>1.1200000000000001</v>
      </c>
      <c r="J349" s="54">
        <v>1.3</v>
      </c>
      <c r="K349" s="54">
        <v>40.32</v>
      </c>
      <c r="L349" s="54">
        <v>46.77</v>
      </c>
      <c r="M349" s="54">
        <v>1.22</v>
      </c>
      <c r="N349" s="54">
        <v>1.42</v>
      </c>
      <c r="O349" s="54">
        <v>43.92</v>
      </c>
      <c r="P349" s="54">
        <v>50.95</v>
      </c>
      <c r="Q349" s="54">
        <v>1.54</v>
      </c>
      <c r="R349" s="54">
        <v>1.79</v>
      </c>
      <c r="S349" s="55"/>
      <c r="T349" s="1"/>
      <c r="U349" s="1"/>
      <c r="V349" s="1"/>
      <c r="W349" s="1"/>
      <c r="X349" s="1"/>
      <c r="Y349" s="1"/>
      <c r="Z349" s="1"/>
    </row>
    <row r="350" spans="1:26" ht="15.75" customHeight="1" x14ac:dyDescent="0.25">
      <c r="A350" s="54" t="s">
        <v>370</v>
      </c>
      <c r="B350" s="54" t="s">
        <v>1142</v>
      </c>
      <c r="C350" s="55" t="s">
        <v>832</v>
      </c>
      <c r="D350" s="54" t="s">
        <v>487</v>
      </c>
      <c r="E350" s="54" t="s">
        <v>485</v>
      </c>
      <c r="F350" s="54" t="s">
        <v>1061</v>
      </c>
      <c r="G350" s="54">
        <v>36</v>
      </c>
      <c r="H350" s="54" t="s">
        <v>544</v>
      </c>
      <c r="I350" s="54">
        <v>1.73</v>
      </c>
      <c r="J350" s="54">
        <v>2.0099999999999998</v>
      </c>
      <c r="K350" s="54">
        <v>62.28</v>
      </c>
      <c r="L350" s="54">
        <v>72.239999999999995</v>
      </c>
      <c r="M350" s="54">
        <v>1.88</v>
      </c>
      <c r="N350" s="54">
        <v>2.1800000000000002</v>
      </c>
      <c r="O350" s="54">
        <v>67.680000000000007</v>
      </c>
      <c r="P350" s="54">
        <v>78.510000000000005</v>
      </c>
      <c r="Q350" s="54">
        <v>2.38</v>
      </c>
      <c r="R350" s="54">
        <v>2.76</v>
      </c>
      <c r="S350" s="55"/>
      <c r="T350" s="1"/>
      <c r="U350" s="1"/>
      <c r="V350" s="1"/>
      <c r="W350" s="1"/>
      <c r="X350" s="1"/>
      <c r="Y350" s="1"/>
      <c r="Z350" s="1"/>
    </row>
    <row r="351" spans="1:26" ht="15.75" customHeight="1" x14ac:dyDescent="0.25">
      <c r="A351" s="54" t="s">
        <v>371</v>
      </c>
      <c r="B351" s="54" t="s">
        <v>1143</v>
      </c>
      <c r="C351" s="55" t="s">
        <v>832</v>
      </c>
      <c r="D351" s="54" t="s">
        <v>487</v>
      </c>
      <c r="E351" s="54" t="s">
        <v>485</v>
      </c>
      <c r="F351" s="54" t="s">
        <v>1026</v>
      </c>
      <c r="G351" s="54">
        <v>18</v>
      </c>
      <c r="H351" s="54" t="s">
        <v>544</v>
      </c>
      <c r="I351" s="54">
        <v>3.13</v>
      </c>
      <c r="J351" s="54">
        <v>3.63</v>
      </c>
      <c r="K351" s="54">
        <v>56.34</v>
      </c>
      <c r="L351" s="54">
        <v>65.349999999999994</v>
      </c>
      <c r="M351" s="54">
        <v>3.4</v>
      </c>
      <c r="N351" s="54">
        <v>3.94</v>
      </c>
      <c r="O351" s="54">
        <v>61.2</v>
      </c>
      <c r="P351" s="54">
        <v>70.989999999999995</v>
      </c>
      <c r="Q351" s="54">
        <v>4.3099999999999996</v>
      </c>
      <c r="R351" s="54">
        <v>5</v>
      </c>
      <c r="S351" s="55"/>
      <c r="T351" s="1"/>
      <c r="U351" s="1"/>
      <c r="V351" s="1"/>
      <c r="W351" s="1"/>
      <c r="X351" s="1"/>
      <c r="Y351" s="1"/>
      <c r="Z351" s="1"/>
    </row>
    <row r="352" spans="1:26" ht="15.75" customHeight="1" x14ac:dyDescent="0.25">
      <c r="A352" s="54" t="s">
        <v>1144</v>
      </c>
      <c r="B352" s="54" t="s">
        <v>1145</v>
      </c>
      <c r="C352" s="55" t="s">
        <v>832</v>
      </c>
      <c r="D352" s="54" t="s">
        <v>487</v>
      </c>
      <c r="E352" s="54" t="s">
        <v>485</v>
      </c>
      <c r="F352" s="54" t="s">
        <v>1146</v>
      </c>
      <c r="G352" s="54">
        <v>42</v>
      </c>
      <c r="H352" s="54" t="s">
        <v>544</v>
      </c>
      <c r="I352" s="54">
        <v>0.62</v>
      </c>
      <c r="J352" s="54">
        <v>0.72</v>
      </c>
      <c r="K352" s="54">
        <v>26.04</v>
      </c>
      <c r="L352" s="54">
        <v>30.21</v>
      </c>
      <c r="M352" s="54">
        <v>0.67</v>
      </c>
      <c r="N352" s="54">
        <v>0.78</v>
      </c>
      <c r="O352" s="54">
        <v>28.14</v>
      </c>
      <c r="P352" s="54">
        <v>32.64</v>
      </c>
      <c r="Q352" s="54">
        <v>0.85</v>
      </c>
      <c r="R352" s="54">
        <v>0.99</v>
      </c>
      <c r="S352" s="55"/>
      <c r="T352" s="1"/>
      <c r="U352" s="1"/>
      <c r="V352" s="1"/>
      <c r="W352" s="1"/>
      <c r="X352" s="1"/>
      <c r="Y352" s="1"/>
      <c r="Z352" s="1"/>
    </row>
    <row r="353" spans="1:26" ht="15.75" customHeight="1" x14ac:dyDescent="0.25">
      <c r="A353" s="54" t="s">
        <v>1147</v>
      </c>
      <c r="B353" s="54" t="s">
        <v>1148</v>
      </c>
      <c r="C353" s="55" t="s">
        <v>832</v>
      </c>
      <c r="D353" s="54" t="s">
        <v>1149</v>
      </c>
      <c r="E353" s="54" t="s">
        <v>457</v>
      </c>
      <c r="F353" s="54" t="s">
        <v>1150</v>
      </c>
      <c r="G353" s="54">
        <v>12</v>
      </c>
      <c r="H353" s="54" t="s">
        <v>836</v>
      </c>
      <c r="I353" s="54">
        <v>2.83</v>
      </c>
      <c r="J353" s="54">
        <v>2.83</v>
      </c>
      <c r="K353" s="54">
        <v>33.96</v>
      </c>
      <c r="L353" s="54">
        <v>33.96</v>
      </c>
      <c r="M353" s="54">
        <v>3.08</v>
      </c>
      <c r="N353" s="54">
        <v>3.08</v>
      </c>
      <c r="O353" s="54">
        <v>36.96</v>
      </c>
      <c r="P353" s="54">
        <v>36.96</v>
      </c>
      <c r="Q353" s="54">
        <v>3.62</v>
      </c>
      <c r="R353" s="54">
        <v>3.62</v>
      </c>
      <c r="S353" s="55"/>
      <c r="T353" s="1"/>
      <c r="U353" s="1"/>
      <c r="V353" s="1"/>
      <c r="W353" s="1"/>
      <c r="X353" s="1"/>
      <c r="Y353" s="1"/>
      <c r="Z353" s="1"/>
    </row>
    <row r="354" spans="1:26" ht="15.75" customHeight="1" x14ac:dyDescent="0.25">
      <c r="A354" s="54" t="s">
        <v>1151</v>
      </c>
      <c r="B354" s="54" t="s">
        <v>1152</v>
      </c>
      <c r="C354" s="55" t="s">
        <v>832</v>
      </c>
      <c r="D354" s="54" t="s">
        <v>1149</v>
      </c>
      <c r="E354" s="54" t="s">
        <v>1092</v>
      </c>
      <c r="F354" s="54" t="s">
        <v>1153</v>
      </c>
      <c r="G354" s="54">
        <v>1</v>
      </c>
      <c r="H354" s="54" t="s">
        <v>836</v>
      </c>
      <c r="I354" s="54">
        <v>76.36</v>
      </c>
      <c r="J354" s="54">
        <v>76.36</v>
      </c>
      <c r="K354" s="54">
        <v>76.36</v>
      </c>
      <c r="L354" s="54">
        <v>76.36</v>
      </c>
      <c r="M354" s="54">
        <v>83</v>
      </c>
      <c r="N354" s="54">
        <v>83</v>
      </c>
      <c r="O354" s="54">
        <v>83</v>
      </c>
      <c r="P354" s="54">
        <v>83</v>
      </c>
      <c r="Q354" s="54">
        <v>83</v>
      </c>
      <c r="R354" s="54">
        <v>83</v>
      </c>
      <c r="S354" s="55"/>
      <c r="T354" s="1"/>
      <c r="U354" s="1"/>
      <c r="V354" s="1"/>
      <c r="W354" s="1"/>
      <c r="X354" s="1"/>
      <c r="Y354" s="1"/>
      <c r="Z354" s="1"/>
    </row>
    <row r="355" spans="1:26" ht="15.75" customHeight="1" x14ac:dyDescent="0.25">
      <c r="A355" s="54" t="s">
        <v>324</v>
      </c>
      <c r="B355" s="54" t="s">
        <v>1154</v>
      </c>
      <c r="C355" s="55" t="s">
        <v>832</v>
      </c>
      <c r="D355" s="54" t="s">
        <v>459</v>
      </c>
      <c r="E355" s="54" t="s">
        <v>457</v>
      </c>
      <c r="F355" s="54" t="s">
        <v>873</v>
      </c>
      <c r="G355" s="54">
        <v>12</v>
      </c>
      <c r="H355" s="54" t="s">
        <v>836</v>
      </c>
      <c r="I355" s="54">
        <v>2.06</v>
      </c>
      <c r="J355" s="54">
        <v>2.06</v>
      </c>
      <c r="K355" s="54">
        <v>24.72</v>
      </c>
      <c r="L355" s="54">
        <v>24.72</v>
      </c>
      <c r="M355" s="54">
        <v>2.21</v>
      </c>
      <c r="N355" s="54">
        <v>2.21</v>
      </c>
      <c r="O355" s="54">
        <v>26.52</v>
      </c>
      <c r="P355" s="54">
        <v>26.52</v>
      </c>
      <c r="Q355" s="54">
        <v>2.6</v>
      </c>
      <c r="R355" s="54">
        <v>2.6</v>
      </c>
      <c r="S355" s="55"/>
      <c r="T355" s="1"/>
      <c r="U355" s="1"/>
      <c r="V355" s="1"/>
      <c r="W355" s="1"/>
      <c r="X355" s="1"/>
      <c r="Y355" s="1"/>
      <c r="Z355" s="1"/>
    </row>
    <row r="356" spans="1:26" ht="15.75" customHeight="1" x14ac:dyDescent="0.25">
      <c r="A356" s="54" t="s">
        <v>343</v>
      </c>
      <c r="B356" s="54" t="s">
        <v>1155</v>
      </c>
      <c r="C356" s="55" t="s">
        <v>832</v>
      </c>
      <c r="D356" s="54" t="s">
        <v>459</v>
      </c>
      <c r="E356" s="54" t="s">
        <v>457</v>
      </c>
      <c r="F356" s="54" t="s">
        <v>873</v>
      </c>
      <c r="G356" s="54">
        <v>12</v>
      </c>
      <c r="H356" s="54" t="s">
        <v>836</v>
      </c>
      <c r="I356" s="54">
        <v>2.06</v>
      </c>
      <c r="J356" s="54">
        <v>2.06</v>
      </c>
      <c r="K356" s="54">
        <v>24.72</v>
      </c>
      <c r="L356" s="54">
        <v>24.72</v>
      </c>
      <c r="M356" s="54">
        <v>2.21</v>
      </c>
      <c r="N356" s="54">
        <v>2.21</v>
      </c>
      <c r="O356" s="54">
        <v>26.52</v>
      </c>
      <c r="P356" s="54">
        <v>26.52</v>
      </c>
      <c r="Q356" s="54">
        <v>2.6</v>
      </c>
      <c r="R356" s="54">
        <v>2.6</v>
      </c>
      <c r="S356" s="55"/>
      <c r="T356" s="1"/>
      <c r="U356" s="1"/>
      <c r="V356" s="1"/>
      <c r="W356" s="1"/>
      <c r="X356" s="1"/>
      <c r="Y356" s="1"/>
      <c r="Z356" s="1"/>
    </row>
    <row r="357" spans="1:26" ht="15.75" customHeight="1" x14ac:dyDescent="0.25">
      <c r="A357" s="54" t="s">
        <v>345</v>
      </c>
      <c r="B357" s="54" t="s">
        <v>1156</v>
      </c>
      <c r="C357" s="55" t="s">
        <v>832</v>
      </c>
      <c r="D357" s="54" t="s">
        <v>459</v>
      </c>
      <c r="E357" s="54" t="s">
        <v>457</v>
      </c>
      <c r="F357" s="54" t="s">
        <v>873</v>
      </c>
      <c r="G357" s="54">
        <v>12</v>
      </c>
      <c r="H357" s="54" t="s">
        <v>836</v>
      </c>
      <c r="I357" s="54">
        <v>2.06</v>
      </c>
      <c r="J357" s="54">
        <v>2.06</v>
      </c>
      <c r="K357" s="54">
        <v>24.72</v>
      </c>
      <c r="L357" s="54">
        <v>24.72</v>
      </c>
      <c r="M357" s="54">
        <v>2.21</v>
      </c>
      <c r="N357" s="54">
        <v>2.21</v>
      </c>
      <c r="O357" s="54">
        <v>26.52</v>
      </c>
      <c r="P357" s="54">
        <v>26.52</v>
      </c>
      <c r="Q357" s="54">
        <v>2.6</v>
      </c>
      <c r="R357" s="54">
        <v>2.6</v>
      </c>
      <c r="S357" s="55"/>
      <c r="T357" s="1"/>
      <c r="U357" s="1"/>
      <c r="V357" s="1"/>
      <c r="W357" s="1"/>
      <c r="X357" s="1"/>
      <c r="Y357" s="1"/>
      <c r="Z357" s="1"/>
    </row>
    <row r="358" spans="1:26" ht="15.75" customHeight="1" x14ac:dyDescent="0.25">
      <c r="A358" s="54" t="s">
        <v>1157</v>
      </c>
      <c r="B358" s="54" t="s">
        <v>1158</v>
      </c>
      <c r="C358" s="55" t="s">
        <v>832</v>
      </c>
      <c r="D358" s="54" t="s">
        <v>459</v>
      </c>
      <c r="E358" s="54" t="s">
        <v>457</v>
      </c>
      <c r="F358" s="54" t="s">
        <v>873</v>
      </c>
      <c r="G358" s="54">
        <v>12</v>
      </c>
      <c r="H358" s="54" t="s">
        <v>836</v>
      </c>
      <c r="I358" s="54">
        <v>1.66</v>
      </c>
      <c r="J358" s="54">
        <v>1.66</v>
      </c>
      <c r="K358" s="54">
        <v>19.920000000000002</v>
      </c>
      <c r="L358" s="54">
        <v>19.920000000000002</v>
      </c>
      <c r="M358" s="54">
        <v>1.79</v>
      </c>
      <c r="N358" s="54">
        <v>1.79</v>
      </c>
      <c r="O358" s="54">
        <v>21.48</v>
      </c>
      <c r="P358" s="54">
        <v>21.48</v>
      </c>
      <c r="Q358" s="54">
        <v>2.11</v>
      </c>
      <c r="R358" s="54">
        <v>2.11</v>
      </c>
      <c r="S358" s="55"/>
      <c r="T358" s="1"/>
      <c r="U358" s="1"/>
      <c r="V358" s="1"/>
      <c r="W358" s="1"/>
      <c r="X358" s="1"/>
      <c r="Y358" s="1"/>
      <c r="Z358" s="1"/>
    </row>
    <row r="359" spans="1:26" ht="15.75" customHeight="1" x14ac:dyDescent="0.25">
      <c r="A359" s="54" t="s">
        <v>347</v>
      </c>
      <c r="B359" s="54" t="s">
        <v>1159</v>
      </c>
      <c r="C359" s="55" t="s">
        <v>832</v>
      </c>
      <c r="D359" s="54" t="s">
        <v>459</v>
      </c>
      <c r="E359" s="54" t="s">
        <v>457</v>
      </c>
      <c r="F359" s="54" t="s">
        <v>873</v>
      </c>
      <c r="G359" s="54">
        <v>12</v>
      </c>
      <c r="H359" s="54" t="s">
        <v>836</v>
      </c>
      <c r="I359" s="54">
        <v>2.06</v>
      </c>
      <c r="J359" s="54">
        <v>2.06</v>
      </c>
      <c r="K359" s="54">
        <v>24.72</v>
      </c>
      <c r="L359" s="54">
        <v>24.72</v>
      </c>
      <c r="M359" s="54">
        <v>2.21</v>
      </c>
      <c r="N359" s="54">
        <v>2.21</v>
      </c>
      <c r="O359" s="54">
        <v>26.52</v>
      </c>
      <c r="P359" s="54">
        <v>26.52</v>
      </c>
      <c r="Q359" s="54">
        <v>2.6</v>
      </c>
      <c r="R359" s="54">
        <v>2.6</v>
      </c>
      <c r="S359" s="55"/>
      <c r="T359" s="1"/>
      <c r="U359" s="1"/>
      <c r="V359" s="1"/>
      <c r="W359" s="1"/>
      <c r="X359" s="1"/>
      <c r="Y359" s="1"/>
      <c r="Z359" s="1"/>
    </row>
    <row r="360" spans="1:26" ht="15.75" customHeight="1" x14ac:dyDescent="0.25">
      <c r="A360" s="54" t="s">
        <v>350</v>
      </c>
      <c r="B360" s="54" t="s">
        <v>1160</v>
      </c>
      <c r="C360" s="55" t="s">
        <v>832</v>
      </c>
      <c r="D360" s="54" t="s">
        <v>459</v>
      </c>
      <c r="E360" s="54" t="s">
        <v>457</v>
      </c>
      <c r="F360" s="54" t="s">
        <v>1026</v>
      </c>
      <c r="G360" s="54">
        <v>12</v>
      </c>
      <c r="H360" s="54" t="s">
        <v>836</v>
      </c>
      <c r="I360" s="54">
        <v>1.04</v>
      </c>
      <c r="J360" s="54">
        <v>1.04</v>
      </c>
      <c r="K360" s="54">
        <v>12.48</v>
      </c>
      <c r="L360" s="54">
        <v>12.48</v>
      </c>
      <c r="M360" s="54">
        <v>1.1200000000000001</v>
      </c>
      <c r="N360" s="54">
        <v>1.1200000000000001</v>
      </c>
      <c r="O360" s="54">
        <v>13.44</v>
      </c>
      <c r="P360" s="54">
        <v>13.44</v>
      </c>
      <c r="Q360" s="54">
        <v>1.32</v>
      </c>
      <c r="R360" s="54">
        <v>1.32</v>
      </c>
      <c r="S360" s="55"/>
      <c r="T360" s="1"/>
      <c r="U360" s="1"/>
      <c r="V360" s="1"/>
      <c r="W360" s="1"/>
      <c r="X360" s="1"/>
      <c r="Y360" s="1"/>
      <c r="Z360" s="1"/>
    </row>
    <row r="361" spans="1:26" ht="15.75" customHeight="1" x14ac:dyDescent="0.25">
      <c r="A361" s="54" t="s">
        <v>354</v>
      </c>
      <c r="B361" s="54" t="s">
        <v>1161</v>
      </c>
      <c r="C361" s="55" t="s">
        <v>832</v>
      </c>
      <c r="D361" s="54" t="s">
        <v>459</v>
      </c>
      <c r="E361" s="54" t="s">
        <v>457</v>
      </c>
      <c r="F361" s="54" t="s">
        <v>1026</v>
      </c>
      <c r="G361" s="54">
        <v>12</v>
      </c>
      <c r="H361" s="54" t="s">
        <v>836</v>
      </c>
      <c r="I361" s="54">
        <v>1.04</v>
      </c>
      <c r="J361" s="54">
        <v>1.04</v>
      </c>
      <c r="K361" s="54">
        <v>12.48</v>
      </c>
      <c r="L361" s="54">
        <v>12.48</v>
      </c>
      <c r="M361" s="54">
        <v>1.1200000000000001</v>
      </c>
      <c r="N361" s="54">
        <v>1.1200000000000001</v>
      </c>
      <c r="O361" s="54">
        <v>13.44</v>
      </c>
      <c r="P361" s="54">
        <v>13.44</v>
      </c>
      <c r="Q361" s="54">
        <v>1.32</v>
      </c>
      <c r="R361" s="54">
        <v>1.32</v>
      </c>
      <c r="S361" s="55"/>
      <c r="T361" s="1"/>
      <c r="U361" s="1"/>
      <c r="V361" s="1"/>
      <c r="W361" s="1"/>
      <c r="X361" s="1"/>
      <c r="Y361" s="1"/>
      <c r="Z361" s="1"/>
    </row>
    <row r="362" spans="1:26" ht="15.75" customHeight="1" x14ac:dyDescent="0.25">
      <c r="A362" s="54" t="s">
        <v>355</v>
      </c>
      <c r="B362" s="54" t="s">
        <v>1162</v>
      </c>
      <c r="C362" s="55" t="s">
        <v>832</v>
      </c>
      <c r="D362" s="54" t="s">
        <v>459</v>
      </c>
      <c r="E362" s="54" t="s">
        <v>457</v>
      </c>
      <c r="F362" s="54" t="s">
        <v>1026</v>
      </c>
      <c r="G362" s="54">
        <v>12</v>
      </c>
      <c r="H362" s="54" t="s">
        <v>836</v>
      </c>
      <c r="I362" s="54">
        <v>1.04</v>
      </c>
      <c r="J362" s="54">
        <v>1.04</v>
      </c>
      <c r="K362" s="54">
        <v>12.48</v>
      </c>
      <c r="L362" s="54">
        <v>12.48</v>
      </c>
      <c r="M362" s="54">
        <v>1.1200000000000001</v>
      </c>
      <c r="N362" s="54">
        <v>1.1200000000000001</v>
      </c>
      <c r="O362" s="54">
        <v>13.44</v>
      </c>
      <c r="P362" s="54">
        <v>13.44</v>
      </c>
      <c r="Q362" s="54">
        <v>1.32</v>
      </c>
      <c r="R362" s="54">
        <v>1.32</v>
      </c>
      <c r="S362" s="55"/>
      <c r="T362" s="1"/>
      <c r="U362" s="1"/>
      <c r="V362" s="1"/>
      <c r="W362" s="1"/>
      <c r="X362" s="1"/>
      <c r="Y362" s="1"/>
      <c r="Z362" s="1"/>
    </row>
    <row r="363" spans="1:26" ht="15.75" customHeight="1" x14ac:dyDescent="0.25">
      <c r="A363" s="54" t="s">
        <v>1163</v>
      </c>
      <c r="B363" s="54" t="s">
        <v>1164</v>
      </c>
      <c r="C363" s="55" t="s">
        <v>832</v>
      </c>
      <c r="D363" s="54" t="s">
        <v>459</v>
      </c>
      <c r="E363" s="54" t="s">
        <v>457</v>
      </c>
      <c r="F363" s="54" t="s">
        <v>1026</v>
      </c>
      <c r="G363" s="54">
        <v>12</v>
      </c>
      <c r="H363" s="54" t="s">
        <v>836</v>
      </c>
      <c r="I363" s="54">
        <v>0.85</v>
      </c>
      <c r="J363" s="54">
        <v>0.85</v>
      </c>
      <c r="K363" s="54">
        <v>10.199999999999999</v>
      </c>
      <c r="L363" s="54">
        <v>10.199999999999999</v>
      </c>
      <c r="M363" s="54">
        <v>0.91</v>
      </c>
      <c r="N363" s="54">
        <v>0.91</v>
      </c>
      <c r="O363" s="54">
        <v>10.92</v>
      </c>
      <c r="P363" s="54">
        <v>10.92</v>
      </c>
      <c r="Q363" s="54">
        <v>1.07</v>
      </c>
      <c r="R363" s="54">
        <v>1.07</v>
      </c>
      <c r="S363" s="55"/>
      <c r="T363" s="1"/>
      <c r="U363" s="1"/>
      <c r="V363" s="1"/>
      <c r="W363" s="1"/>
      <c r="X363" s="1"/>
      <c r="Y363" s="1"/>
      <c r="Z363" s="1"/>
    </row>
    <row r="364" spans="1:26" ht="15.75" customHeight="1" x14ac:dyDescent="0.25">
      <c r="A364" s="54" t="s">
        <v>358</v>
      </c>
      <c r="B364" s="54" t="s">
        <v>1165</v>
      </c>
      <c r="C364" s="55" t="s">
        <v>832</v>
      </c>
      <c r="D364" s="54" t="s">
        <v>459</v>
      </c>
      <c r="E364" s="54" t="s">
        <v>457</v>
      </c>
      <c r="F364" s="54" t="s">
        <v>873</v>
      </c>
      <c r="G364" s="54">
        <v>12</v>
      </c>
      <c r="H364" s="54" t="s">
        <v>836</v>
      </c>
      <c r="I364" s="54">
        <v>2.06</v>
      </c>
      <c r="J364" s="54">
        <v>2.06</v>
      </c>
      <c r="K364" s="54">
        <v>24.72</v>
      </c>
      <c r="L364" s="54">
        <v>24.72</v>
      </c>
      <c r="M364" s="54">
        <v>2.21</v>
      </c>
      <c r="N364" s="54">
        <v>2.21</v>
      </c>
      <c r="O364" s="54">
        <v>26.52</v>
      </c>
      <c r="P364" s="54">
        <v>26.52</v>
      </c>
      <c r="Q364" s="54">
        <v>2.6</v>
      </c>
      <c r="R364" s="54">
        <v>2.6</v>
      </c>
      <c r="S364" s="55"/>
      <c r="T364" s="1"/>
      <c r="U364" s="1"/>
      <c r="V364" s="1"/>
      <c r="W364" s="1"/>
      <c r="X364" s="1"/>
      <c r="Y364" s="1"/>
      <c r="Z364" s="1"/>
    </row>
    <row r="365" spans="1:26" ht="15.75" customHeight="1" x14ac:dyDescent="0.25">
      <c r="A365" s="54" t="s">
        <v>1166</v>
      </c>
      <c r="B365" s="54" t="s">
        <v>1167</v>
      </c>
      <c r="C365" s="55" t="s">
        <v>832</v>
      </c>
      <c r="D365" s="54" t="s">
        <v>459</v>
      </c>
      <c r="E365" s="54" t="s">
        <v>457</v>
      </c>
      <c r="F365" s="54" t="s">
        <v>873</v>
      </c>
      <c r="G365" s="54">
        <v>12</v>
      </c>
      <c r="H365" s="54" t="s">
        <v>836</v>
      </c>
      <c r="I365" s="54">
        <v>1.66</v>
      </c>
      <c r="J365" s="54">
        <v>1.66</v>
      </c>
      <c r="K365" s="54">
        <v>19.920000000000002</v>
      </c>
      <c r="L365" s="54">
        <v>19.920000000000002</v>
      </c>
      <c r="M365" s="54">
        <v>1.79</v>
      </c>
      <c r="N365" s="54">
        <v>1.79</v>
      </c>
      <c r="O365" s="54">
        <v>21.48</v>
      </c>
      <c r="P365" s="54">
        <v>21.48</v>
      </c>
      <c r="Q365" s="54">
        <v>2.11</v>
      </c>
      <c r="R365" s="54">
        <v>2.11</v>
      </c>
      <c r="S365" s="55"/>
      <c r="T365" s="1"/>
      <c r="U365" s="1"/>
      <c r="V365" s="1"/>
      <c r="W365" s="1"/>
      <c r="X365" s="1"/>
      <c r="Y365" s="1"/>
      <c r="Z365" s="1"/>
    </row>
    <row r="366" spans="1:26" ht="15.75" customHeight="1" x14ac:dyDescent="0.25">
      <c r="A366" s="54" t="s">
        <v>359</v>
      </c>
      <c r="B366" s="54" t="s">
        <v>1168</v>
      </c>
      <c r="C366" s="55" t="s">
        <v>832</v>
      </c>
      <c r="D366" s="54" t="s">
        <v>459</v>
      </c>
      <c r="E366" s="54" t="s">
        <v>457</v>
      </c>
      <c r="F366" s="54" t="s">
        <v>873</v>
      </c>
      <c r="G366" s="54">
        <v>12</v>
      </c>
      <c r="H366" s="54" t="s">
        <v>836</v>
      </c>
      <c r="I366" s="54">
        <v>1.81</v>
      </c>
      <c r="J366" s="54">
        <v>1.81</v>
      </c>
      <c r="K366" s="54">
        <v>21.72</v>
      </c>
      <c r="L366" s="54">
        <v>21.72</v>
      </c>
      <c r="M366" s="54">
        <v>1.96</v>
      </c>
      <c r="N366" s="54">
        <v>1.96</v>
      </c>
      <c r="O366" s="54">
        <v>23.52</v>
      </c>
      <c r="P366" s="54">
        <v>23.52</v>
      </c>
      <c r="Q366" s="54">
        <v>2.2999999999999998</v>
      </c>
      <c r="R366" s="54">
        <v>2.2999999999999998</v>
      </c>
      <c r="S366" s="55"/>
      <c r="T366" s="1"/>
      <c r="U366" s="1"/>
      <c r="V366" s="1"/>
      <c r="W366" s="1"/>
      <c r="X366" s="1"/>
      <c r="Y366" s="1"/>
      <c r="Z366" s="1"/>
    </row>
    <row r="367" spans="1:26" ht="15.75" customHeight="1" x14ac:dyDescent="0.25">
      <c r="A367" s="54" t="s">
        <v>1170</v>
      </c>
      <c r="B367" s="54" t="s">
        <v>1171</v>
      </c>
      <c r="C367" s="55" t="s">
        <v>832</v>
      </c>
      <c r="D367" s="54" t="s">
        <v>459</v>
      </c>
      <c r="E367" s="54" t="s">
        <v>457</v>
      </c>
      <c r="F367" s="54" t="s">
        <v>873</v>
      </c>
      <c r="G367" s="54">
        <v>12</v>
      </c>
      <c r="H367" s="54" t="s">
        <v>836</v>
      </c>
      <c r="I367" s="54">
        <v>1.9</v>
      </c>
      <c r="J367" s="54">
        <v>1.9</v>
      </c>
      <c r="K367" s="54">
        <v>22.8</v>
      </c>
      <c r="L367" s="54">
        <v>22.8</v>
      </c>
      <c r="M367" s="54">
        <v>2.04</v>
      </c>
      <c r="N367" s="54">
        <v>2.04</v>
      </c>
      <c r="O367" s="54">
        <v>24.48</v>
      </c>
      <c r="P367" s="54">
        <v>24.48</v>
      </c>
      <c r="Q367" s="54">
        <v>2.4</v>
      </c>
      <c r="R367" s="54">
        <v>2.4</v>
      </c>
      <c r="S367" s="55"/>
      <c r="T367" s="1"/>
      <c r="U367" s="1"/>
      <c r="V367" s="1"/>
      <c r="W367" s="1"/>
      <c r="X367" s="1"/>
      <c r="Y367" s="1"/>
      <c r="Z367" s="1"/>
    </row>
    <row r="368" spans="1:26" ht="15.75" customHeight="1" x14ac:dyDescent="0.25">
      <c r="A368" s="54" t="s">
        <v>363</v>
      </c>
      <c r="B368" s="54" t="s">
        <v>1172</v>
      </c>
      <c r="C368" s="55" t="s">
        <v>832</v>
      </c>
      <c r="D368" s="54" t="s">
        <v>459</v>
      </c>
      <c r="E368" s="54" t="s">
        <v>457</v>
      </c>
      <c r="F368" s="54" t="s">
        <v>873</v>
      </c>
      <c r="G368" s="54">
        <v>12</v>
      </c>
      <c r="H368" s="54" t="s">
        <v>836</v>
      </c>
      <c r="I368" s="54">
        <v>1.9</v>
      </c>
      <c r="J368" s="54">
        <v>1.9</v>
      </c>
      <c r="K368" s="54">
        <v>22.8</v>
      </c>
      <c r="L368" s="54">
        <v>22.8</v>
      </c>
      <c r="M368" s="54">
        <v>2.04</v>
      </c>
      <c r="N368" s="54">
        <v>2.04</v>
      </c>
      <c r="O368" s="54">
        <v>24.48</v>
      </c>
      <c r="P368" s="54">
        <v>24.48</v>
      </c>
      <c r="Q368" s="54">
        <v>2.4</v>
      </c>
      <c r="R368" s="54">
        <v>2.4</v>
      </c>
      <c r="S368" s="55"/>
      <c r="T368" s="1"/>
      <c r="U368" s="1"/>
      <c r="V368" s="1"/>
      <c r="W368" s="1"/>
      <c r="X368" s="1"/>
      <c r="Y368" s="1"/>
      <c r="Z368" s="1"/>
    </row>
    <row r="369" spans="1:26" ht="15.75" customHeight="1" x14ac:dyDescent="0.25">
      <c r="A369" s="54" t="s">
        <v>365</v>
      </c>
      <c r="B369" s="54" t="s">
        <v>1173</v>
      </c>
      <c r="C369" s="55" t="s">
        <v>832</v>
      </c>
      <c r="D369" s="54" t="s">
        <v>459</v>
      </c>
      <c r="E369" s="54" t="s">
        <v>457</v>
      </c>
      <c r="F369" s="54" t="s">
        <v>873</v>
      </c>
      <c r="G369" s="54">
        <v>12</v>
      </c>
      <c r="H369" s="54" t="s">
        <v>836</v>
      </c>
      <c r="I369" s="54">
        <v>1.9</v>
      </c>
      <c r="J369" s="54">
        <v>1.9</v>
      </c>
      <c r="K369" s="54">
        <v>22.8</v>
      </c>
      <c r="L369" s="54">
        <v>22.8</v>
      </c>
      <c r="M369" s="54">
        <v>2.04</v>
      </c>
      <c r="N369" s="54">
        <v>2.04</v>
      </c>
      <c r="O369" s="54">
        <v>24.48</v>
      </c>
      <c r="P369" s="54">
        <v>24.48</v>
      </c>
      <c r="Q369" s="54">
        <v>2.4</v>
      </c>
      <c r="R369" s="54">
        <v>2.4</v>
      </c>
      <c r="S369" s="55"/>
      <c r="T369" s="1"/>
      <c r="U369" s="1"/>
      <c r="V369" s="1"/>
      <c r="W369" s="1"/>
      <c r="X369" s="1"/>
      <c r="Y369" s="1"/>
      <c r="Z369" s="1"/>
    </row>
    <row r="370" spans="1:26" ht="15.75" customHeight="1" x14ac:dyDescent="0.25">
      <c r="A370" s="54" t="s">
        <v>252</v>
      </c>
      <c r="B370" s="54" t="s">
        <v>1139</v>
      </c>
      <c r="C370" s="55" t="s">
        <v>832</v>
      </c>
      <c r="D370" s="54" t="s">
        <v>474</v>
      </c>
      <c r="E370" s="54" t="s">
        <v>469</v>
      </c>
      <c r="F370" s="54" t="s">
        <v>894</v>
      </c>
      <c r="G370" s="54">
        <v>35</v>
      </c>
      <c r="H370" s="54" t="s">
        <v>544</v>
      </c>
      <c r="I370" s="54">
        <v>1.35</v>
      </c>
      <c r="J370" s="54">
        <v>1.57</v>
      </c>
      <c r="K370" s="54">
        <v>47.25</v>
      </c>
      <c r="L370" s="54">
        <v>54.81</v>
      </c>
      <c r="M370" s="54">
        <v>1.5</v>
      </c>
      <c r="N370" s="54">
        <v>1.74</v>
      </c>
      <c r="O370" s="54">
        <v>52.5</v>
      </c>
      <c r="P370" s="54">
        <v>60.9</v>
      </c>
      <c r="Q370" s="54">
        <v>1.9</v>
      </c>
      <c r="R370" s="54">
        <v>2.2000000000000002</v>
      </c>
      <c r="S370" s="55"/>
      <c r="T370" s="1"/>
      <c r="U370" s="1"/>
      <c r="V370" s="1"/>
      <c r="W370" s="1"/>
      <c r="X370" s="1"/>
      <c r="Y370" s="1"/>
      <c r="Z370" s="1"/>
    </row>
    <row r="371" spans="1:26" ht="15.75" customHeight="1" x14ac:dyDescent="0.25">
      <c r="A371" s="54" t="s">
        <v>1174</v>
      </c>
      <c r="B371" s="54" t="s">
        <v>1175</v>
      </c>
      <c r="C371" s="55" t="s">
        <v>832</v>
      </c>
      <c r="D371" s="54" t="s">
        <v>1176</v>
      </c>
      <c r="E371" s="54" t="s">
        <v>469</v>
      </c>
      <c r="F371" s="54" t="s">
        <v>894</v>
      </c>
      <c r="G371" s="54">
        <v>35</v>
      </c>
      <c r="H371" s="54" t="s">
        <v>544</v>
      </c>
      <c r="I371" s="54">
        <v>1.25</v>
      </c>
      <c r="J371" s="54">
        <v>1.45</v>
      </c>
      <c r="K371" s="54">
        <v>43.75</v>
      </c>
      <c r="L371" s="54">
        <v>50.75</v>
      </c>
      <c r="M371" s="54">
        <v>1.36</v>
      </c>
      <c r="N371" s="54">
        <v>1.58</v>
      </c>
      <c r="O371" s="54">
        <v>47.6</v>
      </c>
      <c r="P371" s="54">
        <v>55.22</v>
      </c>
      <c r="Q371" s="54">
        <v>1.72</v>
      </c>
      <c r="R371" s="54">
        <v>2</v>
      </c>
      <c r="S371" s="55"/>
      <c r="T371" s="1"/>
      <c r="U371" s="1"/>
      <c r="V371" s="1"/>
      <c r="W371" s="1"/>
      <c r="X371" s="1"/>
      <c r="Y371" s="1"/>
      <c r="Z371" s="1"/>
    </row>
    <row r="372" spans="1:26" ht="15.75" customHeight="1" x14ac:dyDescent="0.25">
      <c r="A372" s="54" t="s">
        <v>1177</v>
      </c>
      <c r="B372" s="54" t="s">
        <v>1178</v>
      </c>
      <c r="C372" s="55" t="s">
        <v>832</v>
      </c>
      <c r="D372" s="54" t="s">
        <v>1176</v>
      </c>
      <c r="E372" s="54" t="s">
        <v>469</v>
      </c>
      <c r="F372" s="54" t="s">
        <v>892</v>
      </c>
      <c r="G372" s="54">
        <v>24</v>
      </c>
      <c r="H372" s="54" t="s">
        <v>544</v>
      </c>
      <c r="I372" s="54">
        <v>1.57</v>
      </c>
      <c r="J372" s="54">
        <v>1.82</v>
      </c>
      <c r="K372" s="54">
        <v>37.68</v>
      </c>
      <c r="L372" s="54">
        <v>43.71</v>
      </c>
      <c r="M372" s="54">
        <v>1.71</v>
      </c>
      <c r="N372" s="54">
        <v>1.98</v>
      </c>
      <c r="O372" s="54">
        <v>41.04</v>
      </c>
      <c r="P372" s="54">
        <v>47.61</v>
      </c>
      <c r="Q372" s="54">
        <v>2.16</v>
      </c>
      <c r="R372" s="54">
        <v>2.5099999999999998</v>
      </c>
      <c r="S372" s="55"/>
      <c r="T372" s="1"/>
      <c r="U372" s="1"/>
      <c r="V372" s="1"/>
      <c r="W372" s="1"/>
      <c r="X372" s="1"/>
      <c r="Y372" s="1"/>
      <c r="Z372" s="1"/>
    </row>
    <row r="373" spans="1:26" ht="15.75" customHeight="1" x14ac:dyDescent="0.25">
      <c r="A373" s="54" t="s">
        <v>1179</v>
      </c>
      <c r="B373" s="54" t="s">
        <v>1180</v>
      </c>
      <c r="C373" s="55" t="s">
        <v>832</v>
      </c>
      <c r="D373" s="54" t="s">
        <v>1181</v>
      </c>
      <c r="E373" s="54" t="s">
        <v>492</v>
      </c>
      <c r="F373" s="54" t="s">
        <v>1182</v>
      </c>
      <c r="G373" s="54">
        <v>24</v>
      </c>
      <c r="H373" s="54" t="s">
        <v>544</v>
      </c>
      <c r="I373" s="54">
        <v>0.48</v>
      </c>
      <c r="J373" s="54">
        <v>0.56000000000000005</v>
      </c>
      <c r="K373" s="54">
        <v>11.52</v>
      </c>
      <c r="L373" s="54">
        <v>13.36</v>
      </c>
      <c r="M373" s="54">
        <v>0.52</v>
      </c>
      <c r="N373" s="54">
        <v>0.6</v>
      </c>
      <c r="O373" s="54">
        <v>12.48</v>
      </c>
      <c r="P373" s="54">
        <v>14.48</v>
      </c>
      <c r="Q373" s="54">
        <v>0.69</v>
      </c>
      <c r="R373" s="54">
        <v>0.8</v>
      </c>
      <c r="S373" s="55"/>
      <c r="T373" s="1"/>
      <c r="U373" s="1"/>
      <c r="V373" s="1"/>
      <c r="W373" s="1"/>
      <c r="X373" s="1"/>
      <c r="Y373" s="1"/>
      <c r="Z373" s="1"/>
    </row>
    <row r="374" spans="1:26" ht="15.75" customHeight="1" x14ac:dyDescent="0.25">
      <c r="A374" s="54" t="s">
        <v>498</v>
      </c>
      <c r="B374" s="54" t="s">
        <v>499</v>
      </c>
      <c r="C374" s="55" t="s">
        <v>832</v>
      </c>
      <c r="D374" s="54" t="s">
        <v>1183</v>
      </c>
      <c r="E374" s="54" t="s">
        <v>481</v>
      </c>
      <c r="F374" s="54" t="s">
        <v>915</v>
      </c>
      <c r="G374" s="54">
        <v>18</v>
      </c>
      <c r="H374" s="54" t="s">
        <v>544</v>
      </c>
      <c r="I374" s="54">
        <v>2.5</v>
      </c>
      <c r="J374" s="54">
        <v>2.9</v>
      </c>
      <c r="K374" s="54">
        <v>45</v>
      </c>
      <c r="L374" s="54">
        <v>52.2</v>
      </c>
      <c r="M374" s="54">
        <v>2.73</v>
      </c>
      <c r="N374" s="54">
        <v>3.17</v>
      </c>
      <c r="O374" s="54">
        <v>49.14</v>
      </c>
      <c r="P374" s="54">
        <v>57</v>
      </c>
      <c r="Q374" s="54">
        <v>3.45</v>
      </c>
      <c r="R374" s="54">
        <v>4</v>
      </c>
      <c r="S374" s="55"/>
      <c r="T374" s="1"/>
      <c r="U374" s="1"/>
      <c r="V374" s="1"/>
      <c r="W374" s="1"/>
      <c r="X374" s="1"/>
      <c r="Y374" s="1"/>
      <c r="Z374" s="1"/>
    </row>
    <row r="375" spans="1:26" ht="15.75" customHeight="1" x14ac:dyDescent="0.25">
      <c r="A375" s="54" t="s">
        <v>462</v>
      </c>
      <c r="B375" s="54" t="s">
        <v>463</v>
      </c>
      <c r="C375" s="55" t="s">
        <v>832</v>
      </c>
      <c r="D375" s="54" t="s">
        <v>1183</v>
      </c>
      <c r="E375" s="54" t="s">
        <v>481</v>
      </c>
      <c r="F375" s="54" t="s">
        <v>1184</v>
      </c>
      <c r="G375" s="54">
        <v>18</v>
      </c>
      <c r="H375" s="54" t="s">
        <v>544</v>
      </c>
      <c r="I375" s="54">
        <v>4.16</v>
      </c>
      <c r="J375" s="54">
        <v>4.83</v>
      </c>
      <c r="K375" s="54">
        <v>74.88</v>
      </c>
      <c r="L375" s="54">
        <v>86.86</v>
      </c>
      <c r="M375" s="54">
        <v>4.5199999999999996</v>
      </c>
      <c r="N375" s="54">
        <v>5.24</v>
      </c>
      <c r="O375" s="54">
        <v>81.36</v>
      </c>
      <c r="P375" s="54">
        <v>94.38</v>
      </c>
      <c r="Q375" s="54">
        <v>5.72</v>
      </c>
      <c r="R375" s="54">
        <v>6.64</v>
      </c>
      <c r="S375" s="55"/>
      <c r="T375" s="1"/>
      <c r="U375" s="1"/>
      <c r="V375" s="1"/>
      <c r="W375" s="1"/>
      <c r="X375" s="1"/>
      <c r="Y375" s="1"/>
      <c r="Z375" s="1"/>
    </row>
    <row r="376" spans="1:26" ht="15.75" customHeight="1" x14ac:dyDescent="0.25">
      <c r="A376" s="54" t="s">
        <v>1185</v>
      </c>
      <c r="B376" s="54" t="s">
        <v>471</v>
      </c>
      <c r="C376" s="55" t="s">
        <v>832</v>
      </c>
      <c r="D376" s="54" t="s">
        <v>1183</v>
      </c>
      <c r="E376" s="54" t="s">
        <v>481</v>
      </c>
      <c r="F376" s="54" t="s">
        <v>915</v>
      </c>
      <c r="G376" s="54">
        <v>18</v>
      </c>
      <c r="H376" s="54" t="s">
        <v>544</v>
      </c>
      <c r="I376" s="54">
        <v>2.75</v>
      </c>
      <c r="J376" s="54">
        <v>3.19</v>
      </c>
      <c r="K376" s="54">
        <v>49.5</v>
      </c>
      <c r="L376" s="54">
        <v>57.42</v>
      </c>
      <c r="M376" s="54">
        <v>2.99</v>
      </c>
      <c r="N376" s="54">
        <v>3.47</v>
      </c>
      <c r="O376" s="54">
        <v>53.82</v>
      </c>
      <c r="P376" s="54">
        <v>62.43</v>
      </c>
      <c r="Q376" s="54">
        <v>3.79</v>
      </c>
      <c r="R376" s="54">
        <v>4.4000000000000004</v>
      </c>
      <c r="S376" s="55"/>
      <c r="T376" s="1"/>
      <c r="U376" s="1"/>
      <c r="V376" s="1"/>
      <c r="W376" s="1"/>
      <c r="X376" s="1"/>
      <c r="Y376" s="1"/>
      <c r="Z376" s="1"/>
    </row>
    <row r="377" spans="1:26" ht="15.75" customHeight="1" x14ac:dyDescent="0.25">
      <c r="A377" s="54" t="s">
        <v>1186</v>
      </c>
      <c r="B377" s="54" t="s">
        <v>1187</v>
      </c>
      <c r="C377" s="55" t="s">
        <v>832</v>
      </c>
      <c r="D377" s="54" t="s">
        <v>1183</v>
      </c>
      <c r="E377" s="54" t="s">
        <v>481</v>
      </c>
      <c r="F377" s="54" t="s">
        <v>1188</v>
      </c>
      <c r="G377" s="54">
        <v>12</v>
      </c>
      <c r="H377" s="54" t="s">
        <v>544</v>
      </c>
      <c r="I377" s="54">
        <v>3.98</v>
      </c>
      <c r="J377" s="54">
        <v>4.62</v>
      </c>
      <c r="K377" s="54">
        <v>47.76</v>
      </c>
      <c r="L377" s="54">
        <v>55.4</v>
      </c>
      <c r="M377" s="54">
        <v>4.33</v>
      </c>
      <c r="N377" s="54">
        <v>5.0199999999999996</v>
      </c>
      <c r="O377" s="54">
        <v>51.96</v>
      </c>
      <c r="P377" s="54">
        <v>60.27</v>
      </c>
      <c r="Q377" s="54">
        <v>5.48</v>
      </c>
      <c r="R377" s="54">
        <v>6.36</v>
      </c>
      <c r="S377" s="55"/>
      <c r="T377" s="1"/>
      <c r="U377" s="1"/>
      <c r="V377" s="1"/>
      <c r="W377" s="1"/>
      <c r="X377" s="1"/>
      <c r="Y377" s="1"/>
      <c r="Z377" s="1"/>
    </row>
    <row r="378" spans="1:26" ht="15.75" customHeight="1" x14ac:dyDescent="0.25">
      <c r="A378" s="54" t="s">
        <v>1189</v>
      </c>
      <c r="B378" s="54" t="s">
        <v>1190</v>
      </c>
      <c r="C378" s="55" t="s">
        <v>832</v>
      </c>
      <c r="D378" s="54" t="s">
        <v>1183</v>
      </c>
      <c r="E378" s="54" t="s">
        <v>481</v>
      </c>
      <c r="F378" s="54" t="s">
        <v>1188</v>
      </c>
      <c r="G378" s="54">
        <v>12</v>
      </c>
      <c r="H378" s="54" t="s">
        <v>544</v>
      </c>
      <c r="I378" s="54">
        <v>3.98</v>
      </c>
      <c r="J378" s="54">
        <v>4.62</v>
      </c>
      <c r="K378" s="54">
        <v>47.76</v>
      </c>
      <c r="L378" s="54">
        <v>55.4</v>
      </c>
      <c r="M378" s="54">
        <v>4.33</v>
      </c>
      <c r="N378" s="54">
        <v>5.0199999999999996</v>
      </c>
      <c r="O378" s="54">
        <v>51.96</v>
      </c>
      <c r="P378" s="54">
        <v>60.27</v>
      </c>
      <c r="Q378" s="54">
        <v>5.48</v>
      </c>
      <c r="R378" s="54">
        <v>6.36</v>
      </c>
      <c r="S378" s="55"/>
      <c r="T378" s="1"/>
      <c r="U378" s="1"/>
      <c r="V378" s="1"/>
      <c r="W378" s="1"/>
      <c r="X378" s="1"/>
      <c r="Y378" s="1"/>
      <c r="Z378" s="1"/>
    </row>
    <row r="379" spans="1:26" ht="15.75" customHeight="1" x14ac:dyDescent="0.25">
      <c r="A379" s="54" t="s">
        <v>1191</v>
      </c>
      <c r="B379" s="54" t="s">
        <v>1192</v>
      </c>
      <c r="C379" s="55" t="s">
        <v>832</v>
      </c>
      <c r="D379" s="54" t="s">
        <v>1183</v>
      </c>
      <c r="E379" s="54" t="s">
        <v>481</v>
      </c>
      <c r="F379" s="54" t="s">
        <v>915</v>
      </c>
      <c r="G379" s="54">
        <v>18</v>
      </c>
      <c r="H379" s="54" t="s">
        <v>544</v>
      </c>
      <c r="I379" s="54">
        <v>2.44</v>
      </c>
      <c r="J379" s="54">
        <v>2.83</v>
      </c>
      <c r="K379" s="54">
        <v>43.92</v>
      </c>
      <c r="L379" s="54">
        <v>50.95</v>
      </c>
      <c r="M379" s="54">
        <v>2.65</v>
      </c>
      <c r="N379" s="54">
        <v>3.07</v>
      </c>
      <c r="O379" s="54">
        <v>47.7</v>
      </c>
      <c r="P379" s="54">
        <v>55.33</v>
      </c>
      <c r="Q379" s="54">
        <v>3.35</v>
      </c>
      <c r="R379" s="54">
        <v>3.89</v>
      </c>
      <c r="S379" s="55"/>
      <c r="T379" s="1"/>
      <c r="U379" s="1"/>
      <c r="V379" s="1"/>
      <c r="W379" s="1"/>
      <c r="X379" s="1"/>
      <c r="Y379" s="1"/>
      <c r="Z379" s="1"/>
    </row>
    <row r="380" spans="1:26" ht="15.75" customHeight="1" x14ac:dyDescent="0.25">
      <c r="A380" s="54" t="s">
        <v>464</v>
      </c>
      <c r="B380" s="54" t="s">
        <v>500</v>
      </c>
      <c r="C380" s="55" t="s">
        <v>832</v>
      </c>
      <c r="D380" s="54" t="s">
        <v>1183</v>
      </c>
      <c r="E380" s="54" t="s">
        <v>481</v>
      </c>
      <c r="F380" s="54" t="s">
        <v>915</v>
      </c>
      <c r="G380" s="54">
        <v>18</v>
      </c>
      <c r="H380" s="54" t="s">
        <v>544</v>
      </c>
      <c r="I380" s="54">
        <v>2.44</v>
      </c>
      <c r="J380" s="54">
        <v>2.83</v>
      </c>
      <c r="K380" s="54">
        <v>43.92</v>
      </c>
      <c r="L380" s="54">
        <v>50.95</v>
      </c>
      <c r="M380" s="54">
        <v>2.65</v>
      </c>
      <c r="N380" s="54">
        <v>3.07</v>
      </c>
      <c r="O380" s="54">
        <v>47.7</v>
      </c>
      <c r="P380" s="54">
        <v>55.33</v>
      </c>
      <c r="Q380" s="54">
        <v>3.35</v>
      </c>
      <c r="R380" s="54">
        <v>3.89</v>
      </c>
      <c r="S380" s="55"/>
      <c r="T380" s="1"/>
      <c r="U380" s="1"/>
      <c r="V380" s="1"/>
      <c r="W380" s="1"/>
      <c r="X380" s="1"/>
      <c r="Y380" s="1"/>
      <c r="Z380" s="1"/>
    </row>
    <row r="381" spans="1:26" ht="15.75" customHeight="1" x14ac:dyDescent="0.25">
      <c r="A381" s="54" t="s">
        <v>470</v>
      </c>
      <c r="B381" s="54" t="s">
        <v>1193</v>
      </c>
      <c r="C381" s="55" t="s">
        <v>832</v>
      </c>
      <c r="D381" s="54" t="s">
        <v>1183</v>
      </c>
      <c r="E381" s="54" t="s">
        <v>481</v>
      </c>
      <c r="F381" s="54" t="s">
        <v>915</v>
      </c>
      <c r="G381" s="54">
        <v>18</v>
      </c>
      <c r="H381" s="54" t="s">
        <v>544</v>
      </c>
      <c r="I381" s="54">
        <v>2.75</v>
      </c>
      <c r="J381" s="54">
        <v>3.19</v>
      </c>
      <c r="K381" s="54">
        <v>49.5</v>
      </c>
      <c r="L381" s="54">
        <v>57.42</v>
      </c>
      <c r="M381" s="54">
        <v>2.99</v>
      </c>
      <c r="N381" s="54">
        <v>3.47</v>
      </c>
      <c r="O381" s="54">
        <v>53.82</v>
      </c>
      <c r="P381" s="54">
        <v>62.43</v>
      </c>
      <c r="Q381" s="54">
        <v>3.79</v>
      </c>
      <c r="R381" s="54">
        <v>4.4000000000000004</v>
      </c>
      <c r="S381" s="55"/>
      <c r="T381" s="1"/>
      <c r="U381" s="1"/>
      <c r="V381" s="1"/>
      <c r="W381" s="1"/>
      <c r="X381" s="1"/>
      <c r="Y381" s="1"/>
      <c r="Z381" s="1"/>
    </row>
    <row r="382" spans="1:26" ht="15.75" customHeight="1" x14ac:dyDescent="0.25">
      <c r="A382" s="54" t="s">
        <v>1194</v>
      </c>
      <c r="B382" s="54" t="s">
        <v>1195</v>
      </c>
      <c r="C382" s="55" t="s">
        <v>832</v>
      </c>
      <c r="D382" s="54" t="s">
        <v>1183</v>
      </c>
      <c r="E382" s="54" t="s">
        <v>481</v>
      </c>
      <c r="F382" s="54" t="s">
        <v>1188</v>
      </c>
      <c r="G382" s="54">
        <v>12</v>
      </c>
      <c r="H382" s="54" t="s">
        <v>544</v>
      </c>
      <c r="I382" s="54">
        <v>3.98</v>
      </c>
      <c r="J382" s="54">
        <v>4.62</v>
      </c>
      <c r="K382" s="54">
        <v>47.76</v>
      </c>
      <c r="L382" s="54">
        <v>55.4</v>
      </c>
      <c r="M382" s="54">
        <v>4.33</v>
      </c>
      <c r="N382" s="54">
        <v>5.0199999999999996</v>
      </c>
      <c r="O382" s="54">
        <v>51.96</v>
      </c>
      <c r="P382" s="54">
        <v>60.27</v>
      </c>
      <c r="Q382" s="54">
        <v>5.48</v>
      </c>
      <c r="R382" s="54">
        <v>6.36</v>
      </c>
      <c r="S382" s="55"/>
      <c r="T382" s="1"/>
      <c r="U382" s="1"/>
      <c r="V382" s="1"/>
      <c r="W382" s="1"/>
      <c r="X382" s="1"/>
      <c r="Y382" s="1"/>
      <c r="Z382" s="1"/>
    </row>
    <row r="383" spans="1:26" ht="15.75" customHeight="1" x14ac:dyDescent="0.25">
      <c r="A383" s="54" t="s">
        <v>472</v>
      </c>
      <c r="B383" s="54" t="s">
        <v>473</v>
      </c>
      <c r="C383" s="55" t="s">
        <v>832</v>
      </c>
      <c r="D383" s="54" t="s">
        <v>1183</v>
      </c>
      <c r="E383" s="54" t="s">
        <v>481</v>
      </c>
      <c r="F383" s="54" t="s">
        <v>1188</v>
      </c>
      <c r="G383" s="54">
        <v>12</v>
      </c>
      <c r="H383" s="54" t="s">
        <v>544</v>
      </c>
      <c r="I383" s="54">
        <v>3.98</v>
      </c>
      <c r="J383" s="54">
        <v>4.62</v>
      </c>
      <c r="K383" s="54">
        <v>47.76</v>
      </c>
      <c r="L383" s="54">
        <v>55.4</v>
      </c>
      <c r="M383" s="54">
        <v>4.33</v>
      </c>
      <c r="N383" s="54">
        <v>5.0199999999999996</v>
      </c>
      <c r="O383" s="54">
        <v>51.96</v>
      </c>
      <c r="P383" s="54">
        <v>60.27</v>
      </c>
      <c r="Q383" s="54">
        <v>5.48</v>
      </c>
      <c r="R383" s="54">
        <v>6.36</v>
      </c>
      <c r="S383" s="55"/>
      <c r="T383" s="1"/>
      <c r="U383" s="1"/>
      <c r="V383" s="1"/>
      <c r="W383" s="1"/>
      <c r="X383" s="1"/>
      <c r="Y383" s="1"/>
      <c r="Z383" s="1"/>
    </row>
    <row r="384" spans="1:26" ht="15.75" customHeight="1" x14ac:dyDescent="0.25">
      <c r="A384" s="54" t="s">
        <v>257</v>
      </c>
      <c r="B384" s="54" t="s">
        <v>1169</v>
      </c>
      <c r="C384" s="55" t="s">
        <v>832</v>
      </c>
      <c r="D384" s="54" t="s">
        <v>477</v>
      </c>
      <c r="E384" s="54" t="s">
        <v>469</v>
      </c>
      <c r="F384" s="54" t="s">
        <v>897</v>
      </c>
      <c r="G384" s="54">
        <v>20</v>
      </c>
      <c r="H384" s="54" t="s">
        <v>836</v>
      </c>
      <c r="I384" s="54">
        <v>1.02</v>
      </c>
      <c r="J384" s="54">
        <v>1.02</v>
      </c>
      <c r="K384" s="54">
        <v>20.399999999999999</v>
      </c>
      <c r="L384" s="54">
        <v>20.399999999999999</v>
      </c>
      <c r="M384" s="54">
        <v>1.1100000000000001</v>
      </c>
      <c r="N384" s="54">
        <v>1.1100000000000001</v>
      </c>
      <c r="O384" s="54">
        <v>22.2</v>
      </c>
      <c r="P384" s="54">
        <v>22.2</v>
      </c>
      <c r="Q384" s="54">
        <v>1.4</v>
      </c>
      <c r="R384" s="54">
        <v>1.4</v>
      </c>
      <c r="S384" s="55"/>
      <c r="T384" s="1"/>
      <c r="U384" s="1"/>
      <c r="V384" s="1"/>
      <c r="W384" s="1"/>
      <c r="X384" s="1"/>
      <c r="Y384" s="1"/>
      <c r="Z384" s="1"/>
    </row>
    <row r="385" spans="1:26" ht="15.75" customHeight="1" x14ac:dyDescent="0.25">
      <c r="A385" s="54" t="s">
        <v>1196</v>
      </c>
      <c r="B385" s="54" t="s">
        <v>1197</v>
      </c>
      <c r="C385" s="55" t="s">
        <v>832</v>
      </c>
      <c r="D385" s="54" t="s">
        <v>477</v>
      </c>
      <c r="E385" s="54" t="s">
        <v>469</v>
      </c>
      <c r="F385" s="54" t="s">
        <v>897</v>
      </c>
      <c r="G385" s="54">
        <v>20</v>
      </c>
      <c r="H385" s="54" t="s">
        <v>836</v>
      </c>
      <c r="I385" s="54">
        <v>1.02</v>
      </c>
      <c r="J385" s="54">
        <v>1.02</v>
      </c>
      <c r="K385" s="54">
        <v>20.399999999999999</v>
      </c>
      <c r="L385" s="54">
        <v>20.399999999999999</v>
      </c>
      <c r="M385" s="54">
        <v>1.1100000000000001</v>
      </c>
      <c r="N385" s="54">
        <v>1.1100000000000001</v>
      </c>
      <c r="O385" s="54">
        <v>22.2</v>
      </c>
      <c r="P385" s="54">
        <v>22.2</v>
      </c>
      <c r="Q385" s="54">
        <v>1.4</v>
      </c>
      <c r="R385" s="54">
        <v>1.4</v>
      </c>
      <c r="S385" s="55"/>
      <c r="T385" s="1"/>
      <c r="U385" s="1"/>
      <c r="V385" s="1"/>
      <c r="W385" s="1"/>
      <c r="X385" s="1"/>
      <c r="Y385" s="1"/>
      <c r="Z385" s="1"/>
    </row>
    <row r="386" spans="1:26" ht="15.75" customHeight="1" x14ac:dyDescent="0.25">
      <c r="A386" s="54" t="s">
        <v>262</v>
      </c>
      <c r="B386" s="54" t="s">
        <v>1198</v>
      </c>
      <c r="C386" s="55" t="s">
        <v>832</v>
      </c>
      <c r="D386" s="54" t="s">
        <v>477</v>
      </c>
      <c r="E386" s="54" t="s">
        <v>469</v>
      </c>
      <c r="F386" s="54" t="s">
        <v>897</v>
      </c>
      <c r="G386" s="54">
        <v>20</v>
      </c>
      <c r="H386" s="54" t="s">
        <v>836</v>
      </c>
      <c r="I386" s="54">
        <v>1.02</v>
      </c>
      <c r="J386" s="54">
        <v>1.02</v>
      </c>
      <c r="K386" s="54">
        <v>20.399999999999999</v>
      </c>
      <c r="L386" s="54">
        <v>20.399999999999999</v>
      </c>
      <c r="M386" s="54">
        <v>1.1100000000000001</v>
      </c>
      <c r="N386" s="54">
        <v>1.1100000000000001</v>
      </c>
      <c r="O386" s="54">
        <v>22.2</v>
      </c>
      <c r="P386" s="54">
        <v>22.2</v>
      </c>
      <c r="Q386" s="54">
        <v>1.4</v>
      </c>
      <c r="R386" s="54">
        <v>1.4</v>
      </c>
      <c r="S386" s="55"/>
      <c r="T386" s="1"/>
      <c r="U386" s="1"/>
      <c r="V386" s="1"/>
      <c r="W386" s="1"/>
      <c r="X386" s="1"/>
      <c r="Y386" s="1"/>
      <c r="Z386" s="1"/>
    </row>
    <row r="387" spans="1:26" ht="15.75" customHeight="1" x14ac:dyDescent="0.25">
      <c r="A387" s="54" t="s">
        <v>1199</v>
      </c>
      <c r="B387" s="54" t="s">
        <v>1200</v>
      </c>
      <c r="C387" s="55" t="s">
        <v>832</v>
      </c>
      <c r="D387" s="54" t="s">
        <v>477</v>
      </c>
      <c r="E387" s="54" t="s">
        <v>469</v>
      </c>
      <c r="F387" s="54" t="s">
        <v>897</v>
      </c>
      <c r="G387" s="54">
        <v>20</v>
      </c>
      <c r="H387" s="54" t="s">
        <v>836</v>
      </c>
      <c r="I387" s="54">
        <v>1.02</v>
      </c>
      <c r="J387" s="54">
        <v>1.02</v>
      </c>
      <c r="K387" s="54">
        <v>20.399999999999999</v>
      </c>
      <c r="L387" s="54">
        <v>20.399999999999999</v>
      </c>
      <c r="M387" s="54">
        <v>1.1100000000000001</v>
      </c>
      <c r="N387" s="54">
        <v>1.1100000000000001</v>
      </c>
      <c r="O387" s="54">
        <v>22.2</v>
      </c>
      <c r="P387" s="54">
        <v>22.2</v>
      </c>
      <c r="Q387" s="54">
        <v>1.4</v>
      </c>
      <c r="R387" s="54">
        <v>1.4</v>
      </c>
      <c r="S387" s="55"/>
      <c r="T387" s="1"/>
      <c r="U387" s="1"/>
      <c r="V387" s="1"/>
      <c r="W387" s="1"/>
      <c r="X387" s="1"/>
      <c r="Y387" s="1"/>
      <c r="Z387" s="1"/>
    </row>
    <row r="388" spans="1:26" ht="15.75" customHeight="1" x14ac:dyDescent="0.25">
      <c r="A388" s="54" t="s">
        <v>1201</v>
      </c>
      <c r="B388" s="54" t="s">
        <v>1202</v>
      </c>
      <c r="C388" s="55" t="s">
        <v>832</v>
      </c>
      <c r="D388" s="54" t="s">
        <v>477</v>
      </c>
      <c r="E388" s="54" t="s">
        <v>903</v>
      </c>
      <c r="F388" s="54" t="s">
        <v>897</v>
      </c>
      <c r="G388" s="54">
        <v>20</v>
      </c>
      <c r="H388" s="54" t="s">
        <v>836</v>
      </c>
      <c r="I388" s="54">
        <v>0.75</v>
      </c>
      <c r="J388" s="54">
        <v>0.75</v>
      </c>
      <c r="K388" s="54">
        <v>15</v>
      </c>
      <c r="L388" s="54">
        <v>15</v>
      </c>
      <c r="M388" s="54">
        <v>0.82</v>
      </c>
      <c r="N388" s="54">
        <v>0.82</v>
      </c>
      <c r="O388" s="54">
        <v>16.399999999999999</v>
      </c>
      <c r="P388" s="54">
        <v>16.399999999999999</v>
      </c>
      <c r="Q388" s="54">
        <v>1.04</v>
      </c>
      <c r="R388" s="54">
        <v>1.04</v>
      </c>
      <c r="S388" s="55"/>
      <c r="T388" s="1"/>
      <c r="U388" s="1"/>
      <c r="V388" s="1"/>
      <c r="W388" s="1"/>
      <c r="X388" s="1"/>
      <c r="Y388" s="1"/>
      <c r="Z388" s="1"/>
    </row>
    <row r="389" spans="1:26" ht="15.75" customHeight="1" x14ac:dyDescent="0.25">
      <c r="A389" s="54" t="s">
        <v>1203</v>
      </c>
      <c r="B389" s="54" t="s">
        <v>1204</v>
      </c>
      <c r="C389" s="55" t="s">
        <v>832</v>
      </c>
      <c r="D389" s="54" t="s">
        <v>477</v>
      </c>
      <c r="E389" s="54" t="s">
        <v>903</v>
      </c>
      <c r="F389" s="54" t="s">
        <v>897</v>
      </c>
      <c r="G389" s="54">
        <v>20</v>
      </c>
      <c r="H389" s="54" t="s">
        <v>836</v>
      </c>
      <c r="I389" s="54">
        <v>0.75</v>
      </c>
      <c r="J389" s="54">
        <v>0.75</v>
      </c>
      <c r="K389" s="54">
        <v>15</v>
      </c>
      <c r="L389" s="54">
        <v>15</v>
      </c>
      <c r="M389" s="54">
        <v>0.82</v>
      </c>
      <c r="N389" s="54">
        <v>0.82</v>
      </c>
      <c r="O389" s="54">
        <v>16.399999999999999</v>
      </c>
      <c r="P389" s="54">
        <v>16.399999999999999</v>
      </c>
      <c r="Q389" s="54">
        <v>1.04</v>
      </c>
      <c r="R389" s="54">
        <v>1.04</v>
      </c>
      <c r="S389" s="55"/>
      <c r="T389" s="1"/>
      <c r="U389" s="1"/>
      <c r="V389" s="1"/>
      <c r="W389" s="1"/>
      <c r="X389" s="1"/>
      <c r="Y389" s="1"/>
      <c r="Z389" s="1"/>
    </row>
    <row r="390" spans="1:26" ht="15.75" customHeight="1" x14ac:dyDescent="0.25">
      <c r="A390" s="54" t="s">
        <v>1205</v>
      </c>
      <c r="B390" s="54" t="s">
        <v>1206</v>
      </c>
      <c r="C390" s="55" t="s">
        <v>832</v>
      </c>
      <c r="D390" s="54" t="s">
        <v>1207</v>
      </c>
      <c r="E390" s="54" t="s">
        <v>485</v>
      </c>
      <c r="F390" s="54" t="s">
        <v>1208</v>
      </c>
      <c r="G390" s="54">
        <v>12</v>
      </c>
      <c r="H390" s="54" t="s">
        <v>544</v>
      </c>
      <c r="I390" s="54">
        <v>3.68</v>
      </c>
      <c r="J390" s="54">
        <v>4.2699999999999996</v>
      </c>
      <c r="K390" s="54">
        <v>44.16</v>
      </c>
      <c r="L390" s="54">
        <v>51.23</v>
      </c>
      <c r="M390" s="54">
        <v>4</v>
      </c>
      <c r="N390" s="54">
        <v>4.6399999999999997</v>
      </c>
      <c r="O390" s="54">
        <v>48</v>
      </c>
      <c r="P390" s="54">
        <v>55.68</v>
      </c>
      <c r="Q390" s="54">
        <v>5.0599999999999996</v>
      </c>
      <c r="R390" s="54">
        <v>5.87</v>
      </c>
      <c r="S390" s="55"/>
      <c r="T390" s="1"/>
      <c r="U390" s="1"/>
      <c r="V390" s="1"/>
      <c r="W390" s="1"/>
      <c r="X390" s="1"/>
      <c r="Y390" s="1"/>
      <c r="Z390" s="1"/>
    </row>
    <row r="391" spans="1:26" ht="15.75" customHeight="1" x14ac:dyDescent="0.25">
      <c r="A391" s="54" t="s">
        <v>1209</v>
      </c>
      <c r="B391" s="54" t="s">
        <v>1210</v>
      </c>
      <c r="C391" s="55" t="s">
        <v>832</v>
      </c>
      <c r="D391" s="54" t="s">
        <v>1207</v>
      </c>
      <c r="E391" s="54" t="s">
        <v>485</v>
      </c>
      <c r="F391" s="54" t="s">
        <v>1102</v>
      </c>
      <c r="G391" s="54">
        <v>12</v>
      </c>
      <c r="H391" s="54" t="s">
        <v>544</v>
      </c>
      <c r="I391" s="54">
        <v>2.19</v>
      </c>
      <c r="J391" s="54">
        <v>2.54</v>
      </c>
      <c r="K391" s="54">
        <v>26.28</v>
      </c>
      <c r="L391" s="54">
        <v>30.48</v>
      </c>
      <c r="M391" s="54">
        <v>2.38</v>
      </c>
      <c r="N391" s="54">
        <v>2.76</v>
      </c>
      <c r="O391" s="54">
        <v>28.56</v>
      </c>
      <c r="P391" s="54">
        <v>33.130000000000003</v>
      </c>
      <c r="Q391" s="54">
        <v>3.01</v>
      </c>
      <c r="R391" s="54">
        <v>3.49</v>
      </c>
      <c r="S391" s="55"/>
      <c r="T391" s="1"/>
      <c r="U391" s="1"/>
      <c r="V391" s="1"/>
      <c r="W391" s="1"/>
      <c r="X391" s="1"/>
      <c r="Y391" s="1"/>
      <c r="Z391" s="1"/>
    </row>
    <row r="392" spans="1:26" ht="15.75" customHeight="1" x14ac:dyDescent="0.25">
      <c r="A392" s="54" t="s">
        <v>1211</v>
      </c>
      <c r="B392" s="54" t="s">
        <v>1212</v>
      </c>
      <c r="C392" s="55" t="s">
        <v>832</v>
      </c>
      <c r="D392" s="54" t="s">
        <v>1213</v>
      </c>
      <c r="E392" s="54" t="s">
        <v>1214</v>
      </c>
      <c r="F392" s="54" t="s">
        <v>1215</v>
      </c>
      <c r="G392" s="54">
        <v>18</v>
      </c>
      <c r="H392" s="54" t="s">
        <v>544</v>
      </c>
      <c r="I392" s="54">
        <v>1.99</v>
      </c>
      <c r="J392" s="54">
        <v>2.31</v>
      </c>
      <c r="K392" s="54">
        <v>35.82</v>
      </c>
      <c r="L392" s="54">
        <v>41.55</v>
      </c>
      <c r="M392" s="54">
        <v>2.16</v>
      </c>
      <c r="N392" s="54">
        <v>2.5099999999999998</v>
      </c>
      <c r="O392" s="54">
        <v>38.880000000000003</v>
      </c>
      <c r="P392" s="54">
        <v>45.1</v>
      </c>
      <c r="Q392" s="54">
        <v>2.73</v>
      </c>
      <c r="R392" s="54">
        <v>3.17</v>
      </c>
      <c r="S392" s="55"/>
      <c r="T392" s="1"/>
      <c r="U392" s="1"/>
      <c r="V392" s="1"/>
      <c r="W392" s="1"/>
      <c r="X392" s="1"/>
      <c r="Y392" s="1"/>
      <c r="Z392" s="1"/>
    </row>
    <row r="393" spans="1:26" ht="15.75" customHeight="1" x14ac:dyDescent="0.25">
      <c r="A393" s="54" t="s">
        <v>1216</v>
      </c>
      <c r="B393" s="54" t="s">
        <v>1217</v>
      </c>
      <c r="C393" s="55" t="s">
        <v>832</v>
      </c>
      <c r="D393" s="54" t="s">
        <v>1213</v>
      </c>
      <c r="E393" s="54" t="s">
        <v>1214</v>
      </c>
      <c r="F393" s="54" t="s">
        <v>1215</v>
      </c>
      <c r="G393" s="54">
        <v>18</v>
      </c>
      <c r="H393" s="54" t="s">
        <v>544</v>
      </c>
      <c r="I393" s="54">
        <v>1.99</v>
      </c>
      <c r="J393" s="54">
        <v>2.31</v>
      </c>
      <c r="K393" s="54">
        <v>35.82</v>
      </c>
      <c r="L393" s="54">
        <v>41.55</v>
      </c>
      <c r="M393" s="54">
        <v>2.16</v>
      </c>
      <c r="N393" s="54">
        <v>2.5099999999999998</v>
      </c>
      <c r="O393" s="54">
        <v>38.880000000000003</v>
      </c>
      <c r="P393" s="54">
        <v>45.1</v>
      </c>
      <c r="Q393" s="54">
        <v>2.73</v>
      </c>
      <c r="R393" s="54">
        <v>3.17</v>
      </c>
      <c r="S393" s="55"/>
      <c r="T393" s="1"/>
      <c r="U393" s="1"/>
      <c r="V393" s="1"/>
      <c r="W393" s="1"/>
      <c r="X393" s="1"/>
      <c r="Y393" s="1"/>
      <c r="Z393" s="1"/>
    </row>
    <row r="394" spans="1:26" ht="15.75" customHeight="1" x14ac:dyDescent="0.25">
      <c r="A394" s="54" t="s">
        <v>1218</v>
      </c>
      <c r="B394" s="54" t="s">
        <v>1219</v>
      </c>
      <c r="C394" s="55" t="s">
        <v>832</v>
      </c>
      <c r="D394" s="54" t="s">
        <v>1213</v>
      </c>
      <c r="E394" s="54" t="s">
        <v>1214</v>
      </c>
      <c r="F394" s="54" t="s">
        <v>1215</v>
      </c>
      <c r="G394" s="54">
        <v>18</v>
      </c>
      <c r="H394" s="54" t="s">
        <v>544</v>
      </c>
      <c r="I394" s="54">
        <v>1.99</v>
      </c>
      <c r="J394" s="54">
        <v>2.31</v>
      </c>
      <c r="K394" s="54">
        <v>35.82</v>
      </c>
      <c r="L394" s="54">
        <v>41.55</v>
      </c>
      <c r="M394" s="54">
        <v>2.16</v>
      </c>
      <c r="N394" s="54">
        <v>2.5099999999999998</v>
      </c>
      <c r="O394" s="54">
        <v>38.880000000000003</v>
      </c>
      <c r="P394" s="54">
        <v>45.1</v>
      </c>
      <c r="Q394" s="54">
        <v>2.73</v>
      </c>
      <c r="R394" s="54">
        <v>3.17</v>
      </c>
      <c r="S394" s="55"/>
      <c r="T394" s="1"/>
      <c r="U394" s="1"/>
      <c r="V394" s="1"/>
      <c r="W394" s="1"/>
      <c r="X394" s="1"/>
      <c r="Y394" s="1"/>
      <c r="Z394" s="1"/>
    </row>
    <row r="395" spans="1:26" ht="15.75" customHeight="1" x14ac:dyDescent="0.25">
      <c r="A395" s="54" t="s">
        <v>451</v>
      </c>
      <c r="B395" s="54" t="s">
        <v>1220</v>
      </c>
      <c r="C395" s="55" t="s">
        <v>832</v>
      </c>
      <c r="D395" s="54" t="s">
        <v>1221</v>
      </c>
      <c r="E395" s="54" t="s">
        <v>434</v>
      </c>
      <c r="F395" s="54" t="s">
        <v>1222</v>
      </c>
      <c r="G395" s="54">
        <v>12</v>
      </c>
      <c r="H395" s="54" t="s">
        <v>544</v>
      </c>
      <c r="I395" s="54">
        <v>1.66</v>
      </c>
      <c r="J395" s="54">
        <v>1.93</v>
      </c>
      <c r="K395" s="54">
        <v>19.920000000000002</v>
      </c>
      <c r="L395" s="54">
        <v>23.11</v>
      </c>
      <c r="M395" s="54">
        <v>1.8</v>
      </c>
      <c r="N395" s="54">
        <v>2.09</v>
      </c>
      <c r="O395" s="54">
        <v>21.6</v>
      </c>
      <c r="P395" s="54">
        <v>25.06</v>
      </c>
      <c r="Q395" s="54">
        <v>2.2799999999999998</v>
      </c>
      <c r="R395" s="54">
        <v>2.64</v>
      </c>
      <c r="S395" s="55"/>
      <c r="T395" s="1"/>
      <c r="U395" s="1"/>
      <c r="V395" s="1"/>
      <c r="W395" s="1"/>
      <c r="X395" s="1"/>
      <c r="Y395" s="1"/>
      <c r="Z395" s="1"/>
    </row>
    <row r="396" spans="1:26" ht="15.75" customHeight="1" x14ac:dyDescent="0.25">
      <c r="A396" s="54" t="s">
        <v>449</v>
      </c>
      <c r="B396" s="54" t="s">
        <v>450</v>
      </c>
      <c r="C396" s="55" t="s">
        <v>832</v>
      </c>
      <c r="D396" s="54" t="s">
        <v>1221</v>
      </c>
      <c r="E396" s="54" t="s">
        <v>434</v>
      </c>
      <c r="F396" s="54" t="s">
        <v>1026</v>
      </c>
      <c r="G396" s="54">
        <v>24</v>
      </c>
      <c r="H396" s="54" t="s">
        <v>544</v>
      </c>
      <c r="I396" s="54">
        <v>0.98</v>
      </c>
      <c r="J396" s="54">
        <v>1.1399999999999999</v>
      </c>
      <c r="K396" s="54">
        <v>23.52</v>
      </c>
      <c r="L396" s="54">
        <v>27.28</v>
      </c>
      <c r="M396" s="54">
        <v>1.07</v>
      </c>
      <c r="N396" s="54">
        <v>1.24</v>
      </c>
      <c r="O396" s="54">
        <v>25.68</v>
      </c>
      <c r="P396" s="54">
        <v>29.79</v>
      </c>
      <c r="Q396" s="54">
        <v>1.36</v>
      </c>
      <c r="R396" s="54">
        <v>1.58</v>
      </c>
      <c r="S396" s="55"/>
      <c r="T396" s="1"/>
      <c r="U396" s="1"/>
      <c r="V396" s="1"/>
      <c r="W396" s="1"/>
      <c r="X396" s="1"/>
      <c r="Y396" s="1"/>
      <c r="Z396" s="1"/>
    </row>
    <row r="397" spans="1:26" ht="15.75" customHeight="1" x14ac:dyDescent="0.25">
      <c r="A397" s="54" t="s">
        <v>494</v>
      </c>
      <c r="B397" s="54" t="s">
        <v>1223</v>
      </c>
      <c r="C397" s="55" t="s">
        <v>832</v>
      </c>
      <c r="D397" s="54" t="s">
        <v>1221</v>
      </c>
      <c r="E397" s="54" t="s">
        <v>434</v>
      </c>
      <c r="F397" s="54" t="s">
        <v>1224</v>
      </c>
      <c r="G397" s="54">
        <v>4</v>
      </c>
      <c r="H397" s="54" t="s">
        <v>544</v>
      </c>
      <c r="I397" s="54">
        <v>5.85</v>
      </c>
      <c r="J397" s="54">
        <v>6.79</v>
      </c>
      <c r="K397" s="54">
        <v>23.4</v>
      </c>
      <c r="L397" s="54">
        <v>27.14</v>
      </c>
      <c r="M397" s="54">
        <v>6.36</v>
      </c>
      <c r="N397" s="54">
        <v>7.38</v>
      </c>
      <c r="O397" s="54">
        <v>25.44</v>
      </c>
      <c r="P397" s="54">
        <v>29.51</v>
      </c>
      <c r="Q397" s="54">
        <v>8.0500000000000007</v>
      </c>
      <c r="R397" s="54">
        <v>9.34</v>
      </c>
      <c r="S397" s="55"/>
      <c r="T397" s="1"/>
      <c r="U397" s="1"/>
      <c r="V397" s="1"/>
      <c r="W397" s="1"/>
      <c r="X397" s="1"/>
      <c r="Y397" s="1"/>
      <c r="Z397" s="1"/>
    </row>
    <row r="398" spans="1:26" ht="15.75" customHeight="1" x14ac:dyDescent="0.25">
      <c r="A398" s="54" t="s">
        <v>419</v>
      </c>
      <c r="B398" s="54" t="s">
        <v>422</v>
      </c>
      <c r="C398" s="55" t="s">
        <v>832</v>
      </c>
      <c r="D398" s="54" t="s">
        <v>1225</v>
      </c>
      <c r="E398" s="54" t="s">
        <v>1226</v>
      </c>
      <c r="F398" s="54" t="s">
        <v>1182</v>
      </c>
      <c r="G398" s="54">
        <v>24</v>
      </c>
      <c r="H398" s="54" t="s">
        <v>544</v>
      </c>
      <c r="I398" s="54">
        <v>1.03</v>
      </c>
      <c r="J398" s="54">
        <v>1.19</v>
      </c>
      <c r="K398" s="54">
        <v>24.72</v>
      </c>
      <c r="L398" s="54">
        <v>28.68</v>
      </c>
      <c r="M398" s="54">
        <v>1.1200000000000001</v>
      </c>
      <c r="N398" s="54">
        <v>1.3</v>
      </c>
      <c r="O398" s="54">
        <v>26.88</v>
      </c>
      <c r="P398" s="54">
        <v>31.18</v>
      </c>
      <c r="Q398" s="54">
        <v>1.42</v>
      </c>
      <c r="R398" s="54">
        <v>1.65</v>
      </c>
      <c r="S398" s="55"/>
      <c r="T398" s="1"/>
      <c r="U398" s="1"/>
      <c r="V398" s="1"/>
      <c r="W398" s="1"/>
      <c r="X398" s="1"/>
      <c r="Y398" s="1"/>
      <c r="Z398" s="1"/>
    </row>
    <row r="399" spans="1:26" ht="15.75" customHeight="1" x14ac:dyDescent="0.25">
      <c r="A399" s="54" t="s">
        <v>394</v>
      </c>
      <c r="B399" s="54" t="s">
        <v>397</v>
      </c>
      <c r="C399" s="55" t="s">
        <v>832</v>
      </c>
      <c r="D399" s="54" t="s">
        <v>1225</v>
      </c>
      <c r="E399" s="54" t="s">
        <v>1226</v>
      </c>
      <c r="F399" s="54" t="s">
        <v>1182</v>
      </c>
      <c r="G399" s="54">
        <v>24</v>
      </c>
      <c r="H399" s="54" t="s">
        <v>544</v>
      </c>
      <c r="I399" s="54">
        <v>1.03</v>
      </c>
      <c r="J399" s="54">
        <v>1.19</v>
      </c>
      <c r="K399" s="54">
        <v>24.72</v>
      </c>
      <c r="L399" s="54">
        <v>28.68</v>
      </c>
      <c r="M399" s="54">
        <v>1.1200000000000001</v>
      </c>
      <c r="N399" s="54">
        <v>1.3</v>
      </c>
      <c r="O399" s="54">
        <v>26.88</v>
      </c>
      <c r="P399" s="54">
        <v>31.18</v>
      </c>
      <c r="Q399" s="54">
        <v>1.42</v>
      </c>
      <c r="R399" s="54">
        <v>1.65</v>
      </c>
      <c r="S399" s="55"/>
      <c r="T399" s="1"/>
      <c r="U399" s="1"/>
      <c r="V399" s="1"/>
      <c r="W399" s="1"/>
      <c r="X399" s="1"/>
      <c r="Y399" s="1"/>
      <c r="Z399" s="1"/>
    </row>
    <row r="400" spans="1:26" ht="15.75" customHeight="1" x14ac:dyDescent="0.25">
      <c r="A400" s="54" t="s">
        <v>1227</v>
      </c>
      <c r="B400" s="56" t="s">
        <v>1228</v>
      </c>
      <c r="C400" s="55" t="s">
        <v>832</v>
      </c>
      <c r="D400" s="54" t="s">
        <v>1225</v>
      </c>
      <c r="E400" s="54" t="s">
        <v>1226</v>
      </c>
      <c r="F400" s="54" t="s">
        <v>1182</v>
      </c>
      <c r="G400" s="57">
        <v>24</v>
      </c>
      <c r="H400" s="57" t="s">
        <v>544</v>
      </c>
      <c r="I400" s="57">
        <v>1.03</v>
      </c>
      <c r="J400" s="57">
        <v>1.19</v>
      </c>
      <c r="K400" s="57">
        <v>24.72</v>
      </c>
      <c r="L400" s="57">
        <v>28.68</v>
      </c>
      <c r="M400" s="57">
        <v>1.1200000000000001</v>
      </c>
      <c r="N400" s="57">
        <v>1.3</v>
      </c>
      <c r="O400" s="57">
        <v>26.88</v>
      </c>
      <c r="P400" s="57">
        <v>31.18</v>
      </c>
      <c r="Q400" s="54">
        <v>1.42</v>
      </c>
      <c r="R400" s="54">
        <v>1.65</v>
      </c>
      <c r="S400" s="55"/>
      <c r="T400" s="1"/>
      <c r="U400" s="1"/>
      <c r="V400" s="1"/>
      <c r="W400" s="1"/>
      <c r="X400" s="1"/>
      <c r="Y400" s="1"/>
      <c r="Z400" s="1"/>
    </row>
    <row r="401" spans="1:26" ht="15.75" customHeight="1" x14ac:dyDescent="0.25">
      <c r="A401" s="54" t="s">
        <v>373</v>
      </c>
      <c r="B401" s="56" t="s">
        <v>374</v>
      </c>
      <c r="C401" s="55" t="s">
        <v>832</v>
      </c>
      <c r="D401" s="54" t="s">
        <v>1225</v>
      </c>
      <c r="E401" s="54" t="s">
        <v>1226</v>
      </c>
      <c r="F401" s="54" t="s">
        <v>1061</v>
      </c>
      <c r="G401" s="57">
        <v>24</v>
      </c>
      <c r="H401" s="57" t="s">
        <v>544</v>
      </c>
      <c r="I401" s="57">
        <v>1.48</v>
      </c>
      <c r="J401" s="57">
        <v>1.72</v>
      </c>
      <c r="K401" s="57">
        <v>35.520000000000003</v>
      </c>
      <c r="L401" s="57">
        <v>41.2</v>
      </c>
      <c r="M401" s="57">
        <v>1.61</v>
      </c>
      <c r="N401" s="57">
        <v>1.87</v>
      </c>
      <c r="O401" s="57">
        <v>38.64</v>
      </c>
      <c r="P401" s="57">
        <v>44.82</v>
      </c>
      <c r="Q401" s="54">
        <v>2.04</v>
      </c>
      <c r="R401" s="54">
        <v>2.37</v>
      </c>
      <c r="S401" s="55"/>
      <c r="T401" s="1"/>
      <c r="U401" s="1"/>
      <c r="V401" s="1"/>
      <c r="W401" s="1"/>
      <c r="X401" s="1"/>
      <c r="Y401" s="1"/>
      <c r="Z401" s="1"/>
    </row>
    <row r="402" spans="1:26" ht="15.75" customHeight="1" x14ac:dyDescent="0.25">
      <c r="A402" s="54" t="s">
        <v>361</v>
      </c>
      <c r="B402" s="56" t="s">
        <v>362</v>
      </c>
      <c r="C402" s="55" t="s">
        <v>832</v>
      </c>
      <c r="D402" s="54" t="s">
        <v>1225</v>
      </c>
      <c r="E402" s="54" t="s">
        <v>1226</v>
      </c>
      <c r="F402" s="54" t="s">
        <v>1061</v>
      </c>
      <c r="G402" s="57">
        <v>24</v>
      </c>
      <c r="H402" s="57" t="s">
        <v>544</v>
      </c>
      <c r="I402" s="57">
        <v>1.48</v>
      </c>
      <c r="J402" s="57">
        <v>1.72</v>
      </c>
      <c r="K402" s="57">
        <v>35.520000000000003</v>
      </c>
      <c r="L402" s="57">
        <v>41.2</v>
      </c>
      <c r="M402" s="57">
        <v>1.61</v>
      </c>
      <c r="N402" s="57">
        <v>1.87</v>
      </c>
      <c r="O402" s="57">
        <v>38.64</v>
      </c>
      <c r="P402" s="57">
        <v>44.82</v>
      </c>
      <c r="Q402" s="54">
        <v>2.04</v>
      </c>
      <c r="R402" s="54">
        <v>2.37</v>
      </c>
      <c r="S402" s="55"/>
      <c r="T402" s="1"/>
      <c r="U402" s="1"/>
      <c r="V402" s="1"/>
      <c r="W402" s="1"/>
      <c r="X402" s="1"/>
      <c r="Y402" s="1"/>
      <c r="Z402" s="1"/>
    </row>
    <row r="403" spans="1:26" ht="15.75" customHeight="1" x14ac:dyDescent="0.25">
      <c r="A403" s="54" t="s">
        <v>1229</v>
      </c>
      <c r="B403" s="56" t="s">
        <v>1230</v>
      </c>
      <c r="C403" s="55" t="s">
        <v>832</v>
      </c>
      <c r="D403" s="54" t="s">
        <v>1225</v>
      </c>
      <c r="E403" s="54" t="s">
        <v>1226</v>
      </c>
      <c r="F403" s="54" t="s">
        <v>1061</v>
      </c>
      <c r="G403" s="57">
        <v>24</v>
      </c>
      <c r="H403" s="57" t="s">
        <v>544</v>
      </c>
      <c r="I403" s="57">
        <v>1.48</v>
      </c>
      <c r="J403" s="57">
        <v>1.72</v>
      </c>
      <c r="K403" s="57">
        <v>35.520000000000003</v>
      </c>
      <c r="L403" s="57">
        <v>41.2</v>
      </c>
      <c r="M403" s="57">
        <v>1.61</v>
      </c>
      <c r="N403" s="57">
        <v>1.87</v>
      </c>
      <c r="O403" s="57">
        <v>38.64</v>
      </c>
      <c r="P403" s="57">
        <v>44.82</v>
      </c>
      <c r="Q403" s="54">
        <v>2.04</v>
      </c>
      <c r="R403" s="54">
        <v>2.37</v>
      </c>
      <c r="S403" s="55"/>
      <c r="T403" s="1"/>
      <c r="U403" s="1"/>
      <c r="V403" s="1"/>
      <c r="W403" s="1"/>
      <c r="X403" s="1"/>
      <c r="Y403" s="1"/>
      <c r="Z403" s="1"/>
    </row>
    <row r="404" spans="1:26" ht="15.75" customHeight="1" x14ac:dyDescent="0.25">
      <c r="A404" s="54" t="s">
        <v>330</v>
      </c>
      <c r="B404" s="56" t="s">
        <v>1231</v>
      </c>
      <c r="C404" s="55" t="s">
        <v>832</v>
      </c>
      <c r="D404" s="54" t="s">
        <v>1225</v>
      </c>
      <c r="E404" s="54" t="s">
        <v>1226</v>
      </c>
      <c r="F404" s="54" t="s">
        <v>543</v>
      </c>
      <c r="G404" s="57">
        <v>12</v>
      </c>
      <c r="H404" s="57" t="s">
        <v>544</v>
      </c>
      <c r="I404" s="57">
        <v>4.0999999999999996</v>
      </c>
      <c r="J404" s="57">
        <v>4.76</v>
      </c>
      <c r="K404" s="57">
        <v>49.2</v>
      </c>
      <c r="L404" s="57">
        <v>57.07</v>
      </c>
      <c r="M404" s="57">
        <v>4.46</v>
      </c>
      <c r="N404" s="57">
        <v>5.17</v>
      </c>
      <c r="O404" s="57">
        <v>53.52</v>
      </c>
      <c r="P404" s="57">
        <v>62.08</v>
      </c>
      <c r="Q404" s="54">
        <v>5.64</v>
      </c>
      <c r="R404" s="54">
        <v>6.54</v>
      </c>
      <c r="S404" s="55"/>
      <c r="T404" s="1"/>
      <c r="U404" s="1"/>
      <c r="V404" s="1"/>
      <c r="W404" s="1"/>
      <c r="X404" s="1"/>
      <c r="Y404" s="1"/>
      <c r="Z404" s="1"/>
    </row>
    <row r="405" spans="1:26" ht="15.75" customHeight="1" x14ac:dyDescent="0.25">
      <c r="A405" s="54" t="s">
        <v>1232</v>
      </c>
      <c r="B405" s="56" t="s">
        <v>1233</v>
      </c>
      <c r="C405" s="55" t="s">
        <v>832</v>
      </c>
      <c r="D405" s="54" t="s">
        <v>1225</v>
      </c>
      <c r="E405" s="54" t="s">
        <v>1226</v>
      </c>
      <c r="F405" s="54" t="s">
        <v>543</v>
      </c>
      <c r="G405" s="57">
        <v>12</v>
      </c>
      <c r="H405" s="57" t="s">
        <v>544</v>
      </c>
      <c r="I405" s="57">
        <v>4.0999999999999996</v>
      </c>
      <c r="J405" s="57">
        <v>4.76</v>
      </c>
      <c r="K405" s="57">
        <v>49.2</v>
      </c>
      <c r="L405" s="57">
        <v>57.07</v>
      </c>
      <c r="M405" s="57">
        <v>4.46</v>
      </c>
      <c r="N405" s="57">
        <v>5.17</v>
      </c>
      <c r="O405" s="57">
        <v>53.52</v>
      </c>
      <c r="P405" s="57">
        <v>62.08</v>
      </c>
      <c r="Q405" s="54">
        <v>5.64</v>
      </c>
      <c r="R405" s="54">
        <v>6.54</v>
      </c>
      <c r="S405" s="55"/>
      <c r="T405" s="1"/>
      <c r="U405" s="1"/>
      <c r="V405" s="1"/>
      <c r="W405" s="1"/>
      <c r="X405" s="1"/>
      <c r="Y405" s="1"/>
      <c r="Z405" s="1"/>
    </row>
    <row r="406" spans="1:26" ht="15.75" customHeight="1" x14ac:dyDescent="0.25">
      <c r="A406" s="54" t="s">
        <v>1234</v>
      </c>
      <c r="B406" s="56" t="s">
        <v>1235</v>
      </c>
      <c r="C406" s="55" t="s">
        <v>832</v>
      </c>
      <c r="D406" s="54" t="s">
        <v>1225</v>
      </c>
      <c r="E406" s="54" t="s">
        <v>1226</v>
      </c>
      <c r="F406" s="54" t="s">
        <v>543</v>
      </c>
      <c r="G406" s="57">
        <v>12</v>
      </c>
      <c r="H406" s="57" t="s">
        <v>544</v>
      </c>
      <c r="I406" s="57">
        <v>4.0999999999999996</v>
      </c>
      <c r="J406" s="57">
        <v>4.76</v>
      </c>
      <c r="K406" s="57">
        <v>49.2</v>
      </c>
      <c r="L406" s="57">
        <v>57.07</v>
      </c>
      <c r="M406" s="57">
        <v>4.46</v>
      </c>
      <c r="N406" s="57">
        <v>5.17</v>
      </c>
      <c r="O406" s="57">
        <v>53.52</v>
      </c>
      <c r="P406" s="57">
        <v>62.08</v>
      </c>
      <c r="Q406" s="54">
        <v>5.64</v>
      </c>
      <c r="R406" s="54">
        <v>6.54</v>
      </c>
      <c r="S406" s="55"/>
      <c r="T406" s="1"/>
      <c r="U406" s="1"/>
      <c r="V406" s="1"/>
      <c r="W406" s="1"/>
      <c r="X406" s="1"/>
      <c r="Y406" s="1"/>
      <c r="Z406" s="1"/>
    </row>
    <row r="407" spans="1:26" ht="15.75" customHeight="1" x14ac:dyDescent="0.25">
      <c r="A407" s="54" t="s">
        <v>317</v>
      </c>
      <c r="B407" s="56" t="s">
        <v>318</v>
      </c>
      <c r="C407" s="55" t="s">
        <v>832</v>
      </c>
      <c r="D407" s="54" t="s">
        <v>1225</v>
      </c>
      <c r="E407" s="54" t="s">
        <v>1226</v>
      </c>
      <c r="F407" s="54" t="s">
        <v>1182</v>
      </c>
      <c r="G407" s="57">
        <v>24</v>
      </c>
      <c r="H407" s="57" t="s">
        <v>544</v>
      </c>
      <c r="I407" s="57">
        <v>1.03</v>
      </c>
      <c r="J407" s="57">
        <v>1.19</v>
      </c>
      <c r="K407" s="57">
        <v>24.72</v>
      </c>
      <c r="L407" s="57">
        <v>28.68</v>
      </c>
      <c r="M407" s="57">
        <v>1.1200000000000001</v>
      </c>
      <c r="N407" s="57">
        <v>1.3</v>
      </c>
      <c r="O407" s="57">
        <v>26.88</v>
      </c>
      <c r="P407" s="57">
        <v>31.18</v>
      </c>
      <c r="Q407" s="54">
        <v>1.42</v>
      </c>
      <c r="R407" s="54">
        <v>1.65</v>
      </c>
      <c r="S407" s="55"/>
      <c r="T407" s="1"/>
      <c r="U407" s="1"/>
      <c r="V407" s="1"/>
      <c r="W407" s="1"/>
      <c r="X407" s="1"/>
      <c r="Y407" s="1"/>
      <c r="Z407" s="1"/>
    </row>
    <row r="408" spans="1:26" ht="15.75" customHeight="1" x14ac:dyDescent="0.25">
      <c r="A408" s="54" t="s">
        <v>1236</v>
      </c>
      <c r="B408" s="56" t="s">
        <v>1237</v>
      </c>
      <c r="C408" s="55" t="s">
        <v>832</v>
      </c>
      <c r="D408" s="54" t="s">
        <v>1225</v>
      </c>
      <c r="E408" s="54" t="s">
        <v>1226</v>
      </c>
      <c r="F408" s="54" t="s">
        <v>543</v>
      </c>
      <c r="G408" s="57">
        <v>12</v>
      </c>
      <c r="H408" s="57" t="s">
        <v>544</v>
      </c>
      <c r="I408" s="57">
        <v>4.0999999999999996</v>
      </c>
      <c r="J408" s="57">
        <v>4.76</v>
      </c>
      <c r="K408" s="57">
        <v>49.2</v>
      </c>
      <c r="L408" s="57">
        <v>57.07</v>
      </c>
      <c r="M408" s="57">
        <v>4.46</v>
      </c>
      <c r="N408" s="57">
        <v>5.17</v>
      </c>
      <c r="O408" s="57">
        <v>53.52</v>
      </c>
      <c r="P408" s="57">
        <v>62.08</v>
      </c>
      <c r="Q408" s="54">
        <v>5.64</v>
      </c>
      <c r="R408" s="54">
        <v>6.54</v>
      </c>
      <c r="S408" s="55"/>
      <c r="T408" s="1"/>
      <c r="U408" s="1"/>
      <c r="V408" s="1"/>
      <c r="W408" s="1"/>
      <c r="X408" s="1"/>
      <c r="Y408" s="1"/>
      <c r="Z408" s="1"/>
    </row>
    <row r="409" spans="1:26" ht="15.75" customHeight="1" x14ac:dyDescent="0.25">
      <c r="A409" s="54" t="s">
        <v>302</v>
      </c>
      <c r="B409" s="56" t="s">
        <v>303</v>
      </c>
      <c r="C409" s="55" t="s">
        <v>832</v>
      </c>
      <c r="D409" s="54" t="s">
        <v>1225</v>
      </c>
      <c r="E409" s="54" t="s">
        <v>1226</v>
      </c>
      <c r="F409" s="54" t="s">
        <v>1182</v>
      </c>
      <c r="G409" s="57">
        <v>24</v>
      </c>
      <c r="H409" s="57" t="s">
        <v>544</v>
      </c>
      <c r="I409" s="57">
        <v>1.03</v>
      </c>
      <c r="J409" s="57">
        <v>1.19</v>
      </c>
      <c r="K409" s="57">
        <v>24.72</v>
      </c>
      <c r="L409" s="57">
        <v>28.68</v>
      </c>
      <c r="M409" s="57">
        <v>1.1200000000000001</v>
      </c>
      <c r="N409" s="57">
        <v>1.3</v>
      </c>
      <c r="O409" s="57">
        <v>26.88</v>
      </c>
      <c r="P409" s="57">
        <v>31.18</v>
      </c>
      <c r="Q409" s="54">
        <v>1.42</v>
      </c>
      <c r="R409" s="54">
        <v>1.65</v>
      </c>
      <c r="S409" s="55"/>
      <c r="T409" s="1"/>
      <c r="U409" s="1"/>
      <c r="V409" s="1"/>
      <c r="W409" s="1"/>
      <c r="X409" s="1"/>
      <c r="Y409" s="1"/>
      <c r="Z409" s="1"/>
    </row>
    <row r="410" spans="1:26" ht="15.75" customHeight="1" x14ac:dyDescent="0.25">
      <c r="A410" s="54" t="s">
        <v>270</v>
      </c>
      <c r="B410" s="56" t="s">
        <v>271</v>
      </c>
      <c r="C410" s="55" t="s">
        <v>832</v>
      </c>
      <c r="D410" s="54" t="s">
        <v>1225</v>
      </c>
      <c r="E410" s="54" t="s">
        <v>1226</v>
      </c>
      <c r="F410" s="54" t="s">
        <v>1182</v>
      </c>
      <c r="G410" s="57">
        <v>24</v>
      </c>
      <c r="H410" s="57" t="s">
        <v>544</v>
      </c>
      <c r="I410" s="57">
        <v>1.03</v>
      </c>
      <c r="J410" s="57">
        <v>1.19</v>
      </c>
      <c r="K410" s="57">
        <v>24.72</v>
      </c>
      <c r="L410" s="57">
        <v>28.68</v>
      </c>
      <c r="M410" s="57">
        <v>1.1200000000000001</v>
      </c>
      <c r="N410" s="57">
        <v>1.3</v>
      </c>
      <c r="O410" s="57">
        <v>26.88</v>
      </c>
      <c r="P410" s="57">
        <v>31.18</v>
      </c>
      <c r="Q410" s="54">
        <v>1.42</v>
      </c>
      <c r="R410" s="54">
        <v>1.65</v>
      </c>
      <c r="S410" s="55"/>
      <c r="T410" s="1"/>
      <c r="U410" s="1"/>
      <c r="V410" s="1"/>
      <c r="W410" s="1"/>
      <c r="X410" s="1"/>
      <c r="Y410" s="1"/>
      <c r="Z410" s="1"/>
    </row>
    <row r="411" spans="1:26" ht="15.75" customHeight="1" x14ac:dyDescent="0.25">
      <c r="A411" s="54" t="s">
        <v>1238</v>
      </c>
      <c r="B411" s="56" t="s">
        <v>1239</v>
      </c>
      <c r="C411" s="55" t="s">
        <v>832</v>
      </c>
      <c r="D411" s="54" t="s">
        <v>1225</v>
      </c>
      <c r="E411" s="54" t="s">
        <v>1226</v>
      </c>
      <c r="F411" s="54" t="s">
        <v>1061</v>
      </c>
      <c r="G411" s="57">
        <v>24</v>
      </c>
      <c r="H411" s="57" t="s">
        <v>544</v>
      </c>
      <c r="I411" s="57">
        <v>1.48</v>
      </c>
      <c r="J411" s="57">
        <v>1.72</v>
      </c>
      <c r="K411" s="57">
        <v>35.520000000000003</v>
      </c>
      <c r="L411" s="57">
        <v>41.2</v>
      </c>
      <c r="M411" s="57">
        <v>1.61</v>
      </c>
      <c r="N411" s="57">
        <v>1.87</v>
      </c>
      <c r="O411" s="57">
        <v>38.64</v>
      </c>
      <c r="P411" s="57">
        <v>44.82</v>
      </c>
      <c r="Q411" s="54">
        <v>2.04</v>
      </c>
      <c r="R411" s="54">
        <v>2.37</v>
      </c>
      <c r="S411" s="55"/>
      <c r="T411" s="1"/>
      <c r="U411" s="1"/>
      <c r="V411" s="1"/>
      <c r="W411" s="1"/>
      <c r="X411" s="1"/>
      <c r="Y411" s="1"/>
      <c r="Z411" s="1"/>
    </row>
    <row r="412" spans="1:26" ht="15.75" customHeight="1" x14ac:dyDescent="0.25">
      <c r="A412" s="54" t="s">
        <v>1240</v>
      </c>
      <c r="B412" s="56" t="s">
        <v>1241</v>
      </c>
      <c r="C412" s="55" t="s">
        <v>832</v>
      </c>
      <c r="D412" s="54" t="s">
        <v>1225</v>
      </c>
      <c r="E412" s="54" t="s">
        <v>1226</v>
      </c>
      <c r="F412" s="54" t="s">
        <v>543</v>
      </c>
      <c r="G412" s="57">
        <v>12</v>
      </c>
      <c r="H412" s="57" t="s">
        <v>544</v>
      </c>
      <c r="I412" s="57">
        <v>4.0999999999999996</v>
      </c>
      <c r="J412" s="57">
        <v>4.76</v>
      </c>
      <c r="K412" s="57">
        <v>49.2</v>
      </c>
      <c r="L412" s="57">
        <v>57.07</v>
      </c>
      <c r="M412" s="57">
        <v>4.46</v>
      </c>
      <c r="N412" s="57">
        <v>5.17</v>
      </c>
      <c r="O412" s="57">
        <v>53.52</v>
      </c>
      <c r="P412" s="57">
        <v>62.08</v>
      </c>
      <c r="Q412" s="54">
        <v>5.64</v>
      </c>
      <c r="R412" s="54">
        <v>6.54</v>
      </c>
      <c r="S412" s="55"/>
      <c r="T412" s="1"/>
      <c r="U412" s="1"/>
      <c r="V412" s="1"/>
      <c r="W412" s="1"/>
      <c r="X412" s="1"/>
      <c r="Y412" s="1"/>
      <c r="Z412" s="1"/>
    </row>
    <row r="413" spans="1:26" ht="15.75" customHeight="1" x14ac:dyDescent="0.25">
      <c r="A413" s="54" t="s">
        <v>1242</v>
      </c>
      <c r="B413" s="56" t="s">
        <v>1243</v>
      </c>
      <c r="C413" s="55" t="s">
        <v>832</v>
      </c>
      <c r="D413" s="54" t="s">
        <v>1225</v>
      </c>
      <c r="E413" s="54" t="s">
        <v>1226</v>
      </c>
      <c r="F413" s="54" t="s">
        <v>1182</v>
      </c>
      <c r="G413" s="57">
        <v>24</v>
      </c>
      <c r="H413" s="57" t="s">
        <v>544</v>
      </c>
      <c r="I413" s="57">
        <v>1.03</v>
      </c>
      <c r="J413" s="57">
        <v>1.19</v>
      </c>
      <c r="K413" s="57">
        <v>24.72</v>
      </c>
      <c r="L413" s="57">
        <v>28.68</v>
      </c>
      <c r="M413" s="57">
        <v>1.1200000000000001</v>
      </c>
      <c r="N413" s="57">
        <v>1.3</v>
      </c>
      <c r="O413" s="57">
        <v>26.88</v>
      </c>
      <c r="P413" s="57">
        <v>31.18</v>
      </c>
      <c r="Q413" s="54">
        <v>1.42</v>
      </c>
      <c r="R413" s="54">
        <v>1.65</v>
      </c>
      <c r="S413" s="55"/>
      <c r="T413" s="1"/>
      <c r="U413" s="1"/>
      <c r="V413" s="1"/>
      <c r="W413" s="1"/>
      <c r="X413" s="1"/>
      <c r="Y413" s="1"/>
      <c r="Z413" s="1"/>
    </row>
    <row r="414" spans="1:26" ht="15.75" customHeight="1" x14ac:dyDescent="0.25">
      <c r="A414" s="54" t="s">
        <v>1244</v>
      </c>
      <c r="B414" s="56" t="s">
        <v>1245</v>
      </c>
      <c r="C414" s="55" t="s">
        <v>832</v>
      </c>
      <c r="D414" s="54" t="s">
        <v>1225</v>
      </c>
      <c r="E414" s="54" t="s">
        <v>1226</v>
      </c>
      <c r="F414" s="54" t="s">
        <v>1182</v>
      </c>
      <c r="G414" s="57">
        <v>24</v>
      </c>
      <c r="H414" s="57" t="s">
        <v>544</v>
      </c>
      <c r="I414" s="57">
        <v>1.03</v>
      </c>
      <c r="J414" s="57">
        <v>1.19</v>
      </c>
      <c r="K414" s="57">
        <v>24.72</v>
      </c>
      <c r="L414" s="57">
        <v>28.68</v>
      </c>
      <c r="M414" s="57">
        <v>1.1200000000000001</v>
      </c>
      <c r="N414" s="57">
        <v>1.3</v>
      </c>
      <c r="O414" s="57">
        <v>26.88</v>
      </c>
      <c r="P414" s="57">
        <v>31.18</v>
      </c>
      <c r="Q414" s="54">
        <v>1.42</v>
      </c>
      <c r="R414" s="54">
        <v>1.65</v>
      </c>
      <c r="S414" s="55"/>
      <c r="T414" s="1"/>
      <c r="U414" s="1"/>
      <c r="V414" s="1"/>
      <c r="W414" s="1"/>
      <c r="X414" s="1"/>
      <c r="Y414" s="1"/>
      <c r="Z414" s="1"/>
    </row>
    <row r="415" spans="1:26" ht="15.75" customHeight="1" x14ac:dyDescent="0.25">
      <c r="A415" s="54">
        <v>80315781</v>
      </c>
      <c r="B415" s="56" t="s">
        <v>1246</v>
      </c>
      <c r="C415" s="55" t="s">
        <v>1247</v>
      </c>
      <c r="D415" s="54" t="s">
        <v>1248</v>
      </c>
      <c r="E415" s="54" t="s">
        <v>1249</v>
      </c>
      <c r="F415" s="54" t="s">
        <v>1250</v>
      </c>
      <c r="G415" s="57">
        <v>36</v>
      </c>
      <c r="H415" s="57" t="s">
        <v>544</v>
      </c>
      <c r="I415" s="57">
        <v>5.54</v>
      </c>
      <c r="J415" s="57">
        <v>6.43</v>
      </c>
      <c r="K415" s="57">
        <v>199.44</v>
      </c>
      <c r="L415" s="57">
        <v>231.35</v>
      </c>
      <c r="M415" s="57">
        <v>6.16</v>
      </c>
      <c r="N415" s="57">
        <v>7.15</v>
      </c>
      <c r="O415" s="57">
        <v>221.76</v>
      </c>
      <c r="P415" s="57">
        <v>257.24</v>
      </c>
      <c r="Q415" s="54">
        <v>8</v>
      </c>
      <c r="R415" s="54">
        <v>9.2799999999999994</v>
      </c>
      <c r="S415" s="55"/>
      <c r="T415" s="1"/>
      <c r="U415" s="1"/>
      <c r="V415" s="1"/>
      <c r="W415" s="1"/>
      <c r="X415" s="1"/>
      <c r="Y415" s="1"/>
      <c r="Z415" s="1"/>
    </row>
    <row r="416" spans="1:26" ht="15.75" customHeight="1" x14ac:dyDescent="0.25">
      <c r="A416" s="54">
        <v>80341300</v>
      </c>
      <c r="B416" s="56" t="s">
        <v>1251</v>
      </c>
      <c r="C416" s="55" t="s">
        <v>1247</v>
      </c>
      <c r="D416" s="54" t="s">
        <v>1248</v>
      </c>
      <c r="E416" s="54" t="s">
        <v>1249</v>
      </c>
      <c r="F416" s="54" t="s">
        <v>1252</v>
      </c>
      <c r="G416" s="57">
        <v>30</v>
      </c>
      <c r="H416" s="57" t="s">
        <v>544</v>
      </c>
      <c r="I416" s="57">
        <v>5.05</v>
      </c>
      <c r="J416" s="57">
        <v>5.86</v>
      </c>
      <c r="K416" s="57">
        <v>151.5</v>
      </c>
      <c r="L416" s="57">
        <v>175.74</v>
      </c>
      <c r="M416" s="57">
        <v>5.61</v>
      </c>
      <c r="N416" s="57">
        <v>6.51</v>
      </c>
      <c r="O416" s="57">
        <v>168.3</v>
      </c>
      <c r="P416" s="57">
        <v>195.23</v>
      </c>
      <c r="Q416" s="54">
        <v>7.28</v>
      </c>
      <c r="R416" s="54">
        <v>8.44</v>
      </c>
      <c r="S416" s="55"/>
      <c r="T416" s="1"/>
      <c r="U416" s="1"/>
      <c r="V416" s="1"/>
      <c r="W416" s="1"/>
      <c r="X416" s="1"/>
      <c r="Y416" s="1"/>
      <c r="Z416" s="1"/>
    </row>
    <row r="417" spans="1:26" ht="15.75" customHeight="1" x14ac:dyDescent="0.25">
      <c r="A417" s="54">
        <v>80341312</v>
      </c>
      <c r="B417" s="56" t="s">
        <v>1253</v>
      </c>
      <c r="C417" s="55" t="s">
        <v>1247</v>
      </c>
      <c r="D417" s="54" t="s">
        <v>1248</v>
      </c>
      <c r="E417" s="54" t="s">
        <v>1249</v>
      </c>
      <c r="F417" s="54" t="s">
        <v>1254</v>
      </c>
      <c r="G417" s="57">
        <v>72</v>
      </c>
      <c r="H417" s="57" t="s">
        <v>544</v>
      </c>
      <c r="I417" s="57">
        <v>5.05</v>
      </c>
      <c r="J417" s="57">
        <v>5.86</v>
      </c>
      <c r="K417" s="57">
        <v>363.6</v>
      </c>
      <c r="L417" s="57">
        <v>421.78</v>
      </c>
      <c r="M417" s="57">
        <v>5.61</v>
      </c>
      <c r="N417" s="57">
        <v>6.51</v>
      </c>
      <c r="O417" s="57">
        <v>403.92</v>
      </c>
      <c r="P417" s="57">
        <v>468.55</v>
      </c>
      <c r="Q417" s="54">
        <v>7.28</v>
      </c>
      <c r="R417" s="54">
        <v>8.44</v>
      </c>
      <c r="S417" s="55"/>
      <c r="T417" s="1"/>
      <c r="U417" s="1"/>
      <c r="V417" s="1"/>
      <c r="W417" s="1"/>
      <c r="X417" s="1"/>
      <c r="Y417" s="1"/>
      <c r="Z417" s="1"/>
    </row>
    <row r="418" spans="1:26" ht="15.75" customHeight="1" x14ac:dyDescent="0.25">
      <c r="A418" s="54">
        <v>80341314</v>
      </c>
      <c r="B418" s="56" t="s">
        <v>1255</v>
      </c>
      <c r="C418" s="55" t="s">
        <v>1247</v>
      </c>
      <c r="D418" s="54" t="s">
        <v>1248</v>
      </c>
      <c r="E418" s="54" t="s">
        <v>1249</v>
      </c>
      <c r="F418" s="54" t="s">
        <v>1256</v>
      </c>
      <c r="G418" s="57">
        <v>72</v>
      </c>
      <c r="H418" s="57" t="s">
        <v>544</v>
      </c>
      <c r="I418" s="57">
        <v>9.24</v>
      </c>
      <c r="J418" s="57">
        <v>10.72</v>
      </c>
      <c r="K418" s="57">
        <v>665.28</v>
      </c>
      <c r="L418" s="57">
        <v>771.72</v>
      </c>
      <c r="M418" s="57">
        <v>10.27</v>
      </c>
      <c r="N418" s="57">
        <v>11.91</v>
      </c>
      <c r="O418" s="57">
        <v>739.44</v>
      </c>
      <c r="P418" s="57">
        <v>857.75</v>
      </c>
      <c r="Q418" s="54">
        <v>13.34</v>
      </c>
      <c r="R418" s="54">
        <v>15.47</v>
      </c>
      <c r="S418" s="55"/>
      <c r="T418" s="1"/>
      <c r="U418" s="1"/>
      <c r="V418" s="1"/>
      <c r="W418" s="1"/>
      <c r="X418" s="1"/>
      <c r="Y418" s="1"/>
      <c r="Z418" s="1"/>
    </row>
    <row r="419" spans="1:26" ht="15.75" customHeight="1" x14ac:dyDescent="0.25">
      <c r="A419" s="54">
        <v>80354049</v>
      </c>
      <c r="B419" s="56" t="s">
        <v>1257</v>
      </c>
      <c r="C419" s="55" t="s">
        <v>1247</v>
      </c>
      <c r="D419" s="54" t="s">
        <v>1248</v>
      </c>
      <c r="E419" s="54" t="s">
        <v>1249</v>
      </c>
      <c r="F419" s="54" t="s">
        <v>1258</v>
      </c>
      <c r="G419" s="57">
        <v>24</v>
      </c>
      <c r="H419" s="57" t="s">
        <v>544</v>
      </c>
      <c r="I419" s="57">
        <v>21.13</v>
      </c>
      <c r="J419" s="57">
        <v>24.51</v>
      </c>
      <c r="K419" s="57">
        <v>507.12</v>
      </c>
      <c r="L419" s="57">
        <v>588.26</v>
      </c>
      <c r="M419" s="57">
        <v>23.49</v>
      </c>
      <c r="N419" s="57">
        <v>27.25</v>
      </c>
      <c r="O419" s="57">
        <v>563.76</v>
      </c>
      <c r="P419" s="57">
        <v>653.96</v>
      </c>
      <c r="Q419" s="54">
        <v>30.5</v>
      </c>
      <c r="R419" s="54">
        <v>35.380000000000003</v>
      </c>
      <c r="S419" s="55"/>
      <c r="T419" s="1"/>
      <c r="U419" s="1"/>
      <c r="V419" s="1"/>
      <c r="W419" s="1"/>
      <c r="X419" s="1"/>
      <c r="Y419" s="1"/>
      <c r="Z419" s="1"/>
    </row>
    <row r="420" spans="1:26" ht="15.75" customHeight="1" x14ac:dyDescent="0.25">
      <c r="A420" s="54">
        <v>80678858</v>
      </c>
      <c r="B420" s="56" t="s">
        <v>1259</v>
      </c>
      <c r="C420" s="55" t="s">
        <v>1247</v>
      </c>
      <c r="D420" s="54" t="s">
        <v>1248</v>
      </c>
      <c r="E420" s="54" t="s">
        <v>1249</v>
      </c>
      <c r="F420" s="54" t="s">
        <v>1260</v>
      </c>
      <c r="G420" s="57">
        <v>24</v>
      </c>
      <c r="H420" s="57" t="s">
        <v>544</v>
      </c>
      <c r="I420" s="57">
        <v>3.77</v>
      </c>
      <c r="J420" s="57">
        <v>4.37</v>
      </c>
      <c r="K420" s="57">
        <v>90.48</v>
      </c>
      <c r="L420" s="57">
        <v>104.96</v>
      </c>
      <c r="M420" s="57">
        <v>4.1900000000000004</v>
      </c>
      <c r="N420" s="57">
        <v>4.8600000000000003</v>
      </c>
      <c r="O420" s="57">
        <v>100.56</v>
      </c>
      <c r="P420" s="57">
        <v>116.65</v>
      </c>
      <c r="Q420" s="54">
        <v>5.44</v>
      </c>
      <c r="R420" s="54">
        <v>6.31</v>
      </c>
      <c r="S420" s="55"/>
      <c r="T420" s="1"/>
      <c r="U420" s="1"/>
      <c r="V420" s="1"/>
      <c r="W420" s="1"/>
      <c r="X420" s="1"/>
      <c r="Y420" s="1"/>
      <c r="Z420" s="1"/>
    </row>
    <row r="421" spans="1:26" ht="15.75" customHeight="1" x14ac:dyDescent="0.25">
      <c r="A421" s="54">
        <v>80678860</v>
      </c>
      <c r="B421" s="56" t="s">
        <v>1261</v>
      </c>
      <c r="C421" s="55" t="s">
        <v>1247</v>
      </c>
      <c r="D421" s="54" t="s">
        <v>1248</v>
      </c>
      <c r="E421" s="54" t="s">
        <v>1249</v>
      </c>
      <c r="F421" s="54" t="s">
        <v>1262</v>
      </c>
      <c r="G421" s="57">
        <v>24</v>
      </c>
      <c r="H421" s="57" t="s">
        <v>544</v>
      </c>
      <c r="I421" s="57">
        <v>18.12</v>
      </c>
      <c r="J421" s="57">
        <v>21.02</v>
      </c>
      <c r="K421" s="57">
        <v>434.88</v>
      </c>
      <c r="L421" s="57">
        <v>504.46</v>
      </c>
      <c r="M421" s="57">
        <v>20.14</v>
      </c>
      <c r="N421" s="57">
        <v>23.36</v>
      </c>
      <c r="O421" s="57">
        <v>483.36</v>
      </c>
      <c r="P421" s="57">
        <v>560.70000000000005</v>
      </c>
      <c r="Q421" s="54">
        <v>26.15</v>
      </c>
      <c r="R421" s="54">
        <v>30.33</v>
      </c>
      <c r="S421" s="55"/>
      <c r="T421" s="1"/>
      <c r="U421" s="1"/>
      <c r="V421" s="1"/>
      <c r="W421" s="1"/>
      <c r="X421" s="1"/>
      <c r="Y421" s="1"/>
      <c r="Z421" s="1"/>
    </row>
    <row r="422" spans="1:26" ht="15.75" customHeight="1" x14ac:dyDescent="0.25">
      <c r="A422" s="54">
        <v>80682872</v>
      </c>
      <c r="B422" s="56" t="s">
        <v>1263</v>
      </c>
      <c r="C422" s="55" t="s">
        <v>1247</v>
      </c>
      <c r="D422" s="54" t="s">
        <v>1248</v>
      </c>
      <c r="E422" s="54" t="s">
        <v>1249</v>
      </c>
      <c r="F422" s="54" t="s">
        <v>1264</v>
      </c>
      <c r="G422" s="57">
        <v>24</v>
      </c>
      <c r="H422" s="57" t="s">
        <v>544</v>
      </c>
      <c r="I422" s="57">
        <v>18.12</v>
      </c>
      <c r="J422" s="57">
        <v>21.02</v>
      </c>
      <c r="K422" s="57">
        <v>434.88</v>
      </c>
      <c r="L422" s="57">
        <v>504.46</v>
      </c>
      <c r="M422" s="57">
        <v>20.13</v>
      </c>
      <c r="N422" s="57">
        <v>23.35</v>
      </c>
      <c r="O422" s="57">
        <v>483.12</v>
      </c>
      <c r="P422" s="57">
        <v>560.41999999999996</v>
      </c>
      <c r="Q422" s="54">
        <v>26.14</v>
      </c>
      <c r="R422" s="54">
        <v>30.32</v>
      </c>
      <c r="S422" s="55"/>
      <c r="T422" s="1"/>
      <c r="U422" s="1"/>
      <c r="V422" s="1"/>
      <c r="W422" s="1"/>
      <c r="X422" s="1"/>
      <c r="Y422" s="1"/>
      <c r="Z422" s="1"/>
    </row>
    <row r="423" spans="1:26" ht="15.75" customHeight="1" x14ac:dyDescent="0.25">
      <c r="A423" s="54">
        <v>80685855</v>
      </c>
      <c r="B423" s="56" t="s">
        <v>1265</v>
      </c>
      <c r="C423" s="55" t="s">
        <v>1247</v>
      </c>
      <c r="D423" s="54" t="s">
        <v>1248</v>
      </c>
      <c r="E423" s="54" t="s">
        <v>1249</v>
      </c>
      <c r="F423" s="54" t="s">
        <v>1266</v>
      </c>
      <c r="G423" s="57">
        <v>12</v>
      </c>
      <c r="H423" s="57" t="s">
        <v>544</v>
      </c>
      <c r="I423" s="57">
        <v>12.08</v>
      </c>
      <c r="J423" s="57">
        <v>14.01</v>
      </c>
      <c r="K423" s="57">
        <v>144.96</v>
      </c>
      <c r="L423" s="57">
        <v>168.15</v>
      </c>
      <c r="M423" s="57">
        <v>13.42</v>
      </c>
      <c r="N423" s="57">
        <v>15.57</v>
      </c>
      <c r="O423" s="57">
        <v>161.04</v>
      </c>
      <c r="P423" s="57">
        <v>186.81</v>
      </c>
      <c r="Q423" s="54">
        <v>17.43</v>
      </c>
      <c r="R423" s="54">
        <v>20.22</v>
      </c>
      <c r="S423" s="55"/>
      <c r="T423" s="1"/>
      <c r="U423" s="1"/>
      <c r="V423" s="1"/>
      <c r="W423" s="1"/>
      <c r="X423" s="1"/>
      <c r="Y423" s="1"/>
      <c r="Z423" s="1"/>
    </row>
    <row r="424" spans="1:26" ht="15.75" customHeight="1" x14ac:dyDescent="0.25">
      <c r="A424" s="54">
        <v>80685905</v>
      </c>
      <c r="B424" s="56" t="s">
        <v>1267</v>
      </c>
      <c r="C424" s="55" t="s">
        <v>1247</v>
      </c>
      <c r="D424" s="54" t="s">
        <v>1248</v>
      </c>
      <c r="E424" s="54" t="s">
        <v>1249</v>
      </c>
      <c r="F424" s="54" t="s">
        <v>1268</v>
      </c>
      <c r="G424" s="57">
        <v>36</v>
      </c>
      <c r="H424" s="57" t="s">
        <v>544</v>
      </c>
      <c r="I424" s="57">
        <v>4.8099999999999996</v>
      </c>
      <c r="J424" s="57">
        <v>5.58</v>
      </c>
      <c r="K424" s="57">
        <v>173.16</v>
      </c>
      <c r="L424" s="57">
        <v>200.87</v>
      </c>
      <c r="M424" s="57">
        <v>5.35</v>
      </c>
      <c r="N424" s="57">
        <v>6.21</v>
      </c>
      <c r="O424" s="57">
        <v>192.6</v>
      </c>
      <c r="P424" s="57">
        <v>223.42</v>
      </c>
      <c r="Q424" s="54">
        <v>6.95</v>
      </c>
      <c r="R424" s="54">
        <v>8.06</v>
      </c>
      <c r="S424" s="55"/>
      <c r="T424" s="1"/>
      <c r="U424" s="1"/>
      <c r="V424" s="1"/>
      <c r="W424" s="1"/>
      <c r="X424" s="1"/>
      <c r="Y424" s="1"/>
      <c r="Z424" s="1"/>
    </row>
    <row r="425" spans="1:26" ht="15.75" customHeight="1" x14ac:dyDescent="0.25">
      <c r="A425" s="54">
        <v>80685924</v>
      </c>
      <c r="B425" s="56" t="s">
        <v>1269</v>
      </c>
      <c r="C425" s="55" t="s">
        <v>1247</v>
      </c>
      <c r="D425" s="54" t="s">
        <v>1248</v>
      </c>
      <c r="E425" s="54" t="s">
        <v>1249</v>
      </c>
      <c r="F425" s="54" t="s">
        <v>1270</v>
      </c>
      <c r="G425" s="57">
        <v>72</v>
      </c>
      <c r="H425" s="57" t="s">
        <v>544</v>
      </c>
      <c r="I425" s="57">
        <v>2.69</v>
      </c>
      <c r="J425" s="57">
        <v>3.12</v>
      </c>
      <c r="K425" s="57">
        <v>193.68</v>
      </c>
      <c r="L425" s="57">
        <v>224.67</v>
      </c>
      <c r="M425" s="57">
        <v>2.99</v>
      </c>
      <c r="N425" s="57">
        <v>3.47</v>
      </c>
      <c r="O425" s="57">
        <v>215.28</v>
      </c>
      <c r="P425" s="57">
        <v>249.72</v>
      </c>
      <c r="Q425" s="54">
        <v>3.88</v>
      </c>
      <c r="R425" s="54">
        <v>4.5</v>
      </c>
      <c r="S425" s="55"/>
      <c r="T425" s="1"/>
      <c r="U425" s="1"/>
      <c r="V425" s="1"/>
      <c r="W425" s="1"/>
      <c r="X425" s="1"/>
      <c r="Y425" s="1"/>
      <c r="Z425" s="1"/>
    </row>
    <row r="426" spans="1:26" ht="15.75" customHeight="1" x14ac:dyDescent="0.25">
      <c r="A426" s="54">
        <v>80685930</v>
      </c>
      <c r="B426" s="56" t="s">
        <v>1271</v>
      </c>
      <c r="C426" s="55" t="s">
        <v>1247</v>
      </c>
      <c r="D426" s="54" t="s">
        <v>1248</v>
      </c>
      <c r="E426" s="54" t="s">
        <v>1249</v>
      </c>
      <c r="F426" s="54" t="s">
        <v>1270</v>
      </c>
      <c r="G426" s="57">
        <v>72</v>
      </c>
      <c r="H426" s="57" t="s">
        <v>544</v>
      </c>
      <c r="I426" s="57">
        <v>3.07</v>
      </c>
      <c r="J426" s="57">
        <v>3.56</v>
      </c>
      <c r="K426" s="57">
        <v>221.04</v>
      </c>
      <c r="L426" s="57">
        <v>256.41000000000003</v>
      </c>
      <c r="M426" s="57">
        <v>3.41</v>
      </c>
      <c r="N426" s="57">
        <v>3.96</v>
      </c>
      <c r="O426" s="57">
        <v>245.52</v>
      </c>
      <c r="P426" s="57">
        <v>284.8</v>
      </c>
      <c r="Q426" s="54">
        <v>4.43</v>
      </c>
      <c r="R426" s="54">
        <v>5.14</v>
      </c>
      <c r="S426" s="55"/>
      <c r="T426" s="1"/>
      <c r="U426" s="1"/>
      <c r="V426" s="1"/>
      <c r="W426" s="1"/>
      <c r="X426" s="1"/>
      <c r="Y426" s="1"/>
      <c r="Z426" s="1"/>
    </row>
    <row r="427" spans="1:26" ht="15.75" customHeight="1" x14ac:dyDescent="0.25">
      <c r="A427" s="54">
        <v>80702180</v>
      </c>
      <c r="B427" s="56" t="s">
        <v>1272</v>
      </c>
      <c r="C427" s="55" t="s">
        <v>1247</v>
      </c>
      <c r="D427" s="54" t="s">
        <v>1248</v>
      </c>
      <c r="E427" s="54" t="s">
        <v>1249</v>
      </c>
      <c r="F427" s="54" t="s">
        <v>1270</v>
      </c>
      <c r="G427" s="57">
        <v>72</v>
      </c>
      <c r="H427" s="57" t="s">
        <v>544</v>
      </c>
      <c r="I427" s="57">
        <v>3.09</v>
      </c>
      <c r="J427" s="57">
        <v>3.58</v>
      </c>
      <c r="K427" s="57">
        <v>222.48</v>
      </c>
      <c r="L427" s="57">
        <v>258.08</v>
      </c>
      <c r="M427" s="57">
        <v>3.43</v>
      </c>
      <c r="N427" s="57">
        <v>3.98</v>
      </c>
      <c r="O427" s="57">
        <v>246.96</v>
      </c>
      <c r="P427" s="57">
        <v>286.47000000000003</v>
      </c>
      <c r="Q427" s="54">
        <v>4.46</v>
      </c>
      <c r="R427" s="54">
        <v>5.17</v>
      </c>
      <c r="S427" s="55"/>
      <c r="T427" s="1"/>
      <c r="U427" s="1"/>
      <c r="V427" s="1"/>
      <c r="W427" s="1"/>
      <c r="X427" s="1"/>
      <c r="Y427" s="1"/>
      <c r="Z427" s="1"/>
    </row>
    <row r="428" spans="1:26" ht="15.75" customHeight="1" x14ac:dyDescent="0.25">
      <c r="A428" s="54">
        <v>80702190</v>
      </c>
      <c r="B428" s="56" t="s">
        <v>1273</v>
      </c>
      <c r="C428" s="55" t="s">
        <v>1247</v>
      </c>
      <c r="D428" s="54" t="s">
        <v>1248</v>
      </c>
      <c r="E428" s="54" t="s">
        <v>1249</v>
      </c>
      <c r="F428" s="54" t="s">
        <v>1274</v>
      </c>
      <c r="G428" s="57">
        <v>6</v>
      </c>
      <c r="H428" s="57" t="s">
        <v>544</v>
      </c>
      <c r="I428" s="57">
        <v>6.59</v>
      </c>
      <c r="J428" s="57">
        <v>7.64</v>
      </c>
      <c r="K428" s="57">
        <v>39.54</v>
      </c>
      <c r="L428" s="57">
        <v>45.87</v>
      </c>
      <c r="M428" s="57">
        <v>7.32</v>
      </c>
      <c r="N428" s="57">
        <v>8.49</v>
      </c>
      <c r="O428" s="57">
        <v>43.92</v>
      </c>
      <c r="P428" s="57">
        <v>50.95</v>
      </c>
      <c r="Q428" s="54">
        <v>9.51</v>
      </c>
      <c r="R428" s="54">
        <v>11.03</v>
      </c>
      <c r="S428" s="55"/>
      <c r="T428" s="1"/>
      <c r="U428" s="1"/>
      <c r="V428" s="1"/>
      <c r="W428" s="1"/>
      <c r="X428" s="1"/>
      <c r="Y428" s="1"/>
      <c r="Z428" s="1"/>
    </row>
    <row r="429" spans="1:26" ht="15.75" customHeight="1" x14ac:dyDescent="0.25">
      <c r="A429" s="54">
        <v>80702192</v>
      </c>
      <c r="B429" s="56" t="s">
        <v>1275</v>
      </c>
      <c r="C429" s="55" t="s">
        <v>1247</v>
      </c>
      <c r="D429" s="54" t="s">
        <v>1248</v>
      </c>
      <c r="E429" s="54" t="s">
        <v>1249</v>
      </c>
      <c r="F429" s="54" t="s">
        <v>1276</v>
      </c>
      <c r="G429" s="57">
        <v>6</v>
      </c>
      <c r="H429" s="57" t="s">
        <v>544</v>
      </c>
      <c r="I429" s="57">
        <v>6.59</v>
      </c>
      <c r="J429" s="57">
        <v>7.64</v>
      </c>
      <c r="K429" s="57">
        <v>39.54</v>
      </c>
      <c r="L429" s="57">
        <v>45.87</v>
      </c>
      <c r="M429" s="57">
        <v>7.32</v>
      </c>
      <c r="N429" s="57">
        <v>8.49</v>
      </c>
      <c r="O429" s="57">
        <v>43.92</v>
      </c>
      <c r="P429" s="57">
        <v>50.95</v>
      </c>
      <c r="Q429" s="54">
        <v>9.51</v>
      </c>
      <c r="R429" s="54">
        <v>11.03</v>
      </c>
      <c r="S429" s="55"/>
      <c r="T429" s="1"/>
      <c r="U429" s="1"/>
      <c r="V429" s="1"/>
      <c r="W429" s="1"/>
      <c r="X429" s="1"/>
      <c r="Y429" s="1"/>
      <c r="Z429" s="1"/>
    </row>
    <row r="430" spans="1:26" ht="15.75" customHeight="1" x14ac:dyDescent="0.25">
      <c r="A430" s="54">
        <v>80716170</v>
      </c>
      <c r="B430" s="56" t="s">
        <v>1277</v>
      </c>
      <c r="C430" s="55" t="s">
        <v>1247</v>
      </c>
      <c r="D430" s="54" t="s">
        <v>1248</v>
      </c>
      <c r="E430" s="54" t="s">
        <v>1249</v>
      </c>
      <c r="F430" s="54" t="s">
        <v>1254</v>
      </c>
      <c r="G430" s="57">
        <v>72</v>
      </c>
      <c r="H430" s="57" t="s">
        <v>544</v>
      </c>
      <c r="I430" s="57">
        <v>5.83</v>
      </c>
      <c r="J430" s="57">
        <v>6.76</v>
      </c>
      <c r="K430" s="57">
        <v>419.76</v>
      </c>
      <c r="L430" s="57">
        <v>486.92</v>
      </c>
      <c r="M430" s="57">
        <v>6.48</v>
      </c>
      <c r="N430" s="57">
        <v>7.52</v>
      </c>
      <c r="O430" s="57">
        <v>466.56</v>
      </c>
      <c r="P430" s="57">
        <v>541.21</v>
      </c>
      <c r="Q430" s="54">
        <v>8.41</v>
      </c>
      <c r="R430" s="54">
        <v>9.76</v>
      </c>
      <c r="S430" s="55"/>
      <c r="T430" s="1"/>
      <c r="U430" s="1"/>
      <c r="V430" s="1"/>
      <c r="W430" s="1"/>
      <c r="X430" s="1"/>
      <c r="Y430" s="1"/>
      <c r="Z430" s="1"/>
    </row>
    <row r="431" spans="1:26" ht="15.75" customHeight="1" x14ac:dyDescent="0.25">
      <c r="A431" s="54">
        <v>80716171</v>
      </c>
      <c r="B431" s="56" t="s">
        <v>1278</v>
      </c>
      <c r="C431" s="55" t="s">
        <v>1247</v>
      </c>
      <c r="D431" s="54" t="s">
        <v>1248</v>
      </c>
      <c r="E431" s="54" t="s">
        <v>1249</v>
      </c>
      <c r="F431" s="54" t="s">
        <v>1256</v>
      </c>
      <c r="G431" s="57">
        <v>72</v>
      </c>
      <c r="H431" s="57" t="s">
        <v>544</v>
      </c>
      <c r="I431" s="57">
        <v>10.48</v>
      </c>
      <c r="J431" s="57">
        <v>12.16</v>
      </c>
      <c r="K431" s="57">
        <v>754.56</v>
      </c>
      <c r="L431" s="57">
        <v>875.29</v>
      </c>
      <c r="M431" s="57">
        <v>11.64</v>
      </c>
      <c r="N431" s="57">
        <v>13.5</v>
      </c>
      <c r="O431" s="57">
        <v>838.08</v>
      </c>
      <c r="P431" s="57">
        <v>972.17</v>
      </c>
      <c r="Q431" s="54">
        <v>15.12</v>
      </c>
      <c r="R431" s="54">
        <v>17.54</v>
      </c>
      <c r="S431" s="55"/>
      <c r="T431" s="1"/>
      <c r="U431" s="1"/>
      <c r="V431" s="1"/>
      <c r="W431" s="1"/>
      <c r="X431" s="1"/>
      <c r="Y431" s="1"/>
      <c r="Z431" s="1"/>
    </row>
    <row r="432" spans="1:26" ht="15.75" customHeight="1" x14ac:dyDescent="0.25">
      <c r="A432" s="54">
        <v>80716175</v>
      </c>
      <c r="B432" s="56" t="s">
        <v>1279</v>
      </c>
      <c r="C432" s="55" t="s">
        <v>1247</v>
      </c>
      <c r="D432" s="54" t="s">
        <v>1248</v>
      </c>
      <c r="E432" s="54" t="s">
        <v>1249</v>
      </c>
      <c r="F432" s="54" t="s">
        <v>1252</v>
      </c>
      <c r="G432" s="57">
        <v>30</v>
      </c>
      <c r="H432" s="57" t="s">
        <v>544</v>
      </c>
      <c r="I432" s="57">
        <v>5.83</v>
      </c>
      <c r="J432" s="57">
        <v>6.76</v>
      </c>
      <c r="K432" s="57">
        <v>174.9</v>
      </c>
      <c r="L432" s="57">
        <v>202.88</v>
      </c>
      <c r="M432" s="57">
        <v>6.48</v>
      </c>
      <c r="N432" s="57">
        <v>7.52</v>
      </c>
      <c r="O432" s="57">
        <v>194.4</v>
      </c>
      <c r="P432" s="57">
        <v>225.5</v>
      </c>
      <c r="Q432" s="54">
        <v>8.41</v>
      </c>
      <c r="R432" s="54">
        <v>9.76</v>
      </c>
      <c r="S432" s="55"/>
      <c r="T432" s="1"/>
      <c r="U432" s="1"/>
      <c r="V432" s="1"/>
      <c r="W432" s="1"/>
      <c r="X432" s="1"/>
      <c r="Y432" s="1"/>
      <c r="Z432" s="1"/>
    </row>
    <row r="433" spans="1:26" ht="15.75" customHeight="1" x14ac:dyDescent="0.25">
      <c r="A433" s="54">
        <v>80716177</v>
      </c>
      <c r="B433" s="56" t="s">
        <v>1280</v>
      </c>
      <c r="C433" s="55" t="s">
        <v>1247</v>
      </c>
      <c r="D433" s="54" t="s">
        <v>1248</v>
      </c>
      <c r="E433" s="54" t="s">
        <v>1249</v>
      </c>
      <c r="F433" s="54" t="s">
        <v>1252</v>
      </c>
      <c r="G433" s="57">
        <v>30</v>
      </c>
      <c r="H433" s="57" t="s">
        <v>544</v>
      </c>
      <c r="I433" s="57">
        <v>5.83</v>
      </c>
      <c r="J433" s="57">
        <v>6.76</v>
      </c>
      <c r="K433" s="57">
        <v>174.9</v>
      </c>
      <c r="L433" s="57">
        <v>202.88</v>
      </c>
      <c r="M433" s="57">
        <v>6.48</v>
      </c>
      <c r="N433" s="57">
        <v>7.52</v>
      </c>
      <c r="O433" s="57">
        <v>194.4</v>
      </c>
      <c r="P433" s="57">
        <v>225.5</v>
      </c>
      <c r="Q433" s="54">
        <v>8.41</v>
      </c>
      <c r="R433" s="54">
        <v>9.76</v>
      </c>
      <c r="S433" s="55"/>
      <c r="T433" s="1"/>
      <c r="U433" s="1"/>
      <c r="V433" s="1"/>
      <c r="W433" s="1"/>
      <c r="X433" s="1"/>
      <c r="Y433" s="1"/>
      <c r="Z433" s="1"/>
    </row>
    <row r="434" spans="1:26" ht="15.75" customHeight="1" x14ac:dyDescent="0.25">
      <c r="A434" s="54">
        <v>80722153</v>
      </c>
      <c r="B434" s="56" t="s">
        <v>1281</v>
      </c>
      <c r="C434" s="55" t="s">
        <v>1247</v>
      </c>
      <c r="D434" s="54" t="s">
        <v>1248</v>
      </c>
      <c r="E434" s="54" t="s">
        <v>1249</v>
      </c>
      <c r="F434" s="54" t="s">
        <v>1254</v>
      </c>
      <c r="G434" s="57">
        <v>72</v>
      </c>
      <c r="H434" s="57" t="s">
        <v>544</v>
      </c>
      <c r="I434" s="57">
        <v>5.8</v>
      </c>
      <c r="J434" s="57">
        <v>6.73</v>
      </c>
      <c r="K434" s="57">
        <v>417.6</v>
      </c>
      <c r="L434" s="57">
        <v>484.42</v>
      </c>
      <c r="M434" s="57">
        <v>6.45</v>
      </c>
      <c r="N434" s="57">
        <v>7.48</v>
      </c>
      <c r="O434" s="57">
        <v>464.4</v>
      </c>
      <c r="P434" s="57">
        <v>538.70000000000005</v>
      </c>
      <c r="Q434" s="54">
        <v>8.3800000000000008</v>
      </c>
      <c r="R434" s="54">
        <v>9.7200000000000006</v>
      </c>
      <c r="S434" s="55"/>
      <c r="T434" s="1"/>
      <c r="U434" s="1"/>
      <c r="V434" s="1"/>
      <c r="W434" s="1"/>
      <c r="X434" s="1"/>
      <c r="Y434" s="1"/>
      <c r="Z434" s="1"/>
    </row>
    <row r="435" spans="1:26" ht="15.75" customHeight="1" x14ac:dyDescent="0.25">
      <c r="A435" s="54">
        <v>80722154</v>
      </c>
      <c r="B435" s="56" t="s">
        <v>1282</v>
      </c>
      <c r="C435" s="55" t="s">
        <v>1247</v>
      </c>
      <c r="D435" s="54" t="s">
        <v>1248</v>
      </c>
      <c r="E435" s="54" t="s">
        <v>1249</v>
      </c>
      <c r="F435" s="54" t="s">
        <v>1283</v>
      </c>
      <c r="G435" s="57">
        <v>72</v>
      </c>
      <c r="H435" s="57" t="s">
        <v>544</v>
      </c>
      <c r="I435" s="57">
        <v>10.63</v>
      </c>
      <c r="J435" s="57">
        <v>12.33</v>
      </c>
      <c r="K435" s="57">
        <v>765.36</v>
      </c>
      <c r="L435" s="57">
        <v>887.82</v>
      </c>
      <c r="M435" s="57">
        <v>11.81</v>
      </c>
      <c r="N435" s="57">
        <v>13.7</v>
      </c>
      <c r="O435" s="57">
        <v>850.32</v>
      </c>
      <c r="P435" s="57">
        <v>986.37</v>
      </c>
      <c r="Q435" s="54">
        <v>15.34</v>
      </c>
      <c r="R435" s="54">
        <v>17.79</v>
      </c>
      <c r="S435" s="55"/>
      <c r="T435" s="1"/>
      <c r="U435" s="1"/>
      <c r="V435" s="1"/>
      <c r="W435" s="1"/>
      <c r="X435" s="1"/>
      <c r="Y435" s="1"/>
      <c r="Z435" s="1"/>
    </row>
    <row r="436" spans="1:26" ht="15.75" customHeight="1" x14ac:dyDescent="0.25">
      <c r="A436" s="54">
        <v>80738075</v>
      </c>
      <c r="B436" s="56" t="s">
        <v>1284</v>
      </c>
      <c r="C436" s="55" t="s">
        <v>1247</v>
      </c>
      <c r="D436" s="54" t="s">
        <v>1248</v>
      </c>
      <c r="E436" s="54" t="s">
        <v>1249</v>
      </c>
      <c r="F436" s="54" t="s">
        <v>1285</v>
      </c>
      <c r="G436" s="57">
        <v>12</v>
      </c>
      <c r="H436" s="57" t="s">
        <v>544</v>
      </c>
      <c r="I436" s="57">
        <v>3.4</v>
      </c>
      <c r="J436" s="57">
        <v>3.94</v>
      </c>
      <c r="K436" s="57">
        <v>40.799999999999997</v>
      </c>
      <c r="L436" s="57">
        <v>47.33</v>
      </c>
      <c r="M436" s="57">
        <v>3.78</v>
      </c>
      <c r="N436" s="57">
        <v>4.38</v>
      </c>
      <c r="O436" s="57">
        <v>45.36</v>
      </c>
      <c r="P436" s="57">
        <v>52.62</v>
      </c>
      <c r="Q436" s="54">
        <v>4.91</v>
      </c>
      <c r="R436" s="54">
        <v>5.7</v>
      </c>
      <c r="S436" s="55"/>
      <c r="T436" s="1"/>
      <c r="U436" s="1"/>
      <c r="V436" s="1"/>
      <c r="W436" s="1"/>
      <c r="X436" s="1"/>
      <c r="Y436" s="1"/>
      <c r="Z436" s="1"/>
    </row>
    <row r="437" spans="1:26" ht="15.75" customHeight="1" x14ac:dyDescent="0.25">
      <c r="A437" s="54">
        <v>80751663</v>
      </c>
      <c r="B437" s="56" t="s">
        <v>1286</v>
      </c>
      <c r="C437" s="55" t="s">
        <v>1247</v>
      </c>
      <c r="D437" s="54" t="s">
        <v>1248</v>
      </c>
      <c r="E437" s="54" t="s">
        <v>1249</v>
      </c>
      <c r="F437" s="54" t="s">
        <v>1287</v>
      </c>
      <c r="G437" s="57">
        <v>10</v>
      </c>
      <c r="H437" s="57" t="s">
        <v>544</v>
      </c>
      <c r="I437" s="57">
        <v>17.3</v>
      </c>
      <c r="J437" s="57">
        <v>20.07</v>
      </c>
      <c r="K437" s="57">
        <v>173</v>
      </c>
      <c r="L437" s="57">
        <v>200.68</v>
      </c>
      <c r="M437" s="57">
        <v>19.22</v>
      </c>
      <c r="N437" s="57">
        <v>22.3</v>
      </c>
      <c r="O437" s="57">
        <v>192.2</v>
      </c>
      <c r="P437" s="57">
        <v>222.95</v>
      </c>
      <c r="Q437" s="54">
        <v>24.96</v>
      </c>
      <c r="R437" s="54">
        <v>28.95</v>
      </c>
      <c r="S437" s="55"/>
      <c r="T437" s="1"/>
      <c r="U437" s="1"/>
      <c r="V437" s="1"/>
      <c r="W437" s="1"/>
      <c r="X437" s="1"/>
      <c r="Y437" s="1"/>
      <c r="Z437" s="1"/>
    </row>
    <row r="438" spans="1:26" ht="15.75" customHeight="1" x14ac:dyDescent="0.25">
      <c r="A438" s="54">
        <v>80751666</v>
      </c>
      <c r="B438" s="56" t="s">
        <v>1288</v>
      </c>
      <c r="C438" s="55" t="s">
        <v>1247</v>
      </c>
      <c r="D438" s="54" t="s">
        <v>1248</v>
      </c>
      <c r="E438" s="54" t="s">
        <v>1249</v>
      </c>
      <c r="F438" s="54" t="s">
        <v>1289</v>
      </c>
      <c r="G438" s="57">
        <v>10</v>
      </c>
      <c r="H438" s="57" t="s">
        <v>544</v>
      </c>
      <c r="I438" s="57">
        <v>9.1199999999999992</v>
      </c>
      <c r="J438" s="57">
        <v>10.58</v>
      </c>
      <c r="K438" s="57">
        <v>91.2</v>
      </c>
      <c r="L438" s="57">
        <v>105.79</v>
      </c>
      <c r="M438" s="57">
        <v>10.130000000000001</v>
      </c>
      <c r="N438" s="57">
        <v>11.75</v>
      </c>
      <c r="O438" s="57">
        <v>101.3</v>
      </c>
      <c r="P438" s="57">
        <v>117.51</v>
      </c>
      <c r="Q438" s="54">
        <v>13.16</v>
      </c>
      <c r="R438" s="54">
        <v>15.27</v>
      </c>
      <c r="S438" s="55"/>
      <c r="T438" s="1"/>
      <c r="U438" s="1"/>
      <c r="V438" s="1"/>
      <c r="W438" s="1"/>
      <c r="X438" s="1"/>
      <c r="Y438" s="1"/>
      <c r="Z438" s="1"/>
    </row>
    <row r="439" spans="1:26" ht="15.75" customHeight="1" x14ac:dyDescent="0.25">
      <c r="A439" s="54">
        <v>80751670</v>
      </c>
      <c r="B439" s="56" t="s">
        <v>1290</v>
      </c>
      <c r="C439" s="55" t="s">
        <v>1247</v>
      </c>
      <c r="D439" s="54" t="s">
        <v>1248</v>
      </c>
      <c r="E439" s="54" t="s">
        <v>1249</v>
      </c>
      <c r="F439" s="54" t="s">
        <v>1291</v>
      </c>
      <c r="G439" s="57">
        <v>6</v>
      </c>
      <c r="H439" s="57" t="s">
        <v>544</v>
      </c>
      <c r="I439" s="57">
        <v>10.62</v>
      </c>
      <c r="J439" s="57">
        <v>12.32</v>
      </c>
      <c r="K439" s="57">
        <v>63.72</v>
      </c>
      <c r="L439" s="57">
        <v>73.92</v>
      </c>
      <c r="M439" s="57">
        <v>11.8</v>
      </c>
      <c r="N439" s="57">
        <v>13.69</v>
      </c>
      <c r="O439" s="57">
        <v>70.8</v>
      </c>
      <c r="P439" s="57">
        <v>82.13</v>
      </c>
      <c r="Q439" s="54">
        <v>15.33</v>
      </c>
      <c r="R439" s="54">
        <v>17.78</v>
      </c>
      <c r="S439" s="55"/>
      <c r="T439" s="1"/>
      <c r="U439" s="1"/>
      <c r="V439" s="1"/>
      <c r="W439" s="1"/>
      <c r="X439" s="1"/>
      <c r="Y439" s="1"/>
      <c r="Z439" s="1"/>
    </row>
    <row r="440" spans="1:26" ht="15.75" customHeight="1" x14ac:dyDescent="0.25">
      <c r="A440" s="54">
        <v>80755643</v>
      </c>
      <c r="B440" s="56" t="s">
        <v>1292</v>
      </c>
      <c r="C440" s="55" t="s">
        <v>1247</v>
      </c>
      <c r="D440" s="54" t="s">
        <v>1248</v>
      </c>
      <c r="E440" s="54" t="s">
        <v>1249</v>
      </c>
      <c r="F440" s="54" t="s">
        <v>1121</v>
      </c>
      <c r="G440" s="57">
        <v>12</v>
      </c>
      <c r="H440" s="57" t="s">
        <v>544</v>
      </c>
      <c r="I440" s="57">
        <v>3.96</v>
      </c>
      <c r="J440" s="57">
        <v>4.59</v>
      </c>
      <c r="K440" s="57">
        <v>47.52</v>
      </c>
      <c r="L440" s="57">
        <v>55.12</v>
      </c>
      <c r="M440" s="57">
        <v>4.4000000000000004</v>
      </c>
      <c r="N440" s="57">
        <v>5.0999999999999996</v>
      </c>
      <c r="O440" s="57">
        <v>52.8</v>
      </c>
      <c r="P440" s="57">
        <v>61.25</v>
      </c>
      <c r="Q440" s="54">
        <v>5.71</v>
      </c>
      <c r="R440" s="54">
        <v>6.62</v>
      </c>
      <c r="S440" s="55"/>
      <c r="T440" s="1"/>
      <c r="U440" s="1"/>
      <c r="V440" s="1"/>
      <c r="W440" s="1"/>
      <c r="X440" s="1"/>
      <c r="Y440" s="1"/>
      <c r="Z440" s="1"/>
    </row>
    <row r="441" spans="1:26" ht="15.75" customHeight="1" x14ac:dyDescent="0.25">
      <c r="A441" s="54">
        <v>80782799</v>
      </c>
      <c r="B441" s="56" t="s">
        <v>1293</v>
      </c>
      <c r="C441" s="55" t="s">
        <v>1247</v>
      </c>
      <c r="D441" s="54" t="s">
        <v>1248</v>
      </c>
      <c r="E441" s="54" t="s">
        <v>1249</v>
      </c>
      <c r="F441" s="54" t="s">
        <v>1063</v>
      </c>
      <c r="G441" s="57">
        <v>12</v>
      </c>
      <c r="H441" s="57" t="s">
        <v>544</v>
      </c>
      <c r="I441" s="57">
        <v>4.4800000000000004</v>
      </c>
      <c r="J441" s="57">
        <v>5.2</v>
      </c>
      <c r="K441" s="57">
        <v>53.76</v>
      </c>
      <c r="L441" s="57">
        <v>62.36</v>
      </c>
      <c r="M441" s="57">
        <v>4.9800000000000004</v>
      </c>
      <c r="N441" s="57">
        <v>5.78</v>
      </c>
      <c r="O441" s="57">
        <v>59.76</v>
      </c>
      <c r="P441" s="57">
        <v>69.319999999999993</v>
      </c>
      <c r="Q441" s="54">
        <v>6.47</v>
      </c>
      <c r="R441" s="54">
        <v>7.51</v>
      </c>
      <c r="S441" s="55"/>
      <c r="T441" s="1"/>
      <c r="U441" s="1"/>
      <c r="V441" s="1"/>
      <c r="W441" s="1"/>
      <c r="X441" s="1"/>
      <c r="Y441" s="1"/>
      <c r="Z441" s="1"/>
    </row>
    <row r="442" spans="1:26" ht="15.75" customHeight="1" x14ac:dyDescent="0.25">
      <c r="A442" s="54">
        <v>80791656</v>
      </c>
      <c r="B442" s="56" t="s">
        <v>1294</v>
      </c>
      <c r="C442" s="55" t="s">
        <v>1247</v>
      </c>
      <c r="D442" s="54" t="s">
        <v>1248</v>
      </c>
      <c r="E442" s="54" t="s">
        <v>1249</v>
      </c>
      <c r="F442" s="54" t="s">
        <v>1250</v>
      </c>
      <c r="G442" s="57">
        <v>36</v>
      </c>
      <c r="H442" s="57" t="s">
        <v>544</v>
      </c>
      <c r="I442" s="57">
        <v>5.5</v>
      </c>
      <c r="J442" s="57">
        <v>6.38</v>
      </c>
      <c r="K442" s="57">
        <v>198</v>
      </c>
      <c r="L442" s="57">
        <v>229.68</v>
      </c>
      <c r="M442" s="57">
        <v>6.11</v>
      </c>
      <c r="N442" s="57">
        <v>7.09</v>
      </c>
      <c r="O442" s="57">
        <v>219.96</v>
      </c>
      <c r="P442" s="57">
        <v>255.15</v>
      </c>
      <c r="Q442" s="54">
        <v>7.93</v>
      </c>
      <c r="R442" s="54">
        <v>9.1999999999999993</v>
      </c>
      <c r="S442" s="55"/>
      <c r="T442" s="1"/>
      <c r="U442" s="1"/>
      <c r="V442" s="1"/>
      <c r="W442" s="1"/>
      <c r="X442" s="1"/>
      <c r="Y442" s="1"/>
      <c r="Z442" s="1"/>
    </row>
    <row r="443" spans="1:26" ht="15.75" customHeight="1" x14ac:dyDescent="0.25">
      <c r="A443" s="54">
        <v>80791658</v>
      </c>
      <c r="B443" s="56" t="s">
        <v>1295</v>
      </c>
      <c r="C443" s="55" t="s">
        <v>1247</v>
      </c>
      <c r="D443" s="54" t="s">
        <v>1248</v>
      </c>
      <c r="E443" s="54" t="s">
        <v>1249</v>
      </c>
      <c r="F443" s="54" t="s">
        <v>1022</v>
      </c>
      <c r="G443" s="57">
        <v>72</v>
      </c>
      <c r="H443" s="57" t="s">
        <v>544</v>
      </c>
      <c r="I443" s="57">
        <v>2.91</v>
      </c>
      <c r="J443" s="57">
        <v>3.38</v>
      </c>
      <c r="K443" s="57">
        <v>209.52</v>
      </c>
      <c r="L443" s="57">
        <v>243.04</v>
      </c>
      <c r="M443" s="57">
        <v>3.23</v>
      </c>
      <c r="N443" s="57">
        <v>3.75</v>
      </c>
      <c r="O443" s="57">
        <v>232.56</v>
      </c>
      <c r="P443" s="57">
        <v>269.77</v>
      </c>
      <c r="Q443" s="54">
        <v>4.1900000000000004</v>
      </c>
      <c r="R443" s="54">
        <v>4.8600000000000003</v>
      </c>
      <c r="S443" s="55"/>
      <c r="T443" s="1"/>
      <c r="U443" s="1"/>
      <c r="V443" s="1"/>
      <c r="W443" s="1"/>
      <c r="X443" s="1"/>
      <c r="Y443" s="1"/>
      <c r="Z443" s="1"/>
    </row>
    <row r="444" spans="1:26" ht="15.75" customHeight="1" x14ac:dyDescent="0.25">
      <c r="A444" s="54">
        <v>80351959</v>
      </c>
      <c r="B444" s="56" t="s">
        <v>1296</v>
      </c>
      <c r="C444" s="55" t="s">
        <v>1247</v>
      </c>
      <c r="D444" s="54" t="s">
        <v>1248</v>
      </c>
      <c r="E444" s="54" t="s">
        <v>1297</v>
      </c>
      <c r="F444" s="54" t="s">
        <v>1298</v>
      </c>
      <c r="G444" s="57">
        <v>10</v>
      </c>
      <c r="H444" s="57" t="s">
        <v>544</v>
      </c>
      <c r="I444" s="57">
        <v>9.66</v>
      </c>
      <c r="J444" s="57">
        <v>11.21</v>
      </c>
      <c r="K444" s="57">
        <v>96.6</v>
      </c>
      <c r="L444" s="57">
        <v>112.06</v>
      </c>
      <c r="M444" s="57">
        <v>10.73</v>
      </c>
      <c r="N444" s="57">
        <v>12.45</v>
      </c>
      <c r="O444" s="57">
        <v>107.3</v>
      </c>
      <c r="P444" s="57">
        <v>124.47</v>
      </c>
      <c r="Q444" s="54">
        <v>13.94</v>
      </c>
      <c r="R444" s="54">
        <v>16.170000000000002</v>
      </c>
      <c r="S444" s="55"/>
      <c r="T444" s="1"/>
      <c r="U444" s="1"/>
      <c r="V444" s="1"/>
      <c r="W444" s="1"/>
      <c r="X444" s="1"/>
      <c r="Y444" s="1"/>
      <c r="Z444" s="1"/>
    </row>
    <row r="445" spans="1:26" ht="15.75" customHeight="1" x14ac:dyDescent="0.25">
      <c r="A445" s="54">
        <v>80351962</v>
      </c>
      <c r="B445" s="56" t="s">
        <v>1299</v>
      </c>
      <c r="C445" s="55" t="s">
        <v>1247</v>
      </c>
      <c r="D445" s="54" t="s">
        <v>1248</v>
      </c>
      <c r="E445" s="54" t="s">
        <v>1297</v>
      </c>
      <c r="F445" s="54" t="s">
        <v>1300</v>
      </c>
      <c r="G445" s="57">
        <v>6</v>
      </c>
      <c r="H445" s="57" t="s">
        <v>544</v>
      </c>
      <c r="I445" s="57">
        <v>4.8099999999999996</v>
      </c>
      <c r="J445" s="57">
        <v>5.58</v>
      </c>
      <c r="K445" s="57">
        <v>28.86</v>
      </c>
      <c r="L445" s="57">
        <v>33.479999999999997</v>
      </c>
      <c r="M445" s="57">
        <v>5.35</v>
      </c>
      <c r="N445" s="57">
        <v>6.21</v>
      </c>
      <c r="O445" s="57">
        <v>32.1</v>
      </c>
      <c r="P445" s="57">
        <v>37.24</v>
      </c>
      <c r="Q445" s="54">
        <v>6.95</v>
      </c>
      <c r="R445" s="54">
        <v>8.06</v>
      </c>
      <c r="S445" s="55"/>
      <c r="T445" s="1"/>
      <c r="U445" s="1"/>
      <c r="V445" s="1"/>
      <c r="W445" s="1"/>
      <c r="X445" s="1"/>
      <c r="Y445" s="1"/>
      <c r="Z445" s="1"/>
    </row>
    <row r="446" spans="1:26" ht="15.75" customHeight="1" x14ac:dyDescent="0.25">
      <c r="A446" s="54">
        <v>80351964</v>
      </c>
      <c r="B446" s="56" t="s">
        <v>1301</v>
      </c>
      <c r="C446" s="55" t="s">
        <v>1247</v>
      </c>
      <c r="D446" s="54" t="s">
        <v>1248</v>
      </c>
      <c r="E446" s="54" t="s">
        <v>1297</v>
      </c>
      <c r="F446" s="54" t="s">
        <v>1302</v>
      </c>
      <c r="G446" s="57">
        <v>12</v>
      </c>
      <c r="H446" s="57" t="s">
        <v>544</v>
      </c>
      <c r="I446" s="57">
        <v>2.69</v>
      </c>
      <c r="J446" s="57">
        <v>3.12</v>
      </c>
      <c r="K446" s="57">
        <v>32.28</v>
      </c>
      <c r="L446" s="57">
        <v>37.44</v>
      </c>
      <c r="M446" s="57">
        <v>2.99</v>
      </c>
      <c r="N446" s="57">
        <v>3.47</v>
      </c>
      <c r="O446" s="57">
        <v>35.880000000000003</v>
      </c>
      <c r="P446" s="57">
        <v>41.62</v>
      </c>
      <c r="Q446" s="54">
        <v>3.88</v>
      </c>
      <c r="R446" s="54">
        <v>4.5</v>
      </c>
      <c r="S446" s="55"/>
      <c r="T446" s="1"/>
      <c r="U446" s="1"/>
      <c r="V446" s="1"/>
      <c r="W446" s="1"/>
      <c r="X446" s="1"/>
      <c r="Y446" s="1"/>
      <c r="Z446" s="1"/>
    </row>
    <row r="447" spans="1:26" ht="15.75" customHeight="1" x14ac:dyDescent="0.25">
      <c r="A447" s="54">
        <v>80697426</v>
      </c>
      <c r="B447" s="56" t="s">
        <v>1303</v>
      </c>
      <c r="C447" s="55" t="s">
        <v>1247</v>
      </c>
      <c r="D447" s="54" t="s">
        <v>1248</v>
      </c>
      <c r="E447" s="54" t="s">
        <v>1297</v>
      </c>
      <c r="F447" s="54" t="s">
        <v>1304</v>
      </c>
      <c r="G447" s="57">
        <v>24</v>
      </c>
      <c r="H447" s="57" t="s">
        <v>544</v>
      </c>
      <c r="I447" s="57">
        <v>3.92</v>
      </c>
      <c r="J447" s="57">
        <v>4.55</v>
      </c>
      <c r="K447" s="57">
        <v>94.08</v>
      </c>
      <c r="L447" s="57">
        <v>109.13</v>
      </c>
      <c r="M447" s="57">
        <v>4.3600000000000003</v>
      </c>
      <c r="N447" s="57">
        <v>5.0599999999999996</v>
      </c>
      <c r="O447" s="57">
        <v>104.64</v>
      </c>
      <c r="P447" s="57">
        <v>121.38</v>
      </c>
      <c r="Q447" s="54">
        <v>5.66</v>
      </c>
      <c r="R447" s="54">
        <v>6.57</v>
      </c>
      <c r="S447" s="55"/>
      <c r="T447" s="1"/>
      <c r="U447" s="1"/>
      <c r="V447" s="1"/>
      <c r="W447" s="1"/>
      <c r="X447" s="1"/>
      <c r="Y447" s="1"/>
      <c r="Z447" s="1"/>
    </row>
    <row r="448" spans="1:26" ht="15.75" customHeight="1" x14ac:dyDescent="0.25">
      <c r="A448" s="54">
        <v>80697427</v>
      </c>
      <c r="B448" s="56" t="s">
        <v>1305</v>
      </c>
      <c r="C448" s="55" t="s">
        <v>1247</v>
      </c>
      <c r="D448" s="54" t="s">
        <v>1248</v>
      </c>
      <c r="E448" s="54" t="s">
        <v>1297</v>
      </c>
      <c r="F448" s="54" t="s">
        <v>1283</v>
      </c>
      <c r="G448" s="57">
        <v>24</v>
      </c>
      <c r="H448" s="57" t="s">
        <v>544</v>
      </c>
      <c r="I448" s="57">
        <v>7.11</v>
      </c>
      <c r="J448" s="57">
        <v>8.25</v>
      </c>
      <c r="K448" s="57">
        <v>170.64</v>
      </c>
      <c r="L448" s="57">
        <v>197.94</v>
      </c>
      <c r="M448" s="57">
        <v>7.9</v>
      </c>
      <c r="N448" s="57">
        <v>9.16</v>
      </c>
      <c r="O448" s="57">
        <v>189.6</v>
      </c>
      <c r="P448" s="57">
        <v>219.94</v>
      </c>
      <c r="Q448" s="54">
        <v>10.26</v>
      </c>
      <c r="R448" s="54">
        <v>11.9</v>
      </c>
      <c r="S448" s="55"/>
      <c r="T448" s="1"/>
      <c r="U448" s="1"/>
      <c r="V448" s="1"/>
      <c r="W448" s="1"/>
      <c r="X448" s="1"/>
      <c r="Y448" s="1"/>
      <c r="Z448" s="1"/>
    </row>
    <row r="449" spans="1:26" ht="15.75" customHeight="1" x14ac:dyDescent="0.25">
      <c r="A449" s="54">
        <v>80697430</v>
      </c>
      <c r="B449" s="56" t="s">
        <v>1306</v>
      </c>
      <c r="C449" s="55" t="s">
        <v>1247</v>
      </c>
      <c r="D449" s="54" t="s">
        <v>1248</v>
      </c>
      <c r="E449" s="54" t="s">
        <v>1297</v>
      </c>
      <c r="F449" s="54" t="s">
        <v>1307</v>
      </c>
      <c r="G449" s="57">
        <v>36</v>
      </c>
      <c r="H449" s="57" t="s">
        <v>544</v>
      </c>
      <c r="I449" s="57">
        <v>3.92</v>
      </c>
      <c r="J449" s="57">
        <v>4.55</v>
      </c>
      <c r="K449" s="57">
        <v>141.12</v>
      </c>
      <c r="L449" s="57">
        <v>163.69999999999999</v>
      </c>
      <c r="M449" s="57">
        <v>4.3600000000000003</v>
      </c>
      <c r="N449" s="57">
        <v>5.0599999999999996</v>
      </c>
      <c r="O449" s="57">
        <v>156.96</v>
      </c>
      <c r="P449" s="57">
        <v>182.07</v>
      </c>
      <c r="Q449" s="54">
        <v>5.66</v>
      </c>
      <c r="R449" s="54">
        <v>6.57</v>
      </c>
      <c r="S449" s="55"/>
      <c r="T449" s="1"/>
      <c r="U449" s="1"/>
      <c r="V449" s="1"/>
      <c r="W449" s="1"/>
      <c r="X449" s="1"/>
      <c r="Y449" s="1"/>
      <c r="Z449" s="1"/>
    </row>
    <row r="450" spans="1:26" ht="15.75" customHeight="1" x14ac:dyDescent="0.25">
      <c r="A450" s="54">
        <v>80708011</v>
      </c>
      <c r="B450" s="56" t="s">
        <v>1308</v>
      </c>
      <c r="C450" s="55" t="s">
        <v>1247</v>
      </c>
      <c r="D450" s="54" t="s">
        <v>1248</v>
      </c>
      <c r="E450" s="54" t="s">
        <v>1297</v>
      </c>
      <c r="F450" s="54" t="s">
        <v>1309</v>
      </c>
      <c r="G450" s="57">
        <v>12</v>
      </c>
      <c r="H450" s="57" t="s">
        <v>544</v>
      </c>
      <c r="I450" s="57">
        <v>3.09</v>
      </c>
      <c r="J450" s="57">
        <v>3.58</v>
      </c>
      <c r="K450" s="57">
        <v>37.08</v>
      </c>
      <c r="L450" s="57">
        <v>43.01</v>
      </c>
      <c r="M450" s="57">
        <v>3.43</v>
      </c>
      <c r="N450" s="57">
        <v>3.98</v>
      </c>
      <c r="O450" s="57">
        <v>41.16</v>
      </c>
      <c r="P450" s="57">
        <v>47.75</v>
      </c>
      <c r="Q450" s="54">
        <v>4.46</v>
      </c>
      <c r="R450" s="54">
        <v>5.17</v>
      </c>
      <c r="S450" s="55"/>
      <c r="T450" s="1"/>
      <c r="U450" s="1"/>
      <c r="V450" s="1"/>
      <c r="W450" s="1"/>
      <c r="X450" s="1"/>
      <c r="Y450" s="1"/>
      <c r="Z450" s="1"/>
    </row>
    <row r="451" spans="1:26" ht="15.75" customHeight="1" x14ac:dyDescent="0.25">
      <c r="A451" s="54">
        <v>80708016</v>
      </c>
      <c r="B451" s="56" t="s">
        <v>1310</v>
      </c>
      <c r="C451" s="55" t="s">
        <v>1247</v>
      </c>
      <c r="D451" s="54" t="s">
        <v>1248</v>
      </c>
      <c r="E451" s="54" t="s">
        <v>1297</v>
      </c>
      <c r="F451" s="54" t="s">
        <v>1311</v>
      </c>
      <c r="G451" s="57">
        <v>36</v>
      </c>
      <c r="H451" s="57" t="s">
        <v>544</v>
      </c>
      <c r="I451" s="57">
        <v>6.75</v>
      </c>
      <c r="J451" s="57">
        <v>7.83</v>
      </c>
      <c r="K451" s="57">
        <v>243</v>
      </c>
      <c r="L451" s="57">
        <v>281.88</v>
      </c>
      <c r="M451" s="57">
        <v>7.5</v>
      </c>
      <c r="N451" s="57">
        <v>8.6999999999999993</v>
      </c>
      <c r="O451" s="57">
        <v>270</v>
      </c>
      <c r="P451" s="57">
        <v>313.2</v>
      </c>
      <c r="Q451" s="54">
        <v>9.74</v>
      </c>
      <c r="R451" s="54">
        <v>11.3</v>
      </c>
      <c r="S451" s="55"/>
      <c r="T451" s="1"/>
      <c r="U451" s="1"/>
      <c r="V451" s="1"/>
      <c r="W451" s="1"/>
      <c r="X451" s="1"/>
      <c r="Y451" s="1"/>
      <c r="Z451" s="1"/>
    </row>
    <row r="452" spans="1:26" ht="15.75" customHeight="1" x14ac:dyDescent="0.25">
      <c r="A452" s="54">
        <v>80724153</v>
      </c>
      <c r="B452" s="56" t="s">
        <v>1312</v>
      </c>
      <c r="C452" s="55" t="s">
        <v>1247</v>
      </c>
      <c r="D452" s="54" t="s">
        <v>1248</v>
      </c>
      <c r="E452" s="54" t="s">
        <v>1297</v>
      </c>
      <c r="F452" s="54" t="s">
        <v>1313</v>
      </c>
      <c r="G452" s="57">
        <v>6</v>
      </c>
      <c r="H452" s="57" t="s">
        <v>544</v>
      </c>
      <c r="I452" s="57">
        <v>12.2</v>
      </c>
      <c r="J452" s="57">
        <v>14.15</v>
      </c>
      <c r="K452" s="57">
        <v>73.2</v>
      </c>
      <c r="L452" s="57">
        <v>84.91</v>
      </c>
      <c r="M452" s="57">
        <v>13.56</v>
      </c>
      <c r="N452" s="57">
        <v>15.73</v>
      </c>
      <c r="O452" s="57">
        <v>81.36</v>
      </c>
      <c r="P452" s="57">
        <v>94.38</v>
      </c>
      <c r="Q452" s="54">
        <v>17.61</v>
      </c>
      <c r="R452" s="54">
        <v>20.43</v>
      </c>
      <c r="S452" s="55"/>
      <c r="T452" s="1"/>
      <c r="U452" s="1"/>
      <c r="V452" s="1"/>
      <c r="W452" s="1"/>
      <c r="X452" s="1"/>
      <c r="Y452" s="1"/>
      <c r="Z452" s="1"/>
    </row>
    <row r="453" spans="1:26" ht="15.75" customHeight="1" x14ac:dyDescent="0.25">
      <c r="A453" s="54">
        <v>80724154</v>
      </c>
      <c r="B453" s="56" t="s">
        <v>1314</v>
      </c>
      <c r="C453" s="55" t="s">
        <v>1247</v>
      </c>
      <c r="D453" s="54" t="s">
        <v>1248</v>
      </c>
      <c r="E453" s="54" t="s">
        <v>1297</v>
      </c>
      <c r="F453" s="54" t="s">
        <v>1315</v>
      </c>
      <c r="G453" s="57">
        <v>12</v>
      </c>
      <c r="H453" s="57" t="s">
        <v>544</v>
      </c>
      <c r="I453" s="57">
        <v>12.2</v>
      </c>
      <c r="J453" s="57">
        <v>14.15</v>
      </c>
      <c r="K453" s="57">
        <v>146.4</v>
      </c>
      <c r="L453" s="57">
        <v>169.82</v>
      </c>
      <c r="M453" s="57">
        <v>13.56</v>
      </c>
      <c r="N453" s="57">
        <v>15.73</v>
      </c>
      <c r="O453" s="57">
        <v>162.72</v>
      </c>
      <c r="P453" s="57">
        <v>188.76</v>
      </c>
      <c r="Q453" s="54">
        <v>17.61</v>
      </c>
      <c r="R453" s="54">
        <v>20.43</v>
      </c>
      <c r="S453" s="55"/>
      <c r="T453" s="1"/>
      <c r="U453" s="1"/>
      <c r="V453" s="1"/>
      <c r="W453" s="1"/>
      <c r="X453" s="1"/>
      <c r="Y453" s="1"/>
      <c r="Z453" s="1"/>
    </row>
    <row r="454" spans="1:26" ht="15.75" customHeight="1" x14ac:dyDescent="0.25">
      <c r="A454" s="54">
        <v>80764133</v>
      </c>
      <c r="B454" s="56" t="s">
        <v>1316</v>
      </c>
      <c r="C454" s="55" t="s">
        <v>1247</v>
      </c>
      <c r="D454" s="54" t="s">
        <v>1248</v>
      </c>
      <c r="E454" s="54" t="s">
        <v>1297</v>
      </c>
      <c r="F454" s="54" t="s">
        <v>1317</v>
      </c>
      <c r="G454" s="57">
        <v>6</v>
      </c>
      <c r="H454" s="57" t="s">
        <v>544</v>
      </c>
      <c r="I454" s="57">
        <v>4.7300000000000004</v>
      </c>
      <c r="J454" s="57">
        <v>5.49</v>
      </c>
      <c r="K454" s="57">
        <v>28.38</v>
      </c>
      <c r="L454" s="57">
        <v>32.92</v>
      </c>
      <c r="M454" s="57">
        <v>5.26</v>
      </c>
      <c r="N454" s="57">
        <v>6.1</v>
      </c>
      <c r="O454" s="57">
        <v>31.56</v>
      </c>
      <c r="P454" s="57">
        <v>36.61</v>
      </c>
      <c r="Q454" s="54">
        <v>6.83</v>
      </c>
      <c r="R454" s="54">
        <v>7.92</v>
      </c>
      <c r="S454" s="55"/>
      <c r="T454" s="1"/>
      <c r="U454" s="1"/>
      <c r="V454" s="1"/>
      <c r="W454" s="1"/>
      <c r="X454" s="1"/>
      <c r="Y454" s="1"/>
      <c r="Z454" s="1"/>
    </row>
    <row r="455" spans="1:26" ht="15.75" customHeight="1" x14ac:dyDescent="0.25">
      <c r="A455" s="54">
        <v>80790673</v>
      </c>
      <c r="B455" s="56" t="s">
        <v>1318</v>
      </c>
      <c r="C455" s="55" t="s">
        <v>1247</v>
      </c>
      <c r="D455" s="54" t="s">
        <v>1248</v>
      </c>
      <c r="E455" s="54" t="s">
        <v>1297</v>
      </c>
      <c r="F455" s="54" t="s">
        <v>1319</v>
      </c>
      <c r="G455" s="57">
        <v>6</v>
      </c>
      <c r="H455" s="57" t="s">
        <v>544</v>
      </c>
      <c r="I455" s="57">
        <v>5.87</v>
      </c>
      <c r="J455" s="57">
        <v>6.81</v>
      </c>
      <c r="K455" s="57">
        <v>35.22</v>
      </c>
      <c r="L455" s="57">
        <v>40.86</v>
      </c>
      <c r="M455" s="57">
        <v>6.52</v>
      </c>
      <c r="N455" s="57">
        <v>7.56</v>
      </c>
      <c r="O455" s="57">
        <v>39.119999999999997</v>
      </c>
      <c r="P455" s="57">
        <v>45.38</v>
      </c>
      <c r="Q455" s="54">
        <v>8.4700000000000006</v>
      </c>
      <c r="R455" s="54">
        <v>9.83</v>
      </c>
      <c r="S455" s="55"/>
      <c r="T455" s="1"/>
      <c r="U455" s="1"/>
      <c r="V455" s="1"/>
      <c r="W455" s="1"/>
      <c r="X455" s="1"/>
      <c r="Y455" s="1"/>
      <c r="Z455" s="1"/>
    </row>
    <row r="456" spans="1:26" ht="15.75" customHeight="1" x14ac:dyDescent="0.25">
      <c r="A456" s="54">
        <v>80799521</v>
      </c>
      <c r="B456" s="56" t="s">
        <v>1320</v>
      </c>
      <c r="C456" s="55" t="s">
        <v>1247</v>
      </c>
      <c r="D456" s="54" t="s">
        <v>1248</v>
      </c>
      <c r="E456" s="54" t="s">
        <v>1297</v>
      </c>
      <c r="F456" s="54" t="s">
        <v>1276</v>
      </c>
      <c r="G456" s="57">
        <v>6</v>
      </c>
      <c r="H456" s="57" t="s">
        <v>544</v>
      </c>
      <c r="I456" s="57">
        <v>4.7300000000000004</v>
      </c>
      <c r="J456" s="57">
        <v>5.49</v>
      </c>
      <c r="K456" s="57">
        <v>28.38</v>
      </c>
      <c r="L456" s="57">
        <v>32.92</v>
      </c>
      <c r="M456" s="57">
        <v>5.26</v>
      </c>
      <c r="N456" s="57">
        <v>6.1</v>
      </c>
      <c r="O456" s="57">
        <v>31.56</v>
      </c>
      <c r="P456" s="57">
        <v>36.61</v>
      </c>
      <c r="Q456" s="54">
        <v>6.83</v>
      </c>
      <c r="R456" s="54">
        <v>7.92</v>
      </c>
      <c r="S456" s="55"/>
      <c r="T456" s="1"/>
      <c r="U456" s="1"/>
      <c r="V456" s="1"/>
      <c r="W456" s="1"/>
      <c r="X456" s="1"/>
      <c r="Y456" s="1"/>
      <c r="Z456" s="1"/>
    </row>
    <row r="457" spans="1:26" ht="15.75" customHeight="1" x14ac:dyDescent="0.25">
      <c r="A457" s="54">
        <v>80799524</v>
      </c>
      <c r="B457" s="56" t="s">
        <v>1321</v>
      </c>
      <c r="C457" s="55" t="s">
        <v>1247</v>
      </c>
      <c r="D457" s="54" t="s">
        <v>1248</v>
      </c>
      <c r="E457" s="54" t="s">
        <v>1297</v>
      </c>
      <c r="F457" s="54" t="s">
        <v>1311</v>
      </c>
      <c r="G457" s="57">
        <v>6</v>
      </c>
      <c r="H457" s="57" t="s">
        <v>544</v>
      </c>
      <c r="I457" s="57">
        <v>8.69</v>
      </c>
      <c r="J457" s="57">
        <v>10.08</v>
      </c>
      <c r="K457" s="57">
        <v>52.14</v>
      </c>
      <c r="L457" s="57">
        <v>60.48</v>
      </c>
      <c r="M457" s="57">
        <v>9.66</v>
      </c>
      <c r="N457" s="57">
        <v>11.21</v>
      </c>
      <c r="O457" s="57">
        <v>57.96</v>
      </c>
      <c r="P457" s="57">
        <v>67.23</v>
      </c>
      <c r="Q457" s="54">
        <v>12.54</v>
      </c>
      <c r="R457" s="54">
        <v>14.55</v>
      </c>
      <c r="S457" s="55"/>
      <c r="T457" s="1"/>
      <c r="U457" s="1"/>
      <c r="V457" s="1"/>
      <c r="W457" s="1"/>
      <c r="X457" s="1"/>
      <c r="Y457" s="1"/>
      <c r="Z457" s="1"/>
    </row>
    <row r="458" spans="1:26" ht="15.75" customHeight="1" x14ac:dyDescent="0.25">
      <c r="A458" s="54">
        <v>80807653</v>
      </c>
      <c r="B458" s="56" t="s">
        <v>1322</v>
      </c>
      <c r="C458" s="55" t="s">
        <v>1247</v>
      </c>
      <c r="D458" s="54" t="s">
        <v>1248</v>
      </c>
      <c r="E458" s="54" t="s">
        <v>1297</v>
      </c>
      <c r="F458" s="54" t="s">
        <v>1309</v>
      </c>
      <c r="G458" s="57">
        <v>48</v>
      </c>
      <c r="H458" s="57" t="s">
        <v>544</v>
      </c>
      <c r="I458" s="57">
        <v>6.75</v>
      </c>
      <c r="J458" s="57">
        <v>7.83</v>
      </c>
      <c r="K458" s="57">
        <v>324</v>
      </c>
      <c r="L458" s="57">
        <v>375.84</v>
      </c>
      <c r="M458" s="57">
        <v>7.5</v>
      </c>
      <c r="N458" s="57">
        <v>8.6999999999999993</v>
      </c>
      <c r="O458" s="57">
        <v>360</v>
      </c>
      <c r="P458" s="57">
        <v>417.6</v>
      </c>
      <c r="Q458" s="54">
        <v>9.74</v>
      </c>
      <c r="R458" s="54">
        <v>11.3</v>
      </c>
      <c r="S458" s="55"/>
      <c r="T458" s="1"/>
      <c r="U458" s="1"/>
      <c r="V458" s="1"/>
      <c r="W458" s="1"/>
      <c r="X458" s="1"/>
      <c r="Y458" s="1"/>
      <c r="Z458" s="1"/>
    </row>
    <row r="459" spans="1:26" ht="15.75" customHeight="1" x14ac:dyDescent="0.25">
      <c r="A459" s="54">
        <v>80301706</v>
      </c>
      <c r="B459" s="56" t="s">
        <v>1323</v>
      </c>
      <c r="C459" s="55" t="s">
        <v>1247</v>
      </c>
      <c r="D459" s="54" t="s">
        <v>1324</v>
      </c>
      <c r="E459" s="54" t="s">
        <v>1325</v>
      </c>
      <c r="F459" s="54" t="s">
        <v>914</v>
      </c>
      <c r="G459" s="57">
        <v>12</v>
      </c>
      <c r="H459" s="57" t="s">
        <v>544</v>
      </c>
      <c r="I459" s="57">
        <v>2.94</v>
      </c>
      <c r="J459" s="57">
        <v>3.41</v>
      </c>
      <c r="K459" s="57">
        <v>35.28</v>
      </c>
      <c r="L459" s="57">
        <v>40.92</v>
      </c>
      <c r="M459" s="57">
        <v>3.27</v>
      </c>
      <c r="N459" s="57">
        <v>3.79</v>
      </c>
      <c r="O459" s="57">
        <v>39.24</v>
      </c>
      <c r="P459" s="57">
        <v>45.52</v>
      </c>
      <c r="Q459" s="54">
        <v>4.25</v>
      </c>
      <c r="R459" s="54">
        <v>4.93</v>
      </c>
      <c r="S459" s="55"/>
      <c r="T459" s="1"/>
      <c r="U459" s="1"/>
      <c r="V459" s="1"/>
      <c r="W459" s="1"/>
      <c r="X459" s="1"/>
      <c r="Y459" s="1"/>
      <c r="Z459" s="1"/>
    </row>
    <row r="460" spans="1:26" ht="15.75" customHeight="1" x14ac:dyDescent="0.25">
      <c r="A460" s="54">
        <v>80319396</v>
      </c>
      <c r="B460" s="56" t="s">
        <v>1326</v>
      </c>
      <c r="C460" s="55" t="s">
        <v>1247</v>
      </c>
      <c r="D460" s="54" t="s">
        <v>1324</v>
      </c>
      <c r="E460" s="54" t="s">
        <v>1325</v>
      </c>
      <c r="F460" s="54" t="s">
        <v>1327</v>
      </c>
      <c r="G460" s="57">
        <v>36</v>
      </c>
      <c r="H460" s="57" t="s">
        <v>544</v>
      </c>
      <c r="I460" s="57">
        <v>2.2000000000000002</v>
      </c>
      <c r="J460" s="57">
        <v>2.5499999999999998</v>
      </c>
      <c r="K460" s="57">
        <v>79.2</v>
      </c>
      <c r="L460" s="57">
        <v>91.87</v>
      </c>
      <c r="M460" s="57">
        <v>2.4500000000000002</v>
      </c>
      <c r="N460" s="57">
        <v>2.84</v>
      </c>
      <c r="O460" s="57">
        <v>88.2</v>
      </c>
      <c r="P460" s="57">
        <v>102.31</v>
      </c>
      <c r="Q460" s="54">
        <v>3.18</v>
      </c>
      <c r="R460" s="54">
        <v>3.69</v>
      </c>
      <c r="S460" s="55"/>
      <c r="T460" s="1"/>
      <c r="U460" s="1"/>
      <c r="V460" s="1"/>
      <c r="W460" s="1"/>
      <c r="X460" s="1"/>
      <c r="Y460" s="1"/>
      <c r="Z460" s="1"/>
    </row>
    <row r="461" spans="1:26" ht="15.75" customHeight="1" x14ac:dyDescent="0.25">
      <c r="A461" s="54">
        <v>80321413</v>
      </c>
      <c r="B461" s="56" t="s">
        <v>1328</v>
      </c>
      <c r="C461" s="55" t="s">
        <v>1247</v>
      </c>
      <c r="D461" s="54" t="s">
        <v>1324</v>
      </c>
      <c r="E461" s="54" t="s">
        <v>1325</v>
      </c>
      <c r="F461" s="54" t="s">
        <v>914</v>
      </c>
      <c r="G461" s="57">
        <v>12</v>
      </c>
      <c r="H461" s="57" t="s">
        <v>544</v>
      </c>
      <c r="I461" s="57">
        <v>2.94</v>
      </c>
      <c r="J461" s="57">
        <v>3.41</v>
      </c>
      <c r="K461" s="57">
        <v>35.28</v>
      </c>
      <c r="L461" s="57">
        <v>40.92</v>
      </c>
      <c r="M461" s="57">
        <v>3.27</v>
      </c>
      <c r="N461" s="57">
        <v>3.79</v>
      </c>
      <c r="O461" s="57">
        <v>39.24</v>
      </c>
      <c r="P461" s="57">
        <v>45.52</v>
      </c>
      <c r="Q461" s="54">
        <v>4.25</v>
      </c>
      <c r="R461" s="54">
        <v>4.93</v>
      </c>
      <c r="S461" s="55"/>
      <c r="T461" s="1"/>
      <c r="U461" s="1"/>
      <c r="V461" s="1"/>
      <c r="W461" s="1"/>
      <c r="X461" s="1"/>
      <c r="Y461" s="1"/>
      <c r="Z461" s="1"/>
    </row>
    <row r="462" spans="1:26" ht="15.75" customHeight="1" x14ac:dyDescent="0.25">
      <c r="A462" s="54">
        <v>80322767</v>
      </c>
      <c r="B462" s="56" t="s">
        <v>1329</v>
      </c>
      <c r="C462" s="55" t="s">
        <v>1247</v>
      </c>
      <c r="D462" s="54" t="s">
        <v>1324</v>
      </c>
      <c r="E462" s="54" t="s">
        <v>1325</v>
      </c>
      <c r="F462" s="54" t="s">
        <v>1330</v>
      </c>
      <c r="G462" s="57">
        <v>24</v>
      </c>
      <c r="H462" s="57" t="s">
        <v>544</v>
      </c>
      <c r="I462" s="57">
        <v>1.56</v>
      </c>
      <c r="J462" s="57">
        <v>1.81</v>
      </c>
      <c r="K462" s="57">
        <v>37.44</v>
      </c>
      <c r="L462" s="57">
        <v>43.43</v>
      </c>
      <c r="M462" s="57">
        <v>1.73</v>
      </c>
      <c r="N462" s="57">
        <v>2.0099999999999998</v>
      </c>
      <c r="O462" s="57">
        <v>41.52</v>
      </c>
      <c r="P462" s="57">
        <v>48.16</v>
      </c>
      <c r="Q462" s="54">
        <v>2.25</v>
      </c>
      <c r="R462" s="54">
        <v>2.61</v>
      </c>
      <c r="S462" s="55"/>
      <c r="T462" s="1"/>
      <c r="U462" s="1"/>
      <c r="V462" s="1"/>
      <c r="W462" s="1"/>
      <c r="X462" s="1"/>
      <c r="Y462" s="1"/>
      <c r="Z462" s="1"/>
    </row>
    <row r="463" spans="1:26" ht="15.75" customHeight="1" x14ac:dyDescent="0.25">
      <c r="A463" s="54">
        <v>80334045</v>
      </c>
      <c r="B463" s="56" t="s">
        <v>1331</v>
      </c>
      <c r="C463" s="55" t="s">
        <v>1247</v>
      </c>
      <c r="D463" s="54" t="s">
        <v>1324</v>
      </c>
      <c r="E463" s="54" t="s">
        <v>1325</v>
      </c>
      <c r="F463" s="54" t="s">
        <v>1332</v>
      </c>
      <c r="G463" s="57">
        <v>24</v>
      </c>
      <c r="H463" s="57" t="s">
        <v>544</v>
      </c>
      <c r="I463" s="57">
        <v>2.39</v>
      </c>
      <c r="J463" s="57">
        <v>2.77</v>
      </c>
      <c r="K463" s="57">
        <v>57.36</v>
      </c>
      <c r="L463" s="57">
        <v>66.540000000000006</v>
      </c>
      <c r="M463" s="57">
        <v>2.66</v>
      </c>
      <c r="N463" s="57">
        <v>3.09</v>
      </c>
      <c r="O463" s="57">
        <v>63.84</v>
      </c>
      <c r="P463" s="57">
        <v>74.05</v>
      </c>
      <c r="Q463" s="54">
        <v>3.46</v>
      </c>
      <c r="R463" s="54">
        <v>4.01</v>
      </c>
      <c r="S463" s="55"/>
      <c r="T463" s="1"/>
      <c r="U463" s="1"/>
      <c r="V463" s="1"/>
      <c r="W463" s="1"/>
      <c r="X463" s="1"/>
      <c r="Y463" s="1"/>
      <c r="Z463" s="1"/>
    </row>
    <row r="464" spans="1:26" ht="15.75" customHeight="1" x14ac:dyDescent="0.25">
      <c r="A464" s="54">
        <v>80339325</v>
      </c>
      <c r="B464" s="56" t="s">
        <v>1333</v>
      </c>
      <c r="C464" s="55" t="s">
        <v>1247</v>
      </c>
      <c r="D464" s="54" t="s">
        <v>1324</v>
      </c>
      <c r="E464" s="54" t="s">
        <v>1325</v>
      </c>
      <c r="F464" s="54" t="s">
        <v>1334</v>
      </c>
      <c r="G464" s="57">
        <v>24</v>
      </c>
      <c r="H464" s="57" t="s">
        <v>544</v>
      </c>
      <c r="I464" s="57">
        <v>2.2599999999999998</v>
      </c>
      <c r="J464" s="57">
        <v>2.62</v>
      </c>
      <c r="K464" s="57">
        <v>54.24</v>
      </c>
      <c r="L464" s="57">
        <v>62.92</v>
      </c>
      <c r="M464" s="57">
        <v>2.5099999999999998</v>
      </c>
      <c r="N464" s="57">
        <v>2.91</v>
      </c>
      <c r="O464" s="57">
        <v>60.24</v>
      </c>
      <c r="P464" s="57">
        <v>69.88</v>
      </c>
      <c r="Q464" s="54">
        <v>3.26</v>
      </c>
      <c r="R464" s="54">
        <v>3.78</v>
      </c>
      <c r="S464" s="55"/>
      <c r="T464" s="1"/>
      <c r="U464" s="1"/>
      <c r="V464" s="1"/>
      <c r="W464" s="1"/>
      <c r="X464" s="1"/>
      <c r="Y464" s="1"/>
      <c r="Z464" s="1"/>
    </row>
    <row r="465" spans="1:26" ht="15.75" customHeight="1" x14ac:dyDescent="0.25">
      <c r="A465" s="54">
        <v>80339327</v>
      </c>
      <c r="B465" s="56" t="s">
        <v>1335</v>
      </c>
      <c r="C465" s="55" t="s">
        <v>1247</v>
      </c>
      <c r="D465" s="54" t="s">
        <v>1324</v>
      </c>
      <c r="E465" s="54" t="s">
        <v>1325</v>
      </c>
      <c r="F465" s="54" t="s">
        <v>1266</v>
      </c>
      <c r="G465" s="57">
        <v>24</v>
      </c>
      <c r="H465" s="57" t="s">
        <v>544</v>
      </c>
      <c r="I465" s="57">
        <v>3.51</v>
      </c>
      <c r="J465" s="57">
        <v>4.07</v>
      </c>
      <c r="K465" s="57">
        <v>84.24</v>
      </c>
      <c r="L465" s="57">
        <v>97.72</v>
      </c>
      <c r="M465" s="57">
        <v>3.9</v>
      </c>
      <c r="N465" s="57">
        <v>4.5199999999999996</v>
      </c>
      <c r="O465" s="57">
        <v>93.6</v>
      </c>
      <c r="P465" s="57">
        <v>108.58</v>
      </c>
      <c r="Q465" s="54">
        <v>5.07</v>
      </c>
      <c r="R465" s="54">
        <v>5.88</v>
      </c>
      <c r="S465" s="55"/>
      <c r="T465" s="1"/>
      <c r="U465" s="1"/>
      <c r="V465" s="1"/>
      <c r="W465" s="1"/>
      <c r="X465" s="1"/>
      <c r="Y465" s="1"/>
      <c r="Z465" s="1"/>
    </row>
    <row r="466" spans="1:26" ht="15.75" customHeight="1" x14ac:dyDescent="0.25">
      <c r="A466" s="54">
        <v>80347150</v>
      </c>
      <c r="B466" s="56" t="s">
        <v>1336</v>
      </c>
      <c r="C466" s="55" t="s">
        <v>1247</v>
      </c>
      <c r="D466" s="54" t="s">
        <v>1324</v>
      </c>
      <c r="E466" s="54" t="s">
        <v>1325</v>
      </c>
      <c r="F466" s="54" t="s">
        <v>1337</v>
      </c>
      <c r="G466" s="57">
        <v>48</v>
      </c>
      <c r="H466" s="57" t="s">
        <v>544</v>
      </c>
      <c r="I466" s="57">
        <v>4.08</v>
      </c>
      <c r="J466" s="57">
        <v>4.7300000000000004</v>
      </c>
      <c r="K466" s="57">
        <v>195.84</v>
      </c>
      <c r="L466" s="57">
        <v>227.17</v>
      </c>
      <c r="M466" s="57">
        <v>4.54</v>
      </c>
      <c r="N466" s="57">
        <v>5.27</v>
      </c>
      <c r="O466" s="57">
        <v>217.92</v>
      </c>
      <c r="P466" s="57">
        <v>252.79</v>
      </c>
      <c r="Q466" s="54">
        <v>5.89</v>
      </c>
      <c r="R466" s="54">
        <v>6.83</v>
      </c>
      <c r="S466" s="55"/>
      <c r="T466" s="1"/>
      <c r="U466" s="1"/>
      <c r="V466" s="1"/>
      <c r="W466" s="1"/>
      <c r="X466" s="1"/>
      <c r="Y466" s="1"/>
      <c r="Z466" s="1"/>
    </row>
    <row r="467" spans="1:26" ht="15.75" customHeight="1" x14ac:dyDescent="0.25">
      <c r="A467" s="54">
        <v>80353685</v>
      </c>
      <c r="B467" s="56" t="s">
        <v>1338</v>
      </c>
      <c r="C467" s="55" t="s">
        <v>1247</v>
      </c>
      <c r="D467" s="54" t="s">
        <v>1324</v>
      </c>
      <c r="E467" s="54" t="s">
        <v>1325</v>
      </c>
      <c r="F467" s="54" t="s">
        <v>1274</v>
      </c>
      <c r="G467" s="57">
        <v>36</v>
      </c>
      <c r="H467" s="57" t="s">
        <v>544</v>
      </c>
      <c r="I467" s="57">
        <v>4.72</v>
      </c>
      <c r="J467" s="57">
        <v>5.48</v>
      </c>
      <c r="K467" s="57">
        <v>169.92</v>
      </c>
      <c r="L467" s="57">
        <v>197.11</v>
      </c>
      <c r="M467" s="57">
        <v>5.24</v>
      </c>
      <c r="N467" s="57">
        <v>6.08</v>
      </c>
      <c r="O467" s="57">
        <v>188.64</v>
      </c>
      <c r="P467" s="57">
        <v>218.82</v>
      </c>
      <c r="Q467" s="54">
        <v>6.8</v>
      </c>
      <c r="R467" s="54">
        <v>7.89</v>
      </c>
      <c r="S467" s="55"/>
      <c r="T467" s="1"/>
      <c r="U467" s="1"/>
      <c r="V467" s="1"/>
      <c r="W467" s="1"/>
      <c r="X467" s="1"/>
      <c r="Y467" s="1"/>
      <c r="Z467" s="1"/>
    </row>
    <row r="468" spans="1:26" ht="15.75" customHeight="1" x14ac:dyDescent="0.25">
      <c r="A468" s="54">
        <v>80353741</v>
      </c>
      <c r="B468" s="56" t="s">
        <v>1339</v>
      </c>
      <c r="C468" s="55" t="s">
        <v>1247</v>
      </c>
      <c r="D468" s="54" t="s">
        <v>1324</v>
      </c>
      <c r="E468" s="54" t="s">
        <v>1325</v>
      </c>
      <c r="F468" s="54" t="s">
        <v>1266</v>
      </c>
      <c r="G468" s="57">
        <v>6</v>
      </c>
      <c r="H468" s="57" t="s">
        <v>544</v>
      </c>
      <c r="I468" s="57">
        <v>4.2</v>
      </c>
      <c r="J468" s="57">
        <v>4.87</v>
      </c>
      <c r="K468" s="57">
        <v>25.2</v>
      </c>
      <c r="L468" s="57">
        <v>29.23</v>
      </c>
      <c r="M468" s="57">
        <v>4.67</v>
      </c>
      <c r="N468" s="57">
        <v>5.42</v>
      </c>
      <c r="O468" s="57">
        <v>28.02</v>
      </c>
      <c r="P468" s="57">
        <v>32.5</v>
      </c>
      <c r="Q468" s="54">
        <v>6.06</v>
      </c>
      <c r="R468" s="54">
        <v>7.03</v>
      </c>
      <c r="S468" s="55"/>
      <c r="T468" s="1"/>
      <c r="U468" s="1"/>
      <c r="V468" s="1"/>
      <c r="W468" s="1"/>
      <c r="X468" s="1"/>
      <c r="Y468" s="1"/>
      <c r="Z468" s="1"/>
    </row>
    <row r="469" spans="1:26" ht="15.75" customHeight="1" x14ac:dyDescent="0.25">
      <c r="A469" s="54">
        <v>80679017</v>
      </c>
      <c r="B469" s="56" t="s">
        <v>1340</v>
      </c>
      <c r="C469" s="55" t="s">
        <v>1247</v>
      </c>
      <c r="D469" s="54" t="s">
        <v>1324</v>
      </c>
      <c r="E469" s="54" t="s">
        <v>1325</v>
      </c>
      <c r="F469" s="54" t="s">
        <v>1302</v>
      </c>
      <c r="G469" s="57">
        <v>36</v>
      </c>
      <c r="H469" s="57" t="s">
        <v>544</v>
      </c>
      <c r="I469" s="57">
        <v>2.04</v>
      </c>
      <c r="J469" s="57">
        <v>2.37</v>
      </c>
      <c r="K469" s="57">
        <v>73.44</v>
      </c>
      <c r="L469" s="57">
        <v>85.19</v>
      </c>
      <c r="M469" s="57">
        <v>2.27</v>
      </c>
      <c r="N469" s="57">
        <v>2.63</v>
      </c>
      <c r="O469" s="57">
        <v>81.72</v>
      </c>
      <c r="P469" s="57">
        <v>94.8</v>
      </c>
      <c r="Q469" s="54">
        <v>2.95</v>
      </c>
      <c r="R469" s="54">
        <v>3.42</v>
      </c>
      <c r="S469" s="55"/>
      <c r="T469" s="1"/>
      <c r="U469" s="1"/>
      <c r="V469" s="1"/>
      <c r="W469" s="1"/>
      <c r="X469" s="1"/>
      <c r="Y469" s="1"/>
      <c r="Z469" s="1"/>
    </row>
    <row r="470" spans="1:26" ht="15.75" customHeight="1" x14ac:dyDescent="0.25">
      <c r="A470" s="54">
        <v>80679024</v>
      </c>
      <c r="B470" s="56" t="s">
        <v>1341</v>
      </c>
      <c r="C470" s="55" t="s">
        <v>1247</v>
      </c>
      <c r="D470" s="54" t="s">
        <v>1324</v>
      </c>
      <c r="E470" s="54" t="s">
        <v>1325</v>
      </c>
      <c r="F470" s="54" t="s">
        <v>1342</v>
      </c>
      <c r="G470" s="57">
        <v>36</v>
      </c>
      <c r="H470" s="57" t="s">
        <v>544</v>
      </c>
      <c r="I470" s="57">
        <v>2.35</v>
      </c>
      <c r="J470" s="57">
        <v>2.73</v>
      </c>
      <c r="K470" s="57">
        <v>84.6</v>
      </c>
      <c r="L470" s="57">
        <v>98.14</v>
      </c>
      <c r="M470" s="57">
        <v>2.61</v>
      </c>
      <c r="N470" s="57">
        <v>3.03</v>
      </c>
      <c r="O470" s="57">
        <v>93.96</v>
      </c>
      <c r="P470" s="57">
        <v>108.99</v>
      </c>
      <c r="Q470" s="54">
        <v>3.39</v>
      </c>
      <c r="R470" s="54">
        <v>3.93</v>
      </c>
      <c r="S470" s="55"/>
      <c r="T470" s="1"/>
      <c r="U470" s="1"/>
      <c r="V470" s="1"/>
      <c r="W470" s="1"/>
      <c r="X470" s="1"/>
      <c r="Y470" s="1"/>
      <c r="Z470" s="1"/>
    </row>
    <row r="471" spans="1:26" ht="15.75" customHeight="1" x14ac:dyDescent="0.25">
      <c r="A471" s="54">
        <v>80679031</v>
      </c>
      <c r="B471" s="56" t="s">
        <v>1343</v>
      </c>
      <c r="C471" s="55" t="s">
        <v>1247</v>
      </c>
      <c r="D471" s="54" t="s">
        <v>1324</v>
      </c>
      <c r="E471" s="54" t="s">
        <v>1325</v>
      </c>
      <c r="F471" s="54" t="s">
        <v>1344</v>
      </c>
      <c r="G471" s="57">
        <v>36</v>
      </c>
      <c r="H471" s="57" t="s">
        <v>544</v>
      </c>
      <c r="I471" s="57">
        <v>4.2300000000000004</v>
      </c>
      <c r="J471" s="57">
        <v>4.91</v>
      </c>
      <c r="K471" s="57">
        <v>152.28</v>
      </c>
      <c r="L471" s="57">
        <v>176.64</v>
      </c>
      <c r="M471" s="57">
        <v>4.7</v>
      </c>
      <c r="N471" s="57">
        <v>5.45</v>
      </c>
      <c r="O471" s="57">
        <v>169.2</v>
      </c>
      <c r="P471" s="57">
        <v>196.27</v>
      </c>
      <c r="Q471" s="54">
        <v>6.11</v>
      </c>
      <c r="R471" s="54">
        <v>7.09</v>
      </c>
      <c r="S471" s="55"/>
      <c r="T471" s="1"/>
      <c r="U471" s="1"/>
      <c r="V471" s="1"/>
      <c r="W471" s="1"/>
      <c r="X471" s="1"/>
      <c r="Y471" s="1"/>
      <c r="Z471" s="1"/>
    </row>
    <row r="472" spans="1:26" ht="15.75" customHeight="1" x14ac:dyDescent="0.25">
      <c r="A472" s="54">
        <v>80679826</v>
      </c>
      <c r="B472" s="56" t="s">
        <v>1345</v>
      </c>
      <c r="C472" s="55" t="s">
        <v>1247</v>
      </c>
      <c r="D472" s="54" t="s">
        <v>1324</v>
      </c>
      <c r="E472" s="54" t="s">
        <v>1325</v>
      </c>
      <c r="F472" s="54" t="s">
        <v>915</v>
      </c>
      <c r="G472" s="57">
        <v>12</v>
      </c>
      <c r="H472" s="57" t="s">
        <v>544</v>
      </c>
      <c r="I472" s="57">
        <v>4.07</v>
      </c>
      <c r="J472" s="57">
        <v>4.72</v>
      </c>
      <c r="K472" s="57">
        <v>48.84</v>
      </c>
      <c r="L472" s="57">
        <v>56.65</v>
      </c>
      <c r="M472" s="57">
        <v>4.5199999999999996</v>
      </c>
      <c r="N472" s="57">
        <v>5.24</v>
      </c>
      <c r="O472" s="57">
        <v>54.24</v>
      </c>
      <c r="P472" s="57">
        <v>62.92</v>
      </c>
      <c r="Q472" s="54">
        <v>5.87</v>
      </c>
      <c r="R472" s="54">
        <v>6.81</v>
      </c>
      <c r="S472" s="55"/>
      <c r="T472" s="1"/>
      <c r="U472" s="1"/>
      <c r="V472" s="1"/>
      <c r="W472" s="1"/>
      <c r="X472" s="1"/>
      <c r="Y472" s="1"/>
      <c r="Z472" s="1"/>
    </row>
    <row r="473" spans="1:26" ht="15.75" customHeight="1" x14ac:dyDescent="0.25">
      <c r="A473" s="54">
        <v>80679827</v>
      </c>
      <c r="B473" s="56" t="s">
        <v>1346</v>
      </c>
      <c r="C473" s="55" t="s">
        <v>1247</v>
      </c>
      <c r="D473" s="54" t="s">
        <v>1324</v>
      </c>
      <c r="E473" s="54" t="s">
        <v>1325</v>
      </c>
      <c r="F473" s="54" t="s">
        <v>914</v>
      </c>
      <c r="G473" s="57">
        <v>24</v>
      </c>
      <c r="H473" s="57" t="s">
        <v>544</v>
      </c>
      <c r="I473" s="57">
        <v>2.2400000000000002</v>
      </c>
      <c r="J473" s="57">
        <v>2.6</v>
      </c>
      <c r="K473" s="57">
        <v>53.76</v>
      </c>
      <c r="L473" s="57">
        <v>62.36</v>
      </c>
      <c r="M473" s="57">
        <v>2.4900000000000002</v>
      </c>
      <c r="N473" s="57">
        <v>2.89</v>
      </c>
      <c r="O473" s="57">
        <v>59.76</v>
      </c>
      <c r="P473" s="57">
        <v>69.319999999999993</v>
      </c>
      <c r="Q473" s="54">
        <v>3.24</v>
      </c>
      <c r="R473" s="54">
        <v>3.76</v>
      </c>
      <c r="S473" s="55"/>
      <c r="T473" s="1"/>
      <c r="U473" s="1"/>
      <c r="V473" s="1"/>
      <c r="W473" s="1"/>
      <c r="X473" s="1"/>
      <c r="Y473" s="1"/>
      <c r="Z473" s="1"/>
    </row>
    <row r="474" spans="1:26" ht="15.75" customHeight="1" x14ac:dyDescent="0.25">
      <c r="A474" s="54">
        <v>80679828</v>
      </c>
      <c r="B474" s="56" t="s">
        <v>1347</v>
      </c>
      <c r="C474" s="55" t="s">
        <v>1247</v>
      </c>
      <c r="D474" s="54" t="s">
        <v>1324</v>
      </c>
      <c r="E474" s="54" t="s">
        <v>1325</v>
      </c>
      <c r="F474" s="54" t="s">
        <v>1334</v>
      </c>
      <c r="G474" s="57">
        <v>24</v>
      </c>
      <c r="H474" s="57" t="s">
        <v>544</v>
      </c>
      <c r="I474" s="57">
        <v>1.58</v>
      </c>
      <c r="J474" s="57">
        <v>1.83</v>
      </c>
      <c r="K474" s="57">
        <v>37.92</v>
      </c>
      <c r="L474" s="57">
        <v>43.99</v>
      </c>
      <c r="M474" s="57">
        <v>1.76</v>
      </c>
      <c r="N474" s="57">
        <v>2.04</v>
      </c>
      <c r="O474" s="57">
        <v>42.24</v>
      </c>
      <c r="P474" s="57">
        <v>49</v>
      </c>
      <c r="Q474" s="54">
        <v>2.29</v>
      </c>
      <c r="R474" s="54">
        <v>2.66</v>
      </c>
      <c r="S474" s="55"/>
      <c r="T474" s="1"/>
      <c r="U474" s="1"/>
      <c r="V474" s="1"/>
      <c r="W474" s="1"/>
      <c r="X474" s="1"/>
      <c r="Y474" s="1"/>
      <c r="Z474" s="1"/>
    </row>
    <row r="475" spans="1:26" ht="15.75" customHeight="1" x14ac:dyDescent="0.25">
      <c r="A475" s="54">
        <v>80681445</v>
      </c>
      <c r="B475" s="56" t="s">
        <v>1348</v>
      </c>
      <c r="C475" s="55" t="s">
        <v>1247</v>
      </c>
      <c r="D475" s="54" t="s">
        <v>1324</v>
      </c>
      <c r="E475" s="54" t="s">
        <v>1325</v>
      </c>
      <c r="F475" s="54" t="s">
        <v>1266</v>
      </c>
      <c r="G475" s="57">
        <v>24</v>
      </c>
      <c r="H475" s="57" t="s">
        <v>544</v>
      </c>
      <c r="I475" s="57">
        <v>2.4700000000000002</v>
      </c>
      <c r="J475" s="57">
        <v>2.87</v>
      </c>
      <c r="K475" s="57">
        <v>59.28</v>
      </c>
      <c r="L475" s="57">
        <v>68.760000000000005</v>
      </c>
      <c r="M475" s="57">
        <v>2.74</v>
      </c>
      <c r="N475" s="57">
        <v>3.18</v>
      </c>
      <c r="O475" s="57">
        <v>65.760000000000005</v>
      </c>
      <c r="P475" s="57">
        <v>76.28</v>
      </c>
      <c r="Q475" s="54">
        <v>3.56</v>
      </c>
      <c r="R475" s="54">
        <v>4.13</v>
      </c>
      <c r="S475" s="55"/>
      <c r="T475" s="1"/>
      <c r="U475" s="1"/>
      <c r="V475" s="1"/>
      <c r="W475" s="1"/>
      <c r="X475" s="1"/>
      <c r="Y475" s="1"/>
      <c r="Z475" s="1"/>
    </row>
    <row r="476" spans="1:26" ht="15.75" customHeight="1" x14ac:dyDescent="0.25">
      <c r="A476" s="54">
        <v>80681524</v>
      </c>
      <c r="B476" s="56" t="s">
        <v>1349</v>
      </c>
      <c r="C476" s="55" t="s">
        <v>1247</v>
      </c>
      <c r="D476" s="54" t="s">
        <v>1324</v>
      </c>
      <c r="E476" s="54" t="s">
        <v>1325</v>
      </c>
      <c r="F476" s="54" t="s">
        <v>1350</v>
      </c>
      <c r="G476" s="57">
        <v>12</v>
      </c>
      <c r="H476" s="57" t="s">
        <v>544</v>
      </c>
      <c r="I476" s="57">
        <v>5.21</v>
      </c>
      <c r="J476" s="57">
        <v>6.04</v>
      </c>
      <c r="K476" s="57">
        <v>62.52</v>
      </c>
      <c r="L476" s="57">
        <v>72.52</v>
      </c>
      <c r="M476" s="57">
        <v>5.79</v>
      </c>
      <c r="N476" s="57">
        <v>6.72</v>
      </c>
      <c r="O476" s="57">
        <v>69.48</v>
      </c>
      <c r="P476" s="57">
        <v>80.599999999999994</v>
      </c>
      <c r="Q476" s="54">
        <v>7.52</v>
      </c>
      <c r="R476" s="54">
        <v>8.7200000000000006</v>
      </c>
      <c r="S476" s="55"/>
      <c r="T476" s="1"/>
      <c r="U476" s="1"/>
      <c r="V476" s="1"/>
      <c r="W476" s="1"/>
      <c r="X476" s="1"/>
      <c r="Y476" s="1"/>
      <c r="Z476" s="1"/>
    </row>
    <row r="477" spans="1:26" ht="15.75" customHeight="1" x14ac:dyDescent="0.25">
      <c r="A477" s="54">
        <v>80681645</v>
      </c>
      <c r="B477" s="56" t="s">
        <v>1351</v>
      </c>
      <c r="C477" s="55" t="s">
        <v>1247</v>
      </c>
      <c r="D477" s="54" t="s">
        <v>1324</v>
      </c>
      <c r="E477" s="54" t="s">
        <v>1325</v>
      </c>
      <c r="F477" s="54" t="s">
        <v>1352</v>
      </c>
      <c r="G477" s="57">
        <v>12</v>
      </c>
      <c r="H477" s="57" t="s">
        <v>544</v>
      </c>
      <c r="I477" s="57">
        <v>3.71</v>
      </c>
      <c r="J477" s="57">
        <v>4.3</v>
      </c>
      <c r="K477" s="57">
        <v>44.52</v>
      </c>
      <c r="L477" s="57">
        <v>51.64</v>
      </c>
      <c r="M477" s="57">
        <v>4.12</v>
      </c>
      <c r="N477" s="57">
        <v>4.78</v>
      </c>
      <c r="O477" s="57">
        <v>49.44</v>
      </c>
      <c r="P477" s="57">
        <v>57.35</v>
      </c>
      <c r="Q477" s="54">
        <v>5.35</v>
      </c>
      <c r="R477" s="54">
        <v>6.21</v>
      </c>
      <c r="S477" s="55"/>
      <c r="T477" s="1"/>
      <c r="U477" s="1"/>
      <c r="V477" s="1"/>
      <c r="W477" s="1"/>
      <c r="X477" s="1"/>
      <c r="Y477" s="1"/>
      <c r="Z477" s="1"/>
    </row>
    <row r="478" spans="1:26" ht="15.75" customHeight="1" x14ac:dyDescent="0.25">
      <c r="A478" s="54">
        <v>80681646</v>
      </c>
      <c r="B478" s="56" t="s">
        <v>1353</v>
      </c>
      <c r="C478" s="55" t="s">
        <v>1247</v>
      </c>
      <c r="D478" s="54" t="s">
        <v>1324</v>
      </c>
      <c r="E478" s="54" t="s">
        <v>1325</v>
      </c>
      <c r="F478" s="54" t="s">
        <v>1352</v>
      </c>
      <c r="G478" s="57">
        <v>12</v>
      </c>
      <c r="H478" s="57" t="s">
        <v>544</v>
      </c>
      <c r="I478" s="57">
        <v>3.7</v>
      </c>
      <c r="J478" s="57">
        <v>4.29</v>
      </c>
      <c r="K478" s="57">
        <v>44.4</v>
      </c>
      <c r="L478" s="57">
        <v>51.5</v>
      </c>
      <c r="M478" s="57">
        <v>4.1100000000000003</v>
      </c>
      <c r="N478" s="57">
        <v>4.7699999999999996</v>
      </c>
      <c r="O478" s="57">
        <v>49.32</v>
      </c>
      <c r="P478" s="57">
        <v>57.21</v>
      </c>
      <c r="Q478" s="54">
        <v>5.34</v>
      </c>
      <c r="R478" s="54">
        <v>6.19</v>
      </c>
      <c r="S478" s="55"/>
      <c r="T478" s="1"/>
      <c r="U478" s="1"/>
      <c r="V478" s="1"/>
      <c r="W478" s="1"/>
      <c r="X478" s="1"/>
      <c r="Y478" s="1"/>
      <c r="Z478" s="1"/>
    </row>
    <row r="479" spans="1:26" ht="15.75" customHeight="1" x14ac:dyDescent="0.25">
      <c r="A479" s="54">
        <v>80684164</v>
      </c>
      <c r="B479" s="56" t="s">
        <v>1354</v>
      </c>
      <c r="C479" s="55" t="s">
        <v>1247</v>
      </c>
      <c r="D479" s="54" t="s">
        <v>1324</v>
      </c>
      <c r="E479" s="54" t="s">
        <v>1325</v>
      </c>
      <c r="F479" s="54" t="s">
        <v>1283</v>
      </c>
      <c r="G479" s="57">
        <v>36</v>
      </c>
      <c r="H479" s="57" t="s">
        <v>544</v>
      </c>
      <c r="I479" s="57">
        <v>2.2000000000000002</v>
      </c>
      <c r="J479" s="57">
        <v>2.5499999999999998</v>
      </c>
      <c r="K479" s="57">
        <v>79.2</v>
      </c>
      <c r="L479" s="57">
        <v>91.87</v>
      </c>
      <c r="M479" s="57">
        <v>2.4500000000000002</v>
      </c>
      <c r="N479" s="57">
        <v>2.84</v>
      </c>
      <c r="O479" s="57">
        <v>88.2</v>
      </c>
      <c r="P479" s="57">
        <v>102.31</v>
      </c>
      <c r="Q479" s="54">
        <v>3.18</v>
      </c>
      <c r="R479" s="54">
        <v>3.69</v>
      </c>
      <c r="S479" s="55"/>
      <c r="T479" s="1"/>
      <c r="U479" s="1"/>
      <c r="V479" s="1"/>
      <c r="W479" s="1"/>
      <c r="X479" s="1"/>
      <c r="Y479" s="1"/>
      <c r="Z479" s="1"/>
    </row>
    <row r="480" spans="1:26" ht="15.75" customHeight="1" x14ac:dyDescent="0.25">
      <c r="A480" s="54">
        <v>80684166</v>
      </c>
      <c r="B480" s="56" t="s">
        <v>1355</v>
      </c>
      <c r="C480" s="55" t="s">
        <v>1247</v>
      </c>
      <c r="D480" s="54" t="s">
        <v>1324</v>
      </c>
      <c r="E480" s="54" t="s">
        <v>1325</v>
      </c>
      <c r="F480" s="54" t="s">
        <v>1356</v>
      </c>
      <c r="G480" s="57">
        <v>36</v>
      </c>
      <c r="H480" s="57" t="s">
        <v>544</v>
      </c>
      <c r="I480" s="57">
        <v>2.2000000000000002</v>
      </c>
      <c r="J480" s="57">
        <v>2.5499999999999998</v>
      </c>
      <c r="K480" s="57">
        <v>79.2</v>
      </c>
      <c r="L480" s="57">
        <v>91.87</v>
      </c>
      <c r="M480" s="57">
        <v>2.4500000000000002</v>
      </c>
      <c r="N480" s="57">
        <v>2.84</v>
      </c>
      <c r="O480" s="57">
        <v>88.2</v>
      </c>
      <c r="P480" s="57">
        <v>102.31</v>
      </c>
      <c r="Q480" s="54">
        <v>3.18</v>
      </c>
      <c r="R480" s="54">
        <v>3.69</v>
      </c>
      <c r="S480" s="55"/>
      <c r="T480" s="1"/>
      <c r="U480" s="1"/>
      <c r="V480" s="1"/>
      <c r="W480" s="1"/>
      <c r="X480" s="1"/>
      <c r="Y480" s="1"/>
      <c r="Z480" s="1"/>
    </row>
    <row r="481" spans="1:26" ht="15.75" customHeight="1" x14ac:dyDescent="0.25">
      <c r="A481" s="54">
        <v>80690147</v>
      </c>
      <c r="B481" s="56" t="s">
        <v>1357</v>
      </c>
      <c r="C481" s="55" t="s">
        <v>1247</v>
      </c>
      <c r="D481" s="54" t="s">
        <v>1324</v>
      </c>
      <c r="E481" s="54" t="s">
        <v>1325</v>
      </c>
      <c r="F481" s="54" t="s">
        <v>1358</v>
      </c>
      <c r="G481" s="57">
        <v>24</v>
      </c>
      <c r="H481" s="57" t="s">
        <v>544</v>
      </c>
      <c r="I481" s="57">
        <v>1.45</v>
      </c>
      <c r="J481" s="57">
        <v>1.68</v>
      </c>
      <c r="K481" s="57">
        <v>34.799999999999997</v>
      </c>
      <c r="L481" s="57">
        <v>40.369999999999997</v>
      </c>
      <c r="M481" s="57">
        <v>1.61</v>
      </c>
      <c r="N481" s="57">
        <v>1.87</v>
      </c>
      <c r="O481" s="57">
        <v>38.64</v>
      </c>
      <c r="P481" s="57">
        <v>44.82</v>
      </c>
      <c r="Q481" s="54">
        <v>2.09</v>
      </c>
      <c r="R481" s="54">
        <v>2.42</v>
      </c>
      <c r="S481" s="55"/>
      <c r="T481" s="1"/>
      <c r="U481" s="1"/>
      <c r="V481" s="1"/>
      <c r="W481" s="1"/>
      <c r="X481" s="1"/>
      <c r="Y481" s="1"/>
      <c r="Z481" s="1"/>
    </row>
    <row r="482" spans="1:26" ht="15.75" customHeight="1" x14ac:dyDescent="0.25">
      <c r="A482" s="54">
        <v>80692222</v>
      </c>
      <c r="B482" s="56" t="s">
        <v>1359</v>
      </c>
      <c r="C482" s="55" t="s">
        <v>1247</v>
      </c>
      <c r="D482" s="54" t="s">
        <v>1324</v>
      </c>
      <c r="E482" s="54" t="s">
        <v>1325</v>
      </c>
      <c r="F482" s="54" t="s">
        <v>1334</v>
      </c>
      <c r="G482" s="57">
        <v>24</v>
      </c>
      <c r="H482" s="57" t="s">
        <v>544</v>
      </c>
      <c r="I482" s="57">
        <v>2.2999999999999998</v>
      </c>
      <c r="J482" s="57">
        <v>2.67</v>
      </c>
      <c r="K482" s="57">
        <v>55.2</v>
      </c>
      <c r="L482" s="57">
        <v>64.03</v>
      </c>
      <c r="M482" s="57">
        <v>2.56</v>
      </c>
      <c r="N482" s="57">
        <v>2.97</v>
      </c>
      <c r="O482" s="57">
        <v>61.44</v>
      </c>
      <c r="P482" s="57">
        <v>71.27</v>
      </c>
      <c r="Q482" s="54">
        <v>3.32</v>
      </c>
      <c r="R482" s="54">
        <v>3.85</v>
      </c>
      <c r="S482" s="55"/>
      <c r="T482" s="1"/>
      <c r="U482" s="1"/>
      <c r="V482" s="1"/>
      <c r="W482" s="1"/>
      <c r="X482" s="1"/>
      <c r="Y482" s="1"/>
      <c r="Z482" s="1"/>
    </row>
    <row r="483" spans="1:26" ht="15.75" customHeight="1" x14ac:dyDescent="0.25">
      <c r="A483" s="54">
        <v>80692223</v>
      </c>
      <c r="B483" s="56" t="s">
        <v>1360</v>
      </c>
      <c r="C483" s="55" t="s">
        <v>1247</v>
      </c>
      <c r="D483" s="54" t="s">
        <v>1324</v>
      </c>
      <c r="E483" s="54" t="s">
        <v>1325</v>
      </c>
      <c r="F483" s="54" t="s">
        <v>894</v>
      </c>
      <c r="G483" s="57">
        <v>24</v>
      </c>
      <c r="H483" s="57" t="s">
        <v>544</v>
      </c>
      <c r="I483" s="57">
        <v>4.18</v>
      </c>
      <c r="J483" s="57">
        <v>4.8499999999999996</v>
      </c>
      <c r="K483" s="57">
        <v>100.32</v>
      </c>
      <c r="L483" s="57">
        <v>116.37</v>
      </c>
      <c r="M483" s="57">
        <v>4.6500000000000004</v>
      </c>
      <c r="N483" s="57">
        <v>5.39</v>
      </c>
      <c r="O483" s="57">
        <v>111.6</v>
      </c>
      <c r="P483" s="57">
        <v>129.46</v>
      </c>
      <c r="Q483" s="54">
        <v>6.04</v>
      </c>
      <c r="R483" s="54">
        <v>7.01</v>
      </c>
      <c r="S483" s="55"/>
      <c r="T483" s="1"/>
      <c r="U483" s="1"/>
      <c r="V483" s="1"/>
      <c r="W483" s="1"/>
      <c r="X483" s="1"/>
      <c r="Y483" s="1"/>
      <c r="Z483" s="1"/>
    </row>
    <row r="484" spans="1:26" ht="15.75" customHeight="1" x14ac:dyDescent="0.25">
      <c r="A484" s="54">
        <v>80697061</v>
      </c>
      <c r="B484" s="56" t="s">
        <v>1361</v>
      </c>
      <c r="C484" s="55" t="s">
        <v>1247</v>
      </c>
      <c r="D484" s="54" t="s">
        <v>1324</v>
      </c>
      <c r="E484" s="54" t="s">
        <v>1325</v>
      </c>
      <c r="F484" s="54" t="s">
        <v>1352</v>
      </c>
      <c r="G484" s="57">
        <v>24</v>
      </c>
      <c r="H484" s="57" t="s">
        <v>544</v>
      </c>
      <c r="I484" s="57">
        <v>3.71</v>
      </c>
      <c r="J484" s="57">
        <v>4.3</v>
      </c>
      <c r="K484" s="57">
        <v>89.04</v>
      </c>
      <c r="L484" s="57">
        <v>103.29</v>
      </c>
      <c r="M484" s="57">
        <v>4.12</v>
      </c>
      <c r="N484" s="57">
        <v>4.78</v>
      </c>
      <c r="O484" s="57">
        <v>98.88</v>
      </c>
      <c r="P484" s="57">
        <v>114.7</v>
      </c>
      <c r="Q484" s="54">
        <v>5.35</v>
      </c>
      <c r="R484" s="54">
        <v>6.21</v>
      </c>
      <c r="S484" s="55"/>
      <c r="T484" s="1"/>
      <c r="U484" s="1"/>
      <c r="V484" s="1"/>
      <c r="W484" s="1"/>
      <c r="X484" s="1"/>
      <c r="Y484" s="1"/>
      <c r="Z484" s="1"/>
    </row>
    <row r="485" spans="1:26" ht="15.75" customHeight="1" x14ac:dyDescent="0.25">
      <c r="A485" s="54">
        <v>80697417</v>
      </c>
      <c r="B485" s="56" t="s">
        <v>1362</v>
      </c>
      <c r="C485" s="55" t="s">
        <v>1247</v>
      </c>
      <c r="D485" s="54" t="s">
        <v>1324</v>
      </c>
      <c r="E485" s="54" t="s">
        <v>1325</v>
      </c>
      <c r="F485" s="54" t="s">
        <v>1363</v>
      </c>
      <c r="G485" s="57">
        <v>4</v>
      </c>
      <c r="H485" s="57" t="s">
        <v>544</v>
      </c>
      <c r="I485" s="57">
        <v>10.63</v>
      </c>
      <c r="J485" s="57">
        <v>12.33</v>
      </c>
      <c r="K485" s="57">
        <v>42.52</v>
      </c>
      <c r="L485" s="57">
        <v>49.32</v>
      </c>
      <c r="M485" s="57">
        <v>11.81</v>
      </c>
      <c r="N485" s="57">
        <v>13.7</v>
      </c>
      <c r="O485" s="57">
        <v>47.24</v>
      </c>
      <c r="P485" s="57">
        <v>54.8</v>
      </c>
      <c r="Q485" s="54">
        <v>15.34</v>
      </c>
      <c r="R485" s="54">
        <v>17.79</v>
      </c>
      <c r="S485" s="55"/>
      <c r="T485" s="1"/>
      <c r="U485" s="1"/>
      <c r="V485" s="1"/>
      <c r="W485" s="1"/>
      <c r="X485" s="1"/>
      <c r="Y485" s="1"/>
      <c r="Z485" s="1"/>
    </row>
    <row r="486" spans="1:26" ht="15.75" customHeight="1" x14ac:dyDescent="0.25">
      <c r="A486" s="54">
        <v>80719497</v>
      </c>
      <c r="B486" s="56" t="s">
        <v>1364</v>
      </c>
      <c r="C486" s="55" t="s">
        <v>1247</v>
      </c>
      <c r="D486" s="54" t="s">
        <v>1324</v>
      </c>
      <c r="E486" s="54" t="s">
        <v>1325</v>
      </c>
      <c r="F486" s="54" t="s">
        <v>1365</v>
      </c>
      <c r="G486" s="57">
        <v>36</v>
      </c>
      <c r="H486" s="57" t="s">
        <v>544</v>
      </c>
      <c r="I486" s="57">
        <v>2.68</v>
      </c>
      <c r="J486" s="57">
        <v>3.11</v>
      </c>
      <c r="K486" s="57">
        <v>96.48</v>
      </c>
      <c r="L486" s="57">
        <v>111.92</v>
      </c>
      <c r="M486" s="57">
        <v>2.98</v>
      </c>
      <c r="N486" s="57">
        <v>3.46</v>
      </c>
      <c r="O486" s="57">
        <v>107.28</v>
      </c>
      <c r="P486" s="57">
        <v>124.44</v>
      </c>
      <c r="Q486" s="54">
        <v>3.87</v>
      </c>
      <c r="R486" s="54">
        <v>4.49</v>
      </c>
      <c r="S486" s="55"/>
      <c r="T486" s="1"/>
      <c r="U486" s="1"/>
      <c r="V486" s="1"/>
      <c r="W486" s="1"/>
      <c r="X486" s="1"/>
      <c r="Y486" s="1"/>
      <c r="Z486" s="1"/>
    </row>
    <row r="487" spans="1:26" ht="15.75" customHeight="1" x14ac:dyDescent="0.25">
      <c r="A487" s="54">
        <v>80728453</v>
      </c>
      <c r="B487" s="56" t="s">
        <v>1366</v>
      </c>
      <c r="C487" s="55" t="s">
        <v>1247</v>
      </c>
      <c r="D487" s="54" t="s">
        <v>1324</v>
      </c>
      <c r="E487" s="54" t="s">
        <v>1325</v>
      </c>
      <c r="F487" s="54" t="s">
        <v>1268</v>
      </c>
      <c r="G487" s="57">
        <v>36</v>
      </c>
      <c r="H487" s="57" t="s">
        <v>544</v>
      </c>
      <c r="I487" s="57">
        <v>3.6</v>
      </c>
      <c r="J487" s="57">
        <v>4.18</v>
      </c>
      <c r="K487" s="57">
        <v>129.6</v>
      </c>
      <c r="L487" s="57">
        <v>150.34</v>
      </c>
      <c r="M487" s="57">
        <v>4</v>
      </c>
      <c r="N487" s="57">
        <v>4.6399999999999997</v>
      </c>
      <c r="O487" s="57">
        <v>144</v>
      </c>
      <c r="P487" s="57">
        <v>167.04</v>
      </c>
      <c r="Q487" s="54">
        <v>5.2</v>
      </c>
      <c r="R487" s="54">
        <v>6.03</v>
      </c>
      <c r="S487" s="55"/>
      <c r="T487" s="1"/>
      <c r="U487" s="1"/>
      <c r="V487" s="1"/>
      <c r="W487" s="1"/>
      <c r="X487" s="1"/>
      <c r="Y487" s="1"/>
      <c r="Z487" s="1"/>
    </row>
    <row r="488" spans="1:26" ht="15.75" customHeight="1" x14ac:dyDescent="0.25">
      <c r="A488" s="54">
        <v>80761663</v>
      </c>
      <c r="B488" s="56" t="s">
        <v>1367</v>
      </c>
      <c r="C488" s="55" t="s">
        <v>1247</v>
      </c>
      <c r="D488" s="54" t="s">
        <v>1324</v>
      </c>
      <c r="E488" s="54" t="s">
        <v>1325</v>
      </c>
      <c r="F488" s="54" t="s">
        <v>1365</v>
      </c>
      <c r="G488" s="57">
        <v>36</v>
      </c>
      <c r="H488" s="57" t="s">
        <v>544</v>
      </c>
      <c r="I488" s="57">
        <v>2.99</v>
      </c>
      <c r="J488" s="57">
        <v>3.47</v>
      </c>
      <c r="K488" s="57">
        <v>107.64</v>
      </c>
      <c r="L488" s="57">
        <v>124.86</v>
      </c>
      <c r="M488" s="57">
        <v>3.32</v>
      </c>
      <c r="N488" s="57">
        <v>3.85</v>
      </c>
      <c r="O488" s="57">
        <v>119.52</v>
      </c>
      <c r="P488" s="57">
        <v>138.63999999999999</v>
      </c>
      <c r="Q488" s="54">
        <v>4.3099999999999996</v>
      </c>
      <c r="R488" s="54">
        <v>5</v>
      </c>
      <c r="S488" s="55"/>
      <c r="T488" s="1"/>
      <c r="U488" s="1"/>
      <c r="V488" s="1"/>
      <c r="W488" s="1"/>
      <c r="X488" s="1"/>
      <c r="Y488" s="1"/>
      <c r="Z488" s="1"/>
    </row>
    <row r="489" spans="1:26" ht="15.75" customHeight="1" x14ac:dyDescent="0.25">
      <c r="A489" s="54">
        <v>80771734</v>
      </c>
      <c r="B489" s="56" t="s">
        <v>1368</v>
      </c>
      <c r="C489" s="55" t="s">
        <v>1247</v>
      </c>
      <c r="D489" s="54" t="s">
        <v>1324</v>
      </c>
      <c r="E489" s="54" t="s">
        <v>1325</v>
      </c>
      <c r="F489" s="54" t="s">
        <v>1330</v>
      </c>
      <c r="G489" s="57">
        <v>24</v>
      </c>
      <c r="H489" s="57" t="s">
        <v>544</v>
      </c>
      <c r="I489" s="57">
        <v>1.57</v>
      </c>
      <c r="J489" s="57">
        <v>1.82</v>
      </c>
      <c r="K489" s="57">
        <v>37.68</v>
      </c>
      <c r="L489" s="57">
        <v>43.71</v>
      </c>
      <c r="M489" s="57">
        <v>1.75</v>
      </c>
      <c r="N489" s="57">
        <v>2.0299999999999998</v>
      </c>
      <c r="O489" s="57">
        <v>42</v>
      </c>
      <c r="P489" s="57">
        <v>48.72</v>
      </c>
      <c r="Q489" s="54">
        <v>2.27</v>
      </c>
      <c r="R489" s="54">
        <v>2.63</v>
      </c>
      <c r="S489" s="55"/>
      <c r="T489" s="1"/>
      <c r="U489" s="1"/>
      <c r="V489" s="1"/>
      <c r="W489" s="1"/>
      <c r="X489" s="1"/>
      <c r="Y489" s="1"/>
      <c r="Z489" s="1"/>
    </row>
    <row r="490" spans="1:26" ht="15.75" customHeight="1" x14ac:dyDescent="0.25">
      <c r="A490" s="54">
        <v>80803759</v>
      </c>
      <c r="B490" s="56" t="s">
        <v>1369</v>
      </c>
      <c r="C490" s="55" t="s">
        <v>1247</v>
      </c>
      <c r="D490" s="54" t="s">
        <v>1324</v>
      </c>
      <c r="E490" s="54" t="s">
        <v>1325</v>
      </c>
      <c r="F490" s="54" t="s">
        <v>1370</v>
      </c>
      <c r="G490" s="57">
        <v>48</v>
      </c>
      <c r="H490" s="57" t="s">
        <v>544</v>
      </c>
      <c r="I490" s="57">
        <v>1.45</v>
      </c>
      <c r="J490" s="57">
        <v>1.68</v>
      </c>
      <c r="K490" s="57">
        <v>69.599999999999994</v>
      </c>
      <c r="L490" s="57">
        <v>80.739999999999995</v>
      </c>
      <c r="M490" s="57">
        <v>1.61</v>
      </c>
      <c r="N490" s="57">
        <v>1.87</v>
      </c>
      <c r="O490" s="57">
        <v>77.28</v>
      </c>
      <c r="P490" s="57">
        <v>89.64</v>
      </c>
      <c r="Q490" s="54">
        <v>2.09</v>
      </c>
      <c r="R490" s="54">
        <v>2.42</v>
      </c>
      <c r="S490" s="55"/>
      <c r="T490" s="1"/>
      <c r="U490" s="1"/>
      <c r="V490" s="1"/>
      <c r="W490" s="1"/>
      <c r="X490" s="1"/>
      <c r="Y490" s="1"/>
      <c r="Z490" s="1"/>
    </row>
    <row r="491" spans="1:26" ht="15.75" customHeight="1" x14ac:dyDescent="0.25">
      <c r="A491" s="54">
        <v>80803762</v>
      </c>
      <c r="B491" s="56" t="s">
        <v>1371</v>
      </c>
      <c r="C491" s="55" t="s">
        <v>1247</v>
      </c>
      <c r="D491" s="54" t="s">
        <v>1324</v>
      </c>
      <c r="E491" s="54" t="s">
        <v>1325</v>
      </c>
      <c r="F491" s="54" t="s">
        <v>1332</v>
      </c>
      <c r="G491" s="57">
        <v>48</v>
      </c>
      <c r="H491" s="57" t="s">
        <v>544</v>
      </c>
      <c r="I491" s="57">
        <v>2.2999999999999998</v>
      </c>
      <c r="J491" s="57">
        <v>2.67</v>
      </c>
      <c r="K491" s="57">
        <v>110.4</v>
      </c>
      <c r="L491" s="57">
        <v>128.06</v>
      </c>
      <c r="M491" s="57">
        <v>2.56</v>
      </c>
      <c r="N491" s="57">
        <v>2.97</v>
      </c>
      <c r="O491" s="57">
        <v>122.88</v>
      </c>
      <c r="P491" s="57">
        <v>142.54</v>
      </c>
      <c r="Q491" s="54">
        <v>3.33</v>
      </c>
      <c r="R491" s="54">
        <v>3.86</v>
      </c>
      <c r="S491" s="55"/>
      <c r="T491" s="1"/>
      <c r="U491" s="1"/>
      <c r="V491" s="1"/>
      <c r="W491" s="1"/>
      <c r="X491" s="1"/>
      <c r="Y491" s="1"/>
      <c r="Z491" s="1"/>
    </row>
    <row r="492" spans="1:26" ht="15.75" customHeight="1" x14ac:dyDescent="0.25">
      <c r="A492" s="54">
        <v>80835410</v>
      </c>
      <c r="B492" s="56" t="s">
        <v>1372</v>
      </c>
      <c r="C492" s="55" t="s">
        <v>1247</v>
      </c>
      <c r="D492" s="54" t="s">
        <v>1324</v>
      </c>
      <c r="E492" s="54" t="s">
        <v>1325</v>
      </c>
      <c r="F492" s="54" t="s">
        <v>1373</v>
      </c>
      <c r="G492" s="57">
        <v>9</v>
      </c>
      <c r="H492" s="57" t="s">
        <v>544</v>
      </c>
      <c r="I492" s="57">
        <v>5.05</v>
      </c>
      <c r="J492" s="57">
        <v>5.86</v>
      </c>
      <c r="K492" s="57">
        <v>45.45</v>
      </c>
      <c r="L492" s="57">
        <v>52.72</v>
      </c>
      <c r="M492" s="57">
        <v>5.61</v>
      </c>
      <c r="N492" s="57">
        <v>6.51</v>
      </c>
      <c r="O492" s="57">
        <v>50.49</v>
      </c>
      <c r="P492" s="57">
        <v>58.57</v>
      </c>
      <c r="Q492" s="54">
        <v>7.29</v>
      </c>
      <c r="R492" s="54">
        <v>8.4600000000000009</v>
      </c>
      <c r="S492" s="55"/>
      <c r="T492" s="1"/>
      <c r="U492" s="1"/>
      <c r="V492" s="1"/>
      <c r="W492" s="1"/>
      <c r="X492" s="1"/>
      <c r="Y492" s="1"/>
      <c r="Z492" s="1"/>
    </row>
    <row r="493" spans="1:26" ht="15.75" customHeight="1" x14ac:dyDescent="0.25">
      <c r="A493" s="54">
        <v>80701539</v>
      </c>
      <c r="B493" s="56" t="s">
        <v>1374</v>
      </c>
      <c r="C493" s="55" t="s">
        <v>1247</v>
      </c>
      <c r="D493" s="54" t="s">
        <v>1375</v>
      </c>
      <c r="E493" s="54" t="s">
        <v>1376</v>
      </c>
      <c r="F493" s="54" t="s">
        <v>849</v>
      </c>
      <c r="G493" s="57">
        <v>4</v>
      </c>
      <c r="H493" s="57" t="s">
        <v>544</v>
      </c>
      <c r="I493" s="57">
        <v>10.17</v>
      </c>
      <c r="J493" s="57">
        <v>11.8</v>
      </c>
      <c r="K493" s="57">
        <v>40.68</v>
      </c>
      <c r="L493" s="57">
        <v>47.19</v>
      </c>
      <c r="M493" s="57">
        <v>11.3</v>
      </c>
      <c r="N493" s="57">
        <v>13.11</v>
      </c>
      <c r="O493" s="57">
        <v>45.2</v>
      </c>
      <c r="P493" s="57">
        <v>52.43</v>
      </c>
      <c r="Q493" s="54">
        <v>14.68</v>
      </c>
      <c r="R493" s="54">
        <v>17.03</v>
      </c>
      <c r="S493" s="55"/>
      <c r="T493" s="1"/>
      <c r="U493" s="1"/>
      <c r="V493" s="1"/>
      <c r="W493" s="1"/>
      <c r="X493" s="1"/>
      <c r="Y493" s="1"/>
      <c r="Z493" s="1"/>
    </row>
    <row r="494" spans="1:26" ht="15.75" customHeight="1" x14ac:dyDescent="0.25">
      <c r="A494" s="54">
        <v>80701540</v>
      </c>
      <c r="B494" s="56" t="s">
        <v>1377</v>
      </c>
      <c r="C494" s="55" t="s">
        <v>1247</v>
      </c>
      <c r="D494" s="54" t="s">
        <v>1375</v>
      </c>
      <c r="E494" s="54" t="s">
        <v>1376</v>
      </c>
      <c r="F494" s="54" t="s">
        <v>907</v>
      </c>
      <c r="G494" s="57">
        <v>20</v>
      </c>
      <c r="H494" s="57" t="s">
        <v>544</v>
      </c>
      <c r="I494" s="57">
        <v>2.33</v>
      </c>
      <c r="J494" s="57">
        <v>2.7</v>
      </c>
      <c r="K494" s="57">
        <v>46.6</v>
      </c>
      <c r="L494" s="57">
        <v>54.06</v>
      </c>
      <c r="M494" s="57">
        <v>2.59</v>
      </c>
      <c r="N494" s="57">
        <v>3</v>
      </c>
      <c r="O494" s="57">
        <v>51.8</v>
      </c>
      <c r="P494" s="57">
        <v>60.09</v>
      </c>
      <c r="Q494" s="54">
        <v>3.36</v>
      </c>
      <c r="R494" s="54">
        <v>3.9</v>
      </c>
      <c r="S494" s="55"/>
      <c r="T494" s="1"/>
      <c r="U494" s="1"/>
      <c r="V494" s="1"/>
      <c r="W494" s="1"/>
      <c r="X494" s="1"/>
      <c r="Y494" s="1"/>
      <c r="Z494" s="1"/>
    </row>
    <row r="495" spans="1:26" ht="15.75" customHeight="1" x14ac:dyDescent="0.25">
      <c r="A495" s="54">
        <v>80705693</v>
      </c>
      <c r="B495" s="56" t="s">
        <v>1378</v>
      </c>
      <c r="C495" s="55" t="s">
        <v>1247</v>
      </c>
      <c r="D495" s="54" t="s">
        <v>1375</v>
      </c>
      <c r="E495" s="54" t="s">
        <v>1376</v>
      </c>
      <c r="F495" s="54" t="s">
        <v>1026</v>
      </c>
      <c r="G495" s="57">
        <v>18</v>
      </c>
      <c r="H495" s="57" t="s">
        <v>544</v>
      </c>
      <c r="I495" s="57">
        <v>1.49</v>
      </c>
      <c r="J495" s="57">
        <v>1.73</v>
      </c>
      <c r="K495" s="57">
        <v>26.82</v>
      </c>
      <c r="L495" s="57">
        <v>31.11</v>
      </c>
      <c r="M495" s="57">
        <v>1.66</v>
      </c>
      <c r="N495" s="57">
        <v>1.93</v>
      </c>
      <c r="O495" s="57">
        <v>29.88</v>
      </c>
      <c r="P495" s="57">
        <v>34.659999999999997</v>
      </c>
      <c r="Q495" s="54">
        <v>2.16</v>
      </c>
      <c r="R495" s="54">
        <v>2.5099999999999998</v>
      </c>
      <c r="S495" s="55"/>
      <c r="T495" s="1"/>
      <c r="U495" s="1"/>
      <c r="V495" s="1"/>
      <c r="W495" s="1"/>
      <c r="X495" s="1"/>
      <c r="Y495" s="1"/>
      <c r="Z495" s="1"/>
    </row>
    <row r="496" spans="1:26" ht="15.75" customHeight="1" x14ac:dyDescent="0.25">
      <c r="A496" s="54">
        <v>80740474</v>
      </c>
      <c r="B496" s="56" t="s">
        <v>1379</v>
      </c>
      <c r="C496" s="55" t="s">
        <v>1247</v>
      </c>
      <c r="D496" s="54" t="s">
        <v>1375</v>
      </c>
      <c r="E496" s="54" t="s">
        <v>1376</v>
      </c>
      <c r="F496" s="54" t="s">
        <v>839</v>
      </c>
      <c r="G496" s="57">
        <v>9</v>
      </c>
      <c r="H496" s="57" t="s">
        <v>544</v>
      </c>
      <c r="I496" s="57">
        <v>5.66</v>
      </c>
      <c r="J496" s="57">
        <v>6.57</v>
      </c>
      <c r="K496" s="57">
        <v>50.94</v>
      </c>
      <c r="L496" s="57">
        <v>59.09</v>
      </c>
      <c r="M496" s="57">
        <v>6.29</v>
      </c>
      <c r="N496" s="57">
        <v>7.3</v>
      </c>
      <c r="O496" s="57">
        <v>56.61</v>
      </c>
      <c r="P496" s="57">
        <v>65.67</v>
      </c>
      <c r="Q496" s="54">
        <v>8.17</v>
      </c>
      <c r="R496" s="54">
        <v>9.48</v>
      </c>
      <c r="S496" s="55"/>
      <c r="T496" s="1"/>
      <c r="U496" s="1"/>
      <c r="V496" s="1"/>
      <c r="W496" s="1"/>
      <c r="X496" s="1"/>
      <c r="Y496" s="1"/>
      <c r="Z496" s="1"/>
    </row>
    <row r="497" spans="1:26" ht="15.75" customHeight="1" x14ac:dyDescent="0.25">
      <c r="A497" s="54">
        <v>80740479</v>
      </c>
      <c r="B497" s="56" t="s">
        <v>1380</v>
      </c>
      <c r="C497" s="55" t="s">
        <v>1247</v>
      </c>
      <c r="D497" s="54" t="s">
        <v>1375</v>
      </c>
      <c r="E497" s="54" t="s">
        <v>1376</v>
      </c>
      <c r="F497" s="54" t="s">
        <v>995</v>
      </c>
      <c r="G497" s="57">
        <v>3</v>
      </c>
      <c r="H497" s="57" t="s">
        <v>544</v>
      </c>
      <c r="I497" s="57">
        <v>12.73</v>
      </c>
      <c r="J497" s="57">
        <v>14.77</v>
      </c>
      <c r="K497" s="57">
        <v>38.19</v>
      </c>
      <c r="L497" s="57">
        <v>44.3</v>
      </c>
      <c r="M497" s="57">
        <v>14.15</v>
      </c>
      <c r="N497" s="57">
        <v>16.41</v>
      </c>
      <c r="O497" s="57">
        <v>42.45</v>
      </c>
      <c r="P497" s="57">
        <v>49.24</v>
      </c>
      <c r="Q497" s="54">
        <v>18.38</v>
      </c>
      <c r="R497" s="54">
        <v>21.32</v>
      </c>
      <c r="S497" s="55"/>
      <c r="T497" s="1"/>
      <c r="U497" s="1"/>
      <c r="V497" s="1"/>
      <c r="W497" s="1"/>
      <c r="X497" s="1"/>
      <c r="Y497" s="1"/>
      <c r="Z497" s="1"/>
    </row>
    <row r="498" spans="1:26" ht="15.75" customHeight="1" x14ac:dyDescent="0.25">
      <c r="A498" s="54">
        <v>80826040</v>
      </c>
      <c r="B498" s="56" t="s">
        <v>1381</v>
      </c>
      <c r="C498" s="55" t="s">
        <v>1247</v>
      </c>
      <c r="D498" s="54" t="s">
        <v>1375</v>
      </c>
      <c r="E498" s="54" t="s">
        <v>1376</v>
      </c>
      <c r="F498" s="54" t="s">
        <v>849</v>
      </c>
      <c r="G498" s="57">
        <v>4</v>
      </c>
      <c r="H498" s="57" t="s">
        <v>544</v>
      </c>
      <c r="I498" s="57">
        <v>10.96</v>
      </c>
      <c r="J498" s="57">
        <v>12.71</v>
      </c>
      <c r="K498" s="57">
        <v>43.84</v>
      </c>
      <c r="L498" s="57">
        <v>50.85</v>
      </c>
      <c r="M498" s="57">
        <v>12.18</v>
      </c>
      <c r="N498" s="57">
        <v>14.13</v>
      </c>
      <c r="O498" s="57">
        <v>48.72</v>
      </c>
      <c r="P498" s="57">
        <v>56.52</v>
      </c>
      <c r="Q498" s="54">
        <v>15.82</v>
      </c>
      <c r="R498" s="54">
        <v>18.350000000000001</v>
      </c>
      <c r="S498" s="55"/>
      <c r="T498" s="1"/>
      <c r="U498" s="1"/>
      <c r="V498" s="1"/>
      <c r="W498" s="1"/>
      <c r="X498" s="1"/>
      <c r="Y498" s="1"/>
      <c r="Z498" s="1"/>
    </row>
    <row r="499" spans="1:26" ht="15.75" customHeight="1" x14ac:dyDescent="0.25">
      <c r="A499" s="54">
        <v>80826041</v>
      </c>
      <c r="B499" s="56" t="s">
        <v>1382</v>
      </c>
      <c r="C499" s="55" t="s">
        <v>1247</v>
      </c>
      <c r="D499" s="54" t="s">
        <v>1375</v>
      </c>
      <c r="E499" s="54" t="s">
        <v>1376</v>
      </c>
      <c r="F499" s="54" t="s">
        <v>839</v>
      </c>
      <c r="G499" s="57">
        <v>8</v>
      </c>
      <c r="H499" s="57" t="s">
        <v>544</v>
      </c>
      <c r="I499" s="57">
        <v>6.04</v>
      </c>
      <c r="J499" s="57">
        <v>7.01</v>
      </c>
      <c r="K499" s="57">
        <v>48.32</v>
      </c>
      <c r="L499" s="57">
        <v>56.05</v>
      </c>
      <c r="M499" s="57">
        <v>6.71</v>
      </c>
      <c r="N499" s="57">
        <v>7.78</v>
      </c>
      <c r="O499" s="57">
        <v>53.68</v>
      </c>
      <c r="P499" s="57">
        <v>62.27</v>
      </c>
      <c r="Q499" s="54">
        <v>8.7100000000000009</v>
      </c>
      <c r="R499" s="54">
        <v>10.1</v>
      </c>
      <c r="S499" s="55"/>
      <c r="T499" s="1"/>
      <c r="U499" s="1"/>
      <c r="V499" s="1"/>
      <c r="W499" s="1"/>
      <c r="X499" s="1"/>
      <c r="Y499" s="1"/>
      <c r="Z499" s="1"/>
    </row>
    <row r="500" spans="1:26" ht="15.75" customHeight="1" x14ac:dyDescent="0.25">
      <c r="A500" s="54">
        <v>80826042</v>
      </c>
      <c r="B500" s="56" t="s">
        <v>1383</v>
      </c>
      <c r="C500" s="55" t="s">
        <v>1247</v>
      </c>
      <c r="D500" s="54" t="s">
        <v>1375</v>
      </c>
      <c r="E500" s="54" t="s">
        <v>1376</v>
      </c>
      <c r="F500" s="54" t="s">
        <v>907</v>
      </c>
      <c r="G500" s="57">
        <v>15</v>
      </c>
      <c r="H500" s="57" t="s">
        <v>544</v>
      </c>
      <c r="I500" s="57">
        <v>2.4700000000000002</v>
      </c>
      <c r="J500" s="57">
        <v>2.87</v>
      </c>
      <c r="K500" s="57">
        <v>37.049999999999997</v>
      </c>
      <c r="L500" s="57">
        <v>42.98</v>
      </c>
      <c r="M500" s="57">
        <v>2.75</v>
      </c>
      <c r="N500" s="57">
        <v>3.19</v>
      </c>
      <c r="O500" s="57">
        <v>41.25</v>
      </c>
      <c r="P500" s="57">
        <v>47.85</v>
      </c>
      <c r="Q500" s="54">
        <v>3.57</v>
      </c>
      <c r="R500" s="54">
        <v>4.1399999999999997</v>
      </c>
      <c r="S500" s="55"/>
      <c r="T500" s="1"/>
      <c r="U500" s="1"/>
      <c r="V500" s="1"/>
      <c r="W500" s="1"/>
      <c r="X500" s="1"/>
      <c r="Y500" s="1"/>
      <c r="Z500" s="1"/>
    </row>
    <row r="501" spans="1:26" ht="15.75" customHeight="1" x14ac:dyDescent="0.25">
      <c r="A501" s="54">
        <v>80826043</v>
      </c>
      <c r="B501" s="56" t="s">
        <v>1384</v>
      </c>
      <c r="C501" s="55" t="s">
        <v>1247</v>
      </c>
      <c r="D501" s="54" t="s">
        <v>1375</v>
      </c>
      <c r="E501" s="54" t="s">
        <v>1376</v>
      </c>
      <c r="F501" s="54" t="s">
        <v>905</v>
      </c>
      <c r="G501" s="57">
        <v>24</v>
      </c>
      <c r="H501" s="57" t="s">
        <v>544</v>
      </c>
      <c r="I501" s="57">
        <v>1.28</v>
      </c>
      <c r="J501" s="57">
        <v>1.48</v>
      </c>
      <c r="K501" s="57">
        <v>30.72</v>
      </c>
      <c r="L501" s="57">
        <v>35.64</v>
      </c>
      <c r="M501" s="57">
        <v>1.42</v>
      </c>
      <c r="N501" s="57">
        <v>1.65</v>
      </c>
      <c r="O501" s="57">
        <v>34.08</v>
      </c>
      <c r="P501" s="57">
        <v>39.53</v>
      </c>
      <c r="Q501" s="54">
        <v>1.84</v>
      </c>
      <c r="R501" s="54">
        <v>2.13</v>
      </c>
      <c r="S501" s="55"/>
      <c r="T501" s="1"/>
      <c r="U501" s="1"/>
      <c r="V501" s="1"/>
      <c r="W501" s="1"/>
      <c r="X501" s="1"/>
      <c r="Y501" s="1"/>
      <c r="Z501" s="1"/>
    </row>
    <row r="502" spans="1:26" ht="15.75" customHeight="1" x14ac:dyDescent="0.25">
      <c r="A502" s="54">
        <v>80333267</v>
      </c>
      <c r="B502" s="56" t="s">
        <v>1385</v>
      </c>
      <c r="C502" s="55" t="s">
        <v>1247</v>
      </c>
      <c r="D502" s="54" t="s">
        <v>1375</v>
      </c>
      <c r="E502" s="54" t="s">
        <v>1386</v>
      </c>
      <c r="F502" s="54" t="s">
        <v>543</v>
      </c>
      <c r="G502" s="57">
        <v>12</v>
      </c>
      <c r="H502" s="57" t="s">
        <v>544</v>
      </c>
      <c r="I502" s="57">
        <v>2.5099999999999998</v>
      </c>
      <c r="J502" s="57">
        <v>2.91</v>
      </c>
      <c r="K502" s="57">
        <v>30.12</v>
      </c>
      <c r="L502" s="57">
        <v>34.94</v>
      </c>
      <c r="M502" s="57">
        <v>2.79</v>
      </c>
      <c r="N502" s="57">
        <v>3.24</v>
      </c>
      <c r="O502" s="57">
        <v>33.479999999999997</v>
      </c>
      <c r="P502" s="57">
        <v>38.840000000000003</v>
      </c>
      <c r="Q502" s="54">
        <v>3.62</v>
      </c>
      <c r="R502" s="54">
        <v>4.2</v>
      </c>
      <c r="S502" s="55"/>
      <c r="T502" s="1"/>
      <c r="U502" s="1"/>
      <c r="V502" s="1"/>
      <c r="W502" s="1"/>
      <c r="X502" s="1"/>
      <c r="Y502" s="1"/>
      <c r="Z502" s="1"/>
    </row>
    <row r="503" spans="1:26" ht="15.75" customHeight="1" x14ac:dyDescent="0.25">
      <c r="A503" s="54">
        <v>80349788</v>
      </c>
      <c r="B503" s="56" t="s">
        <v>1387</v>
      </c>
      <c r="C503" s="55" t="s">
        <v>1247</v>
      </c>
      <c r="D503" s="54" t="s">
        <v>1375</v>
      </c>
      <c r="E503" s="54" t="s">
        <v>1386</v>
      </c>
      <c r="F503" s="54" t="s">
        <v>1388</v>
      </c>
      <c r="G503" s="57">
        <v>6</v>
      </c>
      <c r="H503" s="57" t="s">
        <v>544</v>
      </c>
      <c r="I503" s="57">
        <v>10.66</v>
      </c>
      <c r="J503" s="57">
        <v>12.37</v>
      </c>
      <c r="K503" s="57">
        <v>63.96</v>
      </c>
      <c r="L503" s="57">
        <v>74.19</v>
      </c>
      <c r="M503" s="57">
        <v>11.84</v>
      </c>
      <c r="N503" s="57">
        <v>13.73</v>
      </c>
      <c r="O503" s="57">
        <v>71.040000000000006</v>
      </c>
      <c r="P503" s="57">
        <v>82.41</v>
      </c>
      <c r="Q503" s="54">
        <v>15.38</v>
      </c>
      <c r="R503" s="54">
        <v>17.84</v>
      </c>
      <c r="S503" s="55"/>
      <c r="T503" s="1"/>
      <c r="U503" s="1"/>
      <c r="V503" s="1"/>
      <c r="W503" s="1"/>
      <c r="X503" s="1"/>
      <c r="Y503" s="1"/>
      <c r="Z503" s="1"/>
    </row>
    <row r="504" spans="1:26" ht="15.75" customHeight="1" x14ac:dyDescent="0.25">
      <c r="A504" s="54">
        <v>80679160</v>
      </c>
      <c r="B504" s="56" t="s">
        <v>1389</v>
      </c>
      <c r="C504" s="55" t="s">
        <v>1247</v>
      </c>
      <c r="D504" s="54" t="s">
        <v>1375</v>
      </c>
      <c r="E504" s="54" t="s">
        <v>1386</v>
      </c>
      <c r="F504" s="54" t="s">
        <v>1390</v>
      </c>
      <c r="G504" s="57">
        <v>9</v>
      </c>
      <c r="H504" s="57" t="s">
        <v>544</v>
      </c>
      <c r="I504" s="57">
        <v>7.02</v>
      </c>
      <c r="J504" s="57">
        <v>8.14</v>
      </c>
      <c r="K504" s="57">
        <v>63.18</v>
      </c>
      <c r="L504" s="57">
        <v>73.290000000000006</v>
      </c>
      <c r="M504" s="57">
        <v>7.8</v>
      </c>
      <c r="N504" s="57">
        <v>9.0500000000000007</v>
      </c>
      <c r="O504" s="57">
        <v>70.2</v>
      </c>
      <c r="P504" s="57">
        <v>81.430000000000007</v>
      </c>
      <c r="Q504" s="54">
        <v>10.130000000000001</v>
      </c>
      <c r="R504" s="54">
        <v>11.75</v>
      </c>
      <c r="S504" s="55"/>
      <c r="T504" s="1"/>
      <c r="U504" s="1"/>
      <c r="V504" s="1"/>
      <c r="W504" s="1"/>
      <c r="X504" s="1"/>
      <c r="Y504" s="1"/>
      <c r="Z504" s="1"/>
    </row>
    <row r="505" spans="1:26" ht="15.75" customHeight="1" x14ac:dyDescent="0.25">
      <c r="A505" s="54">
        <v>80679332</v>
      </c>
      <c r="B505" s="56" t="s">
        <v>1391</v>
      </c>
      <c r="C505" s="55" t="s">
        <v>1247</v>
      </c>
      <c r="D505" s="54" t="s">
        <v>1375</v>
      </c>
      <c r="E505" s="54" t="s">
        <v>1386</v>
      </c>
      <c r="F505" s="54" t="s">
        <v>1392</v>
      </c>
      <c r="G505" s="57">
        <v>3</v>
      </c>
      <c r="H505" s="57" t="s">
        <v>544</v>
      </c>
      <c r="I505" s="57">
        <v>13.09</v>
      </c>
      <c r="J505" s="57">
        <v>15.18</v>
      </c>
      <c r="K505" s="57">
        <v>39.270000000000003</v>
      </c>
      <c r="L505" s="57">
        <v>45.55</v>
      </c>
      <c r="M505" s="57">
        <v>14.54</v>
      </c>
      <c r="N505" s="57">
        <v>16.87</v>
      </c>
      <c r="O505" s="57">
        <v>43.62</v>
      </c>
      <c r="P505" s="57">
        <v>50.6</v>
      </c>
      <c r="Q505" s="54">
        <v>18.88</v>
      </c>
      <c r="R505" s="54">
        <v>21.9</v>
      </c>
      <c r="S505" s="55"/>
      <c r="T505" s="1"/>
      <c r="U505" s="1"/>
      <c r="V505" s="1"/>
      <c r="W505" s="1"/>
      <c r="X505" s="1"/>
      <c r="Y505" s="1"/>
      <c r="Z505" s="1"/>
    </row>
    <row r="506" spans="1:26" ht="15.75" customHeight="1" x14ac:dyDescent="0.25">
      <c r="A506" s="54">
        <v>80682213</v>
      </c>
      <c r="B506" s="56" t="s">
        <v>1393</v>
      </c>
      <c r="C506" s="55" t="s">
        <v>1247</v>
      </c>
      <c r="D506" s="54" t="s">
        <v>1375</v>
      </c>
      <c r="E506" s="54" t="s">
        <v>1386</v>
      </c>
      <c r="F506" s="54" t="s">
        <v>1394</v>
      </c>
      <c r="G506" s="57">
        <v>6</v>
      </c>
      <c r="H506" s="57" t="s">
        <v>544</v>
      </c>
      <c r="I506" s="57">
        <v>12.48</v>
      </c>
      <c r="J506" s="57">
        <v>14.48</v>
      </c>
      <c r="K506" s="57">
        <v>74.88</v>
      </c>
      <c r="L506" s="57">
        <v>86.86</v>
      </c>
      <c r="M506" s="57">
        <v>13.88</v>
      </c>
      <c r="N506" s="57">
        <v>16.100000000000001</v>
      </c>
      <c r="O506" s="57">
        <v>83.28</v>
      </c>
      <c r="P506" s="57">
        <v>96.6</v>
      </c>
      <c r="Q506" s="54">
        <v>18.02</v>
      </c>
      <c r="R506" s="54">
        <v>20.9</v>
      </c>
      <c r="S506" s="55"/>
      <c r="T506" s="1"/>
      <c r="U506" s="1"/>
      <c r="V506" s="1"/>
      <c r="W506" s="1"/>
      <c r="X506" s="1"/>
      <c r="Y506" s="1"/>
      <c r="Z506" s="1"/>
    </row>
    <row r="507" spans="1:26" ht="15.75" customHeight="1" x14ac:dyDescent="0.25">
      <c r="A507" s="54">
        <v>80701241</v>
      </c>
      <c r="B507" s="56" t="s">
        <v>1395</v>
      </c>
      <c r="C507" s="55" t="s">
        <v>1247</v>
      </c>
      <c r="D507" s="54" t="s">
        <v>1375</v>
      </c>
      <c r="E507" s="54" t="s">
        <v>1386</v>
      </c>
      <c r="F507" s="54" t="s">
        <v>1396</v>
      </c>
      <c r="G507" s="57">
        <v>10</v>
      </c>
      <c r="H507" s="57" t="s">
        <v>544</v>
      </c>
      <c r="I507" s="57">
        <v>2.73</v>
      </c>
      <c r="J507" s="57">
        <v>3.17</v>
      </c>
      <c r="K507" s="57">
        <v>27.3</v>
      </c>
      <c r="L507" s="57">
        <v>31.67</v>
      </c>
      <c r="M507" s="57">
        <v>3.03</v>
      </c>
      <c r="N507" s="57">
        <v>3.51</v>
      </c>
      <c r="O507" s="57">
        <v>30.3</v>
      </c>
      <c r="P507" s="57">
        <v>35.15</v>
      </c>
      <c r="Q507" s="54">
        <v>3.94</v>
      </c>
      <c r="R507" s="54">
        <v>4.57</v>
      </c>
      <c r="S507" s="55"/>
      <c r="T507" s="1"/>
      <c r="U507" s="1"/>
      <c r="V507" s="1"/>
      <c r="W507" s="1"/>
      <c r="X507" s="1"/>
      <c r="Y507" s="1"/>
      <c r="Z507" s="1"/>
    </row>
    <row r="508" spans="1:26" ht="15.75" customHeight="1" x14ac:dyDescent="0.25">
      <c r="A508" s="54">
        <v>80701245</v>
      </c>
      <c r="B508" s="56" t="s">
        <v>1397</v>
      </c>
      <c r="C508" s="55" t="s">
        <v>1247</v>
      </c>
      <c r="D508" s="54" t="s">
        <v>1375</v>
      </c>
      <c r="E508" s="54" t="s">
        <v>1386</v>
      </c>
      <c r="F508" s="54" t="s">
        <v>849</v>
      </c>
      <c r="G508" s="57">
        <v>4</v>
      </c>
      <c r="H508" s="57" t="s">
        <v>544</v>
      </c>
      <c r="I508" s="57">
        <v>12.84</v>
      </c>
      <c r="J508" s="57">
        <v>14.89</v>
      </c>
      <c r="K508" s="57">
        <v>51.36</v>
      </c>
      <c r="L508" s="57">
        <v>59.58</v>
      </c>
      <c r="M508" s="57">
        <v>14.27</v>
      </c>
      <c r="N508" s="57">
        <v>16.55</v>
      </c>
      <c r="O508" s="57">
        <v>57.08</v>
      </c>
      <c r="P508" s="57">
        <v>66.209999999999994</v>
      </c>
      <c r="Q508" s="54">
        <v>18.53</v>
      </c>
      <c r="R508" s="54">
        <v>21.49</v>
      </c>
      <c r="S508" s="55"/>
      <c r="T508" s="1"/>
      <c r="U508" s="1"/>
      <c r="V508" s="1"/>
      <c r="W508" s="1"/>
      <c r="X508" s="1"/>
      <c r="Y508" s="1"/>
      <c r="Z508" s="1"/>
    </row>
    <row r="509" spans="1:26" ht="15.75" customHeight="1" x14ac:dyDescent="0.25">
      <c r="A509" s="54">
        <v>80739666</v>
      </c>
      <c r="B509" s="56" t="s">
        <v>1398</v>
      </c>
      <c r="C509" s="55" t="s">
        <v>1247</v>
      </c>
      <c r="D509" s="54" t="s">
        <v>1375</v>
      </c>
      <c r="E509" s="54" t="s">
        <v>1386</v>
      </c>
      <c r="F509" s="54" t="s">
        <v>1026</v>
      </c>
      <c r="G509" s="57">
        <v>18</v>
      </c>
      <c r="H509" s="57" t="s">
        <v>544</v>
      </c>
      <c r="I509" s="57">
        <v>1.78</v>
      </c>
      <c r="J509" s="57">
        <v>2.06</v>
      </c>
      <c r="K509" s="57">
        <v>32.04</v>
      </c>
      <c r="L509" s="57">
        <v>37.17</v>
      </c>
      <c r="M509" s="57">
        <v>1.98</v>
      </c>
      <c r="N509" s="57">
        <v>2.2999999999999998</v>
      </c>
      <c r="O509" s="57">
        <v>35.64</v>
      </c>
      <c r="P509" s="57">
        <v>41.34</v>
      </c>
      <c r="Q509" s="54">
        <v>2.57</v>
      </c>
      <c r="R509" s="54">
        <v>2.98</v>
      </c>
      <c r="S509" s="55"/>
      <c r="T509" s="1"/>
      <c r="U509" s="1"/>
      <c r="V509" s="1"/>
      <c r="W509" s="1"/>
      <c r="X509" s="1"/>
      <c r="Y509" s="1"/>
      <c r="Z509" s="1"/>
    </row>
    <row r="510" spans="1:26" ht="15.75" customHeight="1" x14ac:dyDescent="0.25">
      <c r="A510" s="54">
        <v>80739678</v>
      </c>
      <c r="B510" s="56" t="s">
        <v>1399</v>
      </c>
      <c r="C510" s="55" t="s">
        <v>1247</v>
      </c>
      <c r="D510" s="54" t="s">
        <v>1375</v>
      </c>
      <c r="E510" s="54" t="s">
        <v>1386</v>
      </c>
      <c r="F510" s="54" t="s">
        <v>839</v>
      </c>
      <c r="G510" s="57">
        <v>9</v>
      </c>
      <c r="H510" s="57" t="s">
        <v>544</v>
      </c>
      <c r="I510" s="57">
        <v>6.57</v>
      </c>
      <c r="J510" s="57">
        <v>7.62</v>
      </c>
      <c r="K510" s="57">
        <v>59.13</v>
      </c>
      <c r="L510" s="57">
        <v>68.59</v>
      </c>
      <c r="M510" s="57">
        <v>7.3</v>
      </c>
      <c r="N510" s="57">
        <v>8.4700000000000006</v>
      </c>
      <c r="O510" s="57">
        <v>65.7</v>
      </c>
      <c r="P510" s="57">
        <v>76.209999999999994</v>
      </c>
      <c r="Q510" s="54">
        <v>9.48</v>
      </c>
      <c r="R510" s="54">
        <v>11</v>
      </c>
      <c r="S510" s="55"/>
      <c r="T510" s="1"/>
      <c r="U510" s="1"/>
      <c r="V510" s="1"/>
      <c r="W510" s="1"/>
      <c r="X510" s="1"/>
      <c r="Y510" s="1"/>
      <c r="Z510" s="1"/>
    </row>
    <row r="511" spans="1:26" ht="15.75" customHeight="1" x14ac:dyDescent="0.25">
      <c r="A511" s="54">
        <v>80753159</v>
      </c>
      <c r="B511" s="56" t="s">
        <v>1400</v>
      </c>
      <c r="C511" s="55" t="s">
        <v>1247</v>
      </c>
      <c r="D511" s="54" t="s">
        <v>1375</v>
      </c>
      <c r="E511" s="54" t="s">
        <v>1386</v>
      </c>
      <c r="F511" s="54" t="s">
        <v>1401</v>
      </c>
      <c r="G511" s="57">
        <v>9</v>
      </c>
      <c r="H511" s="57" t="s">
        <v>544</v>
      </c>
      <c r="I511" s="57">
        <v>7.02</v>
      </c>
      <c r="J511" s="57">
        <v>8.14</v>
      </c>
      <c r="K511" s="57">
        <v>63.18</v>
      </c>
      <c r="L511" s="57">
        <v>73.290000000000006</v>
      </c>
      <c r="M511" s="57">
        <v>7.8</v>
      </c>
      <c r="N511" s="57">
        <v>9.0500000000000007</v>
      </c>
      <c r="O511" s="57">
        <v>70.2</v>
      </c>
      <c r="P511" s="57">
        <v>81.430000000000007</v>
      </c>
      <c r="Q511" s="54">
        <v>10.130000000000001</v>
      </c>
      <c r="R511" s="54">
        <v>11.75</v>
      </c>
      <c r="S511" s="55"/>
      <c r="T511" s="1"/>
      <c r="U511" s="1"/>
      <c r="V511" s="1"/>
      <c r="W511" s="1"/>
      <c r="X511" s="1"/>
      <c r="Y511" s="1"/>
      <c r="Z511" s="1"/>
    </row>
    <row r="512" spans="1:26" ht="15.75" customHeight="1" x14ac:dyDescent="0.25">
      <c r="A512" s="54">
        <v>80763784</v>
      </c>
      <c r="B512" s="56" t="s">
        <v>1402</v>
      </c>
      <c r="C512" s="55" t="s">
        <v>1247</v>
      </c>
      <c r="D512" s="54" t="s">
        <v>1375</v>
      </c>
      <c r="E512" s="54" t="s">
        <v>1386</v>
      </c>
      <c r="F512" s="54" t="s">
        <v>1403</v>
      </c>
      <c r="G512" s="57">
        <v>6</v>
      </c>
      <c r="H512" s="57" t="s">
        <v>544</v>
      </c>
      <c r="I512" s="57">
        <v>12.48</v>
      </c>
      <c r="J512" s="57">
        <v>14.48</v>
      </c>
      <c r="K512" s="57">
        <v>74.88</v>
      </c>
      <c r="L512" s="57">
        <v>86.86</v>
      </c>
      <c r="M512" s="57">
        <v>13.88</v>
      </c>
      <c r="N512" s="57">
        <v>16.100000000000001</v>
      </c>
      <c r="O512" s="57">
        <v>83.28</v>
      </c>
      <c r="P512" s="57">
        <v>96.6</v>
      </c>
      <c r="Q512" s="54">
        <v>18.02</v>
      </c>
      <c r="R512" s="54">
        <v>20.9</v>
      </c>
      <c r="S512" s="55"/>
      <c r="T512" s="1"/>
      <c r="U512" s="1"/>
      <c r="V512" s="1"/>
      <c r="W512" s="1"/>
      <c r="X512" s="1"/>
      <c r="Y512" s="1"/>
      <c r="Z512" s="1"/>
    </row>
    <row r="513" spans="1:26" ht="15.75" customHeight="1" x14ac:dyDescent="0.25">
      <c r="A513" s="54">
        <v>80826033</v>
      </c>
      <c r="B513" s="56" t="s">
        <v>1404</v>
      </c>
      <c r="C513" s="55" t="s">
        <v>1247</v>
      </c>
      <c r="D513" s="54" t="s">
        <v>1375</v>
      </c>
      <c r="E513" s="54" t="s">
        <v>1386</v>
      </c>
      <c r="F513" s="54" t="s">
        <v>907</v>
      </c>
      <c r="G513" s="57">
        <v>15</v>
      </c>
      <c r="H513" s="57" t="s">
        <v>544</v>
      </c>
      <c r="I513" s="57">
        <v>3</v>
      </c>
      <c r="J513" s="57">
        <v>3.48</v>
      </c>
      <c r="K513" s="57">
        <v>45</v>
      </c>
      <c r="L513" s="57">
        <v>52.2</v>
      </c>
      <c r="M513" s="57">
        <v>3.33</v>
      </c>
      <c r="N513" s="57">
        <v>3.86</v>
      </c>
      <c r="O513" s="57">
        <v>49.95</v>
      </c>
      <c r="P513" s="57">
        <v>57.94</v>
      </c>
      <c r="Q513" s="54">
        <v>4.32</v>
      </c>
      <c r="R513" s="54">
        <v>5.01</v>
      </c>
      <c r="S513" s="55"/>
      <c r="T513" s="1"/>
      <c r="U513" s="1"/>
      <c r="V513" s="1"/>
      <c r="W513" s="1"/>
      <c r="X513" s="1"/>
      <c r="Y513" s="1"/>
      <c r="Z513" s="1"/>
    </row>
    <row r="514" spans="1:26" ht="15.75" customHeight="1" x14ac:dyDescent="0.25">
      <c r="A514" s="54">
        <v>80826035</v>
      </c>
      <c r="B514" s="56" t="s">
        <v>1405</v>
      </c>
      <c r="C514" s="55" t="s">
        <v>1247</v>
      </c>
      <c r="D514" s="54" t="s">
        <v>1375</v>
      </c>
      <c r="E514" s="54" t="s">
        <v>1386</v>
      </c>
      <c r="F514" s="54" t="s">
        <v>849</v>
      </c>
      <c r="G514" s="57">
        <v>4</v>
      </c>
      <c r="H514" s="57" t="s">
        <v>544</v>
      </c>
      <c r="I514" s="57">
        <v>13.16</v>
      </c>
      <c r="J514" s="57">
        <v>15.27</v>
      </c>
      <c r="K514" s="57">
        <v>52.64</v>
      </c>
      <c r="L514" s="57">
        <v>61.06</v>
      </c>
      <c r="M514" s="57">
        <v>14.62</v>
      </c>
      <c r="N514" s="57">
        <v>16.96</v>
      </c>
      <c r="O514" s="57">
        <v>58.48</v>
      </c>
      <c r="P514" s="57">
        <v>67.84</v>
      </c>
      <c r="Q514" s="54">
        <v>18.989999999999998</v>
      </c>
      <c r="R514" s="54">
        <v>22.03</v>
      </c>
      <c r="S514" s="55"/>
      <c r="T514" s="1"/>
      <c r="U514" s="1"/>
      <c r="V514" s="1"/>
      <c r="W514" s="1"/>
      <c r="X514" s="1"/>
      <c r="Y514" s="1"/>
      <c r="Z514" s="1"/>
    </row>
    <row r="515" spans="1:26" ht="15.75" customHeight="1" x14ac:dyDescent="0.25">
      <c r="A515" s="54">
        <v>80826036</v>
      </c>
      <c r="B515" s="56" t="s">
        <v>1406</v>
      </c>
      <c r="C515" s="55" t="s">
        <v>1247</v>
      </c>
      <c r="D515" s="54" t="s">
        <v>1375</v>
      </c>
      <c r="E515" s="54" t="s">
        <v>1386</v>
      </c>
      <c r="F515" s="54" t="s">
        <v>839</v>
      </c>
      <c r="G515" s="57">
        <v>8</v>
      </c>
      <c r="H515" s="57" t="s">
        <v>544</v>
      </c>
      <c r="I515" s="57">
        <v>7.22</v>
      </c>
      <c r="J515" s="57">
        <v>8.3800000000000008</v>
      </c>
      <c r="K515" s="57">
        <v>57.76</v>
      </c>
      <c r="L515" s="57">
        <v>67</v>
      </c>
      <c r="M515" s="57">
        <v>8.02</v>
      </c>
      <c r="N515" s="57">
        <v>9.3000000000000007</v>
      </c>
      <c r="O515" s="57">
        <v>64.16</v>
      </c>
      <c r="P515" s="57">
        <v>74.430000000000007</v>
      </c>
      <c r="Q515" s="54">
        <v>10.41</v>
      </c>
      <c r="R515" s="54">
        <v>12.08</v>
      </c>
      <c r="S515" s="55"/>
      <c r="T515" s="1"/>
      <c r="U515" s="1"/>
      <c r="V515" s="1"/>
      <c r="W515" s="1"/>
      <c r="X515" s="1"/>
      <c r="Y515" s="1"/>
      <c r="Z515" s="1"/>
    </row>
    <row r="516" spans="1:26" ht="15.75" customHeight="1" x14ac:dyDescent="0.25">
      <c r="A516" s="54">
        <v>80826038</v>
      </c>
      <c r="B516" s="56" t="s">
        <v>1407</v>
      </c>
      <c r="C516" s="55" t="s">
        <v>1247</v>
      </c>
      <c r="D516" s="54" t="s">
        <v>1375</v>
      </c>
      <c r="E516" s="54" t="s">
        <v>1386</v>
      </c>
      <c r="F516" s="54" t="s">
        <v>907</v>
      </c>
      <c r="G516" s="57">
        <v>15</v>
      </c>
      <c r="H516" s="57" t="s">
        <v>544</v>
      </c>
      <c r="I516" s="57">
        <v>3</v>
      </c>
      <c r="J516" s="57">
        <v>3.48</v>
      </c>
      <c r="K516" s="57">
        <v>45</v>
      </c>
      <c r="L516" s="57">
        <v>52.2</v>
      </c>
      <c r="M516" s="57">
        <v>3.33</v>
      </c>
      <c r="N516" s="57">
        <v>3.86</v>
      </c>
      <c r="O516" s="57">
        <v>49.95</v>
      </c>
      <c r="P516" s="57">
        <v>57.94</v>
      </c>
      <c r="Q516" s="54">
        <v>4.32</v>
      </c>
      <c r="R516" s="54">
        <v>5.01</v>
      </c>
      <c r="S516" s="55"/>
      <c r="T516" s="1"/>
      <c r="U516" s="1"/>
      <c r="V516" s="1"/>
      <c r="W516" s="1"/>
      <c r="X516" s="1"/>
      <c r="Y516" s="1"/>
      <c r="Z516" s="1"/>
    </row>
    <row r="517" spans="1:26" ht="15.75" customHeight="1" x14ac:dyDescent="0.25">
      <c r="A517" s="54">
        <v>80826039</v>
      </c>
      <c r="B517" s="56" t="s">
        <v>1408</v>
      </c>
      <c r="C517" s="55" t="s">
        <v>1247</v>
      </c>
      <c r="D517" s="54" t="s">
        <v>1375</v>
      </c>
      <c r="E517" s="54" t="s">
        <v>1386</v>
      </c>
      <c r="F517" s="54" t="s">
        <v>905</v>
      </c>
      <c r="G517" s="57">
        <v>24</v>
      </c>
      <c r="H517" s="57" t="s">
        <v>544</v>
      </c>
      <c r="I517" s="57">
        <v>1.54</v>
      </c>
      <c r="J517" s="57">
        <v>1.79</v>
      </c>
      <c r="K517" s="57">
        <v>36.96</v>
      </c>
      <c r="L517" s="57">
        <v>42.87</v>
      </c>
      <c r="M517" s="57">
        <v>1.71</v>
      </c>
      <c r="N517" s="57">
        <v>1.98</v>
      </c>
      <c r="O517" s="57">
        <v>41.04</v>
      </c>
      <c r="P517" s="57">
        <v>47.61</v>
      </c>
      <c r="Q517" s="54">
        <v>2.2200000000000002</v>
      </c>
      <c r="R517" s="54">
        <v>2.58</v>
      </c>
      <c r="S517" s="55"/>
      <c r="T517" s="1"/>
      <c r="U517" s="1"/>
      <c r="V517" s="1"/>
      <c r="W517" s="1"/>
      <c r="X517" s="1"/>
      <c r="Y517" s="1"/>
      <c r="Z517" s="1"/>
    </row>
    <row r="518" spans="1:26" ht="15.75" customHeight="1" x14ac:dyDescent="0.25">
      <c r="A518" s="54">
        <v>80702950</v>
      </c>
      <c r="B518" s="56" t="s">
        <v>1409</v>
      </c>
      <c r="C518" s="55" t="s">
        <v>1247</v>
      </c>
      <c r="D518" s="54" t="s">
        <v>1375</v>
      </c>
      <c r="E518" s="54" t="s">
        <v>1410</v>
      </c>
      <c r="F518" s="54" t="s">
        <v>1411</v>
      </c>
      <c r="G518" s="57">
        <v>9</v>
      </c>
      <c r="H518" s="57" t="s">
        <v>544</v>
      </c>
      <c r="I518" s="57">
        <v>6.39</v>
      </c>
      <c r="J518" s="57">
        <v>7.41</v>
      </c>
      <c r="K518" s="57">
        <v>57.51</v>
      </c>
      <c r="L518" s="57">
        <v>66.709999999999994</v>
      </c>
      <c r="M518" s="57">
        <v>7.1</v>
      </c>
      <c r="N518" s="57">
        <v>8.24</v>
      </c>
      <c r="O518" s="57">
        <v>63.9</v>
      </c>
      <c r="P518" s="57">
        <v>74.12</v>
      </c>
      <c r="Q518" s="54">
        <v>9.2200000000000006</v>
      </c>
      <c r="R518" s="54">
        <v>10.7</v>
      </c>
      <c r="S518" s="55"/>
      <c r="T518" s="1"/>
      <c r="U518" s="1"/>
      <c r="V518" s="1"/>
      <c r="W518" s="1"/>
      <c r="X518" s="1"/>
      <c r="Y518" s="1"/>
      <c r="Z518" s="1"/>
    </row>
    <row r="519" spans="1:26" ht="15.75" customHeight="1" x14ac:dyDescent="0.25">
      <c r="A519" s="54">
        <v>80702953</v>
      </c>
      <c r="B519" s="56" t="s">
        <v>1412</v>
      </c>
      <c r="C519" s="55" t="s">
        <v>1247</v>
      </c>
      <c r="D519" s="54" t="s">
        <v>1375</v>
      </c>
      <c r="E519" s="54" t="s">
        <v>1410</v>
      </c>
      <c r="F519" s="54" t="s">
        <v>1413</v>
      </c>
      <c r="G519" s="57">
        <v>9</v>
      </c>
      <c r="H519" s="57" t="s">
        <v>544</v>
      </c>
      <c r="I519" s="57">
        <v>6.39</v>
      </c>
      <c r="J519" s="57">
        <v>7.41</v>
      </c>
      <c r="K519" s="57">
        <v>57.51</v>
      </c>
      <c r="L519" s="57">
        <v>66.709999999999994</v>
      </c>
      <c r="M519" s="57">
        <v>7.1</v>
      </c>
      <c r="N519" s="57">
        <v>8.24</v>
      </c>
      <c r="O519" s="57">
        <v>63.9</v>
      </c>
      <c r="P519" s="57">
        <v>74.12</v>
      </c>
      <c r="Q519" s="54">
        <v>9.2200000000000006</v>
      </c>
      <c r="R519" s="54">
        <v>10.7</v>
      </c>
      <c r="S519" s="55"/>
      <c r="T519" s="1"/>
      <c r="U519" s="1"/>
      <c r="V519" s="1"/>
      <c r="W519" s="1"/>
      <c r="X519" s="1"/>
      <c r="Y519" s="1"/>
      <c r="Z519" s="1"/>
    </row>
    <row r="520" spans="1:26" ht="15.75" customHeight="1" x14ac:dyDescent="0.25">
      <c r="A520" s="54">
        <v>80730042</v>
      </c>
      <c r="B520" s="56" t="s">
        <v>1414</v>
      </c>
      <c r="C520" s="55" t="s">
        <v>1247</v>
      </c>
      <c r="D520" s="54" t="s">
        <v>1375</v>
      </c>
      <c r="E520" s="54" t="s">
        <v>1410</v>
      </c>
      <c r="F520" s="54" t="s">
        <v>1415</v>
      </c>
      <c r="G520" s="57">
        <v>4</v>
      </c>
      <c r="H520" s="57" t="s">
        <v>544</v>
      </c>
      <c r="I520" s="57">
        <v>6.22</v>
      </c>
      <c r="J520" s="57">
        <v>7.22</v>
      </c>
      <c r="K520" s="57">
        <v>24.88</v>
      </c>
      <c r="L520" s="57">
        <v>28.86</v>
      </c>
      <c r="M520" s="57">
        <v>6.91</v>
      </c>
      <c r="N520" s="57">
        <v>8.02</v>
      </c>
      <c r="O520" s="57">
        <v>27.64</v>
      </c>
      <c r="P520" s="57">
        <v>32.06</v>
      </c>
      <c r="Q520" s="54">
        <v>8.9700000000000006</v>
      </c>
      <c r="R520" s="54">
        <v>10.41</v>
      </c>
      <c r="S520" s="55"/>
      <c r="T520" s="1"/>
      <c r="U520" s="1"/>
      <c r="V520" s="1"/>
      <c r="W520" s="1"/>
      <c r="X520" s="1"/>
      <c r="Y520" s="1"/>
      <c r="Z520" s="1"/>
    </row>
    <row r="521" spans="1:26" ht="15.75" customHeight="1" x14ac:dyDescent="0.25">
      <c r="A521" s="54">
        <v>80730043</v>
      </c>
      <c r="B521" s="56" t="s">
        <v>1416</v>
      </c>
      <c r="C521" s="55" t="s">
        <v>1247</v>
      </c>
      <c r="D521" s="54" t="s">
        <v>1375</v>
      </c>
      <c r="E521" s="54" t="s">
        <v>1410</v>
      </c>
      <c r="F521" s="54" t="s">
        <v>1417</v>
      </c>
      <c r="G521" s="57">
        <v>4</v>
      </c>
      <c r="H521" s="57" t="s">
        <v>544</v>
      </c>
      <c r="I521" s="57">
        <v>24.39</v>
      </c>
      <c r="J521" s="57">
        <v>28.29</v>
      </c>
      <c r="K521" s="57">
        <v>97.56</v>
      </c>
      <c r="L521" s="57">
        <v>113.17</v>
      </c>
      <c r="M521" s="57">
        <v>27.1</v>
      </c>
      <c r="N521" s="57">
        <v>31.44</v>
      </c>
      <c r="O521" s="57">
        <v>108.4</v>
      </c>
      <c r="P521" s="57">
        <v>125.74</v>
      </c>
      <c r="Q521" s="54">
        <v>35.200000000000003</v>
      </c>
      <c r="R521" s="54">
        <v>40.83</v>
      </c>
      <c r="S521" s="55"/>
      <c r="T521" s="1"/>
      <c r="U521" s="1"/>
      <c r="V521" s="1"/>
      <c r="W521" s="1"/>
      <c r="X521" s="1"/>
      <c r="Y521" s="1"/>
      <c r="Z521" s="1"/>
    </row>
    <row r="522" spans="1:26" ht="15.75" customHeight="1" x14ac:dyDescent="0.25">
      <c r="A522" s="54">
        <v>80730052</v>
      </c>
      <c r="B522" s="56" t="s">
        <v>1418</v>
      </c>
      <c r="C522" s="55" t="s">
        <v>1247</v>
      </c>
      <c r="D522" s="54" t="s">
        <v>1375</v>
      </c>
      <c r="E522" s="54" t="s">
        <v>1410</v>
      </c>
      <c r="F522" s="54" t="s">
        <v>1415</v>
      </c>
      <c r="G522" s="57">
        <v>4</v>
      </c>
      <c r="H522" s="57" t="s">
        <v>544</v>
      </c>
      <c r="I522" s="57">
        <v>6.22</v>
      </c>
      <c r="J522" s="57">
        <v>7.22</v>
      </c>
      <c r="K522" s="57">
        <v>24.88</v>
      </c>
      <c r="L522" s="57">
        <v>28.86</v>
      </c>
      <c r="M522" s="57">
        <v>6.91</v>
      </c>
      <c r="N522" s="57">
        <v>8.02</v>
      </c>
      <c r="O522" s="57">
        <v>27.64</v>
      </c>
      <c r="P522" s="57">
        <v>32.06</v>
      </c>
      <c r="Q522" s="54">
        <v>8.9700000000000006</v>
      </c>
      <c r="R522" s="54">
        <v>10.41</v>
      </c>
      <c r="S522" s="55"/>
      <c r="T522" s="1"/>
      <c r="U522" s="1"/>
      <c r="V522" s="1"/>
      <c r="W522" s="1"/>
      <c r="X522" s="1"/>
      <c r="Y522" s="1"/>
      <c r="Z522" s="1"/>
    </row>
    <row r="523" spans="1:26" ht="15.75" customHeight="1" x14ac:dyDescent="0.25">
      <c r="A523" s="54">
        <v>80730060</v>
      </c>
      <c r="B523" s="56" t="s">
        <v>1419</v>
      </c>
      <c r="C523" s="55" t="s">
        <v>1247</v>
      </c>
      <c r="D523" s="54" t="s">
        <v>1375</v>
      </c>
      <c r="E523" s="54" t="s">
        <v>1410</v>
      </c>
      <c r="F523" s="54" t="s">
        <v>1417</v>
      </c>
      <c r="G523" s="57">
        <v>4</v>
      </c>
      <c r="H523" s="57" t="s">
        <v>544</v>
      </c>
      <c r="I523" s="57">
        <v>24.39</v>
      </c>
      <c r="J523" s="57">
        <v>28.29</v>
      </c>
      <c r="K523" s="57">
        <v>97.56</v>
      </c>
      <c r="L523" s="57">
        <v>113.17</v>
      </c>
      <c r="M523" s="57">
        <v>27.1</v>
      </c>
      <c r="N523" s="57">
        <v>31.44</v>
      </c>
      <c r="O523" s="57">
        <v>108.4</v>
      </c>
      <c r="P523" s="57">
        <v>125.74</v>
      </c>
      <c r="Q523" s="54">
        <v>35.200000000000003</v>
      </c>
      <c r="R523" s="54">
        <v>40.83</v>
      </c>
      <c r="S523" s="55"/>
      <c r="T523" s="1"/>
      <c r="U523" s="1"/>
      <c r="V523" s="1"/>
      <c r="W523" s="1"/>
      <c r="X523" s="1"/>
      <c r="Y523" s="1"/>
      <c r="Z523" s="1"/>
    </row>
    <row r="524" spans="1:26" ht="15.75" customHeight="1" x14ac:dyDescent="0.25">
      <c r="A524" s="54">
        <v>80737864</v>
      </c>
      <c r="B524" s="56" t="s">
        <v>1420</v>
      </c>
      <c r="C524" s="55" t="s">
        <v>1247</v>
      </c>
      <c r="D524" s="54" t="s">
        <v>1375</v>
      </c>
      <c r="E524" s="54" t="s">
        <v>1410</v>
      </c>
      <c r="F524" s="54" t="s">
        <v>1421</v>
      </c>
      <c r="G524" s="57">
        <v>12</v>
      </c>
      <c r="H524" s="57" t="s">
        <v>544</v>
      </c>
      <c r="I524" s="57">
        <v>3.38</v>
      </c>
      <c r="J524" s="57">
        <v>3.92</v>
      </c>
      <c r="K524" s="57">
        <v>40.56</v>
      </c>
      <c r="L524" s="57">
        <v>47.05</v>
      </c>
      <c r="M524" s="57">
        <v>3.76</v>
      </c>
      <c r="N524" s="57">
        <v>4.3600000000000003</v>
      </c>
      <c r="O524" s="57">
        <v>45.12</v>
      </c>
      <c r="P524" s="57">
        <v>52.34</v>
      </c>
      <c r="Q524" s="54">
        <v>4.88</v>
      </c>
      <c r="R524" s="54">
        <v>5.66</v>
      </c>
      <c r="S524" s="55"/>
      <c r="T524" s="1"/>
      <c r="U524" s="1"/>
      <c r="V524" s="1"/>
      <c r="W524" s="1"/>
      <c r="X524" s="1"/>
      <c r="Y524" s="1"/>
      <c r="Z524" s="1"/>
    </row>
    <row r="525" spans="1:26" ht="15.75" customHeight="1" x14ac:dyDescent="0.25">
      <c r="A525" s="54">
        <v>80737865</v>
      </c>
      <c r="B525" s="56" t="s">
        <v>1422</v>
      </c>
      <c r="C525" s="55" t="s">
        <v>1247</v>
      </c>
      <c r="D525" s="54" t="s">
        <v>1375</v>
      </c>
      <c r="E525" s="54" t="s">
        <v>1410</v>
      </c>
      <c r="F525" s="54" t="s">
        <v>1421</v>
      </c>
      <c r="G525" s="57">
        <v>12</v>
      </c>
      <c r="H525" s="57" t="s">
        <v>544</v>
      </c>
      <c r="I525" s="57">
        <v>3.38</v>
      </c>
      <c r="J525" s="57">
        <v>3.92</v>
      </c>
      <c r="K525" s="57">
        <v>40.56</v>
      </c>
      <c r="L525" s="57">
        <v>47.05</v>
      </c>
      <c r="M525" s="57">
        <v>3.76</v>
      </c>
      <c r="N525" s="57">
        <v>4.3600000000000003</v>
      </c>
      <c r="O525" s="57">
        <v>45.12</v>
      </c>
      <c r="P525" s="57">
        <v>52.34</v>
      </c>
      <c r="Q525" s="54">
        <v>4.88</v>
      </c>
      <c r="R525" s="54">
        <v>5.66</v>
      </c>
      <c r="S525" s="55"/>
      <c r="T525" s="1"/>
      <c r="U525" s="1"/>
      <c r="V525" s="1"/>
      <c r="W525" s="1"/>
      <c r="X525" s="1"/>
      <c r="Y525" s="1"/>
      <c r="Z525" s="1"/>
    </row>
    <row r="526" spans="1:26" ht="15.75" customHeight="1" x14ac:dyDescent="0.25">
      <c r="A526" s="54">
        <v>80738060</v>
      </c>
      <c r="B526" s="56" t="s">
        <v>1423</v>
      </c>
      <c r="C526" s="55" t="s">
        <v>1247</v>
      </c>
      <c r="D526" s="54" t="s">
        <v>1375</v>
      </c>
      <c r="E526" s="54" t="s">
        <v>1410</v>
      </c>
      <c r="F526" s="54" t="s">
        <v>1424</v>
      </c>
      <c r="G526" s="57">
        <v>4</v>
      </c>
      <c r="H526" s="57" t="s">
        <v>544</v>
      </c>
      <c r="I526" s="57">
        <v>13.82</v>
      </c>
      <c r="J526" s="57">
        <v>16.03</v>
      </c>
      <c r="K526" s="57">
        <v>55.28</v>
      </c>
      <c r="L526" s="57">
        <v>64.12</v>
      </c>
      <c r="M526" s="57">
        <v>15.36</v>
      </c>
      <c r="N526" s="57">
        <v>17.82</v>
      </c>
      <c r="O526" s="57">
        <v>61.44</v>
      </c>
      <c r="P526" s="57">
        <v>71.27</v>
      </c>
      <c r="Q526" s="54">
        <v>19.95</v>
      </c>
      <c r="R526" s="54">
        <v>23.14</v>
      </c>
      <c r="S526" s="55"/>
      <c r="T526" s="1"/>
      <c r="U526" s="1"/>
      <c r="V526" s="1"/>
      <c r="W526" s="1"/>
      <c r="X526" s="1"/>
      <c r="Y526" s="1"/>
      <c r="Z526" s="1"/>
    </row>
    <row r="527" spans="1:26" ht="15.75" customHeight="1" x14ac:dyDescent="0.25">
      <c r="A527" s="54">
        <v>80738061</v>
      </c>
      <c r="B527" s="56" t="s">
        <v>1425</v>
      </c>
      <c r="C527" s="55" t="s">
        <v>1247</v>
      </c>
      <c r="D527" s="54" t="s">
        <v>1375</v>
      </c>
      <c r="E527" s="54" t="s">
        <v>1410</v>
      </c>
      <c r="F527" s="54" t="s">
        <v>1424</v>
      </c>
      <c r="G527" s="57">
        <v>4</v>
      </c>
      <c r="H527" s="57" t="s">
        <v>544</v>
      </c>
      <c r="I527" s="57">
        <v>13.82</v>
      </c>
      <c r="J527" s="57">
        <v>16.03</v>
      </c>
      <c r="K527" s="57">
        <v>55.28</v>
      </c>
      <c r="L527" s="57">
        <v>64.12</v>
      </c>
      <c r="M527" s="57">
        <v>15.36</v>
      </c>
      <c r="N527" s="57">
        <v>17.82</v>
      </c>
      <c r="O527" s="57">
        <v>61.44</v>
      </c>
      <c r="P527" s="57">
        <v>71.27</v>
      </c>
      <c r="Q527" s="54">
        <v>19.95</v>
      </c>
      <c r="R527" s="54">
        <v>23.14</v>
      </c>
      <c r="S527" s="55"/>
      <c r="T527" s="1"/>
      <c r="U527" s="1"/>
      <c r="V527" s="1"/>
      <c r="W527" s="1"/>
      <c r="X527" s="1"/>
      <c r="Y527" s="1"/>
      <c r="Z527" s="1"/>
    </row>
    <row r="528" spans="1:26" ht="15.75" customHeight="1" x14ac:dyDescent="0.25">
      <c r="A528" s="54">
        <v>80756144</v>
      </c>
      <c r="B528" s="56" t="s">
        <v>1426</v>
      </c>
      <c r="C528" s="55" t="s">
        <v>1247</v>
      </c>
      <c r="D528" s="54" t="s">
        <v>1375</v>
      </c>
      <c r="E528" s="54" t="s">
        <v>1410</v>
      </c>
      <c r="F528" s="54" t="s">
        <v>1427</v>
      </c>
      <c r="G528" s="57">
        <v>12</v>
      </c>
      <c r="H528" s="57" t="s">
        <v>544</v>
      </c>
      <c r="I528" s="57">
        <v>2.11</v>
      </c>
      <c r="J528" s="57">
        <v>2.4500000000000002</v>
      </c>
      <c r="K528" s="57">
        <v>25.32</v>
      </c>
      <c r="L528" s="57">
        <v>29.37</v>
      </c>
      <c r="M528" s="57">
        <v>2.35</v>
      </c>
      <c r="N528" s="57">
        <v>2.73</v>
      </c>
      <c r="O528" s="57">
        <v>28.2</v>
      </c>
      <c r="P528" s="57">
        <v>32.71</v>
      </c>
      <c r="Q528" s="54">
        <v>3.05</v>
      </c>
      <c r="R528" s="54">
        <v>3.54</v>
      </c>
      <c r="S528" s="55"/>
      <c r="T528" s="1"/>
      <c r="U528" s="1"/>
      <c r="V528" s="1"/>
      <c r="W528" s="1"/>
      <c r="X528" s="1"/>
      <c r="Y528" s="1"/>
      <c r="Z528" s="1"/>
    </row>
    <row r="529" spans="1:26" ht="15.75" customHeight="1" x14ac:dyDescent="0.25">
      <c r="A529" s="54">
        <v>80819224</v>
      </c>
      <c r="B529" s="56" t="s">
        <v>1428</v>
      </c>
      <c r="C529" s="55" t="s">
        <v>1247</v>
      </c>
      <c r="D529" s="54" t="s">
        <v>1375</v>
      </c>
      <c r="E529" s="54" t="s">
        <v>1410</v>
      </c>
      <c r="F529" s="54" t="s">
        <v>1427</v>
      </c>
      <c r="G529" s="57">
        <v>12</v>
      </c>
      <c r="H529" s="57" t="s">
        <v>544</v>
      </c>
      <c r="I529" s="57">
        <v>2.11</v>
      </c>
      <c r="J529" s="57">
        <v>2.4500000000000002</v>
      </c>
      <c r="K529" s="57">
        <v>25.32</v>
      </c>
      <c r="L529" s="57">
        <v>29.37</v>
      </c>
      <c r="M529" s="57">
        <v>2.35</v>
      </c>
      <c r="N529" s="57">
        <v>2.73</v>
      </c>
      <c r="O529" s="57">
        <v>28.2</v>
      </c>
      <c r="P529" s="57">
        <v>32.71</v>
      </c>
      <c r="Q529" s="54">
        <v>3.05</v>
      </c>
      <c r="R529" s="54">
        <v>3.54</v>
      </c>
      <c r="S529" s="55"/>
      <c r="T529" s="1"/>
      <c r="U529" s="1"/>
      <c r="V529" s="1"/>
      <c r="W529" s="1"/>
      <c r="X529" s="1"/>
      <c r="Y529" s="1"/>
      <c r="Z529" s="1"/>
    </row>
    <row r="530" spans="1:26" ht="15.75" customHeight="1" x14ac:dyDescent="0.25">
      <c r="A530" s="54">
        <v>80837948</v>
      </c>
      <c r="B530" s="56" t="s">
        <v>1429</v>
      </c>
      <c r="C530" s="55" t="s">
        <v>1247</v>
      </c>
      <c r="D530" s="54" t="s">
        <v>1375</v>
      </c>
      <c r="E530" s="54" t="s">
        <v>1410</v>
      </c>
      <c r="F530" s="54" t="s">
        <v>1421</v>
      </c>
      <c r="G530" s="57">
        <v>12</v>
      </c>
      <c r="H530" s="57" t="s">
        <v>544</v>
      </c>
      <c r="I530" s="57">
        <v>3.38</v>
      </c>
      <c r="J530" s="57">
        <v>3.92</v>
      </c>
      <c r="K530" s="57">
        <v>40.56</v>
      </c>
      <c r="L530" s="57">
        <v>47.05</v>
      </c>
      <c r="M530" s="57">
        <v>3.76</v>
      </c>
      <c r="N530" s="57">
        <v>4.3600000000000003</v>
      </c>
      <c r="O530" s="57">
        <v>45.12</v>
      </c>
      <c r="P530" s="57">
        <v>52.34</v>
      </c>
      <c r="Q530" s="54">
        <v>4.88</v>
      </c>
      <c r="R530" s="54">
        <v>5.66</v>
      </c>
      <c r="S530" s="55"/>
      <c r="T530" s="1"/>
      <c r="U530" s="1"/>
      <c r="V530" s="1"/>
      <c r="W530" s="1"/>
      <c r="X530" s="1"/>
      <c r="Y530" s="1"/>
      <c r="Z530" s="1"/>
    </row>
    <row r="531" spans="1:26" ht="15.75" customHeight="1" x14ac:dyDescent="0.25">
      <c r="A531" s="54">
        <v>80837949</v>
      </c>
      <c r="B531" s="56" t="s">
        <v>1430</v>
      </c>
      <c r="C531" s="55" t="s">
        <v>1247</v>
      </c>
      <c r="D531" s="54" t="s">
        <v>1375</v>
      </c>
      <c r="E531" s="54" t="s">
        <v>1410</v>
      </c>
      <c r="F531" s="54" t="s">
        <v>1411</v>
      </c>
      <c r="G531" s="57">
        <v>9</v>
      </c>
      <c r="H531" s="57" t="s">
        <v>544</v>
      </c>
      <c r="I531" s="57">
        <v>6.39</v>
      </c>
      <c r="J531" s="57">
        <v>7.41</v>
      </c>
      <c r="K531" s="57">
        <v>57.51</v>
      </c>
      <c r="L531" s="57">
        <v>66.709999999999994</v>
      </c>
      <c r="M531" s="57">
        <v>7.1</v>
      </c>
      <c r="N531" s="57">
        <v>8.24</v>
      </c>
      <c r="O531" s="57">
        <v>63.9</v>
      </c>
      <c r="P531" s="57">
        <v>74.12</v>
      </c>
      <c r="Q531" s="54">
        <v>9.2200000000000006</v>
      </c>
      <c r="R531" s="54">
        <v>10.7</v>
      </c>
      <c r="S531" s="55"/>
      <c r="T531" s="1"/>
      <c r="U531" s="1"/>
      <c r="V531" s="1"/>
      <c r="W531" s="1"/>
      <c r="X531" s="1"/>
      <c r="Y531" s="1"/>
      <c r="Z531" s="1"/>
    </row>
    <row r="532" spans="1:26" ht="15.75" customHeight="1" x14ac:dyDescent="0.25">
      <c r="A532" s="54">
        <v>80844690</v>
      </c>
      <c r="B532" s="56" t="s">
        <v>1431</v>
      </c>
      <c r="C532" s="55" t="s">
        <v>1247</v>
      </c>
      <c r="D532" s="54" t="s">
        <v>1375</v>
      </c>
      <c r="E532" s="54" t="s">
        <v>1410</v>
      </c>
      <c r="F532" s="54" t="s">
        <v>1427</v>
      </c>
      <c r="G532" s="57">
        <v>12</v>
      </c>
      <c r="H532" s="57" t="s">
        <v>544</v>
      </c>
      <c r="I532" s="57">
        <v>2.11</v>
      </c>
      <c r="J532" s="57">
        <v>2.4500000000000002</v>
      </c>
      <c r="K532" s="57">
        <v>25.32</v>
      </c>
      <c r="L532" s="57">
        <v>29.37</v>
      </c>
      <c r="M532" s="57">
        <v>2.35</v>
      </c>
      <c r="N532" s="57">
        <v>2.73</v>
      </c>
      <c r="O532" s="57">
        <v>28.2</v>
      </c>
      <c r="P532" s="57">
        <v>32.71</v>
      </c>
      <c r="Q532" s="54">
        <v>3.05</v>
      </c>
      <c r="R532" s="54">
        <v>3.54</v>
      </c>
      <c r="S532" s="55"/>
      <c r="T532" s="1"/>
      <c r="U532" s="1"/>
      <c r="V532" s="1"/>
      <c r="W532" s="1"/>
      <c r="X532" s="1"/>
      <c r="Y532" s="1"/>
      <c r="Z532" s="1"/>
    </row>
    <row r="533" spans="1:26" ht="15.75" customHeight="1" x14ac:dyDescent="0.25">
      <c r="A533" s="54">
        <v>80338894</v>
      </c>
      <c r="B533" s="56" t="s">
        <v>1432</v>
      </c>
      <c r="C533" s="55" t="s">
        <v>1247</v>
      </c>
      <c r="D533" s="54" t="s">
        <v>1433</v>
      </c>
      <c r="E533" s="54" t="s">
        <v>1434</v>
      </c>
      <c r="F533" s="54" t="s">
        <v>1435</v>
      </c>
      <c r="G533" s="57">
        <v>8</v>
      </c>
      <c r="H533" s="57" t="s">
        <v>544</v>
      </c>
      <c r="I533" s="57">
        <v>3.83</v>
      </c>
      <c r="J533" s="57">
        <v>4.4400000000000004</v>
      </c>
      <c r="K533" s="57">
        <v>30.64</v>
      </c>
      <c r="L533" s="57">
        <v>35.54</v>
      </c>
      <c r="M533" s="57">
        <v>4.26</v>
      </c>
      <c r="N533" s="57">
        <v>4.9400000000000004</v>
      </c>
      <c r="O533" s="57">
        <v>34.08</v>
      </c>
      <c r="P533" s="57">
        <v>39.53</v>
      </c>
      <c r="Q533" s="54">
        <v>5.53</v>
      </c>
      <c r="R533" s="54">
        <v>6.41</v>
      </c>
      <c r="S533" s="55"/>
      <c r="T533" s="1"/>
      <c r="U533" s="1"/>
      <c r="V533" s="1"/>
      <c r="W533" s="1"/>
      <c r="X533" s="1"/>
      <c r="Y533" s="1"/>
      <c r="Z533" s="1"/>
    </row>
    <row r="534" spans="1:26" ht="15.75" customHeight="1" x14ac:dyDescent="0.25">
      <c r="A534" s="54">
        <v>80341296</v>
      </c>
      <c r="B534" s="56" t="s">
        <v>1436</v>
      </c>
      <c r="C534" s="55" t="s">
        <v>1247</v>
      </c>
      <c r="D534" s="54" t="s">
        <v>1433</v>
      </c>
      <c r="E534" s="54" t="s">
        <v>1434</v>
      </c>
      <c r="F534" s="54" t="s">
        <v>1437</v>
      </c>
      <c r="G534" s="57">
        <v>12</v>
      </c>
      <c r="H534" s="57" t="s">
        <v>544</v>
      </c>
      <c r="I534" s="57">
        <v>3.83</v>
      </c>
      <c r="J534" s="57">
        <v>4.4400000000000004</v>
      </c>
      <c r="K534" s="57">
        <v>45.96</v>
      </c>
      <c r="L534" s="57">
        <v>53.31</v>
      </c>
      <c r="M534" s="57">
        <v>4.26</v>
      </c>
      <c r="N534" s="57">
        <v>4.9400000000000004</v>
      </c>
      <c r="O534" s="57">
        <v>51.12</v>
      </c>
      <c r="P534" s="57">
        <v>59.3</v>
      </c>
      <c r="Q534" s="54">
        <v>5.53</v>
      </c>
      <c r="R534" s="54">
        <v>6.41</v>
      </c>
      <c r="S534" s="55"/>
      <c r="T534" s="1"/>
      <c r="U534" s="1"/>
      <c r="V534" s="1"/>
      <c r="W534" s="1"/>
      <c r="X534" s="1"/>
      <c r="Y534" s="1"/>
      <c r="Z534" s="1"/>
    </row>
    <row r="535" spans="1:26" ht="15.75" customHeight="1" x14ac:dyDescent="0.25">
      <c r="A535" s="54">
        <v>80347948</v>
      </c>
      <c r="B535" s="56" t="s">
        <v>1438</v>
      </c>
      <c r="C535" s="55" t="s">
        <v>1247</v>
      </c>
      <c r="D535" s="54" t="s">
        <v>1433</v>
      </c>
      <c r="E535" s="54" t="s">
        <v>1434</v>
      </c>
      <c r="F535" s="54" t="s">
        <v>1439</v>
      </c>
      <c r="G535" s="57">
        <v>8</v>
      </c>
      <c r="H535" s="57" t="s">
        <v>544</v>
      </c>
      <c r="I535" s="57">
        <v>4.72</v>
      </c>
      <c r="J535" s="57">
        <v>5.48</v>
      </c>
      <c r="K535" s="57">
        <v>37.76</v>
      </c>
      <c r="L535" s="57">
        <v>43.8</v>
      </c>
      <c r="M535" s="57">
        <v>5.25</v>
      </c>
      <c r="N535" s="57">
        <v>6.09</v>
      </c>
      <c r="O535" s="57">
        <v>42</v>
      </c>
      <c r="P535" s="57">
        <v>48.72</v>
      </c>
      <c r="Q535" s="54">
        <v>6.82</v>
      </c>
      <c r="R535" s="54">
        <v>7.91</v>
      </c>
      <c r="S535" s="55"/>
      <c r="T535" s="1"/>
      <c r="U535" s="1"/>
      <c r="V535" s="1"/>
      <c r="W535" s="1"/>
      <c r="X535" s="1"/>
      <c r="Y535" s="1"/>
      <c r="Z535" s="1"/>
    </row>
    <row r="536" spans="1:26" ht="15.75" customHeight="1" x14ac:dyDescent="0.25">
      <c r="A536" s="54">
        <v>80348010</v>
      </c>
      <c r="B536" s="56" t="s">
        <v>1440</v>
      </c>
      <c r="C536" s="55" t="s">
        <v>1247</v>
      </c>
      <c r="D536" s="54" t="s">
        <v>1433</v>
      </c>
      <c r="E536" s="54" t="s">
        <v>1434</v>
      </c>
      <c r="F536" s="54" t="s">
        <v>1441</v>
      </c>
      <c r="G536" s="57">
        <v>8</v>
      </c>
      <c r="H536" s="57" t="s">
        <v>544</v>
      </c>
      <c r="I536" s="57">
        <v>4.72</v>
      </c>
      <c r="J536" s="57">
        <v>5.48</v>
      </c>
      <c r="K536" s="57">
        <v>37.76</v>
      </c>
      <c r="L536" s="57">
        <v>43.8</v>
      </c>
      <c r="M536" s="57">
        <v>5.25</v>
      </c>
      <c r="N536" s="57">
        <v>6.09</v>
      </c>
      <c r="O536" s="57">
        <v>42</v>
      </c>
      <c r="P536" s="57">
        <v>48.72</v>
      </c>
      <c r="Q536" s="54">
        <v>6.82</v>
      </c>
      <c r="R536" s="54">
        <v>7.91</v>
      </c>
      <c r="S536" s="55"/>
      <c r="T536" s="1"/>
      <c r="U536" s="1"/>
      <c r="V536" s="1"/>
      <c r="W536" s="1"/>
      <c r="X536" s="1"/>
      <c r="Y536" s="1"/>
      <c r="Z536" s="1"/>
    </row>
    <row r="537" spans="1:26" ht="15.75" customHeight="1" x14ac:dyDescent="0.25">
      <c r="A537" s="54">
        <v>80348037</v>
      </c>
      <c r="B537" s="56" t="s">
        <v>1442</v>
      </c>
      <c r="C537" s="55" t="s">
        <v>1247</v>
      </c>
      <c r="D537" s="54" t="s">
        <v>1433</v>
      </c>
      <c r="E537" s="54" t="s">
        <v>1434</v>
      </c>
      <c r="F537" s="54" t="s">
        <v>1443</v>
      </c>
      <c r="G537" s="57">
        <v>8</v>
      </c>
      <c r="H537" s="57" t="s">
        <v>544</v>
      </c>
      <c r="I537" s="57">
        <v>4.72</v>
      </c>
      <c r="J537" s="57">
        <v>5.48</v>
      </c>
      <c r="K537" s="57">
        <v>37.76</v>
      </c>
      <c r="L537" s="57">
        <v>43.8</v>
      </c>
      <c r="M537" s="57">
        <v>5.25</v>
      </c>
      <c r="N537" s="57">
        <v>6.09</v>
      </c>
      <c r="O537" s="57">
        <v>42</v>
      </c>
      <c r="P537" s="57">
        <v>48.72</v>
      </c>
      <c r="Q537" s="54">
        <v>6.82</v>
      </c>
      <c r="R537" s="54">
        <v>7.91</v>
      </c>
      <c r="S537" s="55"/>
      <c r="T537" s="1"/>
      <c r="U537" s="1"/>
      <c r="V537" s="1"/>
      <c r="W537" s="1"/>
      <c r="X537" s="1"/>
      <c r="Y537" s="1"/>
      <c r="Z537" s="1"/>
    </row>
    <row r="538" spans="1:26" ht="15.75" customHeight="1" x14ac:dyDescent="0.25">
      <c r="A538" s="54">
        <v>80680479</v>
      </c>
      <c r="B538" s="56" t="s">
        <v>1444</v>
      </c>
      <c r="C538" s="55" t="s">
        <v>1247</v>
      </c>
      <c r="D538" s="54" t="s">
        <v>1433</v>
      </c>
      <c r="E538" s="54" t="s">
        <v>1434</v>
      </c>
      <c r="F538" s="54" t="s">
        <v>1445</v>
      </c>
      <c r="G538" s="57">
        <v>4</v>
      </c>
      <c r="H538" s="57" t="s">
        <v>544</v>
      </c>
      <c r="I538" s="57">
        <v>7.88</v>
      </c>
      <c r="J538" s="57">
        <v>9.14</v>
      </c>
      <c r="K538" s="57">
        <v>31.52</v>
      </c>
      <c r="L538" s="57">
        <v>36.56</v>
      </c>
      <c r="M538" s="57">
        <v>8.76</v>
      </c>
      <c r="N538" s="57">
        <v>10.16</v>
      </c>
      <c r="O538" s="57">
        <v>35.04</v>
      </c>
      <c r="P538" s="57">
        <v>40.65</v>
      </c>
      <c r="Q538" s="54">
        <v>11.38</v>
      </c>
      <c r="R538" s="54">
        <v>13.2</v>
      </c>
      <c r="S538" s="55"/>
      <c r="T538" s="1"/>
      <c r="U538" s="1"/>
      <c r="V538" s="1"/>
      <c r="W538" s="1"/>
      <c r="X538" s="1"/>
      <c r="Y538" s="1"/>
      <c r="Z538" s="1"/>
    </row>
    <row r="539" spans="1:26" ht="15.75" customHeight="1" x14ac:dyDescent="0.25">
      <c r="A539" s="54">
        <v>80680480</v>
      </c>
      <c r="B539" s="56" t="s">
        <v>1446</v>
      </c>
      <c r="C539" s="55" t="s">
        <v>1247</v>
      </c>
      <c r="D539" s="54" t="s">
        <v>1433</v>
      </c>
      <c r="E539" s="54" t="s">
        <v>1434</v>
      </c>
      <c r="F539" s="54" t="s">
        <v>1447</v>
      </c>
      <c r="G539" s="57">
        <v>4</v>
      </c>
      <c r="H539" s="57" t="s">
        <v>544</v>
      </c>
      <c r="I539" s="57">
        <v>7.88</v>
      </c>
      <c r="J539" s="57">
        <v>9.14</v>
      </c>
      <c r="K539" s="57">
        <v>31.52</v>
      </c>
      <c r="L539" s="57">
        <v>36.56</v>
      </c>
      <c r="M539" s="57">
        <v>8.76</v>
      </c>
      <c r="N539" s="57">
        <v>10.16</v>
      </c>
      <c r="O539" s="57">
        <v>35.04</v>
      </c>
      <c r="P539" s="57">
        <v>40.65</v>
      </c>
      <c r="Q539" s="54">
        <v>11.38</v>
      </c>
      <c r="R539" s="54">
        <v>13.2</v>
      </c>
      <c r="S539" s="55"/>
      <c r="T539" s="1"/>
      <c r="U539" s="1"/>
      <c r="V539" s="1"/>
      <c r="W539" s="1"/>
      <c r="X539" s="1"/>
      <c r="Y539" s="1"/>
      <c r="Z539" s="1"/>
    </row>
    <row r="540" spans="1:26" ht="15.75" customHeight="1" x14ac:dyDescent="0.25">
      <c r="A540" s="54">
        <v>80680481</v>
      </c>
      <c r="B540" s="56" t="s">
        <v>1448</v>
      </c>
      <c r="C540" s="55" t="s">
        <v>1247</v>
      </c>
      <c r="D540" s="54" t="s">
        <v>1433</v>
      </c>
      <c r="E540" s="54" t="s">
        <v>1434</v>
      </c>
      <c r="F540" s="54" t="s">
        <v>1449</v>
      </c>
      <c r="G540" s="57">
        <v>4</v>
      </c>
      <c r="H540" s="57" t="s">
        <v>544</v>
      </c>
      <c r="I540" s="57">
        <v>7.88</v>
      </c>
      <c r="J540" s="57">
        <v>9.14</v>
      </c>
      <c r="K540" s="57">
        <v>31.52</v>
      </c>
      <c r="L540" s="57">
        <v>36.56</v>
      </c>
      <c r="M540" s="57">
        <v>8.76</v>
      </c>
      <c r="N540" s="57">
        <v>10.16</v>
      </c>
      <c r="O540" s="57">
        <v>35.04</v>
      </c>
      <c r="P540" s="57">
        <v>40.65</v>
      </c>
      <c r="Q540" s="54">
        <v>11.38</v>
      </c>
      <c r="R540" s="54">
        <v>13.2</v>
      </c>
      <c r="S540" s="55"/>
      <c r="T540" s="1"/>
      <c r="U540" s="1"/>
      <c r="V540" s="1"/>
      <c r="W540" s="1"/>
      <c r="X540" s="1"/>
      <c r="Y540" s="1"/>
      <c r="Z540" s="1"/>
    </row>
    <row r="541" spans="1:26" ht="15.75" customHeight="1" x14ac:dyDescent="0.25">
      <c r="A541" s="54">
        <v>80680482</v>
      </c>
      <c r="B541" s="56" t="s">
        <v>1450</v>
      </c>
      <c r="C541" s="55" t="s">
        <v>1247</v>
      </c>
      <c r="D541" s="54" t="s">
        <v>1433</v>
      </c>
      <c r="E541" s="54" t="s">
        <v>1434</v>
      </c>
      <c r="F541" s="54" t="s">
        <v>1451</v>
      </c>
      <c r="G541" s="57">
        <v>8</v>
      </c>
      <c r="H541" s="57" t="s">
        <v>544</v>
      </c>
      <c r="I541" s="57">
        <v>7.88</v>
      </c>
      <c r="J541" s="57">
        <v>9.14</v>
      </c>
      <c r="K541" s="57">
        <v>63.04</v>
      </c>
      <c r="L541" s="57">
        <v>73.13</v>
      </c>
      <c r="M541" s="57">
        <v>8.76</v>
      </c>
      <c r="N541" s="57">
        <v>10.16</v>
      </c>
      <c r="O541" s="57">
        <v>70.08</v>
      </c>
      <c r="P541" s="57">
        <v>81.290000000000006</v>
      </c>
      <c r="Q541" s="54">
        <v>11.38</v>
      </c>
      <c r="R541" s="54">
        <v>13.2</v>
      </c>
      <c r="S541" s="55"/>
      <c r="T541" s="1"/>
      <c r="U541" s="1"/>
      <c r="V541" s="1"/>
      <c r="W541" s="1"/>
      <c r="X541" s="1"/>
      <c r="Y541" s="1"/>
      <c r="Z541" s="1"/>
    </row>
    <row r="542" spans="1:26" ht="15.75" customHeight="1" x14ac:dyDescent="0.25">
      <c r="A542" s="54">
        <v>80680483</v>
      </c>
      <c r="B542" s="56" t="s">
        <v>1452</v>
      </c>
      <c r="C542" s="55" t="s">
        <v>1247</v>
      </c>
      <c r="D542" s="54" t="s">
        <v>1433</v>
      </c>
      <c r="E542" s="54" t="s">
        <v>1434</v>
      </c>
      <c r="F542" s="54" t="s">
        <v>1453</v>
      </c>
      <c r="G542" s="57">
        <v>8</v>
      </c>
      <c r="H542" s="57" t="s">
        <v>544</v>
      </c>
      <c r="I542" s="57">
        <v>7.88</v>
      </c>
      <c r="J542" s="57">
        <v>9.14</v>
      </c>
      <c r="K542" s="57">
        <v>63.04</v>
      </c>
      <c r="L542" s="57">
        <v>73.13</v>
      </c>
      <c r="M542" s="57">
        <v>8.76</v>
      </c>
      <c r="N542" s="57">
        <v>10.16</v>
      </c>
      <c r="O542" s="57">
        <v>70.08</v>
      </c>
      <c r="P542" s="57">
        <v>81.290000000000006</v>
      </c>
      <c r="Q542" s="54">
        <v>11.38</v>
      </c>
      <c r="R542" s="54">
        <v>13.2</v>
      </c>
      <c r="S542" s="55"/>
      <c r="T542" s="1"/>
      <c r="U542" s="1"/>
      <c r="V542" s="1"/>
      <c r="W542" s="1"/>
      <c r="X542" s="1"/>
      <c r="Y542" s="1"/>
      <c r="Z542" s="1"/>
    </row>
    <row r="543" spans="1:26" ht="15.75" customHeight="1" x14ac:dyDescent="0.25">
      <c r="A543" s="54">
        <v>80680815</v>
      </c>
      <c r="B543" s="56" t="s">
        <v>1454</v>
      </c>
      <c r="C543" s="55" t="s">
        <v>1247</v>
      </c>
      <c r="D543" s="54" t="s">
        <v>1433</v>
      </c>
      <c r="E543" s="54" t="s">
        <v>1434</v>
      </c>
      <c r="F543" s="54" t="s">
        <v>1455</v>
      </c>
      <c r="G543" s="57">
        <v>12</v>
      </c>
      <c r="H543" s="57" t="s">
        <v>544</v>
      </c>
      <c r="I543" s="57">
        <v>4.72</v>
      </c>
      <c r="J543" s="57">
        <v>5.48</v>
      </c>
      <c r="K543" s="57">
        <v>56.64</v>
      </c>
      <c r="L543" s="57">
        <v>65.7</v>
      </c>
      <c r="M543" s="57">
        <v>5.25</v>
      </c>
      <c r="N543" s="57">
        <v>6.09</v>
      </c>
      <c r="O543" s="57">
        <v>63</v>
      </c>
      <c r="P543" s="57">
        <v>73.08</v>
      </c>
      <c r="Q543" s="54">
        <v>6.82</v>
      </c>
      <c r="R543" s="54">
        <v>7.91</v>
      </c>
      <c r="S543" s="55"/>
      <c r="T543" s="1"/>
      <c r="U543" s="1"/>
      <c r="V543" s="1"/>
      <c r="W543" s="1"/>
      <c r="X543" s="1"/>
      <c r="Y543" s="1"/>
      <c r="Z543" s="1"/>
    </row>
    <row r="544" spans="1:26" ht="15.75" customHeight="1" x14ac:dyDescent="0.25">
      <c r="A544" s="54">
        <v>80692110</v>
      </c>
      <c r="B544" s="56" t="s">
        <v>1456</v>
      </c>
      <c r="C544" s="55" t="s">
        <v>1247</v>
      </c>
      <c r="D544" s="54" t="s">
        <v>1433</v>
      </c>
      <c r="E544" s="54" t="s">
        <v>1434</v>
      </c>
      <c r="F544" s="54" t="s">
        <v>1439</v>
      </c>
      <c r="G544" s="57">
        <v>4</v>
      </c>
      <c r="H544" s="57" t="s">
        <v>544</v>
      </c>
      <c r="I544" s="57">
        <v>4.72</v>
      </c>
      <c r="J544" s="57">
        <v>5.48</v>
      </c>
      <c r="K544" s="57">
        <v>18.88</v>
      </c>
      <c r="L544" s="57">
        <v>21.9</v>
      </c>
      <c r="M544" s="57">
        <v>5.25</v>
      </c>
      <c r="N544" s="57">
        <v>6.09</v>
      </c>
      <c r="O544" s="57">
        <v>21</v>
      </c>
      <c r="P544" s="57">
        <v>24.36</v>
      </c>
      <c r="Q544" s="54">
        <v>6.82</v>
      </c>
      <c r="R544" s="54">
        <v>7.91</v>
      </c>
      <c r="S544" s="55"/>
      <c r="T544" s="1"/>
      <c r="U544" s="1"/>
      <c r="V544" s="1"/>
      <c r="W544" s="1"/>
      <c r="X544" s="1"/>
      <c r="Y544" s="1"/>
      <c r="Z544" s="1"/>
    </row>
    <row r="545" spans="1:26" ht="15.75" customHeight="1" x14ac:dyDescent="0.25">
      <c r="A545" s="54">
        <v>80307926</v>
      </c>
      <c r="B545" s="56" t="s">
        <v>1457</v>
      </c>
      <c r="C545" s="55" t="s">
        <v>1247</v>
      </c>
      <c r="D545" s="54" t="s">
        <v>1458</v>
      </c>
      <c r="E545" s="54" t="s">
        <v>1459</v>
      </c>
      <c r="F545" s="54" t="s">
        <v>1460</v>
      </c>
      <c r="G545" s="57">
        <v>12</v>
      </c>
      <c r="H545" s="57" t="s">
        <v>544</v>
      </c>
      <c r="I545" s="57">
        <v>7.83</v>
      </c>
      <c r="J545" s="57">
        <v>9.08</v>
      </c>
      <c r="K545" s="57">
        <v>93.96</v>
      </c>
      <c r="L545" s="57">
        <v>108.99</v>
      </c>
      <c r="M545" s="57">
        <v>8.6999999999999993</v>
      </c>
      <c r="N545" s="57">
        <v>10.09</v>
      </c>
      <c r="O545" s="57">
        <v>104.4</v>
      </c>
      <c r="P545" s="57">
        <v>121.1</v>
      </c>
      <c r="Q545" s="54">
        <v>11.3</v>
      </c>
      <c r="R545" s="54">
        <v>13.11</v>
      </c>
      <c r="S545" s="55"/>
      <c r="T545" s="1"/>
      <c r="U545" s="1"/>
      <c r="V545" s="1"/>
      <c r="W545" s="1"/>
      <c r="X545" s="1"/>
      <c r="Y545" s="1"/>
      <c r="Z545" s="1"/>
    </row>
    <row r="546" spans="1:26" ht="15.75" customHeight="1" x14ac:dyDescent="0.25">
      <c r="A546" s="54">
        <v>80308128</v>
      </c>
      <c r="B546" s="56" t="s">
        <v>1461</v>
      </c>
      <c r="C546" s="55" t="s">
        <v>1247</v>
      </c>
      <c r="D546" s="54" t="s">
        <v>1458</v>
      </c>
      <c r="E546" s="54" t="s">
        <v>1459</v>
      </c>
      <c r="F546" s="54" t="s">
        <v>1462</v>
      </c>
      <c r="G546" s="57">
        <v>12</v>
      </c>
      <c r="H546" s="57" t="s">
        <v>544</v>
      </c>
      <c r="I546" s="57">
        <v>7.83</v>
      </c>
      <c r="J546" s="57">
        <v>9.08</v>
      </c>
      <c r="K546" s="57">
        <v>93.96</v>
      </c>
      <c r="L546" s="57">
        <v>108.99</v>
      </c>
      <c r="M546" s="57">
        <v>8.6999999999999993</v>
      </c>
      <c r="N546" s="57">
        <v>10.09</v>
      </c>
      <c r="O546" s="57">
        <v>104.4</v>
      </c>
      <c r="P546" s="57">
        <v>121.1</v>
      </c>
      <c r="Q546" s="54">
        <v>11.3</v>
      </c>
      <c r="R546" s="54">
        <v>13.11</v>
      </c>
      <c r="S546" s="55"/>
      <c r="T546" s="1"/>
      <c r="U546" s="1"/>
      <c r="V546" s="1"/>
      <c r="W546" s="1"/>
      <c r="X546" s="1"/>
      <c r="Y546" s="1"/>
      <c r="Z546" s="1"/>
    </row>
    <row r="547" spans="1:26" ht="15.75" customHeight="1" x14ac:dyDescent="0.25">
      <c r="A547" s="54">
        <v>80308130</v>
      </c>
      <c r="B547" s="56" t="s">
        <v>1463</v>
      </c>
      <c r="C547" s="55" t="s">
        <v>1247</v>
      </c>
      <c r="D547" s="54" t="s">
        <v>1458</v>
      </c>
      <c r="E547" s="54" t="s">
        <v>1459</v>
      </c>
      <c r="F547" s="54" t="s">
        <v>1464</v>
      </c>
      <c r="G547" s="57">
        <v>12</v>
      </c>
      <c r="H547" s="57" t="s">
        <v>544</v>
      </c>
      <c r="I547" s="57">
        <v>4.72</v>
      </c>
      <c r="J547" s="57">
        <v>5.48</v>
      </c>
      <c r="K547" s="57">
        <v>56.64</v>
      </c>
      <c r="L547" s="57">
        <v>65.7</v>
      </c>
      <c r="M547" s="57">
        <v>5.24</v>
      </c>
      <c r="N547" s="57">
        <v>6.08</v>
      </c>
      <c r="O547" s="57">
        <v>62.88</v>
      </c>
      <c r="P547" s="57">
        <v>72.94</v>
      </c>
      <c r="Q547" s="54">
        <v>6.8</v>
      </c>
      <c r="R547" s="54">
        <v>7.89</v>
      </c>
      <c r="S547" s="55"/>
      <c r="T547" s="1"/>
      <c r="U547" s="1"/>
      <c r="V547" s="1"/>
      <c r="W547" s="1"/>
      <c r="X547" s="1"/>
      <c r="Y547" s="1"/>
      <c r="Z547" s="1"/>
    </row>
    <row r="548" spans="1:26" ht="15.75" customHeight="1" x14ac:dyDescent="0.25">
      <c r="A548" s="54">
        <v>80308135</v>
      </c>
      <c r="B548" s="56" t="s">
        <v>1465</v>
      </c>
      <c r="C548" s="55" t="s">
        <v>1247</v>
      </c>
      <c r="D548" s="54" t="s">
        <v>1458</v>
      </c>
      <c r="E548" s="54" t="s">
        <v>1459</v>
      </c>
      <c r="F548" s="54" t="s">
        <v>1462</v>
      </c>
      <c r="G548" s="57">
        <v>12</v>
      </c>
      <c r="H548" s="57" t="s">
        <v>544</v>
      </c>
      <c r="I548" s="57">
        <v>7.83</v>
      </c>
      <c r="J548" s="57">
        <v>9.08</v>
      </c>
      <c r="K548" s="57">
        <v>93.96</v>
      </c>
      <c r="L548" s="57">
        <v>108.99</v>
      </c>
      <c r="M548" s="57">
        <v>8.6999999999999993</v>
      </c>
      <c r="N548" s="57">
        <v>10.09</v>
      </c>
      <c r="O548" s="57">
        <v>104.4</v>
      </c>
      <c r="P548" s="57">
        <v>121.1</v>
      </c>
      <c r="Q548" s="54">
        <v>11.3</v>
      </c>
      <c r="R548" s="54">
        <v>13.11</v>
      </c>
      <c r="S548" s="55"/>
      <c r="T548" s="1"/>
      <c r="U548" s="1"/>
      <c r="V548" s="1"/>
      <c r="W548" s="1"/>
      <c r="X548" s="1"/>
      <c r="Y548" s="1"/>
      <c r="Z548" s="1"/>
    </row>
    <row r="549" spans="1:26" ht="15.75" customHeight="1" x14ac:dyDescent="0.25">
      <c r="A549" s="54">
        <v>80308153</v>
      </c>
      <c r="B549" s="56" t="s">
        <v>1466</v>
      </c>
      <c r="C549" s="55" t="s">
        <v>1247</v>
      </c>
      <c r="D549" s="54" t="s">
        <v>1458</v>
      </c>
      <c r="E549" s="54" t="s">
        <v>1459</v>
      </c>
      <c r="F549" s="54" t="s">
        <v>1467</v>
      </c>
      <c r="G549" s="57">
        <v>12</v>
      </c>
      <c r="H549" s="57" t="s">
        <v>544</v>
      </c>
      <c r="I549" s="57">
        <v>8.59</v>
      </c>
      <c r="J549" s="57">
        <v>9.9600000000000009</v>
      </c>
      <c r="K549" s="57">
        <v>103.08</v>
      </c>
      <c r="L549" s="57">
        <v>119.57</v>
      </c>
      <c r="M549" s="57">
        <v>9.5500000000000007</v>
      </c>
      <c r="N549" s="57">
        <v>11.08</v>
      </c>
      <c r="O549" s="57">
        <v>114.6</v>
      </c>
      <c r="P549" s="57">
        <v>132.94</v>
      </c>
      <c r="Q549" s="54">
        <v>12.4</v>
      </c>
      <c r="R549" s="54">
        <v>14.38</v>
      </c>
      <c r="S549" s="55"/>
      <c r="T549" s="1"/>
      <c r="U549" s="1"/>
      <c r="V549" s="1"/>
      <c r="W549" s="1"/>
      <c r="X549" s="1"/>
      <c r="Y549" s="1"/>
      <c r="Z549" s="1"/>
    </row>
    <row r="550" spans="1:26" ht="15.75" customHeight="1" x14ac:dyDescent="0.25">
      <c r="A550" s="54">
        <v>80308155</v>
      </c>
      <c r="B550" s="56" t="s">
        <v>1468</v>
      </c>
      <c r="C550" s="55" t="s">
        <v>1247</v>
      </c>
      <c r="D550" s="54" t="s">
        <v>1458</v>
      </c>
      <c r="E550" s="54" t="s">
        <v>1459</v>
      </c>
      <c r="F550" s="54" t="s">
        <v>1469</v>
      </c>
      <c r="G550" s="57">
        <v>12</v>
      </c>
      <c r="H550" s="57" t="s">
        <v>544</v>
      </c>
      <c r="I550" s="57">
        <v>7.3</v>
      </c>
      <c r="J550" s="57">
        <v>8.4700000000000006</v>
      </c>
      <c r="K550" s="57">
        <v>87.6</v>
      </c>
      <c r="L550" s="57">
        <v>101.62</v>
      </c>
      <c r="M550" s="57">
        <v>8.11</v>
      </c>
      <c r="N550" s="57">
        <v>9.41</v>
      </c>
      <c r="O550" s="57">
        <v>97.32</v>
      </c>
      <c r="P550" s="57">
        <v>112.89</v>
      </c>
      <c r="Q550" s="54">
        <v>10.53</v>
      </c>
      <c r="R550" s="54">
        <v>12.21</v>
      </c>
      <c r="S550" s="55"/>
      <c r="T550" s="1"/>
      <c r="U550" s="1"/>
      <c r="V550" s="1"/>
      <c r="W550" s="1"/>
      <c r="X550" s="1"/>
      <c r="Y550" s="1"/>
      <c r="Z550" s="1"/>
    </row>
    <row r="551" spans="1:26" ht="15.75" customHeight="1" x14ac:dyDescent="0.25">
      <c r="A551" s="54">
        <v>80308156</v>
      </c>
      <c r="B551" s="56" t="s">
        <v>1470</v>
      </c>
      <c r="C551" s="55" t="s">
        <v>1247</v>
      </c>
      <c r="D551" s="54" t="s">
        <v>1458</v>
      </c>
      <c r="E551" s="54" t="s">
        <v>1459</v>
      </c>
      <c r="F551" s="54" t="s">
        <v>1467</v>
      </c>
      <c r="G551" s="57">
        <v>12</v>
      </c>
      <c r="H551" s="57" t="s">
        <v>544</v>
      </c>
      <c r="I551" s="57">
        <v>8.59</v>
      </c>
      <c r="J551" s="57">
        <v>9.9600000000000009</v>
      </c>
      <c r="K551" s="57">
        <v>103.08</v>
      </c>
      <c r="L551" s="57">
        <v>119.57</v>
      </c>
      <c r="M551" s="57">
        <v>9.5500000000000007</v>
      </c>
      <c r="N551" s="57">
        <v>11.08</v>
      </c>
      <c r="O551" s="57">
        <v>114.6</v>
      </c>
      <c r="P551" s="57">
        <v>132.94</v>
      </c>
      <c r="Q551" s="54">
        <v>12.4</v>
      </c>
      <c r="R551" s="54">
        <v>14.38</v>
      </c>
      <c r="S551" s="55"/>
      <c r="T551" s="1"/>
      <c r="U551" s="1"/>
      <c r="V551" s="1"/>
      <c r="W551" s="1"/>
      <c r="X551" s="1"/>
      <c r="Y551" s="1"/>
      <c r="Z551" s="1"/>
    </row>
    <row r="552" spans="1:26" ht="15.75" customHeight="1" x14ac:dyDescent="0.25">
      <c r="A552" s="54">
        <v>80308227</v>
      </c>
      <c r="B552" s="56" t="s">
        <v>1471</v>
      </c>
      <c r="C552" s="55" t="s">
        <v>1247</v>
      </c>
      <c r="D552" s="54" t="s">
        <v>1458</v>
      </c>
      <c r="E552" s="54" t="s">
        <v>1459</v>
      </c>
      <c r="F552" s="54" t="s">
        <v>1472</v>
      </c>
      <c r="G552" s="57">
        <v>6</v>
      </c>
      <c r="H552" s="57" t="s">
        <v>544</v>
      </c>
      <c r="I552" s="57">
        <v>10.16</v>
      </c>
      <c r="J552" s="57">
        <v>11.79</v>
      </c>
      <c r="K552" s="57">
        <v>60.96</v>
      </c>
      <c r="L552" s="57">
        <v>70.709999999999994</v>
      </c>
      <c r="M552" s="57">
        <v>11.29</v>
      </c>
      <c r="N552" s="57">
        <v>13.1</v>
      </c>
      <c r="O552" s="57">
        <v>67.739999999999995</v>
      </c>
      <c r="P552" s="57">
        <v>78.58</v>
      </c>
      <c r="Q552" s="54">
        <v>14.66</v>
      </c>
      <c r="R552" s="54">
        <v>17.010000000000002</v>
      </c>
      <c r="S552" s="55"/>
      <c r="T552" s="1"/>
      <c r="U552" s="1"/>
      <c r="V552" s="1"/>
      <c r="W552" s="1"/>
      <c r="X552" s="1"/>
      <c r="Y552" s="1"/>
      <c r="Z552" s="1"/>
    </row>
    <row r="553" spans="1:26" ht="15.75" customHeight="1" x14ac:dyDescent="0.25">
      <c r="A553" s="54">
        <v>80337418</v>
      </c>
      <c r="B553" s="56" t="s">
        <v>1473</v>
      </c>
      <c r="C553" s="55" t="s">
        <v>1247</v>
      </c>
      <c r="D553" s="54" t="s">
        <v>1458</v>
      </c>
      <c r="E553" s="54" t="s">
        <v>1459</v>
      </c>
      <c r="F553" s="54" t="s">
        <v>1474</v>
      </c>
      <c r="G553" s="57">
        <v>12</v>
      </c>
      <c r="H553" s="57" t="s">
        <v>544</v>
      </c>
      <c r="I553" s="57">
        <v>7.3</v>
      </c>
      <c r="J553" s="57">
        <v>8.4700000000000006</v>
      </c>
      <c r="K553" s="57">
        <v>87.6</v>
      </c>
      <c r="L553" s="57">
        <v>101.62</v>
      </c>
      <c r="M553" s="57">
        <v>8.11</v>
      </c>
      <c r="N553" s="57">
        <v>9.41</v>
      </c>
      <c r="O553" s="57">
        <v>97.32</v>
      </c>
      <c r="P553" s="57">
        <v>112.89</v>
      </c>
      <c r="Q553" s="54">
        <v>10.53</v>
      </c>
      <c r="R553" s="54">
        <v>12.21</v>
      </c>
      <c r="S553" s="55"/>
      <c r="T553" s="1"/>
      <c r="U553" s="1"/>
      <c r="V553" s="1"/>
      <c r="W553" s="1"/>
      <c r="X553" s="1"/>
      <c r="Y553" s="1"/>
      <c r="Z553" s="1"/>
    </row>
    <row r="554" spans="1:26" ht="15.75" customHeight="1" x14ac:dyDescent="0.25">
      <c r="A554" s="54">
        <v>80342856</v>
      </c>
      <c r="B554" s="56" t="s">
        <v>1475</v>
      </c>
      <c r="C554" s="55" t="s">
        <v>1247</v>
      </c>
      <c r="D554" s="54" t="s">
        <v>1458</v>
      </c>
      <c r="E554" s="54" t="s">
        <v>1459</v>
      </c>
      <c r="F554" s="54" t="s">
        <v>933</v>
      </c>
      <c r="G554" s="57">
        <v>12</v>
      </c>
      <c r="H554" s="57" t="s">
        <v>544</v>
      </c>
      <c r="I554" s="57">
        <v>4.72</v>
      </c>
      <c r="J554" s="57">
        <v>5.48</v>
      </c>
      <c r="K554" s="57">
        <v>56.64</v>
      </c>
      <c r="L554" s="57">
        <v>65.7</v>
      </c>
      <c r="M554" s="57">
        <v>5.24</v>
      </c>
      <c r="N554" s="57">
        <v>6.08</v>
      </c>
      <c r="O554" s="57">
        <v>62.88</v>
      </c>
      <c r="P554" s="57">
        <v>72.94</v>
      </c>
      <c r="Q554" s="54">
        <v>6.8</v>
      </c>
      <c r="R554" s="54">
        <v>7.89</v>
      </c>
      <c r="S554" s="55"/>
      <c r="T554" s="1"/>
      <c r="U554" s="1"/>
      <c r="V554" s="1"/>
      <c r="W554" s="1"/>
      <c r="X554" s="1"/>
      <c r="Y554" s="1"/>
      <c r="Z554" s="1"/>
    </row>
    <row r="555" spans="1:26" ht="15.75" customHeight="1" x14ac:dyDescent="0.25">
      <c r="A555" s="54">
        <v>80342857</v>
      </c>
      <c r="B555" s="56" t="s">
        <v>1476</v>
      </c>
      <c r="C555" s="55" t="s">
        <v>1247</v>
      </c>
      <c r="D555" s="54" t="s">
        <v>1458</v>
      </c>
      <c r="E555" s="54" t="s">
        <v>1459</v>
      </c>
      <c r="F555" s="54" t="s">
        <v>1477</v>
      </c>
      <c r="G555" s="57">
        <v>12</v>
      </c>
      <c r="H555" s="57" t="s">
        <v>544</v>
      </c>
      <c r="I555" s="57">
        <v>7.83</v>
      </c>
      <c r="J555" s="57">
        <v>9.08</v>
      </c>
      <c r="K555" s="57">
        <v>93.96</v>
      </c>
      <c r="L555" s="57">
        <v>108.99</v>
      </c>
      <c r="M555" s="57">
        <v>8.6999999999999993</v>
      </c>
      <c r="N555" s="57">
        <v>10.09</v>
      </c>
      <c r="O555" s="57">
        <v>104.4</v>
      </c>
      <c r="P555" s="57">
        <v>121.1</v>
      </c>
      <c r="Q555" s="54">
        <v>11.3</v>
      </c>
      <c r="R555" s="54">
        <v>13.11</v>
      </c>
      <c r="S555" s="55"/>
      <c r="T555" s="1"/>
      <c r="U555" s="1"/>
      <c r="V555" s="1"/>
      <c r="W555" s="1"/>
      <c r="X555" s="1"/>
      <c r="Y555" s="1"/>
      <c r="Z555" s="1"/>
    </row>
    <row r="556" spans="1:26" ht="15.75" customHeight="1" x14ac:dyDescent="0.25">
      <c r="A556" s="54">
        <v>80342865</v>
      </c>
      <c r="B556" s="56" t="s">
        <v>1478</v>
      </c>
      <c r="C556" s="55" t="s">
        <v>1247</v>
      </c>
      <c r="D556" s="54" t="s">
        <v>1458</v>
      </c>
      <c r="E556" s="54" t="s">
        <v>1459</v>
      </c>
      <c r="F556" s="54" t="s">
        <v>905</v>
      </c>
      <c r="G556" s="57">
        <v>12</v>
      </c>
      <c r="H556" s="57" t="s">
        <v>544</v>
      </c>
      <c r="I556" s="57">
        <v>7.83</v>
      </c>
      <c r="J556" s="57">
        <v>9.08</v>
      </c>
      <c r="K556" s="57">
        <v>93.96</v>
      </c>
      <c r="L556" s="57">
        <v>108.99</v>
      </c>
      <c r="M556" s="57">
        <v>8.6999999999999993</v>
      </c>
      <c r="N556" s="57">
        <v>10.09</v>
      </c>
      <c r="O556" s="57">
        <v>104.4</v>
      </c>
      <c r="P556" s="57">
        <v>121.1</v>
      </c>
      <c r="Q556" s="54">
        <v>11.3</v>
      </c>
      <c r="R556" s="54">
        <v>13.11</v>
      </c>
      <c r="S556" s="55"/>
      <c r="T556" s="1"/>
      <c r="U556" s="1"/>
      <c r="V556" s="1"/>
      <c r="W556" s="1"/>
      <c r="X556" s="1"/>
      <c r="Y556" s="1"/>
      <c r="Z556" s="1"/>
    </row>
    <row r="557" spans="1:26" ht="15.75" customHeight="1" x14ac:dyDescent="0.25">
      <c r="A557" s="54">
        <v>80342866</v>
      </c>
      <c r="B557" s="56" t="s">
        <v>1479</v>
      </c>
      <c r="C557" s="55" t="s">
        <v>1247</v>
      </c>
      <c r="D557" s="54" t="s">
        <v>1458</v>
      </c>
      <c r="E557" s="54" t="s">
        <v>1459</v>
      </c>
      <c r="F557" s="54" t="s">
        <v>1480</v>
      </c>
      <c r="G557" s="57">
        <v>12</v>
      </c>
      <c r="H557" s="57" t="s">
        <v>544</v>
      </c>
      <c r="I557" s="57">
        <v>4.72</v>
      </c>
      <c r="J557" s="57">
        <v>5.48</v>
      </c>
      <c r="K557" s="57">
        <v>56.64</v>
      </c>
      <c r="L557" s="57">
        <v>65.7</v>
      </c>
      <c r="M557" s="57">
        <v>5.24</v>
      </c>
      <c r="N557" s="57">
        <v>6.08</v>
      </c>
      <c r="O557" s="57">
        <v>62.88</v>
      </c>
      <c r="P557" s="57">
        <v>72.94</v>
      </c>
      <c r="Q557" s="54">
        <v>6.8</v>
      </c>
      <c r="R557" s="54">
        <v>7.89</v>
      </c>
      <c r="S557" s="55"/>
      <c r="T557" s="1"/>
      <c r="U557" s="1"/>
      <c r="V557" s="1"/>
      <c r="W557" s="1"/>
      <c r="X557" s="1"/>
      <c r="Y557" s="1"/>
      <c r="Z557" s="1"/>
    </row>
    <row r="558" spans="1:26" ht="15.75" customHeight="1" x14ac:dyDescent="0.25">
      <c r="A558" s="54">
        <v>80362421</v>
      </c>
      <c r="B558" s="56" t="s">
        <v>1481</v>
      </c>
      <c r="C558" s="55" t="s">
        <v>1247</v>
      </c>
      <c r="D558" s="54" t="s">
        <v>1458</v>
      </c>
      <c r="E558" s="54" t="s">
        <v>1459</v>
      </c>
      <c r="F558" s="54" t="s">
        <v>1482</v>
      </c>
      <c r="G558" s="57">
        <v>12</v>
      </c>
      <c r="H558" s="57" t="s">
        <v>544</v>
      </c>
      <c r="I558" s="57">
        <v>7.83</v>
      </c>
      <c r="J558" s="57">
        <v>9.08</v>
      </c>
      <c r="K558" s="57">
        <v>93.96</v>
      </c>
      <c r="L558" s="57">
        <v>108.99</v>
      </c>
      <c r="M558" s="57">
        <v>8.6999999999999993</v>
      </c>
      <c r="N558" s="57">
        <v>10.09</v>
      </c>
      <c r="O558" s="57">
        <v>104.4</v>
      </c>
      <c r="P558" s="57">
        <v>121.1</v>
      </c>
      <c r="Q558" s="54">
        <v>11.3</v>
      </c>
      <c r="R558" s="54">
        <v>13.11</v>
      </c>
      <c r="S558" s="55"/>
      <c r="T558" s="1"/>
      <c r="U558" s="1"/>
      <c r="V558" s="1"/>
      <c r="W558" s="1"/>
      <c r="X558" s="1"/>
      <c r="Y558" s="1"/>
      <c r="Z558" s="1"/>
    </row>
    <row r="559" spans="1:26" ht="15.75" customHeight="1" x14ac:dyDescent="0.25">
      <c r="A559" s="54">
        <v>80362422</v>
      </c>
      <c r="B559" s="56" t="s">
        <v>1483</v>
      </c>
      <c r="C559" s="55" t="s">
        <v>1247</v>
      </c>
      <c r="D559" s="54" t="s">
        <v>1458</v>
      </c>
      <c r="E559" s="54" t="s">
        <v>1459</v>
      </c>
      <c r="F559" s="54" t="s">
        <v>1482</v>
      </c>
      <c r="G559" s="57">
        <v>12</v>
      </c>
      <c r="H559" s="57" t="s">
        <v>544</v>
      </c>
      <c r="I559" s="57">
        <v>7.83</v>
      </c>
      <c r="J559" s="57">
        <v>9.08</v>
      </c>
      <c r="K559" s="57">
        <v>93.96</v>
      </c>
      <c r="L559" s="57">
        <v>108.99</v>
      </c>
      <c r="M559" s="57">
        <v>8.6999999999999993</v>
      </c>
      <c r="N559" s="57">
        <v>10.09</v>
      </c>
      <c r="O559" s="57">
        <v>104.4</v>
      </c>
      <c r="P559" s="57">
        <v>121.1</v>
      </c>
      <c r="Q559" s="54">
        <v>11.3</v>
      </c>
      <c r="R559" s="54">
        <v>13.11</v>
      </c>
      <c r="S559" s="55"/>
      <c r="T559" s="1"/>
      <c r="U559" s="1"/>
      <c r="V559" s="1"/>
      <c r="W559" s="1"/>
      <c r="X559" s="1"/>
      <c r="Y559" s="1"/>
      <c r="Z559" s="1"/>
    </row>
    <row r="560" spans="1:26" ht="15.75" customHeight="1" x14ac:dyDescent="0.25">
      <c r="A560" s="54">
        <v>80362423</v>
      </c>
      <c r="B560" s="56" t="s">
        <v>1484</v>
      </c>
      <c r="C560" s="55" t="s">
        <v>1247</v>
      </c>
      <c r="D560" s="54" t="s">
        <v>1458</v>
      </c>
      <c r="E560" s="54" t="s">
        <v>1459</v>
      </c>
      <c r="F560" s="54" t="s">
        <v>1482</v>
      </c>
      <c r="G560" s="57">
        <v>12</v>
      </c>
      <c r="H560" s="57" t="s">
        <v>544</v>
      </c>
      <c r="I560" s="57">
        <v>7.83</v>
      </c>
      <c r="J560" s="57">
        <v>9.08</v>
      </c>
      <c r="K560" s="57">
        <v>93.96</v>
      </c>
      <c r="L560" s="57">
        <v>108.99</v>
      </c>
      <c r="M560" s="57">
        <v>8.6999999999999993</v>
      </c>
      <c r="N560" s="57">
        <v>10.09</v>
      </c>
      <c r="O560" s="57">
        <v>104.4</v>
      </c>
      <c r="P560" s="57">
        <v>121.1</v>
      </c>
      <c r="Q560" s="54">
        <v>11.3</v>
      </c>
      <c r="R560" s="54">
        <v>13.11</v>
      </c>
      <c r="S560" s="55"/>
      <c r="T560" s="1"/>
      <c r="U560" s="1"/>
      <c r="V560" s="1"/>
      <c r="W560" s="1"/>
      <c r="X560" s="1"/>
      <c r="Y560" s="1"/>
      <c r="Z560" s="1"/>
    </row>
    <row r="561" spans="1:26" ht="15.75" customHeight="1" x14ac:dyDescent="0.25">
      <c r="A561" s="54">
        <v>80686979</v>
      </c>
      <c r="B561" s="56" t="s">
        <v>1485</v>
      </c>
      <c r="C561" s="55" t="s">
        <v>1247</v>
      </c>
      <c r="D561" s="54" t="s">
        <v>1458</v>
      </c>
      <c r="E561" s="54" t="s">
        <v>1459</v>
      </c>
      <c r="F561" s="54" t="s">
        <v>1486</v>
      </c>
      <c r="G561" s="57">
        <v>12</v>
      </c>
      <c r="H561" s="57" t="s">
        <v>544</v>
      </c>
      <c r="I561" s="57">
        <v>7.83</v>
      </c>
      <c r="J561" s="57">
        <v>9.08</v>
      </c>
      <c r="K561" s="57">
        <v>93.96</v>
      </c>
      <c r="L561" s="57">
        <v>108.99</v>
      </c>
      <c r="M561" s="57">
        <v>8.6999999999999993</v>
      </c>
      <c r="N561" s="57">
        <v>10.09</v>
      </c>
      <c r="O561" s="57">
        <v>104.4</v>
      </c>
      <c r="P561" s="57">
        <v>121.1</v>
      </c>
      <c r="Q561" s="54">
        <v>11.3</v>
      </c>
      <c r="R561" s="54">
        <v>13.11</v>
      </c>
      <c r="S561" s="55"/>
      <c r="T561" s="1"/>
      <c r="U561" s="1"/>
      <c r="V561" s="1"/>
      <c r="W561" s="1"/>
      <c r="X561" s="1"/>
      <c r="Y561" s="1"/>
      <c r="Z561" s="1"/>
    </row>
    <row r="562" spans="1:26" ht="15.75" customHeight="1" x14ac:dyDescent="0.25">
      <c r="A562" s="54">
        <v>80687000</v>
      </c>
      <c r="B562" s="56" t="s">
        <v>1487</v>
      </c>
      <c r="C562" s="55" t="s">
        <v>1247</v>
      </c>
      <c r="D562" s="54" t="s">
        <v>1458</v>
      </c>
      <c r="E562" s="54" t="s">
        <v>1459</v>
      </c>
      <c r="F562" s="54" t="s">
        <v>1488</v>
      </c>
      <c r="G562" s="57">
        <v>12</v>
      </c>
      <c r="H562" s="57" t="s">
        <v>544</v>
      </c>
      <c r="I562" s="57">
        <v>11.29</v>
      </c>
      <c r="J562" s="57">
        <v>13.1</v>
      </c>
      <c r="K562" s="57">
        <v>135.47999999999999</v>
      </c>
      <c r="L562" s="57">
        <v>157.16</v>
      </c>
      <c r="M562" s="57">
        <v>12.55</v>
      </c>
      <c r="N562" s="57">
        <v>14.56</v>
      </c>
      <c r="O562" s="57">
        <v>150.6</v>
      </c>
      <c r="P562" s="57">
        <v>174.7</v>
      </c>
      <c r="Q562" s="54">
        <v>16.3</v>
      </c>
      <c r="R562" s="54">
        <v>18.91</v>
      </c>
      <c r="S562" s="55"/>
      <c r="T562" s="1"/>
      <c r="U562" s="1"/>
      <c r="V562" s="1"/>
      <c r="W562" s="1"/>
      <c r="X562" s="1"/>
      <c r="Y562" s="1"/>
      <c r="Z562" s="1"/>
    </row>
    <row r="563" spans="1:26" ht="15.75" customHeight="1" x14ac:dyDescent="0.25">
      <c r="A563" s="54">
        <v>80687004</v>
      </c>
      <c r="B563" s="56" t="s">
        <v>1489</v>
      </c>
      <c r="C563" s="55" t="s">
        <v>1247</v>
      </c>
      <c r="D563" s="54" t="s">
        <v>1458</v>
      </c>
      <c r="E563" s="54" t="s">
        <v>1459</v>
      </c>
      <c r="F563" s="54" t="s">
        <v>1490</v>
      </c>
      <c r="G563" s="57">
        <v>12</v>
      </c>
      <c r="H563" s="57" t="s">
        <v>544</v>
      </c>
      <c r="I563" s="57">
        <v>11.29</v>
      </c>
      <c r="J563" s="57">
        <v>13.1</v>
      </c>
      <c r="K563" s="57">
        <v>135.47999999999999</v>
      </c>
      <c r="L563" s="57">
        <v>157.16</v>
      </c>
      <c r="M563" s="57">
        <v>12.55</v>
      </c>
      <c r="N563" s="57">
        <v>14.56</v>
      </c>
      <c r="O563" s="57">
        <v>150.6</v>
      </c>
      <c r="P563" s="57">
        <v>174.7</v>
      </c>
      <c r="Q563" s="54">
        <v>16.3</v>
      </c>
      <c r="R563" s="54">
        <v>18.91</v>
      </c>
      <c r="S563" s="55"/>
      <c r="T563" s="1"/>
      <c r="U563" s="1"/>
      <c r="V563" s="1"/>
      <c r="W563" s="1"/>
      <c r="X563" s="1"/>
      <c r="Y563" s="1"/>
      <c r="Z563" s="1"/>
    </row>
    <row r="564" spans="1:26" ht="15.75" customHeight="1" x14ac:dyDescent="0.25">
      <c r="A564" s="54">
        <v>80687007</v>
      </c>
      <c r="B564" s="56" t="s">
        <v>1491</v>
      </c>
      <c r="C564" s="55" t="s">
        <v>1247</v>
      </c>
      <c r="D564" s="54" t="s">
        <v>1458</v>
      </c>
      <c r="E564" s="54" t="s">
        <v>1459</v>
      </c>
      <c r="F564" s="54" t="s">
        <v>1492</v>
      </c>
      <c r="G564" s="57">
        <v>12</v>
      </c>
      <c r="H564" s="57" t="s">
        <v>544</v>
      </c>
      <c r="I564" s="57">
        <v>7.83</v>
      </c>
      <c r="J564" s="57">
        <v>9.08</v>
      </c>
      <c r="K564" s="57">
        <v>93.96</v>
      </c>
      <c r="L564" s="57">
        <v>108.99</v>
      </c>
      <c r="M564" s="57">
        <v>8.6999999999999993</v>
      </c>
      <c r="N564" s="57">
        <v>10.09</v>
      </c>
      <c r="O564" s="57">
        <v>104.4</v>
      </c>
      <c r="P564" s="57">
        <v>121.1</v>
      </c>
      <c r="Q564" s="54">
        <v>11.3</v>
      </c>
      <c r="R564" s="54">
        <v>13.11</v>
      </c>
      <c r="S564" s="55"/>
      <c r="T564" s="1"/>
      <c r="U564" s="1"/>
      <c r="V564" s="1"/>
      <c r="W564" s="1"/>
      <c r="X564" s="1"/>
      <c r="Y564" s="1"/>
      <c r="Z564" s="1"/>
    </row>
    <row r="565" spans="1:26" ht="15.75" customHeight="1" x14ac:dyDescent="0.25">
      <c r="A565" s="54">
        <v>80687009</v>
      </c>
      <c r="B565" s="56" t="s">
        <v>1493</v>
      </c>
      <c r="C565" s="55" t="s">
        <v>1247</v>
      </c>
      <c r="D565" s="54" t="s">
        <v>1458</v>
      </c>
      <c r="E565" s="54" t="s">
        <v>1459</v>
      </c>
      <c r="F565" s="54" t="s">
        <v>1494</v>
      </c>
      <c r="G565" s="57">
        <v>12</v>
      </c>
      <c r="H565" s="57" t="s">
        <v>544</v>
      </c>
      <c r="I565" s="57">
        <v>6.73</v>
      </c>
      <c r="J565" s="57">
        <v>7.81</v>
      </c>
      <c r="K565" s="57">
        <v>80.760000000000005</v>
      </c>
      <c r="L565" s="57">
        <v>93.68</v>
      </c>
      <c r="M565" s="57">
        <v>7.48</v>
      </c>
      <c r="N565" s="57">
        <v>8.68</v>
      </c>
      <c r="O565" s="57">
        <v>89.76</v>
      </c>
      <c r="P565" s="57">
        <v>104.12</v>
      </c>
      <c r="Q565" s="54">
        <v>9.7200000000000006</v>
      </c>
      <c r="R565" s="54">
        <v>11.28</v>
      </c>
      <c r="S565" s="55"/>
      <c r="T565" s="1"/>
      <c r="U565" s="1"/>
      <c r="V565" s="1"/>
      <c r="W565" s="1"/>
      <c r="X565" s="1"/>
      <c r="Y565" s="1"/>
      <c r="Z565" s="1"/>
    </row>
    <row r="566" spans="1:26" ht="15.75" customHeight="1" x14ac:dyDescent="0.25">
      <c r="A566" s="54">
        <v>80687013</v>
      </c>
      <c r="B566" s="56" t="s">
        <v>1495</v>
      </c>
      <c r="C566" s="55" t="s">
        <v>1247</v>
      </c>
      <c r="D566" s="54" t="s">
        <v>1458</v>
      </c>
      <c r="E566" s="54" t="s">
        <v>1459</v>
      </c>
      <c r="F566" s="54" t="s">
        <v>1496</v>
      </c>
      <c r="G566" s="57">
        <v>12</v>
      </c>
      <c r="H566" s="57" t="s">
        <v>544</v>
      </c>
      <c r="I566" s="57">
        <v>7.83</v>
      </c>
      <c r="J566" s="57">
        <v>9.08</v>
      </c>
      <c r="K566" s="57">
        <v>93.96</v>
      </c>
      <c r="L566" s="57">
        <v>108.99</v>
      </c>
      <c r="M566" s="57">
        <v>8.6999999999999993</v>
      </c>
      <c r="N566" s="57">
        <v>10.09</v>
      </c>
      <c r="O566" s="57">
        <v>104.4</v>
      </c>
      <c r="P566" s="57">
        <v>121.1</v>
      </c>
      <c r="Q566" s="54">
        <v>11.3</v>
      </c>
      <c r="R566" s="54">
        <v>13.11</v>
      </c>
      <c r="S566" s="55"/>
      <c r="T566" s="1"/>
      <c r="U566" s="1"/>
      <c r="V566" s="1"/>
      <c r="W566" s="1"/>
      <c r="X566" s="1"/>
      <c r="Y566" s="1"/>
      <c r="Z566" s="1"/>
    </row>
    <row r="567" spans="1:26" ht="15.75" customHeight="1" x14ac:dyDescent="0.25">
      <c r="A567" s="54">
        <v>80687890</v>
      </c>
      <c r="B567" s="56" t="s">
        <v>1497</v>
      </c>
      <c r="C567" s="55" t="s">
        <v>1247</v>
      </c>
      <c r="D567" s="54" t="s">
        <v>1458</v>
      </c>
      <c r="E567" s="54" t="s">
        <v>1459</v>
      </c>
      <c r="F567" s="54" t="s">
        <v>1494</v>
      </c>
      <c r="G567" s="57">
        <v>12</v>
      </c>
      <c r="H567" s="57" t="s">
        <v>544</v>
      </c>
      <c r="I567" s="57">
        <v>6.73</v>
      </c>
      <c r="J567" s="57">
        <v>7.81</v>
      </c>
      <c r="K567" s="57">
        <v>80.760000000000005</v>
      </c>
      <c r="L567" s="57">
        <v>93.68</v>
      </c>
      <c r="M567" s="57">
        <v>7.48</v>
      </c>
      <c r="N567" s="57">
        <v>8.68</v>
      </c>
      <c r="O567" s="57">
        <v>89.76</v>
      </c>
      <c r="P567" s="57">
        <v>104.12</v>
      </c>
      <c r="Q567" s="54">
        <v>9.7200000000000006</v>
      </c>
      <c r="R567" s="54">
        <v>11.28</v>
      </c>
      <c r="S567" s="55"/>
      <c r="T567" s="1"/>
      <c r="U567" s="1"/>
      <c r="V567" s="1"/>
      <c r="W567" s="1"/>
      <c r="X567" s="1"/>
      <c r="Y567" s="1"/>
      <c r="Z567" s="1"/>
    </row>
    <row r="568" spans="1:26" ht="15.75" customHeight="1" x14ac:dyDescent="0.25">
      <c r="A568" s="54">
        <v>80687897</v>
      </c>
      <c r="B568" s="56" t="s">
        <v>1498</v>
      </c>
      <c r="C568" s="55" t="s">
        <v>1247</v>
      </c>
      <c r="D568" s="54" t="s">
        <v>1458</v>
      </c>
      <c r="E568" s="54" t="s">
        <v>1459</v>
      </c>
      <c r="F568" s="54" t="s">
        <v>1494</v>
      </c>
      <c r="G568" s="57">
        <v>12</v>
      </c>
      <c r="H568" s="57" t="s">
        <v>544</v>
      </c>
      <c r="I568" s="57">
        <v>6.73</v>
      </c>
      <c r="J568" s="57">
        <v>7.81</v>
      </c>
      <c r="K568" s="57">
        <v>80.760000000000005</v>
      </c>
      <c r="L568" s="57">
        <v>93.68</v>
      </c>
      <c r="M568" s="57">
        <v>7.48</v>
      </c>
      <c r="N568" s="57">
        <v>8.68</v>
      </c>
      <c r="O568" s="57">
        <v>89.76</v>
      </c>
      <c r="P568" s="57">
        <v>104.12</v>
      </c>
      <c r="Q568" s="54">
        <v>9.7200000000000006</v>
      </c>
      <c r="R568" s="54">
        <v>11.28</v>
      </c>
      <c r="S568" s="55"/>
      <c r="T568" s="1"/>
      <c r="U568" s="1"/>
      <c r="V568" s="1"/>
      <c r="W568" s="1"/>
      <c r="X568" s="1"/>
      <c r="Y568" s="1"/>
      <c r="Z568" s="1"/>
    </row>
    <row r="569" spans="1:26" ht="15.75" customHeight="1" x14ac:dyDescent="0.25">
      <c r="A569" s="54">
        <v>80696847</v>
      </c>
      <c r="B569" s="56" t="s">
        <v>1499</v>
      </c>
      <c r="C569" s="55" t="s">
        <v>1247</v>
      </c>
      <c r="D569" s="54" t="s">
        <v>1458</v>
      </c>
      <c r="E569" s="54" t="s">
        <v>1459</v>
      </c>
      <c r="F569" s="54" t="s">
        <v>1500</v>
      </c>
      <c r="G569" s="57">
        <v>12</v>
      </c>
      <c r="H569" s="57" t="s">
        <v>544</v>
      </c>
      <c r="I569" s="57">
        <v>4.72</v>
      </c>
      <c r="J569" s="57">
        <v>5.48</v>
      </c>
      <c r="K569" s="57">
        <v>56.64</v>
      </c>
      <c r="L569" s="57">
        <v>65.7</v>
      </c>
      <c r="M569" s="57">
        <v>5.24</v>
      </c>
      <c r="N569" s="57">
        <v>6.08</v>
      </c>
      <c r="O569" s="57">
        <v>62.88</v>
      </c>
      <c r="P569" s="57">
        <v>72.94</v>
      </c>
      <c r="Q569" s="54">
        <v>6.8</v>
      </c>
      <c r="R569" s="54">
        <v>7.89</v>
      </c>
      <c r="S569" s="55"/>
      <c r="T569" s="1"/>
      <c r="U569" s="1"/>
      <c r="V569" s="1"/>
      <c r="W569" s="1"/>
      <c r="X569" s="1"/>
      <c r="Y569" s="1"/>
      <c r="Z569" s="1"/>
    </row>
    <row r="570" spans="1:26" ht="15.75" customHeight="1" x14ac:dyDescent="0.25">
      <c r="A570" s="54">
        <v>80696848</v>
      </c>
      <c r="B570" s="56" t="s">
        <v>1501</v>
      </c>
      <c r="C570" s="55" t="s">
        <v>1247</v>
      </c>
      <c r="D570" s="54" t="s">
        <v>1458</v>
      </c>
      <c r="E570" s="54" t="s">
        <v>1459</v>
      </c>
      <c r="F570" s="54" t="s">
        <v>1460</v>
      </c>
      <c r="G570" s="57">
        <v>12</v>
      </c>
      <c r="H570" s="57" t="s">
        <v>544</v>
      </c>
      <c r="I570" s="57">
        <v>7.83</v>
      </c>
      <c r="J570" s="57">
        <v>9.08</v>
      </c>
      <c r="K570" s="57">
        <v>93.96</v>
      </c>
      <c r="L570" s="57">
        <v>108.99</v>
      </c>
      <c r="M570" s="57">
        <v>8.6999999999999993</v>
      </c>
      <c r="N570" s="57">
        <v>10.09</v>
      </c>
      <c r="O570" s="57">
        <v>104.4</v>
      </c>
      <c r="P570" s="57">
        <v>121.1</v>
      </c>
      <c r="Q570" s="54">
        <v>11.3</v>
      </c>
      <c r="R570" s="54">
        <v>13.11</v>
      </c>
      <c r="S570" s="55"/>
      <c r="T570" s="1"/>
      <c r="U570" s="1"/>
      <c r="V570" s="1"/>
      <c r="W570" s="1"/>
      <c r="X570" s="1"/>
      <c r="Y570" s="1"/>
      <c r="Z570" s="1"/>
    </row>
    <row r="571" spans="1:26" ht="15.75" customHeight="1" x14ac:dyDescent="0.25">
      <c r="A571" s="54">
        <v>80775102</v>
      </c>
      <c r="B571" s="56" t="s">
        <v>1502</v>
      </c>
      <c r="C571" s="55" t="s">
        <v>1247</v>
      </c>
      <c r="D571" s="54" t="s">
        <v>1458</v>
      </c>
      <c r="E571" s="54" t="s">
        <v>1459</v>
      </c>
      <c r="F571" s="54" t="s">
        <v>1503</v>
      </c>
      <c r="G571" s="57">
        <v>12</v>
      </c>
      <c r="H571" s="57" t="s">
        <v>544</v>
      </c>
      <c r="I571" s="57">
        <v>4.68</v>
      </c>
      <c r="J571" s="57">
        <v>5.43</v>
      </c>
      <c r="K571" s="57">
        <v>56.16</v>
      </c>
      <c r="L571" s="57">
        <v>65.150000000000006</v>
      </c>
      <c r="M571" s="57">
        <v>5.2</v>
      </c>
      <c r="N571" s="57">
        <v>6.03</v>
      </c>
      <c r="O571" s="57">
        <v>62.4</v>
      </c>
      <c r="P571" s="57">
        <v>72.38</v>
      </c>
      <c r="Q571" s="54">
        <v>6.75</v>
      </c>
      <c r="R571" s="54">
        <v>7.83</v>
      </c>
      <c r="S571" s="55"/>
      <c r="T571" s="1"/>
      <c r="U571" s="1"/>
      <c r="V571" s="1"/>
      <c r="W571" s="1"/>
      <c r="X571" s="1"/>
      <c r="Y571" s="1"/>
      <c r="Z571" s="1"/>
    </row>
    <row r="572" spans="1:26" ht="15.75" customHeight="1" x14ac:dyDescent="0.25">
      <c r="A572" s="54">
        <v>80775104</v>
      </c>
      <c r="B572" s="56" t="s">
        <v>1504</v>
      </c>
      <c r="C572" s="55" t="s">
        <v>1247</v>
      </c>
      <c r="D572" s="54" t="s">
        <v>1458</v>
      </c>
      <c r="E572" s="54" t="s">
        <v>1459</v>
      </c>
      <c r="F572" s="54" t="s">
        <v>1490</v>
      </c>
      <c r="G572" s="57">
        <v>12</v>
      </c>
      <c r="H572" s="57" t="s">
        <v>544</v>
      </c>
      <c r="I572" s="57">
        <v>11.29</v>
      </c>
      <c r="J572" s="57">
        <v>13.1</v>
      </c>
      <c r="K572" s="57">
        <v>135.47999999999999</v>
      </c>
      <c r="L572" s="57">
        <v>157.16</v>
      </c>
      <c r="M572" s="57">
        <v>12.55</v>
      </c>
      <c r="N572" s="57">
        <v>14.56</v>
      </c>
      <c r="O572" s="57">
        <v>150.6</v>
      </c>
      <c r="P572" s="57">
        <v>174.7</v>
      </c>
      <c r="Q572" s="54">
        <v>16.3</v>
      </c>
      <c r="R572" s="54">
        <v>18.91</v>
      </c>
      <c r="S572" s="55"/>
      <c r="T572" s="1"/>
      <c r="U572" s="1"/>
      <c r="V572" s="1"/>
      <c r="W572" s="1"/>
      <c r="X572" s="1"/>
      <c r="Y572" s="1"/>
      <c r="Z572" s="1"/>
    </row>
    <row r="573" spans="1:26" ht="15.75" customHeight="1" x14ac:dyDescent="0.25">
      <c r="A573" s="54">
        <v>80775105</v>
      </c>
      <c r="B573" s="56" t="s">
        <v>1505</v>
      </c>
      <c r="C573" s="55" t="s">
        <v>1247</v>
      </c>
      <c r="D573" s="54" t="s">
        <v>1458</v>
      </c>
      <c r="E573" s="54" t="s">
        <v>1459</v>
      </c>
      <c r="F573" s="54" t="s">
        <v>1506</v>
      </c>
      <c r="G573" s="57">
        <v>12</v>
      </c>
      <c r="H573" s="57" t="s">
        <v>544</v>
      </c>
      <c r="I573" s="57">
        <v>11.29</v>
      </c>
      <c r="J573" s="57">
        <v>13.1</v>
      </c>
      <c r="K573" s="57">
        <v>135.47999999999999</v>
      </c>
      <c r="L573" s="57">
        <v>157.16</v>
      </c>
      <c r="M573" s="57">
        <v>12.55</v>
      </c>
      <c r="N573" s="57">
        <v>14.56</v>
      </c>
      <c r="O573" s="57">
        <v>150.6</v>
      </c>
      <c r="P573" s="57">
        <v>174.7</v>
      </c>
      <c r="Q573" s="54">
        <v>16.3</v>
      </c>
      <c r="R573" s="54">
        <v>18.91</v>
      </c>
      <c r="S573" s="55"/>
      <c r="T573" s="1"/>
      <c r="U573" s="1"/>
      <c r="V573" s="1"/>
      <c r="W573" s="1"/>
      <c r="X573" s="1"/>
      <c r="Y573" s="1"/>
      <c r="Z573" s="1"/>
    </row>
    <row r="574" spans="1:26" ht="15.75" customHeight="1" x14ac:dyDescent="0.25">
      <c r="A574" s="54">
        <v>80775107</v>
      </c>
      <c r="B574" s="56" t="s">
        <v>1507</v>
      </c>
      <c r="C574" s="55" t="s">
        <v>1247</v>
      </c>
      <c r="D574" s="54" t="s">
        <v>1458</v>
      </c>
      <c r="E574" s="54" t="s">
        <v>1459</v>
      </c>
      <c r="F574" s="54" t="s">
        <v>1508</v>
      </c>
      <c r="G574" s="57">
        <v>12</v>
      </c>
      <c r="H574" s="57" t="s">
        <v>544</v>
      </c>
      <c r="I574" s="57">
        <v>6.73</v>
      </c>
      <c r="J574" s="57">
        <v>7.81</v>
      </c>
      <c r="K574" s="57">
        <v>80.760000000000005</v>
      </c>
      <c r="L574" s="57">
        <v>93.68</v>
      </c>
      <c r="M574" s="57">
        <v>7.48</v>
      </c>
      <c r="N574" s="57">
        <v>8.68</v>
      </c>
      <c r="O574" s="57">
        <v>89.76</v>
      </c>
      <c r="P574" s="57">
        <v>104.12</v>
      </c>
      <c r="Q574" s="54">
        <v>9.7200000000000006</v>
      </c>
      <c r="R574" s="54">
        <v>11.28</v>
      </c>
      <c r="S574" s="55"/>
      <c r="T574" s="1"/>
      <c r="U574" s="1"/>
      <c r="V574" s="1"/>
      <c r="W574" s="1"/>
      <c r="X574" s="1"/>
      <c r="Y574" s="1"/>
      <c r="Z574" s="1"/>
    </row>
    <row r="575" spans="1:26" ht="15.75" customHeight="1" x14ac:dyDescent="0.25">
      <c r="A575" s="54">
        <v>80775110</v>
      </c>
      <c r="B575" s="56" t="s">
        <v>1509</v>
      </c>
      <c r="C575" s="55" t="s">
        <v>1247</v>
      </c>
      <c r="D575" s="54" t="s">
        <v>1458</v>
      </c>
      <c r="E575" s="54" t="s">
        <v>1459</v>
      </c>
      <c r="F575" s="54" t="s">
        <v>1510</v>
      </c>
      <c r="G575" s="57">
        <v>12</v>
      </c>
      <c r="H575" s="57" t="s">
        <v>544</v>
      </c>
      <c r="I575" s="57">
        <v>7.83</v>
      </c>
      <c r="J575" s="57">
        <v>9.08</v>
      </c>
      <c r="K575" s="57">
        <v>93.96</v>
      </c>
      <c r="L575" s="57">
        <v>108.99</v>
      </c>
      <c r="M575" s="57">
        <v>8.6999999999999993</v>
      </c>
      <c r="N575" s="57">
        <v>10.09</v>
      </c>
      <c r="O575" s="57">
        <v>104.4</v>
      </c>
      <c r="P575" s="57">
        <v>121.1</v>
      </c>
      <c r="Q575" s="54">
        <v>11.3</v>
      </c>
      <c r="R575" s="54">
        <v>13.11</v>
      </c>
      <c r="S575" s="55"/>
      <c r="T575" s="1"/>
      <c r="U575" s="1"/>
      <c r="V575" s="1"/>
      <c r="W575" s="1"/>
      <c r="X575" s="1"/>
      <c r="Y575" s="1"/>
      <c r="Z575" s="1"/>
    </row>
    <row r="576" spans="1:26" ht="15.75" customHeight="1" x14ac:dyDescent="0.25">
      <c r="A576" s="54">
        <v>80775111</v>
      </c>
      <c r="B576" s="56" t="s">
        <v>1511</v>
      </c>
      <c r="C576" s="55" t="s">
        <v>1247</v>
      </c>
      <c r="D576" s="54" t="s">
        <v>1458</v>
      </c>
      <c r="E576" s="54" t="s">
        <v>1459</v>
      </c>
      <c r="F576" s="54" t="s">
        <v>1486</v>
      </c>
      <c r="G576" s="57">
        <v>12</v>
      </c>
      <c r="H576" s="57" t="s">
        <v>544</v>
      </c>
      <c r="I576" s="57">
        <v>7.83</v>
      </c>
      <c r="J576" s="57">
        <v>9.08</v>
      </c>
      <c r="K576" s="57">
        <v>93.96</v>
      </c>
      <c r="L576" s="57">
        <v>108.99</v>
      </c>
      <c r="M576" s="57">
        <v>8.6999999999999993</v>
      </c>
      <c r="N576" s="57">
        <v>10.09</v>
      </c>
      <c r="O576" s="57">
        <v>104.4</v>
      </c>
      <c r="P576" s="57">
        <v>121.1</v>
      </c>
      <c r="Q576" s="54">
        <v>11.3</v>
      </c>
      <c r="R576" s="54">
        <v>13.11</v>
      </c>
      <c r="S576" s="55"/>
      <c r="T576" s="1"/>
      <c r="U576" s="1"/>
      <c r="V576" s="1"/>
      <c r="W576" s="1"/>
      <c r="X576" s="1"/>
      <c r="Y576" s="1"/>
      <c r="Z576" s="1"/>
    </row>
    <row r="577" spans="1:26" ht="15.75" customHeight="1" x14ac:dyDescent="0.25">
      <c r="A577" s="54">
        <v>80779694</v>
      </c>
      <c r="B577" s="56" t="s">
        <v>1512</v>
      </c>
      <c r="C577" s="55" t="s">
        <v>1247</v>
      </c>
      <c r="D577" s="54" t="s">
        <v>1458</v>
      </c>
      <c r="E577" s="54" t="s">
        <v>1459</v>
      </c>
      <c r="F577" s="54" t="s">
        <v>1313</v>
      </c>
      <c r="G577" s="57">
        <v>12</v>
      </c>
      <c r="H577" s="57" t="s">
        <v>544</v>
      </c>
      <c r="I577" s="57">
        <v>8.6199999999999992</v>
      </c>
      <c r="J577" s="57">
        <v>10</v>
      </c>
      <c r="K577" s="57">
        <v>103.44</v>
      </c>
      <c r="L577" s="57">
        <v>119.99</v>
      </c>
      <c r="M577" s="57">
        <v>9.58</v>
      </c>
      <c r="N577" s="57">
        <v>11.11</v>
      </c>
      <c r="O577" s="57">
        <v>114.96</v>
      </c>
      <c r="P577" s="57">
        <v>133.35</v>
      </c>
      <c r="Q577" s="54">
        <v>12.44</v>
      </c>
      <c r="R577" s="54">
        <v>14.43</v>
      </c>
      <c r="S577" s="55"/>
      <c r="T577" s="1"/>
      <c r="U577" s="1"/>
      <c r="V577" s="1"/>
      <c r="W577" s="1"/>
      <c r="X577" s="1"/>
      <c r="Y577" s="1"/>
      <c r="Z577" s="1"/>
    </row>
    <row r="578" spans="1:26" ht="15.75" customHeight="1" x14ac:dyDescent="0.25">
      <c r="A578" s="54">
        <v>80780511</v>
      </c>
      <c r="B578" s="56" t="s">
        <v>1513</v>
      </c>
      <c r="C578" s="55" t="s">
        <v>1247</v>
      </c>
      <c r="D578" s="54" t="s">
        <v>1458</v>
      </c>
      <c r="E578" s="54" t="s">
        <v>1459</v>
      </c>
      <c r="F578" s="54" t="s">
        <v>1033</v>
      </c>
      <c r="G578" s="57">
        <v>9</v>
      </c>
      <c r="H578" s="57" t="s">
        <v>544</v>
      </c>
      <c r="I578" s="57">
        <v>10.51</v>
      </c>
      <c r="J578" s="57">
        <v>12.19</v>
      </c>
      <c r="K578" s="57">
        <v>94.59</v>
      </c>
      <c r="L578" s="57">
        <v>109.72</v>
      </c>
      <c r="M578" s="57">
        <v>11.68</v>
      </c>
      <c r="N578" s="57">
        <v>13.55</v>
      </c>
      <c r="O578" s="57">
        <v>105.12</v>
      </c>
      <c r="P578" s="57">
        <v>121.94</v>
      </c>
      <c r="Q578" s="54">
        <v>15.17</v>
      </c>
      <c r="R578" s="54">
        <v>17.600000000000001</v>
      </c>
      <c r="S578" s="55"/>
      <c r="T578" s="1"/>
      <c r="U578" s="1"/>
      <c r="V578" s="1"/>
      <c r="W578" s="1"/>
      <c r="X578" s="1"/>
      <c r="Y578" s="1"/>
      <c r="Z578" s="1"/>
    </row>
    <row r="579" spans="1:26" ht="15.75" customHeight="1" x14ac:dyDescent="0.25">
      <c r="A579" s="54">
        <v>80782038</v>
      </c>
      <c r="B579" s="56" t="s">
        <v>1514</v>
      </c>
      <c r="C579" s="55" t="s">
        <v>1247</v>
      </c>
      <c r="D579" s="54" t="s">
        <v>1458</v>
      </c>
      <c r="E579" s="54" t="s">
        <v>1459</v>
      </c>
      <c r="F579" s="54" t="s">
        <v>1515</v>
      </c>
      <c r="G579" s="57">
        <v>12</v>
      </c>
      <c r="H579" s="57" t="s">
        <v>544</v>
      </c>
      <c r="I579" s="57">
        <v>4.68</v>
      </c>
      <c r="J579" s="57">
        <v>5.43</v>
      </c>
      <c r="K579" s="57">
        <v>56.16</v>
      </c>
      <c r="L579" s="57">
        <v>65.150000000000006</v>
      </c>
      <c r="M579" s="57">
        <v>5.2</v>
      </c>
      <c r="N579" s="57">
        <v>6.03</v>
      </c>
      <c r="O579" s="57">
        <v>62.4</v>
      </c>
      <c r="P579" s="57">
        <v>72.38</v>
      </c>
      <c r="Q579" s="54">
        <v>6.75</v>
      </c>
      <c r="R579" s="54">
        <v>7.83</v>
      </c>
      <c r="S579" s="55"/>
      <c r="T579" s="1"/>
      <c r="U579" s="1"/>
      <c r="V579" s="1"/>
      <c r="W579" s="1"/>
      <c r="X579" s="1"/>
      <c r="Y579" s="1"/>
      <c r="Z579" s="1"/>
    </row>
    <row r="580" spans="1:26" ht="15.75" customHeight="1" x14ac:dyDescent="0.25">
      <c r="A580" s="54">
        <v>80782039</v>
      </c>
      <c r="B580" s="56" t="s">
        <v>1516</v>
      </c>
      <c r="C580" s="55" t="s">
        <v>1247</v>
      </c>
      <c r="D580" s="54" t="s">
        <v>1458</v>
      </c>
      <c r="E580" s="54" t="s">
        <v>1459</v>
      </c>
      <c r="F580" s="54" t="s">
        <v>1517</v>
      </c>
      <c r="G580" s="57">
        <v>12</v>
      </c>
      <c r="H580" s="57" t="s">
        <v>544</v>
      </c>
      <c r="I580" s="57">
        <v>4.68</v>
      </c>
      <c r="J580" s="57">
        <v>5.43</v>
      </c>
      <c r="K580" s="57">
        <v>56.16</v>
      </c>
      <c r="L580" s="57">
        <v>65.150000000000006</v>
      </c>
      <c r="M580" s="57">
        <v>5.2</v>
      </c>
      <c r="N580" s="57">
        <v>6.03</v>
      </c>
      <c r="O580" s="57">
        <v>62.4</v>
      </c>
      <c r="P580" s="57">
        <v>72.38</v>
      </c>
      <c r="Q580" s="54">
        <v>6.75</v>
      </c>
      <c r="R580" s="54">
        <v>7.83</v>
      </c>
      <c r="S580" s="55"/>
      <c r="T580" s="1"/>
      <c r="U580" s="1"/>
      <c r="V580" s="1"/>
      <c r="W580" s="1"/>
      <c r="X580" s="1"/>
      <c r="Y580" s="1"/>
      <c r="Z580" s="1"/>
    </row>
    <row r="581" spans="1:26" ht="15.75" customHeight="1" x14ac:dyDescent="0.25">
      <c r="A581" s="54">
        <v>80804478</v>
      </c>
      <c r="B581" s="56" t="s">
        <v>1518</v>
      </c>
      <c r="C581" s="55" t="s">
        <v>1247</v>
      </c>
      <c r="D581" s="54" t="s">
        <v>1458</v>
      </c>
      <c r="E581" s="54" t="s">
        <v>1459</v>
      </c>
      <c r="F581" s="54" t="s">
        <v>1472</v>
      </c>
      <c r="G581" s="57">
        <v>9</v>
      </c>
      <c r="H581" s="57" t="s">
        <v>544</v>
      </c>
      <c r="I581" s="57">
        <v>10.51</v>
      </c>
      <c r="J581" s="57">
        <v>12.19</v>
      </c>
      <c r="K581" s="57">
        <v>94.59</v>
      </c>
      <c r="L581" s="57">
        <v>109.72</v>
      </c>
      <c r="M581" s="57">
        <v>11.68</v>
      </c>
      <c r="N581" s="57">
        <v>13.55</v>
      </c>
      <c r="O581" s="57">
        <v>105.12</v>
      </c>
      <c r="P581" s="57">
        <v>121.94</v>
      </c>
      <c r="Q581" s="54">
        <v>15.17</v>
      </c>
      <c r="R581" s="54">
        <v>17.600000000000001</v>
      </c>
      <c r="S581" s="55"/>
      <c r="T581" s="1"/>
      <c r="U581" s="1"/>
      <c r="V581" s="1"/>
      <c r="W581" s="1"/>
      <c r="X581" s="1"/>
      <c r="Y581" s="1"/>
      <c r="Z581" s="1"/>
    </row>
    <row r="582" spans="1:26" ht="15.75" customHeight="1" x14ac:dyDescent="0.25">
      <c r="A582" s="54">
        <v>80804483</v>
      </c>
      <c r="B582" s="56" t="s">
        <v>1519</v>
      </c>
      <c r="C582" s="55" t="s">
        <v>1247</v>
      </c>
      <c r="D582" s="54" t="s">
        <v>1458</v>
      </c>
      <c r="E582" s="54" t="s">
        <v>1459</v>
      </c>
      <c r="F582" s="54" t="s">
        <v>1520</v>
      </c>
      <c r="G582" s="57">
        <v>12</v>
      </c>
      <c r="H582" s="57" t="s">
        <v>544</v>
      </c>
      <c r="I582" s="57">
        <v>7.83</v>
      </c>
      <c r="J582" s="57">
        <v>9.08</v>
      </c>
      <c r="K582" s="57">
        <v>93.96</v>
      </c>
      <c r="L582" s="57">
        <v>108.99</v>
      </c>
      <c r="M582" s="57">
        <v>8.6999999999999993</v>
      </c>
      <c r="N582" s="57">
        <v>10.09</v>
      </c>
      <c r="O582" s="57">
        <v>104.4</v>
      </c>
      <c r="P582" s="57">
        <v>121.1</v>
      </c>
      <c r="Q582" s="54">
        <v>11.3</v>
      </c>
      <c r="R582" s="54">
        <v>13.11</v>
      </c>
      <c r="S582" s="55"/>
      <c r="T582" s="1"/>
      <c r="U582" s="1"/>
      <c r="V582" s="1"/>
      <c r="W582" s="1"/>
      <c r="X582" s="1"/>
      <c r="Y582" s="1"/>
      <c r="Z582" s="1"/>
    </row>
    <row r="583" spans="1:26" ht="15.75" customHeight="1" x14ac:dyDescent="0.25">
      <c r="A583" s="54">
        <v>80804485</v>
      </c>
      <c r="B583" s="56" t="s">
        <v>1521</v>
      </c>
      <c r="C583" s="55" t="s">
        <v>1247</v>
      </c>
      <c r="D583" s="54" t="s">
        <v>1458</v>
      </c>
      <c r="E583" s="54" t="s">
        <v>1459</v>
      </c>
      <c r="F583" s="54" t="s">
        <v>1522</v>
      </c>
      <c r="G583" s="57">
        <v>12</v>
      </c>
      <c r="H583" s="57" t="s">
        <v>544</v>
      </c>
      <c r="I583" s="57">
        <v>11.29</v>
      </c>
      <c r="J583" s="57">
        <v>13.1</v>
      </c>
      <c r="K583" s="57">
        <v>135.47999999999999</v>
      </c>
      <c r="L583" s="57">
        <v>157.16</v>
      </c>
      <c r="M583" s="57">
        <v>12.55</v>
      </c>
      <c r="N583" s="57">
        <v>14.56</v>
      </c>
      <c r="O583" s="57">
        <v>150.6</v>
      </c>
      <c r="P583" s="57">
        <v>174.7</v>
      </c>
      <c r="Q583" s="54">
        <v>16.3</v>
      </c>
      <c r="R583" s="54">
        <v>18.91</v>
      </c>
      <c r="S583" s="55"/>
      <c r="T583" s="1"/>
      <c r="U583" s="1"/>
      <c r="V583" s="1"/>
      <c r="W583" s="1"/>
      <c r="X583" s="1"/>
      <c r="Y583" s="1"/>
      <c r="Z583" s="1"/>
    </row>
    <row r="584" spans="1:26" ht="15.75" customHeight="1" x14ac:dyDescent="0.25">
      <c r="A584" s="54">
        <v>80804491</v>
      </c>
      <c r="B584" s="56" t="s">
        <v>1523</v>
      </c>
      <c r="C584" s="55" t="s">
        <v>1247</v>
      </c>
      <c r="D584" s="54" t="s">
        <v>1458</v>
      </c>
      <c r="E584" s="54" t="s">
        <v>1459</v>
      </c>
      <c r="F584" s="54" t="s">
        <v>1482</v>
      </c>
      <c r="G584" s="57">
        <v>12</v>
      </c>
      <c r="H584" s="57" t="s">
        <v>544</v>
      </c>
      <c r="I584" s="57">
        <v>7.83</v>
      </c>
      <c r="J584" s="57">
        <v>9.08</v>
      </c>
      <c r="K584" s="57">
        <v>93.96</v>
      </c>
      <c r="L584" s="57">
        <v>108.99</v>
      </c>
      <c r="M584" s="57">
        <v>8.6999999999999993</v>
      </c>
      <c r="N584" s="57">
        <v>10.09</v>
      </c>
      <c r="O584" s="57">
        <v>104.4</v>
      </c>
      <c r="P584" s="57">
        <v>121.1</v>
      </c>
      <c r="Q584" s="54">
        <v>11.3</v>
      </c>
      <c r="R584" s="54">
        <v>13.11</v>
      </c>
      <c r="S584" s="55"/>
      <c r="T584" s="1"/>
      <c r="U584" s="1"/>
      <c r="V584" s="1"/>
      <c r="W584" s="1"/>
      <c r="X584" s="1"/>
      <c r="Y584" s="1"/>
      <c r="Z584" s="1"/>
    </row>
    <row r="585" spans="1:26" ht="15.75" customHeight="1" x14ac:dyDescent="0.25">
      <c r="A585" s="54">
        <v>80804492</v>
      </c>
      <c r="B585" s="56" t="s">
        <v>1524</v>
      </c>
      <c r="C585" s="55" t="s">
        <v>1247</v>
      </c>
      <c r="D585" s="54" t="s">
        <v>1458</v>
      </c>
      <c r="E585" s="54" t="s">
        <v>1459</v>
      </c>
      <c r="F585" s="54" t="s">
        <v>1490</v>
      </c>
      <c r="G585" s="57">
        <v>12</v>
      </c>
      <c r="H585" s="57" t="s">
        <v>544</v>
      </c>
      <c r="I585" s="57">
        <v>11.29</v>
      </c>
      <c r="J585" s="57">
        <v>13.1</v>
      </c>
      <c r="K585" s="57">
        <v>135.47999999999999</v>
      </c>
      <c r="L585" s="57">
        <v>157.16</v>
      </c>
      <c r="M585" s="57">
        <v>12.55</v>
      </c>
      <c r="N585" s="57">
        <v>14.56</v>
      </c>
      <c r="O585" s="57">
        <v>150.6</v>
      </c>
      <c r="P585" s="57">
        <v>174.7</v>
      </c>
      <c r="Q585" s="54">
        <v>16.3</v>
      </c>
      <c r="R585" s="54">
        <v>18.91</v>
      </c>
      <c r="S585" s="55"/>
      <c r="T585" s="1"/>
      <c r="U585" s="1"/>
      <c r="V585" s="1"/>
      <c r="W585" s="1"/>
      <c r="X585" s="1"/>
      <c r="Y585" s="1"/>
      <c r="Z585" s="1"/>
    </row>
    <row r="586" spans="1:26" ht="15.75" customHeight="1" x14ac:dyDescent="0.25">
      <c r="A586" s="54">
        <v>80804495</v>
      </c>
      <c r="B586" s="56" t="s">
        <v>1525</v>
      </c>
      <c r="C586" s="55" t="s">
        <v>1247</v>
      </c>
      <c r="D586" s="54" t="s">
        <v>1458</v>
      </c>
      <c r="E586" s="54" t="s">
        <v>1459</v>
      </c>
      <c r="F586" s="54" t="s">
        <v>1508</v>
      </c>
      <c r="G586" s="57">
        <v>12</v>
      </c>
      <c r="H586" s="57" t="s">
        <v>544</v>
      </c>
      <c r="I586" s="57">
        <v>6.73</v>
      </c>
      <c r="J586" s="57">
        <v>7.81</v>
      </c>
      <c r="K586" s="57">
        <v>80.760000000000005</v>
      </c>
      <c r="L586" s="57">
        <v>93.68</v>
      </c>
      <c r="M586" s="57">
        <v>7.48</v>
      </c>
      <c r="N586" s="57">
        <v>8.68</v>
      </c>
      <c r="O586" s="57">
        <v>89.76</v>
      </c>
      <c r="P586" s="57">
        <v>104.12</v>
      </c>
      <c r="Q586" s="54">
        <v>9.7200000000000006</v>
      </c>
      <c r="R586" s="54">
        <v>11.28</v>
      </c>
      <c r="S586" s="55"/>
      <c r="T586" s="1"/>
      <c r="U586" s="1"/>
      <c r="V586" s="1"/>
      <c r="W586" s="1"/>
      <c r="X586" s="1"/>
      <c r="Y586" s="1"/>
      <c r="Z586" s="1"/>
    </row>
    <row r="587" spans="1:26" ht="15.75" customHeight="1" x14ac:dyDescent="0.25">
      <c r="A587" s="54">
        <v>80350319</v>
      </c>
      <c r="B587" s="56" t="s">
        <v>1526</v>
      </c>
      <c r="C587" s="55" t="s">
        <v>1247</v>
      </c>
      <c r="D587" s="54" t="s">
        <v>1458</v>
      </c>
      <c r="E587" s="54" t="s">
        <v>1527</v>
      </c>
      <c r="F587" s="54" t="s">
        <v>1528</v>
      </c>
      <c r="G587" s="57">
        <v>12</v>
      </c>
      <c r="H587" s="57" t="s">
        <v>544</v>
      </c>
      <c r="I587" s="57">
        <v>8.2100000000000009</v>
      </c>
      <c r="J587" s="57">
        <v>9.52</v>
      </c>
      <c r="K587" s="57">
        <v>98.52</v>
      </c>
      <c r="L587" s="57">
        <v>114.28</v>
      </c>
      <c r="M587" s="57">
        <v>9.1199999999999992</v>
      </c>
      <c r="N587" s="57">
        <v>10.58</v>
      </c>
      <c r="O587" s="57">
        <v>109.44</v>
      </c>
      <c r="P587" s="57">
        <v>126.95</v>
      </c>
      <c r="Q587" s="54">
        <v>11.84</v>
      </c>
      <c r="R587" s="54">
        <v>13.73</v>
      </c>
      <c r="S587" s="55"/>
      <c r="T587" s="1"/>
      <c r="U587" s="1"/>
      <c r="V587" s="1"/>
      <c r="W587" s="1"/>
      <c r="X587" s="1"/>
      <c r="Y587" s="1"/>
      <c r="Z587" s="1"/>
    </row>
    <row r="588" spans="1:26" ht="15.75" customHeight="1" x14ac:dyDescent="0.25">
      <c r="A588" s="54">
        <v>80680615</v>
      </c>
      <c r="B588" s="56" t="s">
        <v>1529</v>
      </c>
      <c r="C588" s="55" t="s">
        <v>1247</v>
      </c>
      <c r="D588" s="54" t="s">
        <v>1458</v>
      </c>
      <c r="E588" s="54" t="s">
        <v>1527</v>
      </c>
      <c r="F588" s="54" t="s">
        <v>1530</v>
      </c>
      <c r="G588" s="57">
        <v>12</v>
      </c>
      <c r="H588" s="57" t="s">
        <v>544</v>
      </c>
      <c r="I588" s="57">
        <v>8.2100000000000009</v>
      </c>
      <c r="J588" s="57">
        <v>9.52</v>
      </c>
      <c r="K588" s="57">
        <v>98.52</v>
      </c>
      <c r="L588" s="57">
        <v>114.28</v>
      </c>
      <c r="M588" s="57">
        <v>9.1199999999999992</v>
      </c>
      <c r="N588" s="57">
        <v>10.58</v>
      </c>
      <c r="O588" s="57">
        <v>109.44</v>
      </c>
      <c r="P588" s="57">
        <v>126.95</v>
      </c>
      <c r="Q588" s="54">
        <v>11.84</v>
      </c>
      <c r="R588" s="54">
        <v>13.73</v>
      </c>
      <c r="S588" s="55"/>
      <c r="T588" s="1"/>
      <c r="U588" s="1"/>
      <c r="V588" s="1"/>
      <c r="W588" s="1"/>
      <c r="X588" s="1"/>
      <c r="Y588" s="1"/>
      <c r="Z588" s="1"/>
    </row>
    <row r="589" spans="1:26" ht="15.75" customHeight="1" x14ac:dyDescent="0.25">
      <c r="A589" s="54">
        <v>80680655</v>
      </c>
      <c r="B589" s="56" t="s">
        <v>1531</v>
      </c>
      <c r="C589" s="55" t="s">
        <v>1247</v>
      </c>
      <c r="D589" s="54" t="s">
        <v>1458</v>
      </c>
      <c r="E589" s="54" t="s">
        <v>1527</v>
      </c>
      <c r="F589" s="54" t="s">
        <v>1530</v>
      </c>
      <c r="G589" s="57">
        <v>12</v>
      </c>
      <c r="H589" s="57" t="s">
        <v>544</v>
      </c>
      <c r="I589" s="57">
        <v>8.2100000000000009</v>
      </c>
      <c r="J589" s="57">
        <v>9.52</v>
      </c>
      <c r="K589" s="57">
        <v>98.52</v>
      </c>
      <c r="L589" s="57">
        <v>114.28</v>
      </c>
      <c r="M589" s="57">
        <v>9.1199999999999992</v>
      </c>
      <c r="N589" s="57">
        <v>10.58</v>
      </c>
      <c r="O589" s="57">
        <v>109.44</v>
      </c>
      <c r="P589" s="57">
        <v>126.95</v>
      </c>
      <c r="Q589" s="54">
        <v>11.84</v>
      </c>
      <c r="R589" s="54">
        <v>13.73</v>
      </c>
      <c r="S589" s="55"/>
      <c r="T589" s="1"/>
      <c r="U589" s="1"/>
      <c r="V589" s="1"/>
      <c r="W589" s="1"/>
      <c r="X589" s="1"/>
      <c r="Y589" s="1"/>
      <c r="Z589" s="1"/>
    </row>
    <row r="590" spans="1:26" ht="15.75" customHeight="1" x14ac:dyDescent="0.25">
      <c r="A590" s="54">
        <v>80680703</v>
      </c>
      <c r="B590" s="56" t="s">
        <v>1532</v>
      </c>
      <c r="C590" s="55" t="s">
        <v>1247</v>
      </c>
      <c r="D590" s="54" t="s">
        <v>1458</v>
      </c>
      <c r="E590" s="54" t="s">
        <v>1527</v>
      </c>
      <c r="F590" s="54" t="s">
        <v>1313</v>
      </c>
      <c r="G590" s="57">
        <v>12</v>
      </c>
      <c r="H590" s="57" t="s">
        <v>544</v>
      </c>
      <c r="I590" s="57">
        <v>4.9400000000000004</v>
      </c>
      <c r="J590" s="57">
        <v>5.73</v>
      </c>
      <c r="K590" s="57">
        <v>59.28</v>
      </c>
      <c r="L590" s="57">
        <v>68.760000000000005</v>
      </c>
      <c r="M590" s="57">
        <v>5.49</v>
      </c>
      <c r="N590" s="57">
        <v>6.37</v>
      </c>
      <c r="O590" s="57">
        <v>65.88</v>
      </c>
      <c r="P590" s="57">
        <v>76.42</v>
      </c>
      <c r="Q590" s="54">
        <v>7.13</v>
      </c>
      <c r="R590" s="54">
        <v>8.27</v>
      </c>
      <c r="S590" s="55"/>
      <c r="T590" s="1"/>
      <c r="U590" s="1"/>
      <c r="V590" s="1"/>
      <c r="W590" s="1"/>
      <c r="X590" s="1"/>
      <c r="Y590" s="1"/>
      <c r="Z590" s="1"/>
    </row>
    <row r="591" spans="1:26" ht="15.75" customHeight="1" x14ac:dyDescent="0.25">
      <c r="A591" s="54">
        <v>80680716</v>
      </c>
      <c r="B591" s="56" t="s">
        <v>1533</v>
      </c>
      <c r="C591" s="55" t="s">
        <v>1247</v>
      </c>
      <c r="D591" s="54" t="s">
        <v>1458</v>
      </c>
      <c r="E591" s="54" t="s">
        <v>1527</v>
      </c>
      <c r="F591" s="54" t="s">
        <v>1313</v>
      </c>
      <c r="G591" s="57">
        <v>12</v>
      </c>
      <c r="H591" s="57" t="s">
        <v>544</v>
      </c>
      <c r="I591" s="57">
        <v>4.9400000000000004</v>
      </c>
      <c r="J591" s="57">
        <v>5.73</v>
      </c>
      <c r="K591" s="57">
        <v>59.28</v>
      </c>
      <c r="L591" s="57">
        <v>68.760000000000005</v>
      </c>
      <c r="M591" s="57">
        <v>5.49</v>
      </c>
      <c r="N591" s="57">
        <v>6.37</v>
      </c>
      <c r="O591" s="57">
        <v>65.88</v>
      </c>
      <c r="P591" s="57">
        <v>76.42</v>
      </c>
      <c r="Q591" s="54">
        <v>7.13</v>
      </c>
      <c r="R591" s="54">
        <v>8.27</v>
      </c>
      <c r="S591" s="55"/>
      <c r="T591" s="1"/>
      <c r="U591" s="1"/>
      <c r="V591" s="1"/>
      <c r="W591" s="1"/>
      <c r="X591" s="1"/>
      <c r="Y591" s="1"/>
      <c r="Z591" s="1"/>
    </row>
    <row r="592" spans="1:26" ht="15.75" customHeight="1" x14ac:dyDescent="0.25">
      <c r="A592" s="54">
        <v>80680717</v>
      </c>
      <c r="B592" s="56" t="s">
        <v>1534</v>
      </c>
      <c r="C592" s="55" t="s">
        <v>1247</v>
      </c>
      <c r="D592" s="54" t="s">
        <v>1458</v>
      </c>
      <c r="E592" s="54" t="s">
        <v>1527</v>
      </c>
      <c r="F592" s="54" t="s">
        <v>1530</v>
      </c>
      <c r="G592" s="57">
        <v>12</v>
      </c>
      <c r="H592" s="57" t="s">
        <v>544</v>
      </c>
      <c r="I592" s="57">
        <v>8.2100000000000009</v>
      </c>
      <c r="J592" s="57">
        <v>9.52</v>
      </c>
      <c r="K592" s="57">
        <v>98.52</v>
      </c>
      <c r="L592" s="57">
        <v>114.28</v>
      </c>
      <c r="M592" s="57">
        <v>9.1199999999999992</v>
      </c>
      <c r="N592" s="57">
        <v>10.58</v>
      </c>
      <c r="O592" s="57">
        <v>109.44</v>
      </c>
      <c r="P592" s="57">
        <v>126.95</v>
      </c>
      <c r="Q592" s="54">
        <v>11.84</v>
      </c>
      <c r="R592" s="54">
        <v>13.73</v>
      </c>
      <c r="S592" s="55"/>
      <c r="T592" s="1"/>
      <c r="U592" s="1"/>
      <c r="V592" s="1"/>
      <c r="W592" s="1"/>
      <c r="X592" s="1"/>
      <c r="Y592" s="1"/>
      <c r="Z592" s="1"/>
    </row>
    <row r="593" spans="1:26" ht="15.75" customHeight="1" x14ac:dyDescent="0.25">
      <c r="A593" s="54">
        <v>80680718</v>
      </c>
      <c r="B593" s="56" t="s">
        <v>1535</v>
      </c>
      <c r="C593" s="55" t="s">
        <v>1247</v>
      </c>
      <c r="D593" s="54" t="s">
        <v>1458</v>
      </c>
      <c r="E593" s="54" t="s">
        <v>1527</v>
      </c>
      <c r="F593" s="54" t="s">
        <v>1536</v>
      </c>
      <c r="G593" s="57">
        <v>12</v>
      </c>
      <c r="H593" s="57" t="s">
        <v>544</v>
      </c>
      <c r="I593" s="57">
        <v>8.2100000000000009</v>
      </c>
      <c r="J593" s="57">
        <v>9.52</v>
      </c>
      <c r="K593" s="57">
        <v>98.52</v>
      </c>
      <c r="L593" s="57">
        <v>114.28</v>
      </c>
      <c r="M593" s="57">
        <v>9.1199999999999992</v>
      </c>
      <c r="N593" s="57">
        <v>10.58</v>
      </c>
      <c r="O593" s="57">
        <v>109.44</v>
      </c>
      <c r="P593" s="57">
        <v>126.95</v>
      </c>
      <c r="Q593" s="54">
        <v>11.84</v>
      </c>
      <c r="R593" s="54">
        <v>13.73</v>
      </c>
      <c r="S593" s="55"/>
      <c r="T593" s="1"/>
      <c r="U593" s="1"/>
      <c r="V593" s="1"/>
      <c r="W593" s="1"/>
      <c r="X593" s="1"/>
      <c r="Y593" s="1"/>
      <c r="Z593" s="1"/>
    </row>
    <row r="594" spans="1:26" ht="15.75" customHeight="1" x14ac:dyDescent="0.25">
      <c r="A594" s="54">
        <v>80724230</v>
      </c>
      <c r="B594" s="56" t="s">
        <v>1537</v>
      </c>
      <c r="C594" s="55" t="s">
        <v>1247</v>
      </c>
      <c r="D594" s="54" t="s">
        <v>1458</v>
      </c>
      <c r="E594" s="54" t="s">
        <v>1527</v>
      </c>
      <c r="F594" s="54" t="s">
        <v>1313</v>
      </c>
      <c r="G594" s="57">
        <v>12</v>
      </c>
      <c r="H594" s="57" t="s">
        <v>544</v>
      </c>
      <c r="I594" s="57">
        <v>4.9400000000000004</v>
      </c>
      <c r="J594" s="57">
        <v>5.73</v>
      </c>
      <c r="K594" s="57">
        <v>59.28</v>
      </c>
      <c r="L594" s="57">
        <v>68.760000000000005</v>
      </c>
      <c r="M594" s="57">
        <v>5.49</v>
      </c>
      <c r="N594" s="57">
        <v>6.37</v>
      </c>
      <c r="O594" s="57">
        <v>65.88</v>
      </c>
      <c r="P594" s="57">
        <v>76.42</v>
      </c>
      <c r="Q594" s="54">
        <v>7.13</v>
      </c>
      <c r="R594" s="54">
        <v>8.27</v>
      </c>
      <c r="S594" s="55"/>
      <c r="T594" s="1"/>
      <c r="U594" s="1"/>
      <c r="V594" s="1"/>
      <c r="W594" s="1"/>
      <c r="X594" s="1"/>
      <c r="Y594" s="1"/>
      <c r="Z594" s="1"/>
    </row>
    <row r="595" spans="1:26" ht="15.75" customHeight="1" x14ac:dyDescent="0.25">
      <c r="A595" s="54">
        <v>80724232</v>
      </c>
      <c r="B595" s="56" t="s">
        <v>1538</v>
      </c>
      <c r="C595" s="55" t="s">
        <v>1247</v>
      </c>
      <c r="D595" s="54" t="s">
        <v>1458</v>
      </c>
      <c r="E595" s="54" t="s">
        <v>1527</v>
      </c>
      <c r="F595" s="54" t="s">
        <v>1536</v>
      </c>
      <c r="G595" s="57">
        <v>12</v>
      </c>
      <c r="H595" s="57" t="s">
        <v>544</v>
      </c>
      <c r="I595" s="57">
        <v>8.2100000000000009</v>
      </c>
      <c r="J595" s="57">
        <v>9.52</v>
      </c>
      <c r="K595" s="57">
        <v>98.52</v>
      </c>
      <c r="L595" s="57">
        <v>114.28</v>
      </c>
      <c r="M595" s="57">
        <v>9.1199999999999992</v>
      </c>
      <c r="N595" s="57">
        <v>10.58</v>
      </c>
      <c r="O595" s="57">
        <v>109.44</v>
      </c>
      <c r="P595" s="57">
        <v>126.95</v>
      </c>
      <c r="Q595" s="54">
        <v>11.84</v>
      </c>
      <c r="R595" s="54">
        <v>13.73</v>
      </c>
      <c r="S595" s="55"/>
      <c r="T595" s="1"/>
      <c r="U595" s="1"/>
      <c r="V595" s="1"/>
      <c r="W595" s="1"/>
      <c r="X595" s="1"/>
      <c r="Y595" s="1"/>
      <c r="Z595" s="1"/>
    </row>
    <row r="596" spans="1:26" ht="15.75" customHeight="1" x14ac:dyDescent="0.25">
      <c r="A596" s="54">
        <v>80724239</v>
      </c>
      <c r="B596" s="56" t="s">
        <v>1539</v>
      </c>
      <c r="C596" s="55" t="s">
        <v>1247</v>
      </c>
      <c r="D596" s="54" t="s">
        <v>1458</v>
      </c>
      <c r="E596" s="54" t="s">
        <v>1527</v>
      </c>
      <c r="F596" s="54" t="s">
        <v>1536</v>
      </c>
      <c r="G596" s="57">
        <v>12</v>
      </c>
      <c r="H596" s="57" t="s">
        <v>544</v>
      </c>
      <c r="I596" s="57">
        <v>8.2100000000000009</v>
      </c>
      <c r="J596" s="57">
        <v>9.52</v>
      </c>
      <c r="K596" s="57">
        <v>98.52</v>
      </c>
      <c r="L596" s="57">
        <v>114.28</v>
      </c>
      <c r="M596" s="57">
        <v>9.1199999999999992</v>
      </c>
      <c r="N596" s="57">
        <v>10.58</v>
      </c>
      <c r="O596" s="57">
        <v>109.44</v>
      </c>
      <c r="P596" s="57">
        <v>126.95</v>
      </c>
      <c r="Q596" s="54">
        <v>11.84</v>
      </c>
      <c r="R596" s="54">
        <v>13.73</v>
      </c>
      <c r="S596" s="55"/>
      <c r="T596" s="1"/>
      <c r="U596" s="1"/>
      <c r="V596" s="1"/>
      <c r="W596" s="1"/>
      <c r="X596" s="1"/>
      <c r="Y596" s="1"/>
      <c r="Z596" s="1"/>
    </row>
    <row r="597" spans="1:26" ht="15.75" customHeight="1" x14ac:dyDescent="0.25">
      <c r="A597" s="54">
        <v>80755365</v>
      </c>
      <c r="B597" s="56" t="s">
        <v>1540</v>
      </c>
      <c r="C597" s="55" t="s">
        <v>1247</v>
      </c>
      <c r="D597" s="54" t="s">
        <v>1458</v>
      </c>
      <c r="E597" s="54" t="s">
        <v>1527</v>
      </c>
      <c r="F597" s="54" t="s">
        <v>1541</v>
      </c>
      <c r="G597" s="57">
        <v>12</v>
      </c>
      <c r="H597" s="57" t="s">
        <v>544</v>
      </c>
      <c r="I597" s="57">
        <v>8.23</v>
      </c>
      <c r="J597" s="57">
        <v>9.5500000000000007</v>
      </c>
      <c r="K597" s="57">
        <v>98.76</v>
      </c>
      <c r="L597" s="57">
        <v>114.56</v>
      </c>
      <c r="M597" s="57">
        <v>9.14</v>
      </c>
      <c r="N597" s="57">
        <v>10.6</v>
      </c>
      <c r="O597" s="57">
        <v>109.68</v>
      </c>
      <c r="P597" s="57">
        <v>127.23</v>
      </c>
      <c r="Q597" s="54">
        <v>11.87</v>
      </c>
      <c r="R597" s="54">
        <v>13.77</v>
      </c>
      <c r="S597" s="55"/>
      <c r="T597" s="1"/>
      <c r="U597" s="1"/>
      <c r="V597" s="1"/>
      <c r="W597" s="1"/>
      <c r="X597" s="1"/>
      <c r="Y597" s="1"/>
      <c r="Z597" s="1"/>
    </row>
    <row r="598" spans="1:26" ht="15.75" customHeight="1" x14ac:dyDescent="0.25">
      <c r="A598" s="54">
        <v>80755366</v>
      </c>
      <c r="B598" s="56" t="s">
        <v>1542</v>
      </c>
      <c r="C598" s="55" t="s">
        <v>1247</v>
      </c>
      <c r="D598" s="54" t="s">
        <v>1458</v>
      </c>
      <c r="E598" s="54" t="s">
        <v>1527</v>
      </c>
      <c r="F598" s="54" t="s">
        <v>1543</v>
      </c>
      <c r="G598" s="57">
        <v>12</v>
      </c>
      <c r="H598" s="57" t="s">
        <v>544</v>
      </c>
      <c r="I598" s="57">
        <v>4.9400000000000004</v>
      </c>
      <c r="J598" s="57">
        <v>5.73</v>
      </c>
      <c r="K598" s="57">
        <v>59.28</v>
      </c>
      <c r="L598" s="57">
        <v>68.760000000000005</v>
      </c>
      <c r="M598" s="57">
        <v>5.49</v>
      </c>
      <c r="N598" s="57">
        <v>6.37</v>
      </c>
      <c r="O598" s="57">
        <v>65.88</v>
      </c>
      <c r="P598" s="57">
        <v>76.42</v>
      </c>
      <c r="Q598" s="54">
        <v>7.13</v>
      </c>
      <c r="R598" s="54">
        <v>8.27</v>
      </c>
      <c r="S598" s="55"/>
      <c r="T598" s="1"/>
      <c r="U598" s="1"/>
      <c r="V598" s="1"/>
      <c r="W598" s="1"/>
      <c r="X598" s="1"/>
      <c r="Y598" s="1"/>
      <c r="Z598" s="1"/>
    </row>
    <row r="599" spans="1:26" ht="15.75" customHeight="1" x14ac:dyDescent="0.25">
      <c r="A599" s="54">
        <v>80816345</v>
      </c>
      <c r="B599" s="56" t="s">
        <v>1544</v>
      </c>
      <c r="C599" s="55" t="s">
        <v>1247</v>
      </c>
      <c r="D599" s="54" t="s">
        <v>1458</v>
      </c>
      <c r="E599" s="54" t="s">
        <v>1527</v>
      </c>
      <c r="F599" s="54" t="s">
        <v>1545</v>
      </c>
      <c r="G599" s="57">
        <v>10</v>
      </c>
      <c r="H599" s="57" t="s">
        <v>544</v>
      </c>
      <c r="I599" s="57">
        <v>12.03</v>
      </c>
      <c r="J599" s="57">
        <v>13.95</v>
      </c>
      <c r="K599" s="57">
        <v>120.3</v>
      </c>
      <c r="L599" s="57">
        <v>139.55000000000001</v>
      </c>
      <c r="M599" s="57">
        <v>13.37</v>
      </c>
      <c r="N599" s="57">
        <v>15.51</v>
      </c>
      <c r="O599" s="57">
        <v>133.69999999999999</v>
      </c>
      <c r="P599" s="57">
        <v>155.09</v>
      </c>
      <c r="Q599" s="54">
        <v>17.36</v>
      </c>
      <c r="R599" s="54">
        <v>20.14</v>
      </c>
      <c r="S599" s="55"/>
      <c r="T599" s="1"/>
      <c r="U599" s="1"/>
      <c r="V599" s="1"/>
      <c r="W599" s="1"/>
      <c r="X599" s="1"/>
      <c r="Y599" s="1"/>
      <c r="Z599" s="1"/>
    </row>
    <row r="600" spans="1:26" ht="15.75" customHeight="1" x14ac:dyDescent="0.25">
      <c r="A600" s="54">
        <v>80816346</v>
      </c>
      <c r="B600" s="56" t="s">
        <v>1546</v>
      </c>
      <c r="C600" s="55" t="s">
        <v>1247</v>
      </c>
      <c r="D600" s="54" t="s">
        <v>1458</v>
      </c>
      <c r="E600" s="54" t="s">
        <v>1527</v>
      </c>
      <c r="F600" s="54" t="s">
        <v>1541</v>
      </c>
      <c r="G600" s="57">
        <v>12</v>
      </c>
      <c r="H600" s="57" t="s">
        <v>544</v>
      </c>
      <c r="I600" s="57">
        <v>8.2100000000000009</v>
      </c>
      <c r="J600" s="57">
        <v>9.52</v>
      </c>
      <c r="K600" s="57">
        <v>98.52</v>
      </c>
      <c r="L600" s="57">
        <v>114.28</v>
      </c>
      <c r="M600" s="57">
        <v>9.1199999999999992</v>
      </c>
      <c r="N600" s="57">
        <v>10.58</v>
      </c>
      <c r="O600" s="57">
        <v>109.44</v>
      </c>
      <c r="P600" s="57">
        <v>126.95</v>
      </c>
      <c r="Q600" s="54">
        <v>11.84</v>
      </c>
      <c r="R600" s="54">
        <v>13.73</v>
      </c>
      <c r="S600" s="55"/>
      <c r="T600" s="1"/>
      <c r="U600" s="1"/>
      <c r="V600" s="1"/>
      <c r="W600" s="1"/>
      <c r="X600" s="1"/>
      <c r="Y600" s="1"/>
      <c r="Z600" s="1"/>
    </row>
    <row r="601" spans="1:26" ht="15.75" customHeight="1" x14ac:dyDescent="0.25">
      <c r="A601" s="54">
        <v>80816347</v>
      </c>
      <c r="B601" s="56" t="s">
        <v>1547</v>
      </c>
      <c r="C601" s="55" t="s">
        <v>1247</v>
      </c>
      <c r="D601" s="54" t="s">
        <v>1458</v>
      </c>
      <c r="E601" s="54" t="s">
        <v>1527</v>
      </c>
      <c r="F601" s="54" t="s">
        <v>1543</v>
      </c>
      <c r="G601" s="57">
        <v>12</v>
      </c>
      <c r="H601" s="57" t="s">
        <v>544</v>
      </c>
      <c r="I601" s="57">
        <v>4.9400000000000004</v>
      </c>
      <c r="J601" s="57">
        <v>5.73</v>
      </c>
      <c r="K601" s="57">
        <v>59.28</v>
      </c>
      <c r="L601" s="57">
        <v>68.760000000000005</v>
      </c>
      <c r="M601" s="57">
        <v>5.49</v>
      </c>
      <c r="N601" s="57">
        <v>6.37</v>
      </c>
      <c r="O601" s="57">
        <v>65.88</v>
      </c>
      <c r="P601" s="57">
        <v>76.42</v>
      </c>
      <c r="Q601" s="54">
        <v>7.13</v>
      </c>
      <c r="R601" s="54">
        <v>8.27</v>
      </c>
      <c r="S601" s="55"/>
      <c r="T601" s="1"/>
      <c r="U601" s="1"/>
      <c r="V601" s="1"/>
      <c r="W601" s="1"/>
      <c r="X601" s="1"/>
      <c r="Y601" s="1"/>
      <c r="Z601" s="1"/>
    </row>
    <row r="602" spans="1:26" ht="15.75" customHeight="1" x14ac:dyDescent="0.25">
      <c r="A602" s="54">
        <v>80337547</v>
      </c>
      <c r="B602" s="56" t="s">
        <v>1548</v>
      </c>
      <c r="C602" s="55" t="s">
        <v>1247</v>
      </c>
      <c r="D602" s="54" t="s">
        <v>1549</v>
      </c>
      <c r="E602" s="54" t="s">
        <v>1550</v>
      </c>
      <c r="F602" s="54" t="s">
        <v>1551</v>
      </c>
      <c r="G602" s="57">
        <v>24</v>
      </c>
      <c r="H602" s="57" t="s">
        <v>544</v>
      </c>
      <c r="I602" s="57">
        <v>3.36</v>
      </c>
      <c r="J602" s="57">
        <v>3.9</v>
      </c>
      <c r="K602" s="57">
        <v>80.64</v>
      </c>
      <c r="L602" s="57">
        <v>93.54</v>
      </c>
      <c r="M602" s="57">
        <v>3.73</v>
      </c>
      <c r="N602" s="57">
        <v>4.33</v>
      </c>
      <c r="O602" s="57">
        <v>89.52</v>
      </c>
      <c r="P602" s="57">
        <v>103.84</v>
      </c>
      <c r="Q602" s="54">
        <v>4.84</v>
      </c>
      <c r="R602" s="54">
        <v>5.61</v>
      </c>
      <c r="S602" s="55"/>
      <c r="T602" s="1"/>
      <c r="U602" s="1"/>
      <c r="V602" s="1"/>
      <c r="W602" s="1"/>
      <c r="X602" s="1"/>
      <c r="Y602" s="1"/>
      <c r="Z602" s="1"/>
    </row>
    <row r="603" spans="1:26" ht="15.75" customHeight="1" x14ac:dyDescent="0.25">
      <c r="A603" s="54">
        <v>80337548</v>
      </c>
      <c r="B603" s="56" t="s">
        <v>1552</v>
      </c>
      <c r="C603" s="55" t="s">
        <v>1247</v>
      </c>
      <c r="D603" s="54" t="s">
        <v>1549</v>
      </c>
      <c r="E603" s="54" t="s">
        <v>1550</v>
      </c>
      <c r="F603" s="54" t="s">
        <v>1553</v>
      </c>
      <c r="G603" s="57">
        <v>12</v>
      </c>
      <c r="H603" s="57" t="s">
        <v>544</v>
      </c>
      <c r="I603" s="57">
        <v>6.34</v>
      </c>
      <c r="J603" s="57">
        <v>7.35</v>
      </c>
      <c r="K603" s="57">
        <v>76.08</v>
      </c>
      <c r="L603" s="57">
        <v>88.25</v>
      </c>
      <c r="M603" s="57">
        <v>7.05</v>
      </c>
      <c r="N603" s="57">
        <v>8.18</v>
      </c>
      <c r="O603" s="57">
        <v>84.6</v>
      </c>
      <c r="P603" s="57">
        <v>98.14</v>
      </c>
      <c r="Q603" s="54">
        <v>9.16</v>
      </c>
      <c r="R603" s="54">
        <v>10.63</v>
      </c>
      <c r="S603" s="55"/>
      <c r="T603" s="1"/>
      <c r="U603" s="1"/>
      <c r="V603" s="1"/>
      <c r="W603" s="1"/>
      <c r="X603" s="1"/>
      <c r="Y603" s="1"/>
      <c r="Z603" s="1"/>
    </row>
    <row r="604" spans="1:26" ht="15.75" customHeight="1" x14ac:dyDescent="0.25">
      <c r="A604" s="54">
        <v>80337560</v>
      </c>
      <c r="B604" s="56" t="s">
        <v>1554</v>
      </c>
      <c r="C604" s="55" t="s">
        <v>1247</v>
      </c>
      <c r="D604" s="54" t="s">
        <v>1549</v>
      </c>
      <c r="E604" s="54" t="s">
        <v>1550</v>
      </c>
      <c r="F604" s="54" t="s">
        <v>1555</v>
      </c>
      <c r="G604" s="57">
        <v>12</v>
      </c>
      <c r="H604" s="57" t="s">
        <v>544</v>
      </c>
      <c r="I604" s="57">
        <v>6.34</v>
      </c>
      <c r="J604" s="57">
        <v>7.35</v>
      </c>
      <c r="K604" s="57">
        <v>76.08</v>
      </c>
      <c r="L604" s="57">
        <v>88.25</v>
      </c>
      <c r="M604" s="57">
        <v>7.05</v>
      </c>
      <c r="N604" s="57">
        <v>8.18</v>
      </c>
      <c r="O604" s="57">
        <v>84.6</v>
      </c>
      <c r="P604" s="57">
        <v>98.14</v>
      </c>
      <c r="Q604" s="54">
        <v>9.16</v>
      </c>
      <c r="R604" s="54">
        <v>10.63</v>
      </c>
      <c r="S604" s="55"/>
      <c r="T604" s="1"/>
      <c r="U604" s="1"/>
      <c r="V604" s="1"/>
      <c r="W604" s="1"/>
      <c r="X604" s="1"/>
      <c r="Y604" s="1"/>
      <c r="Z604" s="1"/>
    </row>
    <row r="605" spans="1:26" ht="15.75" customHeight="1" x14ac:dyDescent="0.25">
      <c r="A605" s="54">
        <v>80337561</v>
      </c>
      <c r="B605" s="56" t="s">
        <v>1556</v>
      </c>
      <c r="C605" s="55" t="s">
        <v>1247</v>
      </c>
      <c r="D605" s="54" t="s">
        <v>1549</v>
      </c>
      <c r="E605" s="54" t="s">
        <v>1550</v>
      </c>
      <c r="F605" s="54" t="s">
        <v>1555</v>
      </c>
      <c r="G605" s="57">
        <v>12</v>
      </c>
      <c r="H605" s="57" t="s">
        <v>544</v>
      </c>
      <c r="I605" s="57">
        <v>6.34</v>
      </c>
      <c r="J605" s="57">
        <v>7.35</v>
      </c>
      <c r="K605" s="57">
        <v>76.08</v>
      </c>
      <c r="L605" s="57">
        <v>88.25</v>
      </c>
      <c r="M605" s="57">
        <v>7.05</v>
      </c>
      <c r="N605" s="57">
        <v>8.18</v>
      </c>
      <c r="O605" s="57">
        <v>84.6</v>
      </c>
      <c r="P605" s="57">
        <v>98.14</v>
      </c>
      <c r="Q605" s="54">
        <v>9.16</v>
      </c>
      <c r="R605" s="54">
        <v>10.63</v>
      </c>
      <c r="S605" s="55"/>
      <c r="T605" s="1"/>
      <c r="U605" s="1"/>
      <c r="V605" s="1"/>
      <c r="W605" s="1"/>
      <c r="X605" s="1"/>
      <c r="Y605" s="1"/>
      <c r="Z605" s="1"/>
    </row>
    <row r="606" spans="1:26" ht="15.75" customHeight="1" x14ac:dyDescent="0.25">
      <c r="A606" s="54">
        <v>80340091</v>
      </c>
      <c r="B606" s="56" t="s">
        <v>1557</v>
      </c>
      <c r="C606" s="55" t="s">
        <v>1247</v>
      </c>
      <c r="D606" s="54" t="s">
        <v>1549</v>
      </c>
      <c r="E606" s="54" t="s">
        <v>1550</v>
      </c>
      <c r="F606" s="54" t="s">
        <v>1492</v>
      </c>
      <c r="G606" s="57">
        <v>24</v>
      </c>
      <c r="H606" s="57" t="s">
        <v>544</v>
      </c>
      <c r="I606" s="57">
        <v>3.11</v>
      </c>
      <c r="J606" s="57">
        <v>3.61</v>
      </c>
      <c r="K606" s="57">
        <v>74.64</v>
      </c>
      <c r="L606" s="57">
        <v>86.58</v>
      </c>
      <c r="M606" s="57">
        <v>3.47</v>
      </c>
      <c r="N606" s="57">
        <v>4.03</v>
      </c>
      <c r="O606" s="57">
        <v>83.28</v>
      </c>
      <c r="P606" s="57">
        <v>96.6</v>
      </c>
      <c r="Q606" s="54">
        <v>4.5</v>
      </c>
      <c r="R606" s="54">
        <v>5.22</v>
      </c>
      <c r="S606" s="55"/>
      <c r="T606" s="1"/>
      <c r="U606" s="1"/>
      <c r="V606" s="1"/>
      <c r="W606" s="1"/>
      <c r="X606" s="1"/>
      <c r="Y606" s="1"/>
      <c r="Z606" s="1"/>
    </row>
    <row r="607" spans="1:26" ht="15.75" customHeight="1" x14ac:dyDescent="0.25">
      <c r="A607" s="54">
        <v>80679243</v>
      </c>
      <c r="B607" s="56" t="s">
        <v>1558</v>
      </c>
      <c r="C607" s="55" t="s">
        <v>1247</v>
      </c>
      <c r="D607" s="54" t="s">
        <v>1549</v>
      </c>
      <c r="E607" s="54" t="s">
        <v>1550</v>
      </c>
      <c r="F607" s="54" t="s">
        <v>1559</v>
      </c>
      <c r="G607" s="57">
        <v>24</v>
      </c>
      <c r="H607" s="57" t="s">
        <v>544</v>
      </c>
      <c r="I607" s="57">
        <v>1.88</v>
      </c>
      <c r="J607" s="57">
        <v>2.1800000000000002</v>
      </c>
      <c r="K607" s="57">
        <v>45.12</v>
      </c>
      <c r="L607" s="57">
        <v>52.34</v>
      </c>
      <c r="M607" s="57">
        <v>2.09</v>
      </c>
      <c r="N607" s="57">
        <v>2.42</v>
      </c>
      <c r="O607" s="57">
        <v>50.16</v>
      </c>
      <c r="P607" s="57">
        <v>58.19</v>
      </c>
      <c r="Q607" s="54">
        <v>2.71</v>
      </c>
      <c r="R607" s="54">
        <v>3.14</v>
      </c>
      <c r="S607" s="55"/>
      <c r="T607" s="1"/>
      <c r="U607" s="1"/>
      <c r="V607" s="1"/>
      <c r="W607" s="1"/>
      <c r="X607" s="1"/>
      <c r="Y607" s="1"/>
      <c r="Z607" s="1"/>
    </row>
    <row r="608" spans="1:26" ht="15.75" customHeight="1" x14ac:dyDescent="0.25">
      <c r="A608" s="54">
        <v>80679257</v>
      </c>
      <c r="B608" s="56" t="s">
        <v>1560</v>
      </c>
      <c r="C608" s="55" t="s">
        <v>1247</v>
      </c>
      <c r="D608" s="54" t="s">
        <v>1549</v>
      </c>
      <c r="E608" s="54" t="s">
        <v>1550</v>
      </c>
      <c r="F608" s="54" t="s">
        <v>1252</v>
      </c>
      <c r="G608" s="57">
        <v>24</v>
      </c>
      <c r="H608" s="57" t="s">
        <v>544</v>
      </c>
      <c r="I608" s="57">
        <v>1.84</v>
      </c>
      <c r="J608" s="57">
        <v>2.13</v>
      </c>
      <c r="K608" s="57">
        <v>44.16</v>
      </c>
      <c r="L608" s="57">
        <v>51.23</v>
      </c>
      <c r="M608" s="57">
        <v>2.0499999999999998</v>
      </c>
      <c r="N608" s="57">
        <v>2.38</v>
      </c>
      <c r="O608" s="57">
        <v>49.2</v>
      </c>
      <c r="P608" s="57">
        <v>57.07</v>
      </c>
      <c r="Q608" s="54">
        <v>2.66</v>
      </c>
      <c r="R608" s="54">
        <v>3.09</v>
      </c>
      <c r="S608" s="55"/>
      <c r="T608" s="1"/>
      <c r="U608" s="1"/>
      <c r="V608" s="1"/>
      <c r="W608" s="1"/>
      <c r="X608" s="1"/>
      <c r="Y608" s="1"/>
      <c r="Z608" s="1"/>
    </row>
    <row r="609" spans="1:26" ht="15.75" customHeight="1" x14ac:dyDescent="0.25">
      <c r="A609" s="54">
        <v>80679263</v>
      </c>
      <c r="B609" s="56" t="s">
        <v>1561</v>
      </c>
      <c r="C609" s="55" t="s">
        <v>1247</v>
      </c>
      <c r="D609" s="54" t="s">
        <v>1549</v>
      </c>
      <c r="E609" s="54" t="s">
        <v>1550</v>
      </c>
      <c r="F609" s="54" t="s">
        <v>1562</v>
      </c>
      <c r="G609" s="57">
        <v>24</v>
      </c>
      <c r="H609" s="57" t="s">
        <v>544</v>
      </c>
      <c r="I609" s="57">
        <v>2.37</v>
      </c>
      <c r="J609" s="57">
        <v>2.75</v>
      </c>
      <c r="K609" s="57">
        <v>56.88</v>
      </c>
      <c r="L609" s="57">
        <v>65.98</v>
      </c>
      <c r="M609" s="57">
        <v>2.63</v>
      </c>
      <c r="N609" s="57">
        <v>3.05</v>
      </c>
      <c r="O609" s="57">
        <v>63.12</v>
      </c>
      <c r="P609" s="57">
        <v>73.22</v>
      </c>
      <c r="Q609" s="54">
        <v>3.41</v>
      </c>
      <c r="R609" s="54">
        <v>3.96</v>
      </c>
      <c r="S609" s="55"/>
      <c r="T609" s="1"/>
      <c r="U609" s="1"/>
      <c r="V609" s="1"/>
      <c r="W609" s="1"/>
      <c r="X609" s="1"/>
      <c r="Y609" s="1"/>
      <c r="Z609" s="1"/>
    </row>
    <row r="610" spans="1:26" ht="15.75" customHeight="1" x14ac:dyDescent="0.25">
      <c r="A610" s="54">
        <v>80679273</v>
      </c>
      <c r="B610" s="56" t="s">
        <v>1563</v>
      </c>
      <c r="C610" s="55" t="s">
        <v>1247</v>
      </c>
      <c r="D610" s="54" t="s">
        <v>1549</v>
      </c>
      <c r="E610" s="54" t="s">
        <v>1550</v>
      </c>
      <c r="F610" s="54" t="s">
        <v>1562</v>
      </c>
      <c r="G610" s="57">
        <v>24</v>
      </c>
      <c r="H610" s="57" t="s">
        <v>544</v>
      </c>
      <c r="I610" s="57">
        <v>2.0299999999999998</v>
      </c>
      <c r="J610" s="57">
        <v>2.35</v>
      </c>
      <c r="K610" s="57">
        <v>48.72</v>
      </c>
      <c r="L610" s="57">
        <v>56.52</v>
      </c>
      <c r="M610" s="57">
        <v>2.2599999999999998</v>
      </c>
      <c r="N610" s="57">
        <v>2.62</v>
      </c>
      <c r="O610" s="57">
        <v>54.24</v>
      </c>
      <c r="P610" s="57">
        <v>62.92</v>
      </c>
      <c r="Q610" s="54">
        <v>2.94</v>
      </c>
      <c r="R610" s="54">
        <v>3.41</v>
      </c>
      <c r="S610" s="55"/>
      <c r="T610" s="1"/>
      <c r="U610" s="1"/>
      <c r="V610" s="1"/>
      <c r="W610" s="1"/>
      <c r="X610" s="1"/>
      <c r="Y610" s="1"/>
      <c r="Z610" s="1"/>
    </row>
    <row r="611" spans="1:26" ht="15.75" customHeight="1" x14ac:dyDescent="0.25">
      <c r="A611" s="54">
        <v>80680412</v>
      </c>
      <c r="B611" s="56" t="s">
        <v>1564</v>
      </c>
      <c r="C611" s="55" t="s">
        <v>1247</v>
      </c>
      <c r="D611" s="54" t="s">
        <v>1549</v>
      </c>
      <c r="E611" s="54" t="s">
        <v>1550</v>
      </c>
      <c r="F611" s="54" t="s">
        <v>1565</v>
      </c>
      <c r="G611" s="57">
        <v>12</v>
      </c>
      <c r="H611" s="57" t="s">
        <v>544</v>
      </c>
      <c r="I611" s="57">
        <v>3.57</v>
      </c>
      <c r="J611" s="57">
        <v>4.1399999999999997</v>
      </c>
      <c r="K611" s="57">
        <v>42.84</v>
      </c>
      <c r="L611" s="57">
        <v>49.69</v>
      </c>
      <c r="M611" s="57">
        <v>3.97</v>
      </c>
      <c r="N611" s="57">
        <v>4.6100000000000003</v>
      </c>
      <c r="O611" s="57">
        <v>47.64</v>
      </c>
      <c r="P611" s="57">
        <v>55.26</v>
      </c>
      <c r="Q611" s="54">
        <v>5.16</v>
      </c>
      <c r="R611" s="54">
        <v>5.99</v>
      </c>
      <c r="S611" s="55"/>
      <c r="T611" s="1"/>
      <c r="U611" s="1"/>
      <c r="V611" s="1"/>
      <c r="W611" s="1"/>
      <c r="X611" s="1"/>
      <c r="Y611" s="1"/>
      <c r="Z611" s="1"/>
    </row>
    <row r="612" spans="1:26" ht="15.75" customHeight="1" x14ac:dyDescent="0.25">
      <c r="A612" s="54">
        <v>80684299</v>
      </c>
      <c r="B612" s="56" t="s">
        <v>1566</v>
      </c>
      <c r="C612" s="55" t="s">
        <v>1247</v>
      </c>
      <c r="D612" s="54" t="s">
        <v>1549</v>
      </c>
      <c r="E612" s="54" t="s">
        <v>1550</v>
      </c>
      <c r="F612" s="54" t="s">
        <v>1567</v>
      </c>
      <c r="G612" s="57">
        <v>12</v>
      </c>
      <c r="H612" s="57" t="s">
        <v>544</v>
      </c>
      <c r="I612" s="57">
        <v>2.09</v>
      </c>
      <c r="J612" s="57">
        <v>2.42</v>
      </c>
      <c r="K612" s="57">
        <v>25.08</v>
      </c>
      <c r="L612" s="57">
        <v>29.09</v>
      </c>
      <c r="M612" s="57">
        <v>2.33</v>
      </c>
      <c r="N612" s="57">
        <v>2.7</v>
      </c>
      <c r="O612" s="57">
        <v>27.96</v>
      </c>
      <c r="P612" s="57">
        <v>32.43</v>
      </c>
      <c r="Q612" s="54">
        <v>3.02</v>
      </c>
      <c r="R612" s="54">
        <v>3.5</v>
      </c>
      <c r="S612" s="55"/>
      <c r="T612" s="1"/>
      <c r="U612" s="1"/>
      <c r="V612" s="1"/>
      <c r="W612" s="1"/>
      <c r="X612" s="1"/>
      <c r="Y612" s="1"/>
      <c r="Z612" s="1"/>
    </row>
    <row r="613" spans="1:26" ht="15.75" customHeight="1" x14ac:dyDescent="0.25">
      <c r="A613" s="54">
        <v>80684304</v>
      </c>
      <c r="B613" s="56" t="s">
        <v>1568</v>
      </c>
      <c r="C613" s="55" t="s">
        <v>1247</v>
      </c>
      <c r="D613" s="54" t="s">
        <v>1549</v>
      </c>
      <c r="E613" s="54" t="s">
        <v>1550</v>
      </c>
      <c r="F613" s="54" t="s">
        <v>1264</v>
      </c>
      <c r="G613" s="57">
        <v>24</v>
      </c>
      <c r="H613" s="57" t="s">
        <v>544</v>
      </c>
      <c r="I613" s="57">
        <v>1.68</v>
      </c>
      <c r="J613" s="57">
        <v>1.95</v>
      </c>
      <c r="K613" s="57">
        <v>40.32</v>
      </c>
      <c r="L613" s="57">
        <v>46.77</v>
      </c>
      <c r="M613" s="57">
        <v>1.87</v>
      </c>
      <c r="N613" s="57">
        <v>2.17</v>
      </c>
      <c r="O613" s="57">
        <v>44.88</v>
      </c>
      <c r="P613" s="57">
        <v>52.06</v>
      </c>
      <c r="Q613" s="54">
        <v>2.4300000000000002</v>
      </c>
      <c r="R613" s="54">
        <v>2.82</v>
      </c>
      <c r="S613" s="55"/>
      <c r="T613" s="1"/>
      <c r="U613" s="1"/>
      <c r="V613" s="1"/>
      <c r="W613" s="1"/>
      <c r="X613" s="1"/>
      <c r="Y613" s="1"/>
      <c r="Z613" s="1"/>
    </row>
    <row r="614" spans="1:26" ht="15.75" customHeight="1" x14ac:dyDescent="0.25">
      <c r="A614" s="54">
        <v>80684309</v>
      </c>
      <c r="B614" s="56" t="s">
        <v>1569</v>
      </c>
      <c r="C614" s="55" t="s">
        <v>1247</v>
      </c>
      <c r="D614" s="54" t="s">
        <v>1549</v>
      </c>
      <c r="E614" s="54" t="s">
        <v>1550</v>
      </c>
      <c r="F614" s="54" t="s">
        <v>1570</v>
      </c>
      <c r="G614" s="57">
        <v>12</v>
      </c>
      <c r="H614" s="57" t="s">
        <v>544</v>
      </c>
      <c r="I614" s="57">
        <v>5.14</v>
      </c>
      <c r="J614" s="57">
        <v>5.96</v>
      </c>
      <c r="K614" s="57">
        <v>61.68</v>
      </c>
      <c r="L614" s="57">
        <v>71.55</v>
      </c>
      <c r="M614" s="57">
        <v>5.71</v>
      </c>
      <c r="N614" s="57">
        <v>6.62</v>
      </c>
      <c r="O614" s="57">
        <v>68.52</v>
      </c>
      <c r="P614" s="57">
        <v>79.48</v>
      </c>
      <c r="Q614" s="54">
        <v>7.42</v>
      </c>
      <c r="R614" s="54">
        <v>8.61</v>
      </c>
      <c r="S614" s="55"/>
      <c r="T614" s="1"/>
      <c r="U614" s="1"/>
      <c r="V614" s="1"/>
      <c r="W614" s="1"/>
      <c r="X614" s="1"/>
      <c r="Y614" s="1"/>
      <c r="Z614" s="1"/>
    </row>
    <row r="615" spans="1:26" ht="15.75" customHeight="1" x14ac:dyDescent="0.25">
      <c r="A615" s="54">
        <v>80684784</v>
      </c>
      <c r="B615" s="56" t="s">
        <v>1571</v>
      </c>
      <c r="C615" s="55" t="s">
        <v>1247</v>
      </c>
      <c r="D615" s="54" t="s">
        <v>1549</v>
      </c>
      <c r="E615" s="54" t="s">
        <v>1550</v>
      </c>
      <c r="F615" s="54" t="s">
        <v>1572</v>
      </c>
      <c r="G615" s="57">
        <v>24</v>
      </c>
      <c r="H615" s="57" t="s">
        <v>544</v>
      </c>
      <c r="I615" s="57">
        <v>3.89</v>
      </c>
      <c r="J615" s="57">
        <v>4.51</v>
      </c>
      <c r="K615" s="57">
        <v>93.36</v>
      </c>
      <c r="L615" s="57">
        <v>108.3</v>
      </c>
      <c r="M615" s="57">
        <v>4.32</v>
      </c>
      <c r="N615" s="57">
        <v>5.01</v>
      </c>
      <c r="O615" s="57">
        <v>103.68</v>
      </c>
      <c r="P615" s="57">
        <v>120.27</v>
      </c>
      <c r="Q615" s="54">
        <v>5.61</v>
      </c>
      <c r="R615" s="54">
        <v>6.51</v>
      </c>
      <c r="S615" s="55"/>
      <c r="T615" s="1"/>
      <c r="U615" s="1"/>
      <c r="V615" s="1"/>
      <c r="W615" s="1"/>
      <c r="X615" s="1"/>
      <c r="Y615" s="1"/>
      <c r="Z615" s="1"/>
    </row>
    <row r="616" spans="1:26" ht="15.75" customHeight="1" x14ac:dyDescent="0.25">
      <c r="A616" s="54">
        <v>80350783</v>
      </c>
      <c r="B616" s="56" t="s">
        <v>1573</v>
      </c>
      <c r="C616" s="55" t="s">
        <v>1247</v>
      </c>
      <c r="D616" s="54" t="s">
        <v>1549</v>
      </c>
      <c r="E616" s="54" t="s">
        <v>1574</v>
      </c>
      <c r="F616" s="54" t="s">
        <v>1575</v>
      </c>
      <c r="G616" s="57">
        <v>12</v>
      </c>
      <c r="H616" s="57" t="s">
        <v>544</v>
      </c>
      <c r="I616" s="57">
        <v>10.050000000000001</v>
      </c>
      <c r="J616" s="57">
        <v>11.66</v>
      </c>
      <c r="K616" s="57">
        <v>120.6</v>
      </c>
      <c r="L616" s="57">
        <v>139.9</v>
      </c>
      <c r="M616" s="57">
        <v>11.17</v>
      </c>
      <c r="N616" s="57">
        <v>12.96</v>
      </c>
      <c r="O616" s="57">
        <v>134.04</v>
      </c>
      <c r="P616" s="57">
        <v>155.49</v>
      </c>
      <c r="Q616" s="54">
        <v>14.51</v>
      </c>
      <c r="R616" s="54">
        <v>16.829999999999998</v>
      </c>
      <c r="S616" s="55"/>
      <c r="T616" s="1"/>
      <c r="U616" s="1"/>
      <c r="V616" s="1"/>
      <c r="W616" s="1"/>
      <c r="X616" s="1"/>
      <c r="Y616" s="1"/>
      <c r="Z616" s="1"/>
    </row>
    <row r="617" spans="1:26" ht="15.75" customHeight="1" x14ac:dyDescent="0.25">
      <c r="A617" s="1">
        <v>80368858</v>
      </c>
      <c r="B617" s="1" t="s">
        <v>1576</v>
      </c>
      <c r="C617" s="1" t="s">
        <v>1247</v>
      </c>
      <c r="D617" s="1" t="s">
        <v>1549</v>
      </c>
      <c r="E617" s="1" t="s">
        <v>1574</v>
      </c>
      <c r="F617" s="1" t="s">
        <v>1492</v>
      </c>
      <c r="G617" s="1">
        <v>12</v>
      </c>
      <c r="H617" s="1" t="s">
        <v>544</v>
      </c>
      <c r="I617" s="1">
        <v>10.050000000000001</v>
      </c>
      <c r="J617" s="1">
        <v>11.66</v>
      </c>
      <c r="K617" s="1">
        <v>120.6</v>
      </c>
      <c r="L617" s="1">
        <v>139.9</v>
      </c>
      <c r="M617" s="1">
        <v>11.17</v>
      </c>
      <c r="N617" s="1">
        <v>12.96</v>
      </c>
      <c r="O617" s="1">
        <v>134.04</v>
      </c>
      <c r="P617" s="1">
        <v>155.49</v>
      </c>
      <c r="Q617" s="1">
        <v>14.51</v>
      </c>
      <c r="R617" s="1">
        <v>16.829999999999998</v>
      </c>
      <c r="S617" s="55"/>
      <c r="T617" s="1"/>
      <c r="U617" s="1"/>
      <c r="V617" s="1"/>
      <c r="W617" s="1"/>
      <c r="X617" s="1"/>
      <c r="Y617" s="1"/>
      <c r="Z617" s="1"/>
    </row>
    <row r="618" spans="1:26" ht="15.75" customHeight="1" x14ac:dyDescent="0.25">
      <c r="A618" s="1">
        <v>80368859</v>
      </c>
      <c r="B618" s="1" t="s">
        <v>1577</v>
      </c>
      <c r="C618" s="1" t="s">
        <v>1247</v>
      </c>
      <c r="D618" s="1" t="s">
        <v>1549</v>
      </c>
      <c r="E618" s="1" t="s">
        <v>1574</v>
      </c>
      <c r="F618" s="1" t="s">
        <v>1578</v>
      </c>
      <c r="G618" s="1">
        <v>12</v>
      </c>
      <c r="H618" s="1" t="s">
        <v>544</v>
      </c>
      <c r="I618" s="1">
        <v>10.050000000000001</v>
      </c>
      <c r="J618" s="1">
        <v>11.66</v>
      </c>
      <c r="K618" s="1">
        <v>120.6</v>
      </c>
      <c r="L618" s="1">
        <v>139.9</v>
      </c>
      <c r="M618" s="1">
        <v>11.17</v>
      </c>
      <c r="N618" s="1">
        <v>12.96</v>
      </c>
      <c r="O618" s="1">
        <v>134.04</v>
      </c>
      <c r="P618" s="1">
        <v>155.49</v>
      </c>
      <c r="Q618" s="1">
        <v>14.51</v>
      </c>
      <c r="R618" s="1">
        <v>16.829999999999998</v>
      </c>
      <c r="S618" s="55"/>
      <c r="T618" s="1"/>
      <c r="U618" s="1"/>
      <c r="V618" s="1"/>
      <c r="W618" s="1"/>
      <c r="X618" s="1"/>
      <c r="Y618" s="1"/>
      <c r="Z618" s="1"/>
    </row>
    <row r="619" spans="1:26" ht="15.75" customHeight="1" x14ac:dyDescent="0.25">
      <c r="A619" s="1">
        <v>80311971</v>
      </c>
      <c r="B619" s="1" t="s">
        <v>1579</v>
      </c>
      <c r="C619" s="1" t="s">
        <v>1247</v>
      </c>
      <c r="D619" s="1" t="s">
        <v>1580</v>
      </c>
      <c r="E619" s="1" t="s">
        <v>1581</v>
      </c>
      <c r="F619" s="1" t="s">
        <v>1264</v>
      </c>
      <c r="G619" s="1">
        <v>12</v>
      </c>
      <c r="H619" s="1" t="s">
        <v>544</v>
      </c>
      <c r="I619" s="1">
        <v>2.23</v>
      </c>
      <c r="J619" s="1">
        <v>2.59</v>
      </c>
      <c r="K619" s="1">
        <v>26.76</v>
      </c>
      <c r="L619" s="1">
        <v>31.04</v>
      </c>
      <c r="M619" s="1">
        <v>2.48</v>
      </c>
      <c r="N619" s="1">
        <v>2.88</v>
      </c>
      <c r="O619" s="1">
        <v>29.76</v>
      </c>
      <c r="P619" s="1">
        <v>34.520000000000003</v>
      </c>
      <c r="Q619" s="1">
        <v>3.22</v>
      </c>
      <c r="R619" s="1">
        <v>3.74</v>
      </c>
      <c r="S619" s="55"/>
      <c r="T619" s="1"/>
      <c r="U619" s="1"/>
      <c r="V619" s="1"/>
      <c r="W619" s="1"/>
      <c r="X619" s="1"/>
      <c r="Y619" s="1"/>
      <c r="Z619" s="1"/>
    </row>
    <row r="620" spans="1:26" ht="15.75" customHeight="1" x14ac:dyDescent="0.25">
      <c r="A620" s="1">
        <v>80311972</v>
      </c>
      <c r="B620" s="1" t="s">
        <v>1582</v>
      </c>
      <c r="C620" s="1" t="s">
        <v>1247</v>
      </c>
      <c r="D620" s="1" t="s">
        <v>1580</v>
      </c>
      <c r="E620" s="1" t="s">
        <v>1581</v>
      </c>
      <c r="F620" s="1" t="s">
        <v>1264</v>
      </c>
      <c r="G620" s="1">
        <v>12</v>
      </c>
      <c r="H620" s="1" t="s">
        <v>544</v>
      </c>
      <c r="I620" s="1">
        <v>2.23</v>
      </c>
      <c r="J620" s="1">
        <v>2.59</v>
      </c>
      <c r="K620" s="1">
        <v>26.76</v>
      </c>
      <c r="L620" s="1">
        <v>31.04</v>
      </c>
      <c r="M620" s="1">
        <v>2.48</v>
      </c>
      <c r="N620" s="1">
        <v>2.88</v>
      </c>
      <c r="O620" s="1">
        <v>29.76</v>
      </c>
      <c r="P620" s="1">
        <v>34.520000000000003</v>
      </c>
      <c r="Q620" s="1">
        <v>3.22</v>
      </c>
      <c r="R620" s="1">
        <v>3.74</v>
      </c>
      <c r="S620" s="55"/>
      <c r="T620" s="1"/>
      <c r="U620" s="1"/>
      <c r="V620" s="1"/>
      <c r="W620" s="1"/>
      <c r="X620" s="1"/>
      <c r="Y620" s="1"/>
      <c r="Z620" s="1"/>
    </row>
    <row r="621" spans="1:26" ht="15.75" customHeight="1" x14ac:dyDescent="0.25">
      <c r="A621" s="1">
        <v>80330549</v>
      </c>
      <c r="B621" s="1" t="s">
        <v>1583</v>
      </c>
      <c r="C621" s="1" t="s">
        <v>1247</v>
      </c>
      <c r="D621" s="1" t="s">
        <v>1580</v>
      </c>
      <c r="E621" s="1" t="s">
        <v>1581</v>
      </c>
      <c r="F621" s="1" t="s">
        <v>1584</v>
      </c>
      <c r="G621" s="1">
        <v>12</v>
      </c>
      <c r="H621" s="1" t="s">
        <v>544</v>
      </c>
      <c r="I621" s="1">
        <v>4.6399999999999997</v>
      </c>
      <c r="J621" s="1">
        <v>5.38</v>
      </c>
      <c r="K621" s="1">
        <v>55.68</v>
      </c>
      <c r="L621" s="1">
        <v>64.59</v>
      </c>
      <c r="M621" s="1">
        <v>5.16</v>
      </c>
      <c r="N621" s="1">
        <v>5.99</v>
      </c>
      <c r="O621" s="1">
        <v>61.92</v>
      </c>
      <c r="P621" s="1">
        <v>71.83</v>
      </c>
      <c r="Q621" s="1">
        <v>6.7</v>
      </c>
      <c r="R621" s="1">
        <v>7.77</v>
      </c>
      <c r="S621" s="55"/>
      <c r="T621" s="1"/>
      <c r="U621" s="1"/>
      <c r="V621" s="1"/>
      <c r="W621" s="1"/>
      <c r="X621" s="1"/>
      <c r="Y621" s="1"/>
      <c r="Z621" s="1"/>
    </row>
    <row r="622" spans="1:26" ht="15.75" customHeight="1" x14ac:dyDescent="0.25">
      <c r="A622" s="1">
        <v>80692228</v>
      </c>
      <c r="B622" s="1" t="s">
        <v>1585</v>
      </c>
      <c r="C622" s="1" t="s">
        <v>1247</v>
      </c>
      <c r="D622" s="1" t="s">
        <v>1580</v>
      </c>
      <c r="E622" s="1" t="s">
        <v>1581</v>
      </c>
      <c r="F622" s="1" t="s">
        <v>1586</v>
      </c>
      <c r="G622" s="1">
        <v>12</v>
      </c>
      <c r="H622" s="1" t="s">
        <v>544</v>
      </c>
      <c r="I622" s="1">
        <v>4.6399999999999997</v>
      </c>
      <c r="J622" s="1">
        <v>5.38</v>
      </c>
      <c r="K622" s="1">
        <v>55.68</v>
      </c>
      <c r="L622" s="1">
        <v>64.59</v>
      </c>
      <c r="M622" s="1">
        <v>5.16</v>
      </c>
      <c r="N622" s="1">
        <v>5.99</v>
      </c>
      <c r="O622" s="1">
        <v>61.92</v>
      </c>
      <c r="P622" s="1">
        <v>71.83</v>
      </c>
      <c r="Q622" s="1">
        <v>6.7</v>
      </c>
      <c r="R622" s="1">
        <v>7.77</v>
      </c>
      <c r="S622" s="1"/>
      <c r="T622" s="1"/>
      <c r="U622" s="1"/>
      <c r="V622" s="1"/>
      <c r="W622" s="1"/>
      <c r="X622" s="1"/>
      <c r="Y622" s="1"/>
      <c r="Z622" s="1"/>
    </row>
    <row r="623" spans="1:26" ht="15.75" customHeight="1" x14ac:dyDescent="0.25">
      <c r="A623" s="1">
        <v>80692231</v>
      </c>
      <c r="B623" s="1" t="s">
        <v>1587</v>
      </c>
      <c r="C623" s="1" t="s">
        <v>1247</v>
      </c>
      <c r="D623" s="1" t="s">
        <v>1580</v>
      </c>
      <c r="E623" s="1" t="s">
        <v>1581</v>
      </c>
      <c r="F623" s="1" t="s">
        <v>1586</v>
      </c>
      <c r="G623" s="1">
        <v>12</v>
      </c>
      <c r="H623" s="1" t="s">
        <v>544</v>
      </c>
      <c r="I623" s="1">
        <v>4.6399999999999997</v>
      </c>
      <c r="J623" s="1">
        <v>5.38</v>
      </c>
      <c r="K623" s="1">
        <v>55.68</v>
      </c>
      <c r="L623" s="1">
        <v>64.59</v>
      </c>
      <c r="M623" s="1">
        <v>5.16</v>
      </c>
      <c r="N623" s="1">
        <v>5.99</v>
      </c>
      <c r="O623" s="1">
        <v>61.92</v>
      </c>
      <c r="P623" s="1">
        <v>71.83</v>
      </c>
      <c r="Q623" s="1">
        <v>6.7</v>
      </c>
      <c r="R623" s="1">
        <v>7.77</v>
      </c>
      <c r="S623" s="1"/>
      <c r="T623" s="1"/>
      <c r="U623" s="1"/>
      <c r="V623" s="1"/>
      <c r="W623" s="1"/>
      <c r="X623" s="1"/>
      <c r="Y623" s="1"/>
      <c r="Z623" s="1"/>
    </row>
    <row r="624" spans="1:26" ht="15.75" customHeight="1" x14ac:dyDescent="0.25">
      <c r="A624" s="1">
        <v>80692238</v>
      </c>
      <c r="B624" s="1" t="s">
        <v>1588</v>
      </c>
      <c r="C624" s="1" t="s">
        <v>1247</v>
      </c>
      <c r="D624" s="1" t="s">
        <v>1580</v>
      </c>
      <c r="E624" s="1" t="s">
        <v>1581</v>
      </c>
      <c r="F624" s="1" t="s">
        <v>1562</v>
      </c>
      <c r="G624" s="1">
        <v>12</v>
      </c>
      <c r="H624" s="1" t="s">
        <v>544</v>
      </c>
      <c r="I624" s="1">
        <v>2.87</v>
      </c>
      <c r="J624" s="1">
        <v>3.33</v>
      </c>
      <c r="K624" s="1">
        <v>34.44</v>
      </c>
      <c r="L624" s="1">
        <v>39.950000000000003</v>
      </c>
      <c r="M624" s="1">
        <v>3.19</v>
      </c>
      <c r="N624" s="1">
        <v>3.7</v>
      </c>
      <c r="O624" s="1">
        <v>38.28</v>
      </c>
      <c r="P624" s="1">
        <v>44.4</v>
      </c>
      <c r="Q624" s="1">
        <v>4.1399999999999997</v>
      </c>
      <c r="R624" s="1">
        <v>4.8</v>
      </c>
      <c r="S624" s="1"/>
      <c r="T624" s="1"/>
      <c r="U624" s="1"/>
      <c r="V624" s="1"/>
      <c r="W624" s="1"/>
      <c r="X624" s="1"/>
      <c r="Y624" s="1"/>
      <c r="Z624" s="1"/>
    </row>
    <row r="625" spans="1:26" ht="15.75" customHeight="1" x14ac:dyDescent="0.25">
      <c r="A625" s="1">
        <v>80290033</v>
      </c>
      <c r="B625" s="1" t="s">
        <v>1589</v>
      </c>
      <c r="C625" s="1" t="s">
        <v>1247</v>
      </c>
      <c r="D625" s="1" t="s">
        <v>1580</v>
      </c>
      <c r="E625" s="1" t="s">
        <v>1590</v>
      </c>
      <c r="F625" s="1" t="s">
        <v>1300</v>
      </c>
      <c r="G625" s="1">
        <v>12</v>
      </c>
      <c r="H625" s="1" t="s">
        <v>544</v>
      </c>
      <c r="I625" s="1">
        <v>2.12</v>
      </c>
      <c r="J625" s="1">
        <v>2.46</v>
      </c>
      <c r="K625" s="1">
        <v>25.44</v>
      </c>
      <c r="L625" s="1">
        <v>29.51</v>
      </c>
      <c r="M625" s="1">
        <v>2.36</v>
      </c>
      <c r="N625" s="1">
        <v>2.74</v>
      </c>
      <c r="O625" s="1">
        <v>28.32</v>
      </c>
      <c r="P625" s="1">
        <v>32.85</v>
      </c>
      <c r="Q625" s="1">
        <v>3.06</v>
      </c>
      <c r="R625" s="1">
        <v>3.55</v>
      </c>
      <c r="S625" s="1"/>
      <c r="T625" s="1"/>
      <c r="U625" s="1"/>
      <c r="V625" s="1"/>
      <c r="W625" s="1"/>
      <c r="X625" s="1"/>
      <c r="Y625" s="1"/>
      <c r="Z625" s="1"/>
    </row>
    <row r="626" spans="1:26" ht="15.75" customHeight="1" x14ac:dyDescent="0.25">
      <c r="A626" s="1">
        <v>80296402</v>
      </c>
      <c r="B626" s="1" t="s">
        <v>1591</v>
      </c>
      <c r="C626" s="1" t="s">
        <v>1247</v>
      </c>
      <c r="D626" s="1" t="s">
        <v>1580</v>
      </c>
      <c r="E626" s="1" t="s">
        <v>1590</v>
      </c>
      <c r="F626" s="1" t="s">
        <v>1300</v>
      </c>
      <c r="G626" s="1">
        <v>12</v>
      </c>
      <c r="H626" s="1" t="s">
        <v>544</v>
      </c>
      <c r="I626" s="1">
        <v>2.12</v>
      </c>
      <c r="J626" s="1">
        <v>2.46</v>
      </c>
      <c r="K626" s="1">
        <v>25.44</v>
      </c>
      <c r="L626" s="1">
        <v>29.51</v>
      </c>
      <c r="M626" s="1">
        <v>2.36</v>
      </c>
      <c r="N626" s="1">
        <v>2.74</v>
      </c>
      <c r="O626" s="1">
        <v>28.32</v>
      </c>
      <c r="P626" s="1">
        <v>32.85</v>
      </c>
      <c r="Q626" s="1">
        <v>3.06</v>
      </c>
      <c r="R626" s="1">
        <v>3.55</v>
      </c>
      <c r="S626" s="1"/>
      <c r="T626" s="1"/>
      <c r="U626" s="1"/>
      <c r="V626" s="1"/>
      <c r="W626" s="1"/>
      <c r="X626" s="1"/>
      <c r="Y626" s="1"/>
      <c r="Z626" s="1"/>
    </row>
    <row r="627" spans="1:26" ht="15.75" customHeight="1" x14ac:dyDescent="0.25">
      <c r="A627" s="1">
        <v>80330555</v>
      </c>
      <c r="B627" s="1" t="s">
        <v>1592</v>
      </c>
      <c r="C627" s="1" t="s">
        <v>1247</v>
      </c>
      <c r="D627" s="1" t="s">
        <v>1580</v>
      </c>
      <c r="E627" s="1" t="s">
        <v>1590</v>
      </c>
      <c r="F627" s="1" t="s">
        <v>1584</v>
      </c>
      <c r="G627" s="1">
        <v>12</v>
      </c>
      <c r="H627" s="1" t="s">
        <v>544</v>
      </c>
      <c r="I627" s="1">
        <v>4.6399999999999997</v>
      </c>
      <c r="J627" s="1">
        <v>5.38</v>
      </c>
      <c r="K627" s="1">
        <v>55.68</v>
      </c>
      <c r="L627" s="1">
        <v>64.59</v>
      </c>
      <c r="M627" s="1">
        <v>5.16</v>
      </c>
      <c r="N627" s="1">
        <v>5.99</v>
      </c>
      <c r="O627" s="1">
        <v>61.92</v>
      </c>
      <c r="P627" s="1">
        <v>71.83</v>
      </c>
      <c r="Q627" s="1">
        <v>6.7</v>
      </c>
      <c r="R627" s="1">
        <v>7.77</v>
      </c>
      <c r="S627" s="1"/>
      <c r="T627" s="1"/>
      <c r="U627" s="1"/>
      <c r="V627" s="1"/>
      <c r="W627" s="1"/>
      <c r="X627" s="1"/>
      <c r="Y627" s="1"/>
      <c r="Z627" s="1"/>
    </row>
    <row r="628" spans="1:26" ht="15.75" customHeight="1" x14ac:dyDescent="0.25">
      <c r="A628" s="1">
        <v>80694984</v>
      </c>
      <c r="B628" s="1" t="s">
        <v>1593</v>
      </c>
      <c r="C628" s="1" t="s">
        <v>1247</v>
      </c>
      <c r="D628" s="1" t="s">
        <v>1580</v>
      </c>
      <c r="E628" s="1" t="s">
        <v>1590</v>
      </c>
      <c r="F628" s="1" t="s">
        <v>1330</v>
      </c>
      <c r="G628" s="1">
        <v>12</v>
      </c>
      <c r="H628" s="1" t="s">
        <v>544</v>
      </c>
      <c r="I628" s="1">
        <v>3.87</v>
      </c>
      <c r="J628" s="1">
        <v>4.49</v>
      </c>
      <c r="K628" s="1">
        <v>46.44</v>
      </c>
      <c r="L628" s="1">
        <v>53.87</v>
      </c>
      <c r="M628" s="1">
        <v>4.3</v>
      </c>
      <c r="N628" s="1">
        <v>4.99</v>
      </c>
      <c r="O628" s="1">
        <v>51.6</v>
      </c>
      <c r="P628" s="1">
        <v>59.86</v>
      </c>
      <c r="Q628" s="1">
        <v>5.59</v>
      </c>
      <c r="R628" s="1">
        <v>6.48</v>
      </c>
      <c r="S628" s="1"/>
      <c r="T628" s="1"/>
      <c r="U628" s="1"/>
      <c r="V628" s="1"/>
      <c r="W628" s="1"/>
      <c r="X628" s="1"/>
      <c r="Y628" s="1"/>
      <c r="Z628" s="1"/>
    </row>
    <row r="629" spans="1:26" ht="15.75" customHeight="1" x14ac:dyDescent="0.25">
      <c r="A629" s="1">
        <v>80705670</v>
      </c>
      <c r="B629" s="1" t="s">
        <v>1594</v>
      </c>
      <c r="C629" s="1" t="s">
        <v>1247</v>
      </c>
      <c r="D629" s="1" t="s">
        <v>1580</v>
      </c>
      <c r="E629" s="1" t="s">
        <v>1590</v>
      </c>
      <c r="F629" s="1" t="s">
        <v>1595</v>
      </c>
      <c r="G629" s="1">
        <v>12</v>
      </c>
      <c r="H629" s="1" t="s">
        <v>544</v>
      </c>
      <c r="I629" s="1">
        <v>4.6500000000000004</v>
      </c>
      <c r="J629" s="1">
        <v>5.39</v>
      </c>
      <c r="K629" s="1">
        <v>55.8</v>
      </c>
      <c r="L629" s="1">
        <v>64.73</v>
      </c>
      <c r="M629" s="1">
        <v>5.17</v>
      </c>
      <c r="N629" s="1">
        <v>6</v>
      </c>
      <c r="O629" s="1">
        <v>62.04</v>
      </c>
      <c r="P629" s="1">
        <v>71.97</v>
      </c>
      <c r="Q629" s="1">
        <v>6.71</v>
      </c>
      <c r="R629" s="1">
        <v>7.78</v>
      </c>
      <c r="S629" s="1"/>
      <c r="T629" s="1"/>
      <c r="U629" s="1"/>
      <c r="V629" s="1"/>
      <c r="W629" s="1"/>
      <c r="X629" s="1"/>
      <c r="Y629" s="1"/>
      <c r="Z629" s="1"/>
    </row>
    <row r="630" spans="1:26" ht="15.75" customHeight="1" x14ac:dyDescent="0.25">
      <c r="A630" s="1">
        <v>80758167</v>
      </c>
      <c r="B630" s="1" t="s">
        <v>1596</v>
      </c>
      <c r="C630" s="1" t="s">
        <v>1247</v>
      </c>
      <c r="D630" s="1" t="s">
        <v>1580</v>
      </c>
      <c r="E630" s="1" t="s">
        <v>1590</v>
      </c>
      <c r="F630" s="1" t="s">
        <v>1584</v>
      </c>
      <c r="G630" s="1">
        <v>12</v>
      </c>
      <c r="H630" s="1" t="s">
        <v>544</v>
      </c>
      <c r="I630" s="1">
        <v>4.6500000000000004</v>
      </c>
      <c r="J630" s="1">
        <v>5.39</v>
      </c>
      <c r="K630" s="1">
        <v>55.8</v>
      </c>
      <c r="L630" s="1">
        <v>64.73</v>
      </c>
      <c r="M630" s="1">
        <v>5.17</v>
      </c>
      <c r="N630" s="1">
        <v>6</v>
      </c>
      <c r="O630" s="1">
        <v>62.04</v>
      </c>
      <c r="P630" s="1">
        <v>71.97</v>
      </c>
      <c r="Q630" s="1">
        <v>6.71</v>
      </c>
      <c r="R630" s="1">
        <v>7.78</v>
      </c>
      <c r="S630" s="1"/>
      <c r="T630" s="1"/>
      <c r="U630" s="1"/>
      <c r="V630" s="1"/>
      <c r="W630" s="1"/>
      <c r="X630" s="1"/>
      <c r="Y630" s="1"/>
      <c r="Z630" s="1"/>
    </row>
    <row r="631" spans="1:26" ht="15.75" customHeight="1" x14ac:dyDescent="0.25">
      <c r="A631" s="1">
        <v>80758170</v>
      </c>
      <c r="B631" s="1" t="s">
        <v>1597</v>
      </c>
      <c r="C631" s="1" t="s">
        <v>1247</v>
      </c>
      <c r="D631" s="1" t="s">
        <v>1580</v>
      </c>
      <c r="E631" s="1" t="s">
        <v>1590</v>
      </c>
      <c r="F631" s="1" t="s">
        <v>1330</v>
      </c>
      <c r="G631" s="1">
        <v>12</v>
      </c>
      <c r="H631" s="1" t="s">
        <v>544</v>
      </c>
      <c r="I631" s="1">
        <v>3.87</v>
      </c>
      <c r="J631" s="1">
        <v>4.49</v>
      </c>
      <c r="K631" s="1">
        <v>46.44</v>
      </c>
      <c r="L631" s="1">
        <v>53.87</v>
      </c>
      <c r="M631" s="1">
        <v>4.3</v>
      </c>
      <c r="N631" s="1">
        <v>4.99</v>
      </c>
      <c r="O631" s="1">
        <v>51.6</v>
      </c>
      <c r="P631" s="1">
        <v>59.86</v>
      </c>
      <c r="Q631" s="1">
        <v>5.59</v>
      </c>
      <c r="R631" s="1">
        <v>6.48</v>
      </c>
      <c r="S631" s="1"/>
      <c r="T631" s="1"/>
      <c r="U631" s="1"/>
      <c r="V631" s="1"/>
      <c r="W631" s="1"/>
      <c r="X631" s="1"/>
      <c r="Y631" s="1"/>
      <c r="Z631" s="1"/>
    </row>
    <row r="632" spans="1:26" ht="15.75" customHeight="1" x14ac:dyDescent="0.25">
      <c r="A632" s="1">
        <v>80321737</v>
      </c>
      <c r="B632" s="1" t="s">
        <v>1598</v>
      </c>
      <c r="C632" s="1" t="s">
        <v>1247</v>
      </c>
      <c r="D632" s="1" t="s">
        <v>1580</v>
      </c>
      <c r="E632" s="1" t="s">
        <v>1599</v>
      </c>
      <c r="F632" s="1" t="s">
        <v>1264</v>
      </c>
      <c r="G632" s="1">
        <v>12</v>
      </c>
      <c r="H632" s="1" t="s">
        <v>544</v>
      </c>
      <c r="I632" s="1">
        <v>2.4</v>
      </c>
      <c r="J632" s="1">
        <v>2.78</v>
      </c>
      <c r="K632" s="1">
        <v>28.8</v>
      </c>
      <c r="L632" s="1">
        <v>33.409999999999997</v>
      </c>
      <c r="M632" s="1">
        <v>2.67</v>
      </c>
      <c r="N632" s="1">
        <v>3.1</v>
      </c>
      <c r="O632" s="1">
        <v>32.04</v>
      </c>
      <c r="P632" s="1">
        <v>37.17</v>
      </c>
      <c r="Q632" s="1">
        <v>3.47</v>
      </c>
      <c r="R632" s="1">
        <v>4.03</v>
      </c>
      <c r="S632" s="1"/>
      <c r="T632" s="1"/>
      <c r="U632" s="1"/>
      <c r="V632" s="1"/>
      <c r="W632" s="1"/>
      <c r="X632" s="1"/>
      <c r="Y632" s="1"/>
      <c r="Z632" s="1"/>
    </row>
    <row r="633" spans="1:26" ht="15.75" customHeight="1" x14ac:dyDescent="0.25">
      <c r="A633" s="1">
        <v>80678894</v>
      </c>
      <c r="B633" s="1" t="s">
        <v>1600</v>
      </c>
      <c r="C633" s="1" t="s">
        <v>1247</v>
      </c>
      <c r="D633" s="1" t="s">
        <v>1580</v>
      </c>
      <c r="E633" s="1" t="s">
        <v>1599</v>
      </c>
      <c r="F633" s="1" t="s">
        <v>1562</v>
      </c>
      <c r="G633" s="1">
        <v>12</v>
      </c>
      <c r="H633" s="1" t="s">
        <v>544</v>
      </c>
      <c r="I633" s="1">
        <v>3.87</v>
      </c>
      <c r="J633" s="1">
        <v>4.49</v>
      </c>
      <c r="K633" s="1">
        <v>46.44</v>
      </c>
      <c r="L633" s="1">
        <v>53.87</v>
      </c>
      <c r="M633" s="1">
        <v>4.3</v>
      </c>
      <c r="N633" s="1">
        <v>4.99</v>
      </c>
      <c r="O633" s="1">
        <v>51.6</v>
      </c>
      <c r="P633" s="1">
        <v>59.86</v>
      </c>
      <c r="Q633" s="1">
        <v>5.59</v>
      </c>
      <c r="R633" s="1">
        <v>6.48</v>
      </c>
      <c r="S633" s="1"/>
      <c r="T633" s="1"/>
      <c r="U633" s="1"/>
      <c r="V633" s="1"/>
      <c r="W633" s="1"/>
      <c r="X633" s="1"/>
      <c r="Y633" s="1"/>
      <c r="Z633" s="1"/>
    </row>
    <row r="634" spans="1:26" ht="15.75" customHeight="1" x14ac:dyDescent="0.25">
      <c r="A634" s="1">
        <v>80678904</v>
      </c>
      <c r="B634" s="1" t="s">
        <v>1601</v>
      </c>
      <c r="C634" s="1" t="s">
        <v>1247</v>
      </c>
      <c r="D634" s="1" t="s">
        <v>1580</v>
      </c>
      <c r="E634" s="1" t="s">
        <v>1599</v>
      </c>
      <c r="F634" s="1" t="s">
        <v>1562</v>
      </c>
      <c r="G634" s="1">
        <v>12</v>
      </c>
      <c r="H634" s="1" t="s">
        <v>544</v>
      </c>
      <c r="I634" s="1">
        <v>3.87</v>
      </c>
      <c r="J634" s="1">
        <v>4.49</v>
      </c>
      <c r="K634" s="1">
        <v>46.44</v>
      </c>
      <c r="L634" s="1">
        <v>53.87</v>
      </c>
      <c r="M634" s="1">
        <v>4.3</v>
      </c>
      <c r="N634" s="1">
        <v>4.99</v>
      </c>
      <c r="O634" s="1">
        <v>51.6</v>
      </c>
      <c r="P634" s="1">
        <v>59.86</v>
      </c>
      <c r="Q634" s="1">
        <v>5.59</v>
      </c>
      <c r="R634" s="1">
        <v>6.48</v>
      </c>
      <c r="S634" s="1"/>
      <c r="T634" s="1"/>
      <c r="U634" s="1"/>
      <c r="V634" s="1"/>
      <c r="W634" s="1"/>
      <c r="X634" s="1"/>
      <c r="Y634" s="1"/>
      <c r="Z634" s="1"/>
    </row>
    <row r="635" spans="1:26" ht="15.75" customHeight="1" x14ac:dyDescent="0.25">
      <c r="A635" s="1">
        <v>80679843</v>
      </c>
      <c r="B635" s="1" t="s">
        <v>1602</v>
      </c>
      <c r="C635" s="1" t="s">
        <v>1247</v>
      </c>
      <c r="D635" s="1" t="s">
        <v>1580</v>
      </c>
      <c r="E635" s="1" t="s">
        <v>1599</v>
      </c>
      <c r="F635" s="1" t="s">
        <v>1584</v>
      </c>
      <c r="G635" s="1">
        <v>12</v>
      </c>
      <c r="H635" s="1" t="s">
        <v>544</v>
      </c>
      <c r="I635" s="1">
        <v>4.6399999999999997</v>
      </c>
      <c r="J635" s="1">
        <v>5.38</v>
      </c>
      <c r="K635" s="1">
        <v>55.68</v>
      </c>
      <c r="L635" s="1">
        <v>64.59</v>
      </c>
      <c r="M635" s="1">
        <v>5.16</v>
      </c>
      <c r="N635" s="1">
        <v>5.99</v>
      </c>
      <c r="O635" s="1">
        <v>61.92</v>
      </c>
      <c r="P635" s="1">
        <v>71.83</v>
      </c>
      <c r="Q635" s="1">
        <v>6.7</v>
      </c>
      <c r="R635" s="1">
        <v>7.77</v>
      </c>
      <c r="S635" s="1"/>
      <c r="T635" s="1"/>
      <c r="U635" s="1"/>
      <c r="V635" s="1"/>
      <c r="W635" s="1"/>
      <c r="X635" s="1"/>
      <c r="Y635" s="1"/>
      <c r="Z635" s="1"/>
    </row>
    <row r="636" spans="1:26" ht="15.75" customHeight="1" x14ac:dyDescent="0.25">
      <c r="A636" s="1">
        <v>80679849</v>
      </c>
      <c r="B636" s="1" t="s">
        <v>1603</v>
      </c>
      <c r="C636" s="1" t="s">
        <v>1247</v>
      </c>
      <c r="D636" s="1" t="s">
        <v>1580</v>
      </c>
      <c r="E636" s="1" t="s">
        <v>1599</v>
      </c>
      <c r="F636" s="1" t="s">
        <v>1584</v>
      </c>
      <c r="G636" s="1">
        <v>12</v>
      </c>
      <c r="H636" s="1" t="s">
        <v>544</v>
      </c>
      <c r="I636" s="1">
        <v>4.6399999999999997</v>
      </c>
      <c r="J636" s="1">
        <v>5.38</v>
      </c>
      <c r="K636" s="1">
        <v>55.68</v>
      </c>
      <c r="L636" s="1">
        <v>64.59</v>
      </c>
      <c r="M636" s="1">
        <v>5.16</v>
      </c>
      <c r="N636" s="1">
        <v>5.99</v>
      </c>
      <c r="O636" s="1">
        <v>61.92</v>
      </c>
      <c r="P636" s="1">
        <v>71.83</v>
      </c>
      <c r="Q636" s="1">
        <v>6.7</v>
      </c>
      <c r="R636" s="1">
        <v>7.77</v>
      </c>
      <c r="S636" s="1"/>
      <c r="T636" s="1"/>
      <c r="U636" s="1"/>
      <c r="V636" s="1"/>
      <c r="W636" s="1"/>
      <c r="X636" s="1"/>
      <c r="Y636" s="1"/>
      <c r="Z636" s="1"/>
    </row>
    <row r="637" spans="1:26" ht="15.75" customHeight="1" x14ac:dyDescent="0.25">
      <c r="A637" s="1">
        <v>80687106</v>
      </c>
      <c r="B637" s="1" t="s">
        <v>1604</v>
      </c>
      <c r="C637" s="1" t="s">
        <v>1247</v>
      </c>
      <c r="D637" s="1" t="s">
        <v>1580</v>
      </c>
      <c r="E637" s="1" t="s">
        <v>1599</v>
      </c>
      <c r="F637" s="1" t="s">
        <v>1562</v>
      </c>
      <c r="G637" s="1">
        <v>12</v>
      </c>
      <c r="H637" s="1" t="s">
        <v>544</v>
      </c>
      <c r="I637" s="1">
        <v>3.87</v>
      </c>
      <c r="J637" s="1">
        <v>4.49</v>
      </c>
      <c r="K637" s="1">
        <v>46.44</v>
      </c>
      <c r="L637" s="1">
        <v>53.87</v>
      </c>
      <c r="M637" s="1">
        <v>4.3</v>
      </c>
      <c r="N637" s="1">
        <v>4.99</v>
      </c>
      <c r="O637" s="1">
        <v>51.6</v>
      </c>
      <c r="P637" s="1">
        <v>59.86</v>
      </c>
      <c r="Q637" s="1">
        <v>5.59</v>
      </c>
      <c r="R637" s="1">
        <v>6.48</v>
      </c>
      <c r="S637" s="1"/>
      <c r="T637" s="1"/>
      <c r="U637" s="1"/>
      <c r="V637" s="1"/>
      <c r="W637" s="1"/>
      <c r="X637" s="1"/>
      <c r="Y637" s="1"/>
      <c r="Z637" s="1"/>
    </row>
    <row r="638" spans="1:26" ht="15.75" customHeight="1" x14ac:dyDescent="0.25">
      <c r="A638" s="1">
        <v>80692536</v>
      </c>
      <c r="B638" s="1" t="s">
        <v>1605</v>
      </c>
      <c r="C638" s="1" t="s">
        <v>1247</v>
      </c>
      <c r="D638" s="1" t="s">
        <v>1580</v>
      </c>
      <c r="E638" s="1" t="s">
        <v>1599</v>
      </c>
      <c r="F638" s="1" t="s">
        <v>1562</v>
      </c>
      <c r="G638" s="1">
        <v>12</v>
      </c>
      <c r="H638" s="1" t="s">
        <v>544</v>
      </c>
      <c r="I638" s="1">
        <v>3.87</v>
      </c>
      <c r="J638" s="1">
        <v>4.49</v>
      </c>
      <c r="K638" s="1">
        <v>46.44</v>
      </c>
      <c r="L638" s="1">
        <v>53.87</v>
      </c>
      <c r="M638" s="1">
        <v>4.3</v>
      </c>
      <c r="N638" s="1">
        <v>4.99</v>
      </c>
      <c r="O638" s="1">
        <v>51.6</v>
      </c>
      <c r="P638" s="1">
        <v>59.86</v>
      </c>
      <c r="Q638" s="1">
        <v>5.59</v>
      </c>
      <c r="R638" s="1">
        <v>6.48</v>
      </c>
      <c r="S638" s="1"/>
      <c r="T638" s="1"/>
      <c r="U638" s="1"/>
      <c r="V638" s="1"/>
      <c r="W638" s="1"/>
      <c r="X638" s="1"/>
      <c r="Y638" s="1"/>
      <c r="Z638" s="1"/>
    </row>
    <row r="639" spans="1:26" ht="15.75" customHeight="1" x14ac:dyDescent="0.25">
      <c r="A639" s="1" t="s">
        <v>212</v>
      </c>
      <c r="B639" s="1" t="s">
        <v>214</v>
      </c>
      <c r="C639" s="55" t="s">
        <v>832</v>
      </c>
      <c r="D639" s="1" t="s">
        <v>1606</v>
      </c>
      <c r="E639" s="1" t="s">
        <v>408</v>
      </c>
      <c r="F639" s="1" t="s">
        <v>914</v>
      </c>
      <c r="G639" s="1">
        <v>30</v>
      </c>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t="s">
        <v>216</v>
      </c>
      <c r="B640" s="1" t="s">
        <v>218</v>
      </c>
      <c r="C640" s="55" t="s">
        <v>832</v>
      </c>
      <c r="D640" s="1" t="s">
        <v>1606</v>
      </c>
      <c r="E640" s="1" t="s">
        <v>408</v>
      </c>
      <c r="F640" s="1" t="s">
        <v>915</v>
      </c>
      <c r="G640" s="1">
        <v>20</v>
      </c>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t="s">
        <v>222</v>
      </c>
      <c r="B641" s="1" t="s">
        <v>223</v>
      </c>
      <c r="C641" s="55" t="s">
        <v>832</v>
      </c>
      <c r="D641" s="1" t="s">
        <v>1606</v>
      </c>
      <c r="E641" s="1" t="s">
        <v>408</v>
      </c>
      <c r="F641" s="1" t="s">
        <v>1026</v>
      </c>
      <c r="G641" s="1">
        <v>10</v>
      </c>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t="s">
        <v>226</v>
      </c>
      <c r="B642" s="1" t="s">
        <v>227</v>
      </c>
      <c r="C642" s="55" t="s">
        <v>832</v>
      </c>
      <c r="D642" s="1" t="s">
        <v>1606</v>
      </c>
      <c r="E642" s="1" t="s">
        <v>416</v>
      </c>
      <c r="F642" s="1" t="s">
        <v>914</v>
      </c>
      <c r="G642" s="1">
        <v>30</v>
      </c>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t="s">
        <v>232</v>
      </c>
      <c r="B643" s="1" t="s">
        <v>233</v>
      </c>
      <c r="C643" s="55" t="s">
        <v>832</v>
      </c>
      <c r="D643" s="1" t="s">
        <v>1606</v>
      </c>
      <c r="E643" s="1" t="s">
        <v>416</v>
      </c>
      <c r="F643" s="1" t="s">
        <v>915</v>
      </c>
      <c r="G643" s="1">
        <v>20</v>
      </c>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t="s">
        <v>1607</v>
      </c>
      <c r="B644" s="1" t="s">
        <v>1608</v>
      </c>
      <c r="C644" s="55" t="s">
        <v>832</v>
      </c>
      <c r="D644" s="1" t="s">
        <v>1606</v>
      </c>
      <c r="E644" s="1" t="s">
        <v>416</v>
      </c>
      <c r="F644" s="1" t="s">
        <v>1026</v>
      </c>
      <c r="G644" s="1">
        <v>10</v>
      </c>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60"/>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row r="846" spans="1:26" ht="15.75" customHeight="1" x14ac:dyDescent="0.25"/>
    <row r="847" spans="1:26" ht="15.75" customHeight="1" x14ac:dyDescent="0.25"/>
    <row r="848" spans="1:26"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autoFilter ref="A1:S644" xr:uid="{00000000-0009-0000-0000-000007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CAT FOCO SEM1 SEP</vt:lpstr>
      <vt:lpstr>INVENTARIO</vt:lpstr>
      <vt:lpstr>TABL COMPR</vt:lpstr>
      <vt:lpstr>COMPRA 03,07</vt:lpstr>
      <vt:lpstr>LISTA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Supervisor</dc:creator>
  <cp:lastModifiedBy>Supervisor</cp:lastModifiedBy>
  <dcterms:created xsi:type="dcterms:W3CDTF">2025-10-02T15:49:20Z</dcterms:created>
  <dcterms:modified xsi:type="dcterms:W3CDTF">2026-10-07T12:55:17Z</dcterms:modified>
</cp:coreProperties>
</file>