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nl\Downloads\"/>
    </mc:Choice>
  </mc:AlternateContent>
  <xr:revisionPtr revIDLastSave="0" documentId="13_ncr:1_{BDF64083-D2D4-46A7-812C-CA239997BCEE}" xr6:coauthVersionLast="47" xr6:coauthVersionMax="47" xr10:uidLastSave="{00000000-0000-0000-0000-000000000000}"/>
  <bookViews>
    <workbookView xWindow="-120" yWindow="-120" windowWidth="29040" windowHeight="15720" activeTab="2" xr2:uid="{416AB884-36D1-495D-9AD2-4770B9B6AD5F}"/>
  </bookViews>
  <sheets>
    <sheet name="Base de datos" sheetId="1" r:id="rId1"/>
    <sheet name="TAREAS" sheetId="5" r:id="rId2"/>
    <sheet name="Hoja1" sheetId="10" r:id="rId3"/>
    <sheet name="Analisis" sheetId="9" r:id="rId4"/>
  </sheets>
  <definedNames>
    <definedName name="_xlchart.v5.0" hidden="1">Analisis!$B$18</definedName>
    <definedName name="_xlchart.v5.1" hidden="1">Analisis!$B$19:$B$36</definedName>
    <definedName name="_xlchart.v5.10" hidden="1">Analisis!$B$37</definedName>
    <definedName name="_xlchart.v5.2" hidden="1">Analisis!$B$19:$B$37</definedName>
    <definedName name="_xlchart.v5.3" hidden="1">Analisis!$B$36</definedName>
    <definedName name="_xlchart.v5.4" hidden="1">Analisis!$B$37</definedName>
    <definedName name="_xlchart.v5.5" hidden="1">Analisis!$C$18</definedName>
    <definedName name="_xlchart.v5.6" hidden="1">Analisis!$C$19:$C$37</definedName>
    <definedName name="_xlchart.v5.7" hidden="1">Analisis!$B$18</definedName>
    <definedName name="_xlchart.v5.8" hidden="1">Analisis!$B$19:$B$36</definedName>
    <definedName name="_xlchart.v5.9" hidden="1">Analisis!$B$36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9" l="1"/>
  <c r="L27" i="9"/>
  <c r="M27" i="9"/>
  <c r="N27" i="9"/>
  <c r="O27" i="9"/>
  <c r="P27" i="9"/>
  <c r="Q27" i="9"/>
  <c r="R27" i="9"/>
  <c r="S27" i="9"/>
  <c r="T27" i="9"/>
  <c r="U27" i="9"/>
  <c r="W27" i="9" s="1"/>
  <c r="V27" i="9"/>
  <c r="W18" i="9"/>
  <c r="W19" i="9"/>
  <c r="W20" i="9"/>
  <c r="W21" i="9"/>
  <c r="W22" i="9"/>
  <c r="W23" i="9"/>
  <c r="W24" i="9"/>
  <c r="W25" i="9"/>
  <c r="W26" i="9"/>
  <c r="L18" i="9"/>
  <c r="M18" i="9"/>
  <c r="N18" i="9"/>
  <c r="O18" i="9"/>
  <c r="P18" i="9"/>
  <c r="Q18" i="9"/>
  <c r="R18" i="9"/>
  <c r="S18" i="9"/>
  <c r="T18" i="9"/>
  <c r="U18" i="9"/>
  <c r="V18" i="9"/>
  <c r="L19" i="9"/>
  <c r="M19" i="9"/>
  <c r="N19" i="9"/>
  <c r="O19" i="9"/>
  <c r="P19" i="9"/>
  <c r="Q19" i="9"/>
  <c r="R19" i="9"/>
  <c r="S19" i="9"/>
  <c r="T19" i="9"/>
  <c r="U19" i="9"/>
  <c r="V19" i="9"/>
  <c r="L20" i="9"/>
  <c r="M20" i="9"/>
  <c r="N20" i="9"/>
  <c r="O20" i="9"/>
  <c r="P20" i="9"/>
  <c r="Q20" i="9"/>
  <c r="R20" i="9"/>
  <c r="S20" i="9"/>
  <c r="T20" i="9"/>
  <c r="U20" i="9"/>
  <c r="V20" i="9"/>
  <c r="L21" i="9"/>
  <c r="M21" i="9"/>
  <c r="N21" i="9"/>
  <c r="O21" i="9"/>
  <c r="P21" i="9"/>
  <c r="Q21" i="9"/>
  <c r="R21" i="9"/>
  <c r="S21" i="9"/>
  <c r="T21" i="9"/>
  <c r="U21" i="9"/>
  <c r="V21" i="9"/>
  <c r="L22" i="9"/>
  <c r="M22" i="9"/>
  <c r="N22" i="9"/>
  <c r="O22" i="9"/>
  <c r="P22" i="9"/>
  <c r="Q22" i="9"/>
  <c r="R22" i="9"/>
  <c r="S22" i="9"/>
  <c r="T22" i="9"/>
  <c r="U22" i="9"/>
  <c r="V22" i="9"/>
  <c r="L23" i="9"/>
  <c r="M23" i="9"/>
  <c r="N23" i="9"/>
  <c r="O23" i="9"/>
  <c r="P23" i="9"/>
  <c r="Q23" i="9"/>
  <c r="R23" i="9"/>
  <c r="S23" i="9"/>
  <c r="T23" i="9"/>
  <c r="U23" i="9"/>
  <c r="V23" i="9"/>
  <c r="L24" i="9"/>
  <c r="M24" i="9"/>
  <c r="N24" i="9"/>
  <c r="O24" i="9"/>
  <c r="P24" i="9"/>
  <c r="Q24" i="9"/>
  <c r="R24" i="9"/>
  <c r="S24" i="9"/>
  <c r="T24" i="9"/>
  <c r="U24" i="9"/>
  <c r="V24" i="9"/>
  <c r="L25" i="9"/>
  <c r="M25" i="9"/>
  <c r="N25" i="9"/>
  <c r="O25" i="9"/>
  <c r="P25" i="9"/>
  <c r="Q25" i="9"/>
  <c r="R25" i="9"/>
  <c r="S25" i="9"/>
  <c r="T25" i="9"/>
  <c r="U25" i="9"/>
  <c r="V25" i="9"/>
  <c r="L26" i="9"/>
  <c r="M26" i="9"/>
  <c r="N26" i="9"/>
  <c r="O26" i="9"/>
  <c r="P26" i="9"/>
  <c r="Q26" i="9"/>
  <c r="R26" i="9"/>
  <c r="S26" i="9"/>
  <c r="T26" i="9"/>
  <c r="U26" i="9"/>
  <c r="V26" i="9"/>
  <c r="K19" i="9"/>
  <c r="K20" i="9"/>
  <c r="K21" i="9"/>
  <c r="K22" i="9"/>
  <c r="K23" i="9"/>
  <c r="K24" i="9"/>
  <c r="K25" i="9"/>
  <c r="K26" i="9"/>
  <c r="K18" i="9"/>
  <c r="K12" i="9"/>
  <c r="L12" i="9"/>
  <c r="M12" i="9"/>
  <c r="N12" i="9"/>
  <c r="O12" i="9"/>
  <c r="P12" i="9"/>
  <c r="Q12" i="9"/>
  <c r="R12" i="9"/>
  <c r="T12" i="9"/>
  <c r="U12" i="9"/>
  <c r="V12" i="9"/>
  <c r="V11" i="9"/>
  <c r="U11" i="9"/>
  <c r="T11" i="9"/>
  <c r="S11" i="9"/>
  <c r="W11" i="9" s="1"/>
  <c r="R11" i="9"/>
  <c r="Q11" i="9"/>
  <c r="P11" i="9"/>
  <c r="O11" i="9"/>
  <c r="N11" i="9"/>
  <c r="M11" i="9"/>
  <c r="L11" i="9"/>
  <c r="K11" i="9"/>
  <c r="V10" i="9"/>
  <c r="U10" i="9"/>
  <c r="T10" i="9"/>
  <c r="S10" i="9"/>
  <c r="W10" i="9" s="1"/>
  <c r="R10" i="9"/>
  <c r="Q10" i="9"/>
  <c r="P10" i="9"/>
  <c r="O10" i="9"/>
  <c r="N10" i="9"/>
  <c r="M10" i="9"/>
  <c r="L10" i="9"/>
  <c r="K10" i="9"/>
  <c r="V9" i="9"/>
  <c r="U9" i="9"/>
  <c r="T9" i="9"/>
  <c r="S9" i="9"/>
  <c r="W9" i="9" s="1"/>
  <c r="R9" i="9"/>
  <c r="Q9" i="9"/>
  <c r="P9" i="9"/>
  <c r="O9" i="9"/>
  <c r="N9" i="9"/>
  <c r="M9" i="9"/>
  <c r="L9" i="9"/>
  <c r="K9" i="9"/>
  <c r="V8" i="9"/>
  <c r="U8" i="9"/>
  <c r="T8" i="9"/>
  <c r="S8" i="9"/>
  <c r="W8" i="9" s="1"/>
  <c r="R8" i="9"/>
  <c r="Q8" i="9"/>
  <c r="P8" i="9"/>
  <c r="O8" i="9"/>
  <c r="N8" i="9"/>
  <c r="M8" i="9"/>
  <c r="L8" i="9"/>
  <c r="K8" i="9"/>
  <c r="V7" i="9"/>
  <c r="U7" i="9"/>
  <c r="T7" i="9"/>
  <c r="S7" i="9"/>
  <c r="W7" i="9" s="1"/>
  <c r="R7" i="9"/>
  <c r="Q7" i="9"/>
  <c r="P7" i="9"/>
  <c r="O7" i="9"/>
  <c r="N7" i="9"/>
  <c r="M7" i="9"/>
  <c r="L7" i="9"/>
  <c r="K7" i="9"/>
  <c r="V6" i="9"/>
  <c r="U6" i="9"/>
  <c r="T6" i="9"/>
  <c r="S6" i="9"/>
  <c r="W6" i="9" s="1"/>
  <c r="R6" i="9"/>
  <c r="Q6" i="9"/>
  <c r="P6" i="9"/>
  <c r="O6" i="9"/>
  <c r="N6" i="9"/>
  <c r="M6" i="9"/>
  <c r="L6" i="9"/>
  <c r="K6" i="9"/>
  <c r="V5" i="9"/>
  <c r="U5" i="9"/>
  <c r="T5" i="9"/>
  <c r="S5" i="9"/>
  <c r="W5" i="9" s="1"/>
  <c r="R5" i="9"/>
  <c r="Q5" i="9"/>
  <c r="P5" i="9"/>
  <c r="O5" i="9"/>
  <c r="N5" i="9"/>
  <c r="M5" i="9"/>
  <c r="L5" i="9"/>
  <c r="K5" i="9"/>
  <c r="V4" i="9"/>
  <c r="U4" i="9"/>
  <c r="T4" i="9"/>
  <c r="S4" i="9"/>
  <c r="W4" i="9" s="1"/>
  <c r="R4" i="9"/>
  <c r="Q4" i="9"/>
  <c r="P4" i="9"/>
  <c r="O4" i="9"/>
  <c r="N4" i="9"/>
  <c r="M4" i="9"/>
  <c r="L4" i="9"/>
  <c r="K4" i="9"/>
  <c r="L3" i="9"/>
  <c r="M3" i="9"/>
  <c r="N3" i="9"/>
  <c r="O3" i="9"/>
  <c r="P3" i="9"/>
  <c r="Q3" i="9"/>
  <c r="R3" i="9"/>
  <c r="S3" i="9"/>
  <c r="W3" i="9" s="1"/>
  <c r="T3" i="9"/>
  <c r="U3" i="9"/>
  <c r="V3" i="9"/>
  <c r="K3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G4" i="9"/>
  <c r="G3" i="9"/>
  <c r="C4" i="9"/>
  <c r="C5" i="9"/>
  <c r="C6" i="9"/>
  <c r="C7" i="9"/>
  <c r="C8" i="9"/>
  <c r="C9" i="9"/>
  <c r="C10" i="9"/>
  <c r="C11" i="9"/>
  <c r="C12" i="9"/>
  <c r="C13" i="9"/>
  <c r="C14" i="9"/>
  <c r="C3" i="9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4" i="1"/>
  <c r="C14" i="10"/>
  <c r="C26" i="10"/>
  <c r="C15" i="10"/>
  <c r="C21" i="10"/>
  <c r="C24" i="10"/>
  <c r="C16" i="10"/>
  <c r="C22" i="10"/>
  <c r="C23" i="10"/>
  <c r="C17" i="10"/>
  <c r="C18" i="10"/>
  <c r="C20" i="10"/>
  <c r="C25" i="10"/>
  <c r="C19" i="10"/>
  <c r="S12" i="9" l="1"/>
  <c r="W12" i="9" s="1"/>
  <c r="D23" i="10"/>
  <c r="D26" i="10"/>
  <c r="E23" i="10"/>
  <c r="E26" i="10"/>
  <c r="D19" i="10"/>
  <c r="D22" i="10"/>
  <c r="D14" i="10"/>
  <c r="E19" i="10"/>
  <c r="E22" i="10"/>
  <c r="E14" i="10"/>
  <c r="D25" i="10"/>
  <c r="D16" i="10"/>
  <c r="E25" i="10"/>
  <c r="E16" i="10"/>
  <c r="E20" i="10"/>
  <c r="E24" i="10"/>
  <c r="D20" i="10"/>
  <c r="D24" i="10"/>
  <c r="E18" i="10"/>
  <c r="D21" i="10"/>
  <c r="D18" i="10"/>
  <c r="E21" i="10"/>
  <c r="D17" i="10"/>
  <c r="D15" i="10"/>
  <c r="E17" i="10"/>
  <c r="E15" i="10"/>
</calcChain>
</file>

<file path=xl/sharedStrings.xml><?xml version="1.0" encoding="utf-8"?>
<sst xmlns="http://schemas.openxmlformats.org/spreadsheetml/2006/main" count="2320" uniqueCount="88">
  <si>
    <t>Mujer</t>
  </si>
  <si>
    <t>Camiseta</t>
  </si>
  <si>
    <t>S</t>
  </si>
  <si>
    <t>Negro</t>
  </si>
  <si>
    <t>Señora</t>
  </si>
  <si>
    <t>Hombre</t>
  </si>
  <si>
    <t>XL</t>
  </si>
  <si>
    <t>Cabellero</t>
  </si>
  <si>
    <t>M</t>
  </si>
  <si>
    <t>Estampado</t>
  </si>
  <si>
    <t>Moda joven</t>
  </si>
  <si>
    <t>Pantalones</t>
  </si>
  <si>
    <t>Naranja</t>
  </si>
  <si>
    <t>Blanco</t>
  </si>
  <si>
    <t>Traje</t>
  </si>
  <si>
    <t>Verde</t>
  </si>
  <si>
    <t>Vestidos</t>
  </si>
  <si>
    <t>Rojo</t>
  </si>
  <si>
    <t>Abrigo</t>
  </si>
  <si>
    <t>L</t>
  </si>
  <si>
    <t>Marron</t>
  </si>
  <si>
    <t>Accesorios</t>
  </si>
  <si>
    <t>Camisa</t>
  </si>
  <si>
    <t>Amarillo</t>
  </si>
  <si>
    <t>Shorts</t>
  </si>
  <si>
    <t>Navarra</t>
  </si>
  <si>
    <t>Comunidad de Madrid</t>
  </si>
  <si>
    <t>País Vasco</t>
  </si>
  <si>
    <t>Ceuta</t>
  </si>
  <si>
    <t>Castilla y León</t>
  </si>
  <si>
    <t>Castilla-La Mancha</t>
  </si>
  <si>
    <t>La Rioja</t>
  </si>
  <si>
    <t>Canarias</t>
  </si>
  <si>
    <t>Región de Murcia</t>
  </si>
  <si>
    <t>Galicia</t>
  </si>
  <si>
    <t>Islas Baleares</t>
  </si>
  <si>
    <t>Aragón</t>
  </si>
  <si>
    <t>Extremadura</t>
  </si>
  <si>
    <t>Asturias</t>
  </si>
  <si>
    <t>Cataluña</t>
  </si>
  <si>
    <t>Comunidad Valenciana</t>
  </si>
  <si>
    <t>Andalucía</t>
  </si>
  <si>
    <t>Cantabria</t>
  </si>
  <si>
    <t>Melilla</t>
  </si>
  <si>
    <t>Fecha</t>
  </si>
  <si>
    <t>Provincia</t>
  </si>
  <si>
    <t>Prenda</t>
  </si>
  <si>
    <t>Talla</t>
  </si>
  <si>
    <t>Color</t>
  </si>
  <si>
    <t>Sección</t>
  </si>
  <si>
    <t>Base Imponible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</si>
  <si>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</si>
  <si>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</si>
  <si>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</si>
  <si>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</si>
  <si>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</si>
  <si>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</si>
  <si>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</si>
  <si>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</si>
  <si>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</si>
  <si>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</si>
  <si>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</si>
  <si>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Jersey</t>
  </si>
  <si>
    <t>Prendas vendidas por mes</t>
  </si>
  <si>
    <t>Beneficio por mes</t>
  </si>
  <si>
    <t>2.</t>
  </si>
  <si>
    <t>1.</t>
  </si>
  <si>
    <t xml:space="preserve">Tareas </t>
  </si>
  <si>
    <t>3.</t>
  </si>
  <si>
    <t>4.</t>
  </si>
  <si>
    <t>5.</t>
  </si>
  <si>
    <t>Genero</t>
  </si>
  <si>
    <t>Beneficio</t>
  </si>
  <si>
    <t>Total</t>
  </si>
  <si>
    <t>¿Quién compra mas en la tienda?</t>
  </si>
  <si>
    <t>Prendas vendidas</t>
  </si>
  <si>
    <t>Beneficio por Comunidad</t>
  </si>
  <si>
    <t>Beneficio promedio por mes y prenda</t>
  </si>
  <si>
    <t>Mes</t>
  </si>
  <si>
    <t>Coste</t>
  </si>
  <si>
    <t>Actividad:</t>
  </si>
  <si>
    <t>Realiza la tarea 1,2 y 3</t>
  </si>
  <si>
    <t>Setiembre</t>
  </si>
  <si>
    <t>Escala de tiempo</t>
  </si>
  <si>
    <t>Valores</t>
  </si>
  <si>
    <t>Previsión</t>
  </si>
  <si>
    <t>Límite de confianza inferior</t>
  </si>
  <si>
    <t>Límite de confianza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</si>
</sst>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\ &quot;€&quot;_-;\-* #,##0\ &quot;€&quot;_-;_-* &quot;-&quot;??\ &quot;€&quot;_-;_-@_-"/>
    <numFmt numFmtId="166" formatCode="_-[$€-2]\ * #,##0_-;\-[$€-2]\ * #,##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165" fontId="0" fillId="0" borderId="0" xfId="1" applyNumberFormat="1" applyFont="1"/>
    <xf numFmtId="0" fontId="0" fillId="0" borderId="0" xfId="0" applyAlignment="1">
      <alignment horizontal="right"/>
    </xf>
    <xf numFmtId="0" fontId="3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2" fillId="0" borderId="1" xfId="0" applyFont="1" applyBorder="1"/>
    <xf numFmtId="166" fontId="0" fillId="0" borderId="1" xfId="0" applyNumberFormat="1" applyBorder="1"/>
    <xf numFmtId="0" fontId="0" fillId="3" borderId="1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166" fontId="2" fillId="0" borderId="1" xfId="0" applyNumberFormat="1" applyFont="1" applyBorder="1"/>
    <xf numFmtId="164" fontId="0" fillId="0" borderId="1" xfId="1" applyFont="1" applyBorder="1"/>
    <xf numFmtId="0" fontId="0" fillId="0" borderId="1" xfId="0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0" fillId="0" borderId="0" xfId="0" applyNumberFormat="1"/>
    <xf numFmtId="165" fontId="0" fillId="0" borderId="1" xfId="1" applyNumberFormat="1" applyFont="1" applyBorder="1"/>
    <xf numFmtId="165" fontId="2" fillId="3" borderId="1" xfId="0" applyNumberFormat="1" applyFont="1" applyFill="1" applyBorder="1"/>
    <xf numFmtId="166" fontId="0" fillId="0" borderId="0" xfId="0" applyNumberFormat="1"/>
  </cellXfs>
  <cellStyles count="2">
    <cellStyle name="Moneda" xfId="1" builtinId="4"/>
    <cellStyle name="Normal" xfId="0" builtinId="0"/>
  </cellStyles>
  <dxfs count="4">
    <dxf>
      <numFmt numFmtId="166" formatCode="_-[$€-2]\ * #,##0_-;\-[$€-2]\ * #,##0_-;_-[$€-2]\ * &quot;-&quot;??_-;_-@_-"/>
    </dxf>
    <dxf>
      <numFmt numFmtId="166" formatCode="_-[$€-2]\ * #,##0_-;\-[$€-2]\ * #,##0_-;_-[$€-2]\ * &quot;-&quot;??_-;_-@_-"/>
    </dxf>
    <dxf>
      <numFmt numFmtId="166" formatCode="_-[$€-2]\ * #,##0_-;\-[$€-2]\ * #,##0_-;_-[$€-2]\ * &quot;-&quot;??_-;_-@_-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Hoja1!$B$2:$B$26</c:f>
              <c:numCache>
                <c:formatCode>_-[$€-2]\ * #,##0_-;\-[$€-2]\ * #,##0_-;_-[$€-2]\ * "-"??_-;_-@_-</c:formatCode>
                <c:ptCount val="25"/>
                <c:pt idx="0">
                  <c:v>538.26033057851248</c:v>
                </c:pt>
                <c:pt idx="1">
                  <c:v>536.6487603305784</c:v>
                </c:pt>
                <c:pt idx="2">
                  <c:v>275.97107438016525</c:v>
                </c:pt>
                <c:pt idx="3">
                  <c:v>458.7933884297521</c:v>
                </c:pt>
                <c:pt idx="4">
                  <c:v>462.6611570247934</c:v>
                </c:pt>
                <c:pt idx="5">
                  <c:v>398.01239669421483</c:v>
                </c:pt>
                <c:pt idx="6">
                  <c:v>376.32231404958679</c:v>
                </c:pt>
                <c:pt idx="7">
                  <c:v>284.19421487603307</c:v>
                </c:pt>
                <c:pt idx="8">
                  <c:v>326.5371900826446</c:v>
                </c:pt>
                <c:pt idx="9">
                  <c:v>605.21900826446279</c:v>
                </c:pt>
                <c:pt idx="10">
                  <c:v>475.56611570247929</c:v>
                </c:pt>
                <c:pt idx="11">
                  <c:v>446.10330578512389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4-4C66-A7F2-78EC7AB52751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Previsión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Hoja1!$A$2:$A$26</c:f>
              <c:numCache>
                <c:formatCode>m/d/yyyy</c:formatCode>
                <c:ptCount val="25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45657</c:v>
                </c:pt>
              </c:numCache>
            </c:numRef>
          </c:cat>
          <c:val>
            <c:numRef>
              <c:f>Hoja1!$C$2:$C$26</c:f>
              <c:numCache>
                <c:formatCode>General</c:formatCode>
                <c:ptCount val="25"/>
                <c:pt idx="11" formatCode="_-[$€-2]\ * #,##0_-;\-[$€-2]\ * #,##0_-;_-[$€-2]\ * &quot;-&quot;??_-;_-@_-">
                  <c:v>446.10330578512389</c:v>
                </c:pt>
                <c:pt idx="12" formatCode="_-[$€-2]\ * #,##0_-;\-[$€-2]\ * #,##0_-;_-[$€-2]\ * &quot;-&quot;??_-;_-@_-">
                  <c:v>437.27124896941535</c:v>
                </c:pt>
                <c:pt idx="13" formatCode="_-[$€-2]\ * #,##0_-;\-[$€-2]\ * #,##0_-;_-[$€-2]\ * &quot;-&quot;??_-;_-@_-">
                  <c:v>435.2938377640163</c:v>
                </c:pt>
                <c:pt idx="14" formatCode="_-[$€-2]\ * #,##0_-;\-[$€-2]\ * #,##0_-;_-[$€-2]\ * &quot;-&quot;??_-;_-@_-">
                  <c:v>433.31642655861702</c:v>
                </c:pt>
                <c:pt idx="15" formatCode="_-[$€-2]\ * #,##0_-;\-[$€-2]\ * #,##0_-;_-[$€-2]\ * &quot;-&quot;??_-;_-@_-">
                  <c:v>431.33901535321797</c:v>
                </c:pt>
                <c:pt idx="16" formatCode="_-[$€-2]\ * #,##0_-;\-[$€-2]\ * #,##0_-;_-[$€-2]\ * &quot;-&quot;??_-;_-@_-">
                  <c:v>429.3616041478187</c:v>
                </c:pt>
                <c:pt idx="17" formatCode="_-[$€-2]\ * #,##0_-;\-[$€-2]\ * #,##0_-;_-[$€-2]\ * &quot;-&quot;??_-;_-@_-">
                  <c:v>427.3841929424197</c:v>
                </c:pt>
                <c:pt idx="18" formatCode="_-[$€-2]\ * #,##0_-;\-[$€-2]\ * #,##0_-;_-[$€-2]\ * &quot;-&quot;??_-;_-@_-">
                  <c:v>425.40678173702042</c:v>
                </c:pt>
                <c:pt idx="19" formatCode="_-[$€-2]\ * #,##0_-;\-[$€-2]\ * #,##0_-;_-[$€-2]\ * &quot;-&quot;??_-;_-@_-">
                  <c:v>423.42937053162137</c:v>
                </c:pt>
                <c:pt idx="20" formatCode="_-[$€-2]\ * #,##0_-;\-[$€-2]\ * #,##0_-;_-[$€-2]\ * &quot;-&quot;??_-;_-@_-">
                  <c:v>421.4519593262221</c:v>
                </c:pt>
                <c:pt idx="21" formatCode="_-[$€-2]\ * #,##0_-;\-[$€-2]\ * #,##0_-;_-[$€-2]\ * &quot;-&quot;??_-;_-@_-">
                  <c:v>419.47454812082304</c:v>
                </c:pt>
                <c:pt idx="22" formatCode="_-[$€-2]\ * #,##0_-;\-[$€-2]\ * #,##0_-;_-[$€-2]\ * &quot;-&quot;??_-;_-@_-">
                  <c:v>417.49713691542377</c:v>
                </c:pt>
                <c:pt idx="23" formatCode="_-[$€-2]\ * #,##0_-;\-[$€-2]\ * #,##0_-;_-[$€-2]\ * &quot;-&quot;??_-;_-@_-">
                  <c:v>415.51972571002472</c:v>
                </c:pt>
                <c:pt idx="24" formatCode="_-[$€-2]\ * #,##0_-;\-[$€-2]\ * #,##0_-;_-[$€-2]\ * &quot;-&quot;??_-;_-@_-">
                  <c:v>413.6061019628641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4-4C66-A7F2-78EC7AB52751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Límite de confianza inferior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Hoja1!$A$2:$A$26</c:f>
              <c:numCache>
                <c:formatCode>m/d/yyyy</c:formatCode>
                <c:ptCount val="25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45657</c:v>
                </c:pt>
              </c:numCache>
            </c:numRef>
          </c:cat>
          <c:val>
            <c:numRef>
              <c:f>Hoja1!$D$2:$D$26</c:f>
              <c:numCache>
                <c:formatCode>General</c:formatCode>
                <c:ptCount val="25"/>
                <c:pt idx="11" formatCode="_-[$€-2]\ * #,##0_-;\-[$€-2]\ * #,##0_-;_-[$€-2]\ * &quot;-&quot;??_-;_-@_-">
                  <c:v>446.10330578512389</c:v>
                </c:pt>
                <c:pt idx="12" formatCode="_-[$€-2]\ * #,##0_-;\-[$€-2]\ * #,##0_-;_-[$€-2]\ * &quot;-&quot;??_-;_-@_-">
                  <c:v>213.03781592754819</c:v>
                </c:pt>
                <c:pt idx="13" formatCode="_-[$€-2]\ * #,##0_-;\-[$€-2]\ * #,##0_-;_-[$€-2]\ * &quot;-&quot;??_-;_-@_-">
                  <c:v>204.10481851465892</c:v>
                </c:pt>
                <c:pt idx="14" formatCode="_-[$€-2]\ * #,##0_-;\-[$€-2]\ * #,##0_-;_-[$€-2]\ * &quot;-&quot;??_-;_-@_-">
                  <c:v>195.32192261501268</c:v>
                </c:pt>
                <c:pt idx="15" formatCode="_-[$€-2]\ * #,##0_-;\-[$€-2]\ * #,##0_-;_-[$€-2]\ * &quot;-&quot;??_-;_-@_-">
                  <c:v>186.6763968095299</c:v>
                </c:pt>
                <c:pt idx="16" formatCode="_-[$€-2]\ * #,##0_-;\-[$€-2]\ * #,##0_-;_-[$€-2]\ * &quot;-&quot;??_-;_-@_-">
                  <c:v>178.15710140429613</c:v>
                </c:pt>
                <c:pt idx="17" formatCode="_-[$€-2]\ * #,##0_-;\-[$€-2]\ * #,##0_-;_-[$€-2]\ * &quot;-&quot;??_-;_-@_-">
                  <c:v>169.7542251076859</c:v>
                </c:pt>
                <c:pt idx="18" formatCode="_-[$€-2]\ * #,##0_-;\-[$€-2]\ * #,##0_-;_-[$€-2]\ * &quot;-&quot;??_-;_-@_-">
                  <c:v>161.45907506458911</c:v>
                </c:pt>
                <c:pt idx="19" formatCode="_-[$€-2]\ * #,##0_-;\-[$€-2]\ * #,##0_-;_-[$€-2]\ * &quot;-&quot;??_-;_-@_-">
                  <c:v>153.26390761451393</c:v>
                </c:pt>
                <c:pt idx="20" formatCode="_-[$€-2]\ * #,##0_-;\-[$€-2]\ * #,##0_-;_-[$€-2]\ * &quot;-&quot;??_-;_-@_-">
                  <c:v>145.16179052803926</c:v>
                </c:pt>
                <c:pt idx="21" formatCode="_-[$€-2]\ * #,##0_-;\-[$€-2]\ * #,##0_-;_-[$€-2]\ * &quot;-&quot;??_-;_-@_-">
                  <c:v>137.1464898573181</c:v>
                </c:pt>
                <c:pt idx="22" formatCode="_-[$€-2]\ * #,##0_-;\-[$€-2]\ * #,##0_-;_-[$€-2]\ * &quot;-&quot;??_-;_-@_-">
                  <c:v>129.21237623699665</c:v>
                </c:pt>
                <c:pt idx="23" formatCode="_-[$€-2]\ * #,##0_-;\-[$€-2]\ * #,##0_-;_-[$€-2]\ * &quot;-&quot;??_-;_-@_-">
                  <c:v>121.35434670439776</c:v>
                </c:pt>
                <c:pt idx="24" formatCode="_-[$€-2]\ * #,##0_-;\-[$€-2]\ * #,##0_-;_-[$€-2]\ * &quot;-&quot;??_-;_-@_-">
                  <c:v>113.8171822167792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4-4C66-A7F2-78EC7AB52751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Límite de confianza superior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Hoja1!$A$2:$A$26</c:f>
              <c:numCache>
                <c:formatCode>m/d/yyyy</c:formatCode>
                <c:ptCount val="25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  <c:pt idx="24">
                  <c:v>45657</c:v>
                </c:pt>
              </c:numCache>
            </c:numRef>
          </c:cat>
          <c:val>
            <c:numRef>
              <c:f>Hoja1!$E$2:$E$26</c:f>
              <c:numCache>
                <c:formatCode>General</c:formatCode>
                <c:ptCount val="25"/>
                <c:pt idx="11" formatCode="_-[$€-2]\ * #,##0_-;\-[$€-2]\ * #,##0_-;_-[$€-2]\ * &quot;-&quot;??_-;_-@_-">
                  <c:v>446.10330578512389</c:v>
                </c:pt>
                <c:pt idx="12" formatCode="_-[$€-2]\ * #,##0_-;\-[$€-2]\ * #,##0_-;_-[$€-2]\ * &quot;-&quot;??_-;_-@_-">
                  <c:v>661.50468201128251</c:v>
                </c:pt>
                <c:pt idx="13" formatCode="_-[$€-2]\ * #,##0_-;\-[$€-2]\ * #,##0_-;_-[$€-2]\ * &quot;-&quot;??_-;_-@_-">
                  <c:v>666.48285701337363</c:v>
                </c:pt>
                <c:pt idx="14" formatCode="_-[$€-2]\ * #,##0_-;\-[$€-2]\ * #,##0_-;_-[$€-2]\ * &quot;-&quot;??_-;_-@_-">
                  <c:v>671.31093050222137</c:v>
                </c:pt>
                <c:pt idx="15" formatCode="_-[$€-2]\ * #,##0_-;\-[$€-2]\ * #,##0_-;_-[$€-2]\ * &quot;-&quot;??_-;_-@_-">
                  <c:v>676.00163389690601</c:v>
                </c:pt>
                <c:pt idx="16" formatCode="_-[$€-2]\ * #,##0_-;\-[$€-2]\ * #,##0_-;_-[$€-2]\ * &quot;-&quot;??_-;_-@_-">
                  <c:v>680.56610689134129</c:v>
                </c:pt>
                <c:pt idx="17" formatCode="_-[$€-2]\ * #,##0_-;\-[$€-2]\ * #,##0_-;_-[$€-2]\ * &quot;-&quot;??_-;_-@_-">
                  <c:v>685.01416077715351</c:v>
                </c:pt>
                <c:pt idx="18" formatCode="_-[$€-2]\ * #,##0_-;\-[$€-2]\ * #,##0_-;_-[$€-2]\ * &quot;-&quot;??_-;_-@_-">
                  <c:v>689.35448840945173</c:v>
                </c:pt>
                <c:pt idx="19" formatCode="_-[$€-2]\ * #,##0_-;\-[$€-2]\ * #,##0_-;_-[$€-2]\ * &quot;-&quot;??_-;_-@_-">
                  <c:v>693.59483344872888</c:v>
                </c:pt>
                <c:pt idx="20" formatCode="_-[$€-2]\ * #,##0_-;\-[$€-2]\ * #,##0_-;_-[$€-2]\ * &quot;-&quot;??_-;_-@_-">
                  <c:v>697.74212812440487</c:v>
                </c:pt>
                <c:pt idx="21" formatCode="_-[$€-2]\ * #,##0_-;\-[$€-2]\ * #,##0_-;_-[$€-2]\ * &quot;-&quot;??_-;_-@_-">
                  <c:v>701.80260638432799</c:v>
                </c:pt>
                <c:pt idx="22" formatCode="_-[$€-2]\ * #,##0_-;\-[$€-2]\ * #,##0_-;_-[$€-2]\ * &quot;-&quot;??_-;_-@_-">
                  <c:v>705.78189759385089</c:v>
                </c:pt>
                <c:pt idx="23" formatCode="_-[$€-2]\ * #,##0_-;\-[$€-2]\ * #,##0_-;_-[$€-2]\ * &quot;-&quot;??_-;_-@_-">
                  <c:v>709.68510471565173</c:v>
                </c:pt>
                <c:pt idx="24" formatCode="_-[$€-2]\ * #,##0_-;\-[$€-2]\ * #,##0_-;_-[$€-2]\ * &quot;-&quot;??_-;_-@_-">
                  <c:v>713.395021708949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94-4C66-A7F2-78EC7AB52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412847"/>
        <c:axId val="1425414095"/>
      </c:lineChart>
      <c:catAx>
        <c:axId val="142541284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25414095"/>
        <c:crosses val="autoZero"/>
        <c:auto val="1"/>
        <c:lblAlgn val="ctr"/>
        <c:lblOffset val="100"/>
        <c:noMultiLvlLbl val="0"/>
      </c:catAx>
      <c:valAx>
        <c:axId val="142541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_-;\-[$€-2]\ * #,##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2541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</cx:f>
        <cx:nf>_xlchart.v5.0</cx:nf>
      </cx:strDim>
      <cx:numDim type="colorVal">
        <cx:f>_xlchart.v5.6</cx:f>
        <cx:nf>_xlchart.v5.5</cx:nf>
      </cx:numDim>
    </cx:data>
  </cx:chartData>
  <cx:chart>
    <cx:title pos="t" align="ctr" overlay="0"/>
    <cx:plotArea>
      <cx:plotAreaRegion>
        <cx:series layoutId="regionMap" uniqueId="{278FE4E0-7037-43A1-8E62-CE8E5FD1FD44}">
          <cx:dataId val="0"/>
          <cx:layoutPr>
            <cx:geography cultureLanguage="es-ES" cultureRegion="PE" attribution="Con tecnología de Bing">
              <cx:geoCache provider="{E9337A44-BEBE-4D9F-B70C-5C5E7DAFC167}">
                <cx:binary>1Hvbctu4tu2vpPr50E0CBAmuWr2rFkhdLMuKrKijRC8sWbFJgCDAG3j7p/2w63zC+rEz6Tjp2O2k
s6pTp3bSFcfNmybnmJcxB6B/nvt/nOXdqXrV51LV/zj3v/2SNk3xj19/rc/pXX6qL3J+rnSt75uL
s85/1ff3/Hz364fq1HGV/Ipsx/31nJ6q5q7/5b/+CU9L7vRan08N1+rG3FXD7q42sqm/ce7FU69O
H3KuIl43FT83zm+/hCfVnG4rfvrl1Z1qeDPsh+Lut1+eXPbLq1+fP+xPH/xKgm2N+QD3uvjCCXyM
XRTYD3+cX15JrZLH05Z7YWNEbZ/ij6dt/OmzN6cc7v+XabTS+b//+/Tqw92r7zLwwbzThw/VXV3D
Kz78+40HPXm7b1x31kY1k68TcPtvv8zq4vTv/wFP8VqHH0+Fenrj2ZsHF/36FKf/+uezA+C0Z0e+
gPK5h//q1J+Q/Jf6cJLmDG775M6/DyX2L1wPO8T33ODjn+dQwilAETmPUALUH8PoEcrvsukr6H1x
73PAvjj1U2G0Pr3acS1+IEIuukC+SzH26FNo0AVxfBvbAXkZmu8x5WVg/rjzGSx/nPipQAlPdcOl
PL0aXq3v/v1/1acQ/vvp4zoXPnFQ4D9CYEN6PK2EPqWejb5WCf8Ty17G6s9PeIbZny/4ybBroOg9
FOUf1r4AtAD+w95jf3oKmnNBECUYsuqxIgaf4uVjyQtP32HR18D6fOufUPp85qeC5/pOTpn1yUN/
P6MwuUCBQ33bcV5sSOgicO3ARsGnfvUMne8w6GVsPt/4DJnPx38qXIBUnYDz1T8OGEQBGJsgTB6z
Bj0tdY53QYjnOYHnfiyGkFVfMoXvsehlZP648xk0f5z4qbC5rOWpfsVO0/hw9wMRwsGF50ysHNGX
Ugcyh3jUDT6XtWeZ8/1mvQzT8/ufgfX89E8F2axvKhjqPpjqR5a6AMYoByPP+SNjviQP3oVDbArc
4itj1Hca9TJaT25+BtWTcz8VTuGdaX4kQuSCUoo9ROnHmgaD7JcIkQtsuw6mjv+YcEDRn9S8vzLn
ZWwe3+IZKo9Hfy48dG4U/3D6MA3616cPFf/wyUN/nyq49oUbuMR1HO+j+58NSPjCdzzHA/r9yM6h
Yz1B5z8z7itYvfSQ58i9dM3/ahy/ZtyXFPzJNf+pgmRf4MB2bKALX4GOEBcDm/iK7PBZqPm6QS/D
9fnGJ9b/b1d+Jn0K5taHJDLV+UdqeZhegLpje9h/JNTPksi5cCkJkBM8VsBpwv0yif4j017G5IVH
PEugF674qfDbnNpT9SOpA4hCngcKq+M/ij/PGpNz4blegFz7U34943rh54o019VJToH1HTa+DN+3
nvUMx29d+lMB+q+6MT92vAJNHQUI25Q+lrxn4xW5CAKMAx8w/fjnWTPbVlydeXH6oCcwv8e+l9H8
2nOeIfm1y34qFP8Ix7cwjIH7YGj+VN3+Pj2BcQx6HGi39mOOPkPUvoAWBy0weGQvQeB/+vBHoelz
kn6feS8D+vJLPoPz5Yt+LjAfRV4LROrrk4K1tU/e/CFQEmoHrmt7TwcADM3T9V3nj6H604d+0go/
Ks/fZ9RXAHzhxZ7D98IlPxV4i5PkP5TWQIP0ief71H+Wdf7FhBWGZZOnSH2HBS/D8/nGZ5h8Pv5T
AbE9/fu/61dvT/VZf/LP308f6G22C60NRN2PvQs45JdjNJAZGOEofQbJd9ryMixPbn4GzZNzPxU8
/6pOyY9ewCJOgPzAfeT3z9LFvvBIELigbzzSDtv9FBePC8B/bdHLAH1+lWfgfD7+/xeYr6/bf94J
EcHCz+xhC8UXS/ffPvvw6rCz49mtjxPUi5n1cbi6/PDbL5AsyHMRsILPuzOm5zwZv/6QwF+67w76
wm+/WA6+cGGp2AtcTGBZxUOQaN3dx1MURMYAERuRAAPQDsCrdNWkv/2CggsXYRfWLyE5XYwJ3FVr
83DKv/AwrGvSACM3gGf6n/ewbLUcEq0+u+Xx/18pk281V00N7+VDFy0+Xje9J9Rpz4dp33EDj0y/
IBvOn0872CgzXf5/RoPqNDZWzrpq3vW9xfhQzX0/IMuGBCoMsmST2HTVaffQ8hqFduneVrZ7jdvC
ChvF1WxwrkVpLYu6s1mawIG4rQemEzqzMl1GjjvjdYfCThFvRr0riacbh6Zkxi9KNqashB0iTBDc
sbjormvhX+aFmQ+W0y5EGrxtGidjsZ3PU13SaOiaOVdxE/ZtVbJGjDrq8PvKc+/rfIhZk/YdE3I8
1qh8nap63zZlGVp1UcwdKt4hIc4yW9tOYkJTwg9iJ1eDS3tWNmqICB/CsqIjG7PkNRoqK3T7xpkn
gbkSupiRprmmQ4lZrS0SWs4uKwwKLX/QERLD2adDOkNBGVZZ3UaJF5eRVmkW9kW/M7pCIUZdwXrj
zAcP3sRCOmV1gxYJr2hkJ63LUu7d6DzxlkGnlplVV8yxk3gWE3tZumXHGs/O4JDdsSJuMia6KiSV
+eBovBZqtJnnlChMUSzDarCYwuSOJP0NcmUSJqLSkdL9Vpbj2S75pQjSXeG2zpx76WlI41Wf9hWz
umZNM1eEPEvz0C3ifSaLdw3WwUItlElwaIm3CsdqJUYqw7zb1kViM9GTUNg6DYcxbZgh5Qqc0TEn
Bf9kqf1WGHGqJ6z8VAtWUXxKRn83+HE+i90kD7Mxvkm6zAnzN+6YF3OcVpgFTacj2FWlI53WMSPd
UmsLMWKbqJD9rirFqU9rK2x7zUgiOaMYnicK+7IrnYE1tXynB/jMpJYpw1aqmWknv3MdykplK10V
GVPNMESV4GGhGj8Sbj5EJQUvf1EZXsyz52lGfdioAHq2Q5ADfyHXv0wzKydjkvkGgh3Ibijy0g4H
jnaoLuvIJ022QoN5MwzmypYdZ8ptFlUf5FHjdOlCOH5IGh2EiPsWLCB0s14NWfhtCxEQgaeFACx0
oBCBqg52wrj71EKdFK5u7SplpG93yZjNclHuRWPNLE8f+7rb5X2xTfQd7uyzKsqwQ16YNWLLaXpZ
4+YqVu7MOMk5iPN1mZqVrb2VYw1/YaY/OepJvQIzXdf1Megr1IUFnKdm9qXTWBKplHHYW9bVijND
sWS0Nq9zn19Vrb1og2A+jvHeleJcKnnvF45kkI2LMmtWwyA3bn8OUhNWRM2c0kS+kxcs9YtF2ckN
b/K1neZbXuZ5qBoL3nVpArl2cvCKLe6H3pqVXG9dXK2IPjiWXlSy3Cadt68w3Ws722kTGZMdA7OO
4de8HLeTT0SWrwPiugyy65i4PcNtFZox39qkPfit3AYiPzqjvw9yecwdFvv9ujF6MV0+2PiqnYk2
3XiW5mw6rEpxrup+x5uwJnzTIXmUbswSna2zrGRVGlx/O0AwecH1FFrPtENg2nYTgPD1ZQzHohZS
dGnKLAEOI4XapqP/OuP2mrRoltNI6G5nsBdNjm/s7lAoqOlj3XUM929GnLCqt9+2pdrYTrGtkNiY
WpyTLHkrvYQZL18XZbfrLVmwXDgLNwluxkYfB20OdQnVrXecsHfxMekNKyjktCfBnabEs6JKZ4r6
LrOt5uAP2VH7DBouZ1h4/qyKnRDJeGQkBbsFAQ+WgX1UgxOOKNjzFuJHK1EwKHfMzUTAPDWGmKKG
WXVM2RBU4PNWLC3dz+UA5tVp4kHZKWZVhuYIlmHAYHWssRew0fCFKGjNinwNDenaTSCm4vZAJ+hj
iAPoqtskTi1WvkU67Ki9bJP1lHN+Dne5OLsvyuQs/XLrByvT8nPa5lth5xteepFH+blw7Pd2ct3o
eD+27a4I5G0VN2w6Vbo1Z4nc5h7+wDk/1545pBJAUGO3Gz0HgHD1UTUFZ6kpPdbkSM1z1DtMJP2q
46tcwaumDryLn55FrY564Lc4kzMHghRoKvTWIdgPCfyiNWBYOi6zfLUuay/ivFk5WbU1EJ0ygXdJ
tVkNvTmQOAaPepFDABCk3zVZuxNWs7I6s0p7gRgAhUZzSCR8eE4gYVPzpiwhXIK0i7Q2zJU9ZkmG
a9YN/S52s2NLFWs7vmn9OCq1KEOA5FyUgETK5bmu5DF5Two5sMpFkDk+L1glWR9QxDwMEVz7+wyr
LfZyzkTaHlor4ND1L3maHae/sAW3DI0bIkT2cBerR2A3Pm52dhnvUQUhZGf62IB/K6dMQ7/UI0vS
meWDXQ4BXmPKfJzjoXMZeo/t4oNDLRk21ShZXdFbZXcrScHajPZZmPSVxzxrIUt5bZfDOx6ITeKl
9zJV6yJr3geyZpNRBXbBA1IVLIYaoSu9lflYzUs72E+WTIVDdJhlIn3jVHph2kMStB0jA9wWy2o1
XUArfm+3YsNlerasONQlX1kGHVt1idKIF/iu7Pg90mRJIVBriIq0XXFkzbiTHVNsdi7J1oNSW49C
FCFRrVwoBF2abRIDIRPUoWeaS95D0ld5PzNpMy9ScR4J3Q+oWIxlfkSqXsZWzZSKZz0kd1IDEAH0
7zrtdtPTkFfP41bMmtEwDh3INcn54QJLiTMdq4NTmN1kol/nR7lL0fghHpyaTZaPAr0u2/gKezFd
OFiEnUzXQQV22/zeEHVs42qj3d9dDy21gcYgZLtKVHeQrjnEXMwtLA4lyjdKDJIllgHAJFxWel1o
+942uHZb781I/T2aCK/XoyVceIxpuxtRu3SsdpEIsh4D6NIpxBApzcFD2bmE5iAtcS89PRvH+mpq
lcQTAKxD92Ux8LBN5NobwrSXZ4zBEVA48jSZq1glIdEn2Ax/FobfN7zaTuWi6/g1YBD5Jtu4gzo2
NhQmH0FkIpFdjvCkcoq2vDZrKxuWA+8OdMiKvyA20/zyrB9T2MPsUApqqwM796bzX8wPPa2sgfA4
YUUG8WAoCQuHLOM0X3dlsUU0X9PU35fIvJaFjFJfvkVD8n5wqlUJnZW0PIJSj1TxpuK9y0oJoTDm
69ibEqXJN44l1yYLLUJfx0F9Y3M/khK/IcCyv93eHHciOE+YRQA7sQlsgKOIYDeAwerJmygphqJI
qWRFC9SX1sBAa3kABr8QSVIy4rRRGribDjYlhASsQjCEZAq4tqXoB2EJJjMTw81IR3XCN9LxI6qz
+8HAJSNRO9v2dm2PX5NBLJs6B4riX/VBhZgfVdAT68EcshSKRFHwPCxG9AaX7Y2bT5NKMTH+jm5G
4l4HwjrE/pgxwr1l2nXTL1DhOYdrWvShSvVc8pkb1AnLPDCx9dUpbu2l6s7Gh+HIVDDAUNXSKNel
ze6A8jJoMVboW/CEMqO33EqAKsfpfduOHbPKKmaxBXXEMlWkDXlLZAlHUBo6jWxCY3lNCJU2h2TZ
iRHGEssGejaMOzut9hkd9xbRJWunYU9QcSer/JKX10VnILlTjZm2SqD50l4ktXXZxJ4OG/nmYV6q
da1CXzg3WLdA4yupQ8fZNzLuZzRxA2bnZDfYLRgzeB4b0m2hoMVpqkpWIxjeSJ7cBwiaOrezIapz
ssFmuNKQDpE3QmuIlQ57Aa9XdGAcbpLfiYUvudBWmLVjHIqB7JwakrwjZdR4EBUph4Rz8575g9/M
JQlbEZRLB1lv2jIRoUFBPkMJ62MTzHvcJiH0rMuSOu86G8YYv+yAYMSmYwMEU6uL+5G35RIV3ISU
t69Fgq5FLy+/HdkI/4naBz5FtuuB+uAhAgzuaWSnATeZ32rJwOeHiSK1lWZFaVZTM3e7D4SWke3q
reHFwqogA6G0YoOXCSfLPoPyIrxwKj/KUWtUF9uxtCXDHL5Ug+hV61TMH8lybAgziqyGxF1mqFlp
u2GthW9kXi6wydaxTULpqoWXu4cR8muABpWMh8Yj0RhA1QpktiEuGFD3B+IGe+k1M+rz13U27EQG
KVH67tKugQeOALaf5HPPkFVnMpZCu0RBv0vtdkdxsZUNWaI0PxKf7jNEb8xiYgoTX/JwtqmgWyLe
HOLC2g9QxqE+epk8EAW18eGH3xaLickWSbDvpXc1wojp6maVZNVcx/brh55qYrOiFqSTquG+AF0S
yudZJe5x1x6sId8n2WxiITVRW6rmCVLXk5lCAZfQU6WMqXUrsLWDvlsg69bj+qbt7h8IQt65y47L
o5VA30a9Px/d4tIM6bmvgMZYlVuGLYf66ACSaTDslMZzkC9mvt8euJdtQGGZi6APJwZIeb/LAOU0
hjklBlo+MUKv2fnuPPGT1ylwlqTfO9kBWusavjm0AvlnPTRIshTopiUyK+SJ3uqgnHdlF43QrilJ
zq6VnUmSL4rWD4c4BzIPExF0bkWzjU5yGLcX0wzoWmGaD8tY+pGXyNd6mnp8eKlMT/SAJ/fTRQ+1
vjOgAtgC6CRPkkgFLgw50H9hFX7vuGBNgvm9cFDU9Hw+DUxWkB0fuiOQIF61O0QU0O0sCtLmgHsT
WUF3hUpvMfD3JEd73sUzF8Uzz7co8JJpGouX1fh7IEwEdHROa7VKrz21nCjSYNQ6C+S26svFFLXU
01vqQOZa7pIn/iI1NtNxMjdBPKtGSA/o1FJnm87kV9VUKeJuN2hgTMBxi9K58ricTSk1CuDDMKdV
8NJNCdGewrxWXzW+WiCMf/921hNvUu6+7GcUvhzhYgQb5FwXtmK55GnWxzZ8/Sq3QOKYPtuTWRRX
+n0NI65X5utpPBMCJrgpZCfbfLVtpvaA03g/jWhmtLeUJguvS+YY66NjQivwgUf2qAwT51pX5Oph
KpuGPTGVzERDt0BIF8zu6B73c5SLioGmsRtKDyYb4ChdkkV20IYdgSDofLmpi+YQELNSBtJkhFlH
46VoYXS3Qd9xxFKZfj5pDy1pLv12gWEqmubGKkYwidhi04xq8zCNjEkU+xaMhMhdmtaZeQSvJ0LV
OmY1zTy+y6EccQVm6J6lUsLX+Ow3TgyFrKHwY6oM00wilUnDyp1FHs8wGwV8dFduoXHupvFrmlGJ
AW5m6Jui7OexQ6KOSojlbD3pEV4LoepC5axtmCKn2AmAF05EqE4qeGwMcwHMx6MrNrJXm7EpFok9
7OgoFn1rNg8qSyGPni03pSIuU9B1vVa0zDjDMsu7BYUd+mFn6bOuQl9CttR28ntdOS1IMX3LQDNe
tPWlAoFnNtEu6PV7r+5z4FXx2vNzvYxhXhCq+j1X9VXRAFuzcqCNKXZOVTvOpylvwnMaL5An7klg
3jaOmU9TF3WKghlOIASsdOO3FJg13dNOnDMCcxsMUHudeUdR7GnqbCnw5qaFOud7rc0kkufUQ+9I
iuYPxb4lEErlMATMhzY+DkunMRtn8EFWmkIjQBbM1WQepKcR0YxJPllaQxOgHkzOST+yVpQwlEPz
8KtLX3YNC2y1ddLimKhKRtBgLBPfd5UDuoDpImND5UynQibrq1JvUVF0UeBCR/fS9lLHZiYrvY5T
nzKnwJDeAaAAw0U7qNDE/WuK4BUdEN1k6lz3IwQModC3qvQ82O6yzclS56BQyvxMK7lJp8TK/YNd
ZCs+JnNS59vUIksu7ptguHzQpSxIo4qLjaXzTQlFJCXl2hKgNw870ql1HZNLKImztm1WSqf3Y6eO
EjSGeNR7rU6WJ7dDprdF0h0UDPxTHdW5OOaV2DhYs9KULCmtm9oTx2naK0rIzQGDNtTryLL56xx6
ZKzFRg3gmJjze1mcQRV/LwW4XwFHhukdlGuMXusOQTEOmkPmum+DeC0rQsIGqHlfBrexZXYagTIW
jFunaPcE0mgqe4nl7u0uOzYCSqks30B1upz0LaNhhm9bYGmj07WM2t5KchjBlZcf0zLZ+2QjskmJ
wen9NG1L3F86yShClI1lOA7xbQ0Cn+cNKQvGIg1rAWNfhqtZbyuWNP0pyWEoe5iTH3qXO8wpAdpI
+c7n6Q3p4bPSxhyUcpeuhCIiPfBL04RC4Cwq4h5UC69eUTveYmRtcrNXAiK+o3Tni0Kzkcah3eYb
4/N7VevFCIJp2GTw1IfBdul76hYkk6PVgb9HPbH5BAgkUD6IKR6vBpIy5O1klSYQLSAcNNXEL+3e
ZsCj5mWc3GYSqrB0QJLQ/l4peP4w+CR86JsGh12bRrIQ77WWKEpzmDBVOk/r4rrD9aGToF5YkHUQ
5msHyYOlk/uHA+kk9DvqBkbAIy6hMmTiHr5vwogof++K9PwwzesgP1lHOkCPbKQ6DnVZRi0IXozy
U0zVbqTkdQ8NzM57EaajM89gSA9EunAhRwkJZCjtpJhpb5dxk0etL+/tBtmha+tjPODIaiHYHrxi
e2RtxfV1JdpDY4GHp9jEiu5R0u+6IOGhweUGB2bH6dZU+mag8b4ndphkRcMmQQFVSciDS536jHbV
xicYer2JOp1ejfjmgWKB2re1uNlVtVpPzzdQLUqRHYfYXQRZCkFWrWTbQ/GX3S4Vl6CdgHpWohks
xM0oyI+ssoDW9ESGUA/m6dhqVscwthcdrBdRiFpgO72T3tt8n/ZeAQNQW0auN+UHH5Z+Wc9s3zq1
XgstBfQ0F6Z2j7sQRRlQXkB59Nd1R1oGChJojmOdhnJoGSyADWHl9be1J3M2DhAbJaR5A1IgrIMc
Ks/fkxEK1Rg7b233VHN9tBXM/43e+rE5GA5q0E1f67deDW039tFqikAMvycg7MVNGnZ2/Nqu0/vE
zu9VB4bkAdBJnw+s/z3IoIHLBtZ2HtSCmleHRhcfB/KgHttQ6h4aerGQcpjjpobU4bDSA5EH7w/y
kADRxX4NT91Jnyzqzr2UBD4hUzBD+ATNjekHkE7HM9i9g9J1nFbHMGoOIA9sC0qvbNuKSiiMUCR2
NTA1T6m1yu0bCxoNb3cZaGJ5TfcukPuJkJVNu1NlFuGqiZxWbzPInBJk5DiT68ltae5B91vXVbBv
p+IDyvx7x27nRYmXOpsKEZSpb1MvSL0/US9Qz6HZYh++DwSLpc+kBB+ocuZbGQf1Ud6SUmFWlsNl
64/3ySQvgxbUM9lWKzsr93lbwsoOcbd9Y5bwBS9gRx2sh9ZBdyNldVsOKGy6NAdFH6MZKrPVoIQO
c17XkRDQMFEWM1WoIjRpVUedc9NVrHWndZws5qETw9JuXuB1WXgqpI3fwGpsFSXEfpdhctMll2mV
LZSA4bVO5X2bNoK9Dpps3bStHbUYpNnOnxMj7oH8vUO2v/Gb4t2ES1nK+8y1mNUTkHrcm9I4N/Xg
3nbFFiug/E7OhKgE2FbNqgqkdmnePVjtd/DQLMDr0cU3/QhCsZ35lyi2owaNl81YrZ0+Fwz2RSsG
ezZBe7WcG9XO+oFAY3OTTWkVLcwV8GxHWT3IXQL0fD23nPod8IpLJLNbXcCwCdKK3dnHzhxx4d+A
29Z4bB5eW2JLMaSANjUBDPRlf992sWKTiUbkUJlEEiLLitoMmCgQZNS8m54OYg8GTkZ5SIr6nSt8
KBBxJBKwJM8IDycXDRbUjSRumTWkdzB0F2FTgk8dPiuL6h6UJA1MBX6UTrmo2lgzW8Ea6Rhkt2mB
bpLsrLs81J7DTOfe5EFbQN8ASTVqK7N+uNH0ioEmuJ7y3MhgX1VQPjNcCpbm8NwMaF/SexuPiNse
VjC4a88kJZsGIjF3q3fTuwQFfIPxsly0OruExedwtJp3bgvro7HF73GR3INMtqo5yLoVtFdRg6bt
gTRb2dmJoOIdz+A1Ed1Xtq9A8QOPZ/bSOGr20Dn8HGWRElmUIfneqkDOkQIeEHgVINKdxg4gc9rk
3hllAUfoTCbW2Yqv8hrBtNuA9xpvlRR5GtE0LcIuqEbm5wlnPPN6xrukgIW7K6yA03RopmTdMNcx
8Qw7NVS4nN4axGtwmhHMMyMCnj/k8wGcmskOQ0TXW/OOyra4cly6TaW4FTEAGtR9z0jdR+Zdzell
b491iHV2S9WoQLH3b3rfuhwCPsttPrIhg2hpUSEYuG3men3Kkg7iQ/FbH4nbCuFpUVAw3qKFGmYT
VLwBp2FYTEATwYLDJDshAhM0p5HKFlqRA4z4t5M7Yb3yRlf4ptOgjo3chyw2MIwg0YLKWonLYkgO
jvs+6Yhi3HR1pIPkaizwXHF3kdcFhm0R1TtqoxvdAYZJdhwJPtijgkLpjkuu/ZOT6wd1DDVQmyBL
33fShgC1GSVeOAJRYByAo4F+DfU2IrG/r4h703tghtRQeRzqgc/SZWCg9tc62McGkkDo4ZCOC0G1
HfVAkUJ3XfCqAskrgKslcJ+icVbUEKBaQt8gpF4HbdUw3fQbVUBvqesimIt4CHmVH0bB57TKwjjA
bRh70L+AU4cjTVvGVY5ZV/CECZj5jG/qaJo5TfEGFo73dWdVzNNNmNARuJtj5VGa4HEuSgZqym6w
CF7CksfZlmLu590NURBnZTNGvnRPowUeUSW/9dptRq0i5GX9bmwANNiOoz4mGoYdCF0Dciws1NnB
Jm3RTTFAI9TNZTdk96SB50Eu7G18qRWsWXoEhJ0A0jK/932TQ/i8sz0fiDKsrXVwbSuh/ze6upY4
vfp2LwJ170+9yPWnNVvY40dgxdx7JtAjOYqhUk7CvAIK5YAH8D0QvDLzu1kQgDpQgXqcBLD81cYZ
6zPYneMJoJWWnYW8GN7nsNDM4xqigr+FfdQQvOlYRjJdVGrwoNO0O9ePkj7dTePzJNYhkN6y0d9Y
gHcmbVg2m0ZAHfArB5bDRwWLKa0Pi4j/j7Jza45U17b0L6KDiwDx0g8J5P3ia7nsF6KWXQYkhARC
gPj1Pcg6Z629d0efiI7YkduZZacxCdKcY3xjLhRC99ad4NLa1CIIU1uGm6icrzU3cMRhVJYQakdx
0Aanf7UZVVt90rbcxjx6iSNxXX2Qew+vDX0p6uZuKPM4yUmPKwWSxurm64agKSfNxyjaHQYK7UoJ
IdF1Nqvkaat4N4nptKqPq6PZ+BtIPU+FRlkoBugBq93raZviqsQCsRrIa7HlwfwLmpRo/goRHL4L
Dqin4mEMPwOF25JCPtkERfFCQzQChqutHMpjZ9oPCIBuWulDT7zPOjCHBS1xrXGEUYW+p7XTmw85
6a6wVnDcdAWTkAkI6mHc5DxB1yhL7FtExdcwgHewdZjel6h02xHtsSSADNYPaZUQwDCpcT5xW76W
kn2uLy3z82z9XYEJRjDCnVvnFpmcGlSCkBFn6HgolVfd09lAUb808QRLoj2HQfu9Sh8lbA/GmsNi
bbpuQYWs95WaDqv0QWFDUWmf7mxApfXTgMvCLeP9qsiuDTJjq9m2OuNd/6NiqAHItLyVHcFB2wrG
vrwFIbskZHqTOAKvW091AFyL4O9KAEQoXj8SCf8bx9nq8U3h4wn59OZM0YZFw9Wl5k1Q/r2qV8pd
9dE53CfY0UzFv03jvExu9NK45H0AV4UKPgr1azjEn2Twcj3COL8fXAm3fRUWlx7MVdVt4jF5gTG0
E5641X1zWZvz2ujjqtXwpvmmEHRDr35dr/zV9VpVXiO71ehELQrR1Rf7GVWA35TbGV1KKoyJIK6O
b4EnHhbpXWBJAeuoPlfp1gpccgFOVN1dwyH8sbIPa/s/WP7Z9g4WsObBd0gWF2FWVdeqmlNS8WTj
xfWVa+dFFuNWuHxfV+irCuNncfTLd/gLRl99dKIR6SJsquMGzXjxsgpw1uIGFe6UiTg+FtIC4Vva
M8iYB3yYHLt7cT/HtR3TCD3bhKJ8jou/BjIcO4+fPSbegup9PfSRolONw3xRr2M4nmexMKBE0WFW
3X6VJVapbyUK4rUrWQV5r23T3si9O0Mrwof6wdvhLmZgHbpOwnuFbmVD/jFT3Ish1MOqH45r71r0
1ZYwCp8bJ6qq6Mu84C1Xu3r1h+VAvss5OMXlDIdHP95Fc43La+MCg9M6fHFjqJW0mNDLhMNWEPtI
oR1NPDxMsvyiYjxOc5JLWn2TLfr0JClGXJ5Qv2euj3UB5WCODz2INrfA721QUmzmpkrBeN66LmrS
wqAD74swLRz6BIM4nxosuH6CK1HrN7I4uVHOc6/VoY2bs/BQY60uMY/EQzLLh0KgWgAx0knITKs/
zhe678VxMcFLJOXGK5tvx3V+JwPZRwzCQoVFrg5/OBNOIYyXxUGXPcAZTqB0Mlyia2fIvOEWnVaC
yPEAOC2um7aMvijj/Faun9ayh+c4Q+EADAeJ2FK2nu691PZaQO8vOvxJy7iqJxH/xXV48GZUPy33
N0TinwTB2ewC26XoIt/dTz52l3lGkwrD98MPQIU5K5+nC+yJP2RdH0j3UgVYj7AEL0Xy1/o7x459
UbNb/3QNQoRD3kVP+EEiiKBzwH8otIseSku0lr5dBbZkF/X+wczAqZT3Mrs0G1Z5sh9wmLHf5RCl
tkUDp8HjzYMU4UvodB/oB+2mTfAQekG+vlm8LtE+T15abd+6sdtYP3xfCQOP493Ww3E88jOx7lZW
UIzupMHq5Jcl30963N5Zh9VeVz5uH5x75dTFxtgZLpL5K+Gr/eurX0FIn7V1JNad4dn2j/er1w58
yiD1/nBo2Kez/0i6pdtwB5KDiXBKK4M9WzbbAG4Y1oSZZ6G1Imubjavq767HT+M0jEr8XKpqgRM2
bCMZq2sfqvNSD03qj/FNw6rtuaxR7ORSLW7qx2zKevjbBcGmxnzjpnIZn0RR3K96H63fhlLxhm1n
69XyfTL+Dmjlx7g8GeZDjZ4eGWCffhmeUB6jMmemTZHheTVl1oy4UhOydyosvpa+gNZ8WlXBQRW5
J/DJtOYvNMfbVRAZsChLHu7/fMw+KtPys2LhqQCIWo9wEEERQoG/K4QYGffQYwlRtjnHtPlcHTla
ellf8m0Bmmdt41cjplgREdGDKqh+rEbLSNh3P0FDWQK1G4ujhiIpVn1TQ+FCBfnQzD/DmX2vT0OC
FkQ0/EuTXSzZd/0Wc/218mQ+MRDtuh1K5T+KSb1q3rKfUh0UnzWWNYbNOqDgBAq9WXy8D3Xh092L
uf/i36E9/4Nvf0plYYBV/zWF8O+n//tFCvzvPuvunxfXIYb/PLv89/TD//G7dr/lGiPQ//lN69H8
/V7/TNVb8fe/R+z9B1P/dJ+X+P8A7v/Hf/w3Gv/fUgf/HXVYKXV4WP9S9f5fIP7fwfJ/OPz7T/xB
8Mn/ggeG2SvU9xPUVvcC+F8IfHCMePEOfADM/ZvAR24mBrG7Dudb/8+Nkc3+FwLfRRyNxmHkuUHo
Rf8/BD7x6cpN/qtRFwcIIwJqjT3fj9GW/QdXqayra96M33XXjlvPr4pdPWE1GN0G91fyy0zl9FyH
Wzu07asPabAl/aOuhzCTQT3kypmXKw/J4mVLLYD8FfZojWgPJvTmtLKVvFaue2MtYdvETMG2Is8Y
qxEcO/cyRgbMTl0C2e7n+AIap3v1vBZ4ixO8GcdDfRlgzUHjTTMOROOXzyN0w1P73oyOs9USBuYA
/rJ3qf9KwL3lIwv5buxpd/EM2vWxi+HdzoS/WId4+ULgYXf2odChdyvl1QhnfhgH8YNTqo/DsmAH
LVGSTg3sGZ/59bHp2qc+cIGcNQU/CwWjjbpHimo611PMH5YeVtcQM5HNJIYFY4ohOA7mHQUSfxx5
sFyKOSz6XJbF17i+f+TJ5FbV06dr4umgdTJv2nocTgLw2N4lwuRDEjPszNOQjdpVmSO9cV+xke1I
6Abp/edpK7+KShmoVXhLxfhJV/28dwZK924g4NargV9d7su8dOqbWhwLU6j0sSKChaytSaC7zJJv
mSJm08excxSJdY73r9T6FDIBJIZADxD3esqyxQH53mnHzRVt7TVS1l6HgNqrCw/sNMM8J9rxTdqZ
Bz5E29rU9ue01M2OiSXYmal1AZRdgkG44+q3BUBQk/AZijmCFKYb9mFgqmfhTPNFhMlDwwZvp43C
NUW8st87CylO9wcYOmEGAf3YTI9uu9SAjzh5o2wadqgVnByyEHNEdPapT3a1Cn9O9TspMmQpBEam
znTz5zCh7J87Slp0mZE8u8Qm24r3dR4WSZW2yWrce0w/+nVUpGHtJ3kpuJ9HTk3T+6cYJC29/flr
aCKqQ+Np+Nd9POdRB+Um0rVrNnFR7JPOOHteLMXp/qBY6G3/HAJZGgk7wCFHNtsys91onqBWtxGU
xLKEtADfZNsSx4OMxg8yLIdbNZMLZ8Q5FiRy9zz0IPv4k77V6wOGPGx80+AapKRD018ze8TlxDI/
CQvwxZP3EHaXxlbkq9fxuBnmUzF17DXqgPgLrYNsGlHOskV8gpJRUoBmxiZ5WjhgyyT22mwYiYMT
Tny4E5XGH+h9hUhynCG7i7QH63v8c0ac1uRjkfSPi+yw0aKxXO2V9yls6A9nLIuNM9LPVih6/fOM
MG9PJ/BOjiedjBRReWmliVHKea/wdtse7YoHt98mS16ObMhjuKGZGy7u8zRNcbo2euuTZH15dL06
c4TxzlDhaJd4L54MX4zHEQlC1OgBS7V6pyb6mIdWPtIaHdQ8ss24Pgs55Tl8u2n/50+lTflDz0bf
7g+Jih/i3j57QeweW9ZGj0VjvoDDxalQBOhGHfePjUKwaMkc7gT7QHTtg9SM5MvIReb0CWz2RY7p
/TsBv4YZYBOb+byT17GIcvDkaGHi4Tdtv6syXAk6giarG6cPO8GE1BGkgbrFfRsBSEYzpN7wETW7
pDBF5kZK/oWlJWzHv5pKwpjuWvByUbJs/L4NXp0h/qoYylKIKuDYxsh/NU3xFQlvyBTqsIeYdCf0
dglAb0+ebOOGuUjC6c0M07WYqoeo9uRlRlP7zMvp2zJIohNKtZNseJKPSA7cQjSjeWnqzPiw4ea2
mi+umjwY8euFM4xJfdbYH9J47qvDBOa4dKv2IYZ9hrO2nLBQ/nDgBDw7ZXQA6+4dYU7KrGiWCpJY
Hz3LovkJHoznfWWdi22pc4lMBbDeVVTAU4j2LOk32GkMJK3J/jTLYAEmsmQP41/fFrXY09K6AA9K
OG98+HbXm7wPKda7++o9IZWG7sruySTEg+mq9qVmEIV6fhPWr3fW2HpLSK3eklF2KZwmvYd1knkd
hWuwPvgr9pu4b62bGRJdrS4ndGZhwY5yDHZYQOC+K31jyaJv/Yw1NZZhvzWRmS9cFQgG8JBvxnKW
oHlas5ltgeSaLqNn0avXUAzjUc2Nt4kHtDr3oy8HF6GewZK1Ea+9DWj77hDPy2NL0WNRWE4ZhYl7
GRIfiQ+IHPeLj7b5IrEke6X+iwPKg+uojiRBqmyZSH9ul17jtq6gmhI0oI0zPAWTe6K8D7AyYmkE
QSXFB2vaS0Qk+TZDnyXRp4gddKo+FGWlY7tVPfpjTmD5wG9ytt2kgldFkUND6CA1DBzxEHhYX6my
P6HBQEADFDk2ZrpUUz3v4aTJDGzQC4n9+Ki7Xt9QyNuDA0xgVo/S9cw1WD/XeWycTVhE/a4tYpwB
Oc+PjDRm48a9vNr1IVzA8UJ73A3LEPyYq/qXp5bup0vGk4oT4GLOzI5cxd6Jz0G/ARTPsnLp7PNU
uVee2GVElMP2X65/dCvpbitf+DvNw/AKmeGobT7FQfUWUslOooAo4tCCYpnT45k2qsjiKYHbt7Tw
pSLRvc9m9M/lRD9lrcSvf/uiLCEbxIPf75LQaQuwAZnfQ1RJKilStq7z6AH1bcQlAoO93HJr/Syq
imjHgsqc+5kFYNT86VcVAXaQp3KS0c9khucx+jp48hm+s24mdgj6kWQtcj8pCtcKBRwSDj3vu/cw
wW9yLAIGQeEc4IQGr17TIzcY2YN1en/nu5Q93R/Wl5il3cFR/WPSt8uWlNFPasCFgLitgnp8MWIc
oUxGtyApkmtRcD/tm1gdW5ed4sEZnkmzDLdZBAxOQ18f46oD516p5cF2gGyGenjyW/IL91YCV2aR
+iDhm+1RnyaoeYi7J2ZQOUdJsdUFUp6jKEhWTXF8SeqRnKZQvZTIOcKaxXpX9aXMKl7u7iuzty7P
w2HR5sIq0b5BcDZAPPzlMfFtvRvGDbACfqgQoX6Fe3IiTtH/KkxbpGPg+uelWKZz4et8LqXeo2jq
s3kJlofadT4WENwgkoroq+/G1A2o2gTTLC48bKOLHHwkeIxSb9Rj77BK/TScAm87M9u9s9k91VSF
p0hwlUFX/d3FY/AGnCHceVPh5X7UkTcv8BCvLKbmpMMwlxFcLLesvCeHau9JDQyRVMofgrocdzVc
nWy2E6rlDgUH7LjqeZmMd6kcfjBMXWPOwh9UQgHuTMwgxxfDUwSqNCXc578KEhxU5UJoiPWvee62
QUmgSU1+v4UwspmHxvsa8bI0Y/U4FazdgPDix7EFIcNnoR/roit2QzmP+SRPQZ24bIMv3LqyF1Io
usWT8P7q6Bzv20lsfIQoIanlwsQk9VoGKEL14bmL6XTGhV9hhdfLZhbteJl1L49c6mA3S5zCjs7v
TeytO0LE62NbyvN9q3DGKDoLv492he+gcjLDeMO20GV69NssYp1/aBJwgUur7F6QZNm1STI/zEkX
5w4KTAQcDLnGMCGhHEJe5wIZA5tQcxnCCX+8XtgjDAPYErORr2bAltGVvTkNFbStwSPhsVqi471o
vj9AdomBcPfDdg7HvBkW8O4Az7AZJO42HFpyTUJAtINHsfDIclBb2HvnBbvB1/rFbJj+GYXQ8Ejw
o6hYdCBFo28BMEg4Vy4SnU07oOhgsNHRaHFvYF+LHr55pYaXCHvbhlSISDMxRxfqK7Fr/v5q/WAn
eFyn++v/fIc3n0hP6aEPPPNUERiOsp3VFUWfyiZX5hKLZblxrci5VyG8Frhmf9+ffH+E+cpw0uI2
qDKpKvDwxiqJkmEsM28CzalrfQ4refxTJ3RjicCnN0OG6uynTlj6p6wMlyQEctC/OmzErr12oWxu
4eNSeLVVgEoh1sm2Y8v4gl5mfPFdu3Ojxn8gjKRD5Dvn+0fZUkbzCegM/MPNVA/V+f4wjH517teH
f3ltiNS+5uJnpbw+JbgUj7D2DnHUycuy9pE1ic6jhg7d2AQhmRkfaOQLeb0/0JJVuTsZ0J6dSO/7
159NbN2zalGCR2LYxDIsgKklc3lkUxFcCu0Gl26R5HJ/WuEGyzsJRgEjpHaJIqhPqqSEQJt8tlUd
HyL81m3dVx/SQ5cLhWotgni9a1xYmOBzj13ZeX+5VMcbfyp+KV7VtzGhOgduEeemaMdn27DlFvr9
HmWoGWrvxUGa4kmU7fZP4bg+i7kEpAyzSqohTENjhgczl/W5F/bcWx11eSP93Fbq0K/eNhudmKVj
v5cIRz/yYqz3BQ0rBBQCfeVzmP+pvNbPsO2HPy/d1QQhAIo7EY9OQ9l4GVIA5VNZQvqbhw98cNPZ
Qf7ouQiSYR/F/gBe0fTPixf1z3QwKfJJaGE4yB7XVR703s7ZzglPUkpwGEPcoPeKvRcVGw8tgZsJ
UK/nEXz0JponvesaRwDEEmUKigI+dDKr97jh9tbpJdpOZeDsTOycmrEttu5cd+8iCA6F40fPYyKw
WYdclg+ObBoE/sqSodEde9DwXgoKLfwEhY47gcfDa9u2WNudb5Yk9ufYLTvkNqCL1NV8oEX7Qy4Y
CmA8g8taDxXfAMKo8qoW7U/iyCtx/awNgjgjrY3TewUdNDXS6sqbtveaG+R8uSkNqKu2GOEEOZEL
7tv5bcuy2QFeb7cIq6FpRpzGxhO7sXGgx34uBGKaPnIqwTJvy3kGgMAm1O0aqu6xm7pmBybObAdE
n6NSP3rcGW9w27AYRioTDjx1eHjR+Cvy2WO9GJPCWQBeG4NYVA3YH++ZOvJZl96r61s4BCijN+E3
bJKMVeVbRdizYOxVhcVfJfVz8GLAaJfu3IENS2vY5C7RTyUBJOHz1CfxiVXwGBCVx+7dP+mKBZto
svmocuZA7q0XpIxGF3SEySvVHfXg7mzPIC9NNKuDPtqLhX6wccHiRF9dGT7R3kXYACV5UfQvcqz9
k1Ms5yJukGaejE3jzt9IlfQQgCz8/kT36KHZzvEwtKLFmTklI8+HURbvTYRNpV2+0UkQwBEg3nrP
/lWIyM9AmSCBXSfxZZnQzQ5BvAHth9EM5Vhfmu7Tq4W4uD3FimA/YmcKzhHMknRiZ1O5oPHUNfGr
BFCxzhobwkn1gBgoHhA4iv5jMMPVj/wAS04Bn91sWwE5qhVe6gTzdEsU01lSRiwDPtHu5dBdIxZ2
iO5Ssvc72+xro2BmFt4TZBVcHUWE+G6Fnt/T4N/byXnWyL7WS8Uh7C0/SlpjVWkhgMdOeTTUKfdu
m3YCIZUElshtdNxfOhTTIVHR1vCxPBR2wi4hmbnQ0tnxrtxxLZGPxIZy7iC3zZ2nDhNuQNUCJhMc
5hLEsZx8No6kW6ZrHCx2u8HqaxC9IMnanozv5zJ229c50vliksdE6ORLy1uzOJvY2OjWCtxEIcZq
nB0/TIlvdrPDwAW2EFL6EtyEZ2jKgvmxYUGZsWHO0LS6G00yhy4+wHNEzttR2tSo+UBCdJcoAkUW
0Ok4Jh3mjcgkBGmgOUwD+oih+RL5Nt7urQi3Yb08SQ6dEuYGy7r+EMZVn/lOs2y62UdkFrYQMmrh
lvRNCYyMyLSvmnbTWZFchk2Y1OpYdpE8Lirw8mQGkRn2XrWHdrXCIO2jY+dv9BjfjM11viQ9nF5l
GTSgiW4KrEHeZLaJ06lTVZanjpGNqsEqlQHyZh7xNkmn0IlYeY0RnRqVl7OmQE+rih3K4fqx4Ufd
Ju3BdYGNgMiSaQUJZDPxAATHMJFdr0ZUONKVF+udXaSiT/DNlyP1cEYWgykC0m/28PH3vR/iJTPX
qU6cKbXMygOisDuXxt9BCeWwZh7bxZ5Lcn+ufio6fPuvoM0xjdCVT9QymKVixyYKPwo5xwzmIYuD
H2bqS8TvV1Z8NMc57PMoWtpcx5D6fBdBCI+cQOefksHJGmSb06BAlY91AXpy6z3PtZMBDtLPrV9/
yKqCMa1jZP7wb299X+4TzY9+Kf2LGdXNLd2HOPa/XBVunU7Aux6mNOBOgySxeBrr2myN07XHpQQb
LBxdwSv0ICHHkLICuLpxPF3LoTnzAHC9k9AdxuFMx6SsdkjmoAyi4ye2KJi5k38LZ/1Mp9o7YS5A
Tqp42LfxRz246CDh2af4D9HYo+tVzoeYNM4vRyleYR6Nr12oFTaKj6M7/YRi32SIeb87btydVAju
DRwxBhNycIwdEliT5Hjzo178q+yXn0kzvBa8/l7PQZbE/M369rtzg2rbVTHf2Wa4ldb5DgRlF4xW
YBswU/wylv5jiNYDOghGm9S517TJVWFRxiCINoPY2Rygxh4C2fX47Im/W4IJm/pAyyfyYDWchbpW
1U4NsGsTG94oqO50ktTZEQWMlHqgFxCXDNN5uVHtJxgUo597pZYthvNUnn/tF/QJIgbDgbQWN+KL
YZRNINnKueEy6LXXA1lHYpBO7Q7iAIjtBpdmrGuUi9JFBMMHNmbf+oHWWdwmpzJoMSSGie/FEJr2
Eqr00PXoB/1lyg03ILW60d9oQOHQoRvnKCe1XwRSHHyy3zIqT9AD69wCAALpeWW28HbzPLETrXMX
hSvy7H7uLIC1l25R26lzae4X6iPoCdC2UTw1TEPMLXwwBg2604lKjDvo7E8rxk1FQIkHyVIf5qQ0
G1H1DwLR4d3SkvM4RTfjOubohQe/j7FPGq9DWdy3m6FD+M3p+Rf0egRcEDfYqoWiZAoi9VC34xW1
7l8CDBwqNMR6khtfa6naaby002N5csNp3i7FiNk4S5thWwdG7jbQu/sEmS1JzrbmqyyCMPGarEhM
59zG+GVaFMJnjf+Kt3trm7Y/eChz0BrOXq5cN4BfHUHzR+Wc+sPUALhokqyOkWJw5a/OdjtUXTKj
NkD8CwtKOtDx90K631OMiz3AwB+MgIlxDQ87X/tgTJbkXKBp8+OE325Nz6Hm82bb8A5AbDk8Lg2s
BtFrXPoUMSdAGWVNfpdzGyFa64lMReFDSeW8Dsd5j7CJQdvRPn4UBKkj6BuTCZKF6rVTMvzhquF3
AG1s22O2S0B6c5OqJVucs9/dAhVHFj/dyUsOuEleMRlJHtVSo5mJOp2isKZpAX8L0EVx7KTYBkYR
LBMDchlAMzMygmwPF+5tYakjocg2scdBmfvhF+0gkgf+7yj0Po0/Q4CAlJNzW78WUXBEghPeMi8A
7evxvZIKVW7JRepP/cWi/eu6+ZaIYEDWo7GZxZwYLE1fNC5B/Eb8Scu5zwGYKqSb2jKet701QebV
ZnnV5bCbVfQ4tTEaHgGqsYwGMLtjWW+RTGYeOMqpzw1t6DGkc7fBngEFEzDKYQ10O4kcn+rqN1MZ
Oge6r6IZLDiwj6Wg7yMiS2BwIPhhWW5QxKkR90aRFW1UHZbecQ8ttv5xGBtAy/7N41NyoLUPPrMy
O6gK5WZshwg1sJ22OKrigcR6R5xI72B2IZQZobIrXP46BQ8KtMCxBSS3rzwNA40VW40pICnIyNRG
AQHwIcD5lsEni7lKFXevtdgWk+jgHbEiBy8fYwbW0GyM6BDSqliKLBHL4hp/sgqRYQ+pdrZqnsmW
e+6OGImpHvGC5gSiN3HnzSDam4VZlYpxcBBtkiaHzwu9KEjOaweBuHqFoAd1Dov5zeM+wvwp2eaj
Cc+VxcYLIGXCfCx1jlQHzqk5YFiBxLpRXlhU/BUwCJhNOQgMK2iOVQjMAmAI7iMx7iMNWQbuiboU
IfydWk3vyzI0ufSQaikRTdzEXfkrZjGWkkXiAtVrgjHYuGGzpn5EhZhaDAVPLcNRMdJBlU/eZ0Bf
N3yamHLRgbKdGjhm4Y4uojtGcxECzxWHxOXJwcYMNC0Ao3JstqO78nZzdyWxmzkA23FrJzZtjNyW
LUAcpruHelZbxS2FVND32FFZk9oQrJ7E1gG26dMvXZ6bFhJbg5InLjqTzs7w6FQUWqYAQMx0v8ZO
Ex8/F4LUR7webmeC8T0IwsPXsD/XWkloMLAYPAZolnQPLS3lKU7sAIzCA7QVemmEz3LXlUme+BDl
FLUZ6lRyiNFT96Ol+xLwfIRgI9wDKLa8yEQdXF0CCwvhhAXVAXgWE7H3YIn5hg+4Y9EiigCoOUVP
CerdxRQTP4HaL9jRByu8oT6ArrB3OA7CZbtFcDiE0VvvBt8NsgG8Jw9jI5FwKNi1qh146NAnlBIw
WTzYj2H3zAqUim6zHLxevTkokICDMpIdIs/5riwYfl+PWAvBuGd+qL88i7RQLYr66CJ9iild9gwf
GaLNXPgnTBKYz5PvmA0At02/hAH2XDy0tpxOZVLuF8LlQTri7f7yzDg58GV8rcckeAh6O2zDgqIH
aeH73l+TdBepqCk2FYYh5Y47hKc6iebUxUgk67P4Aq8f9cpSoW/FM+VWPMOb8szRjbzcHxZu3l1J
6M4tMdZF0g4XsCHuk4iIPkaY7fHnaezPy0MAi0vW08PSUP8tApebQ7+AguUWElVXPOacVtGm8SUM
9baG+yzQU6HKPBYUfbZQI3Q6BysOYcAPGgQkTssywWitXFqexOrwjGrm56UtzEF5yGhUBCkSFTIP
T+nWMNJi+FCl02lldZdFBnmxOtq9xKAYpUoMZFnfLhlAFfC57nO7zJjJZTdDyWA4exUB10DFA+Gt
2CRO4Kd0ouXFK5F+x9gSbNPFb7E60NXqpxGyfPjCYgJVEtoc/l+4ncHPAaRu/w9h59HcNrNt0V+E
KoRGozElCGYq0ZIlT1ByQs4Zv/4tUN/ghqp3J7Rk2ZREAt2n99l7HY1DjzVerTb3i1CEH8UYv6SE
PM71KImEuHbygrz5LPFmXZwlS0kGd6xXzihSsDPJ/JQ1/Uc1NfbNXaL6xQz+rPYM2YFJqEY8ZaGG
I1AaO/b0YOeMVf3RzPPRLp1+H0b3xk+/UNpZ7QEXcPhEUe1HRhUTgdTcsxRYwCvOa/eHqFfnsMQw
uWpEoSnDk245nVfO3Xuoh/nPUUSenpniNeh6v5pUsHo4NvFUiOOXbFr063bVhj7Fs3NN1gelDdm5
DqtDPVXO2Vx0LIGpLW7a6tUY4+AwgBi5wExqLm4ovMyoEy8Z43p7vwrvT4GNVt8ZA2egkAvyAcNm
z7unJnKR1HS22zh0omz7rKshJ3xuq9ELqFmCHVxG41S2YX2+P6ThQpwZ9SrbtnVkIkwjBWwFEvVl
gh8AtjLF2EZ0QKK60EAv06Q45DhMHopuCh7m2pScJskhwRULzvNc44+Q/W8r1sadQp7oCjO7ZE5g
PRhyEQ/xtM/tmUU8sieOEu0M9sapXFy3POP9QUP2JIDaUGjVRhbQNHT1i6vlKZdMcp7mbZKb9lV0
Zr8rZW75IQS0baSM5pbE3eJ9PXtHQqG2W2NXpoFxC4MAbUB3FrGl8sDwXLnB+f7zunoQ+1/qEub4
3Lu/7vr6ure7frYWLxLVudRbavPVF7KgO0pHn06Fg4mEgw5bVxaQCi/qx6ol2CecYpWmU35vYCY+
1r94nsdbXRinyh1r0D3GsEnSUOy6uZjaTTvk6TYfx19uQpd71iV3a9i6ZzGhCfeqHk51k/0K+wZC
0KrnTvi6Pbee5a6w2+a5D8JD0BX2tc0CC2LY+sJmcRV4Eef+c6XL9/vdkHZ27Hd00z0AnsbZSoXB
aslHVTTNu97tw5UDFl1T8ev+XQQn6mvoHEmspZd6NR1xqEkv5dC8fK2Wna4DmchTftjxn4fQhJ1W
GslZmxe+mKaUKmHXUHaF5bVtEKq/PkpC69Tj4L+/B/fL5f5GlHgmwF7I2djqKee4GmEOUy2Xo0SZ
cge1eLKI1e5+F3a2vbAfG5352ET5X1lX4kGtDzhng51UCUkoZT1rtjsecpn2Z7pjqNum9V2NosND
24tr3oo/pm5PezoE8YGwm0NDL9Wu1OtrIBZhaYkhkSHkzu9FU1yUpWW3oVVyTexIfA+O32Y6/TOc
M/v7xYGaR3f/lHB86bNWPmYdQmBHR4fXSN9GnS4PxspKKJJ8z0pVfBaOajlLNhRSaL2bOZvTHda2
Ep6KdvgSbilHLx0uUVL+LLsc6NLT1xdUM/1JtSjfg/bptlmX4WEiGxK5pXhq2WjspH2GWlQdMMW5
3JtpBpYi7y+VIQkM1Yl+MPLC9BUX5MZ1cph0A5dvhd3tOJhxdKw7Bfpibf/HRe96rQ2qtmuB0ohY
vWK7eMEekf+qltL/WuSGoH4fDcExzNKnY3v3WXxtJq2ow5NRg2EZhCnYanpzQ0AHTzoWtd9JcANp
2h1GI213hm6UR73khN0NUUixtSrP8yp+T3Y1b8n0RM/lsZZ6f9Vm8CxuHc9fPra7F6oaJkE8kKj2
iFtMRjRz7iaCytEDb0xZnulG/gmtSfv+dcurqfCjJPk9huX8Q5cFfbeAY8pXl8c1w8G7u5qstac1
WNZTGg0XnTc0yVLtu3m3kMmo+K051c529OzFdEPsLXwWjpTmyUC8yqLx9hqEzS6SLo51fZmQ0qer
LTW5y4pCnTEnbskOma+jdB7vuyU2FrCv/LcqT6a9PiEMzquD5b5jjutHEPV0L9UINRbTGG/FZJk/
XPiOi7L2Xy/6aFHp3ZeI+w1jjLiOlFb3m0yPBAU+u8v9YQkxUQ8924aMByBztQ6ZzoiIHJj5CxHz
4Vdoly/hhBJnEoewI+H1RpfucjgIX8+/uLnGmTMyCAeN6T4QJRCQtSabW0TwLpXznhfxp2jpauhY
q4wsAejQiOZtdKJ9nNIsXLV9s0mepB2yj7fEMIPGuCFffv3KICbHg9nPn19rmWHPRzZLwojrhtxl
fXfoBa1YEVheoKrso4yH52Xux18cm3eW6KfXu6to8okCnDq6aL+aGFeBShGNeEeG+chS5h7HVi50
hIO/xAq6N9vRKFRyms52A025GDgFKHdo2YYJOuJPwcPZaRTwbpvPLDnDfDIsDsdTrcXfwJDtOw7O
vqFOBQ3rS98VywoevGmmgV1t1nm54oG1txNQ1cYF2NVGkuDbOR1RfM1IOHJPHNlY/FmA7RGjU1jv
jPXyiiesRInjHo0c/FofWe6pE2O5D1IcMXVIpiK0bFyUtioe01FbPHgcy07Vur5v9SNKe/nz3k7q
x2DY2iEY3bjkbAVmgw1EJdVBDalza6zkZ6s19Q3ocbGbGms3rn4re6w+01haF8sYbmYW0yPWBxz8
c5R52AGbXU6Atu6y8VCgXdOZes/HbqK06tJDsX6aReNtRn253n+GVMr3dJbpuVDy497oFoaqIGrP
9NfL+LMUYn7X+2Ly0yT4vHfqJDX6dqjALFjoSORyRwfDDyJDXDv1Q6GCZkuvgn5DaNgPA1YDzDow
3rj1HJwQdmn/46ED/Us2tjQPWj7/5CRu4UHruyO8QdbJZrqqYRlwEeoAdG058v70P6UWLgfNRu8C
HKd82BoZDzCetkE4l/69JIhVNhHJGVPCzlGLMaQa6Tw9fC2WERbfMfuGIoGKtlapZbG0dO9Z39SY
R7uxGsqH4Cc/tXGa22h4vDsek0TgcqLTA/44jqDeAWbGEzuB2IzCR1mKXwbKx3c0E3FsRgVoSoFL
1ST8NlN/G4V6MZY++a3l4WsVyOwtL4p+R3CA5IRB6sYy3YOeFNU/VZAwu+ZJn78HYxK/2/SJjNUT
aAJ2gzhqgh4SqwA2it297c1q4m4dJ6/8cTQ0zBTZw73xd38gSjNdefpTE8TB1iizJ9n18Ul0AWt+
PL9GS7586nhvNr2mi82MyWGH+Fi8yH78Bt6sInuSPbQJhb0aUeON1Tw49Sk989TeqCiObyJY6F9G
XbhHi1zOiZKtBzYZHuv4cT9qYH7unwpTgHAKF/B+eFMuqVEbl1zTf413q52bl/tuDtUVO5xzNTvT
udYOhaTsTZBefT+cJqfP/H56hKeDhS6gwU6lPKG6rL7IMAFUoYzHwMk9Zw4Iw1i4GjRlPoE7xJGQ
h5um7OiMYL2B3W4SBIreWmGYB47XaMJu/2yt7SqHHn3baD3ey+EPbXZNJ703hESKBqjnvlYfrdDJ
nuzwRRouwiy9nUCNTwbR7tuU7WyNID8Uim3paM4jnG/8Nk6yGxHs/Lwt0TKQX5K4bPftnNKVoZU5
CptDNt1yrJ5ZvM1kHW/HwP3EGT0BiJXnPM/UQdIS1aprESELdA7J79FEz0qvRaxvbElkJOcckir3
ypVm7UOn66hD8dHjr2M1lOVBFOgvbvSUxYnuQcmsOFtNnx1U+G0kTAIVzd+67N29ngSXcAq3Gk47
LwrwFdE5+CkXbT8MjnNI2gGNNlIfPeXrcYrTs2kNm2LN7WCWrQ6FNfhR6KBIdlXodVVP+gTA7ZbG
2TYO4ludRSeq58cZDMiAF1Ff4glB77PNY3HCOr03MtVCOcswJKM8E5XKIfygexvDH3BVCof8Ir3a
rQa/9vnd/ijD7AGJGE+QjB6ckbO/LWCejjER7xCvnKiv7Y05udOR9+qjtldu2kBoXZET7Qdbe6m0
cPVnf8/tRLvYlXFwiy58xPqsJc0C64ZGZ9B/5hNS+8B4BCrNsTk2uO2RutW6TKOCVMsfYMGzp5s5
XOAiOdB7aaBool1XUbybU904QlCGs27d5gML+uABCgiOmtX+aoYkPCQNcbQgQX8YDIK/I3gAa+3p
V1i3Rkvf4fakKiCmQGZTEz4+omyH1Zr7WnqhzV0wj+a2H3R7LzCYDOg156GfPhew7nGdRKs+0HoB
V/dGV/MZ/IXwE8UbnFTIfqyjqI3YmpMVPzbpfe8HFiHZpSFa2xCG0NeLduEliurSM5P6MkfuTRbk
iYqe8CDHTj+LFujD+XUaAbMZWJFMTe4tCt8JRNqs79GxZh2wZUejMczwYrp0MR44c0SHPK9txMbX
kfCDl6+Y01I1OJUtWgqqk9f3auACStL+B6aVwAN+wEmksbe6JtWxCKLT6BmqDg52FdNBE/kzx3Rf
FCZ2wRTYAVH2gPV+l44prhmJ930hnBjP1WccrG4F2qxd2/7OQnmhURHgPAdXrnf1eIozApCd609J
+J4iuxFUHf7iiH7uChqHYdjT7NZYC9jYqIKSn7Vdv5+XQX4kfCVSQFMsJ3F9s4jnc98+C9vvWjkf
qqbYJZa9nweJizigbzT2r8Oiw7zEimEsrHdunS4olu686YX9Z6RiIhCTvdiOHe5HooTemPffO1u8
9knNXbZuG2mO1TaU9QGXqZfVnN16FRKB7G0EJgvbsy0/VVJvkXfothiEEK229qIxlGA3Psdm2acZ
yq4CDrpJ0wzWm5p97oD0EBjzlve/gr+CEoyIobJmH4ZAKAtj3zWNdppL+8+yLDuzpK/MorMQ1fTF
Ms+cMGLLL3En0CLPvrlog76o0reeC8mv8Yo7dmZtuaLfRMXylJYAFfpC534Qzh7j2EPapbWv2cG0
cyKM9I1ub++fYccm20qH3SxbfFIppF5hornb/YFS41jM7aeu0+srloBi2iLXsiln69vSfpMhDayi
VjuU6W511pbMiCAVLIW7azIv/TmG3TXAxHA2ZHd1x+aFKQTFiQp3iaEu2rcqCqip6uhCOQNKYgl+
6j1qpOE23jw2gO8GunBjhzjZKAFDihO0gtDqj9J8i2Z72y/TiA9N0RvomcoRPWoteT4dSJrKx3rb
aNPOBXeH8ZWlsyXxncz9LV7AVqSm+yQa40+1ZgwBJDxxfae+U5XvUYTbD6vWSTm0FQpOdx9Ehr06
zv9y7cxe16AzJqRnbHBHIA+yE/frU2nkcrfUj8C5Bj/mQLahK7rQZerOYBoBD2i0oGhl8ZfisjTE
r9kP5FH12kXECYYFjjeemsKF2QfsXmWg+TT8Pvi18m0W0Mkp3eI2B3qJCc722tF1mOFgQlvhmjnL
4g2LpuPXObelmYQ7WWsLnJbO8YvoPPA8LYNJai31rSF9mapYY1wJQk4LIb6CJbnB8kOmIaC71T0k
uGc3EmMsKKNg5sE+VLk2AJ8ZpJewbm7qqFoPxR3Ce5O94kRIKIXCl4x9iT1SX7ZQB/gxC6+s2xHF
a4E/jKjuwICuXOQ6TGA9EGR8KK1GxBUDH43MZyfMPqdB/7QA02wDcbHrUNvqWI6PjqudOt0vbbfz
NaWvfB2aEBocRkrksgOY3sV0kmOccfMHncGNgSlw3w7swoBbq6kezo0a6ZL+7Wx6oZNB6z8ZFE50
Yu3BlJ44ZLZeGi+/nSpMH9uyYSuFKG/McX3uXOCSffBQmuG31K5TGurqQTcPnW7/bcdo9GcBa6Nc
crxg5q0dHHj5CwYojpWJhY+kCFWzqYYZ2g32cauh06FKzjtWOnmOwjdCaNfXxNMyDIXfJXRdA6LI
LNZEGgJN21CrWlwmcLJNxOcNHtF25/SoNMZTRKiemI++K9rmWIipOLbj8EuEQb4Xwhe5ubPM5E+q
TPjj6Oceaz9sx/mjUMNmWSeQzBoGW8b8jF7TJUeOARrFE4jr7mWOjG+BPn7vctKBOnfwVuBX2HQj
/0IsyBbJt8Jqx2MOjiLtzRv9HmML4WVF35KCHnvsQAyD0eb8nTDc77yJOs/BHNZrGLaQk0gScErx
2iDBc/E9M0BeLqvXK7fo6RiO2ud9cOoqssTaSsOlg2eQx53IH3f4Mro+ard0NbkZXcSesFnirWka
n6WdvzVMQPBnTF5N4u6VTZo/7zEju+SlmWFDPJwQrzUf8TZHu7m+ysk+8D5jIKmCC17hhRrWeFpa
RR8rHrZjW8CfJ6SFA/Q1lRaLdHspE3sAIARdsMNZtJG1Eey01d9dvLUBfrMk/R424lEFub1FRT9I
y34FpK55pOJ+DECpWi36MJT97ESW5lU2eK8+2g4ZwO3aiAf2YX4M5RB7VFp8yFxMdkuIZZvyKUr0
Txb2BhXolXkvhAOm8UWWnAO5auaNTAkEjrQeN8SxLULfm3TWno0poJ0cPDuOH6VDDpKuy0EqZXR8
ptdWtuGTktZj3x66yY7eiNV4mWUqT48Vvh66/rs5pBvWlr978zImxoLuypfjGvZmAULQg3pwJQyn
WJHsHYtSfNbD5dKaJrgKPfTrZPp0zJLmoJL8L0AXskwf3fkjc8VjZrpgfEw99nJsgXsnrn+w2tEV
1cbs1KT6DzoX/baEMZaENWrIHC9E9TO/LerXnCCssofukvWsaCi7YovfUPJqIsqoXD5ng3uZ6FHD
z17nNKh9uCz0rxhVYWO5Z1GKOr9xW7mJTelXZXsNFP4MqY2fZh6dkaSNjQm2bjWC+hZ5liOBxkcr
1OZTOg/Po053FX81pSjyxiZYl6JcaLVf04XX66cqM/lGKbylMR5oXYSLZ0y1eY1Tzo6z4RDM18RD
VeTjpaHjy6a0RKC1Jqf8rSne7yKz210KCztIW3nKhz7xcQhOW6N1Ss+qyk9hg+7J8UXg4bdeJj36
FQSigbjWAYLSQL+P5bESWOoWO+Y9JW67GTUGZABc/+EaDMfBbGB7em3vWbLI3ApShiLXDsoMyeiL
ii7/6otetIeCI81hrnF/mt9h+nFpQ14QrRtzJAM6lOWx6cdxQN/UPUTBcImX+nsABMF3BmfXrwNx
5lXjoXP3ZM3qDNPLxf5iPSpAEzs5zJhQnb+TC59B8aKRk4JAFZHsYnyHsRsW7M6FXlNruZCXTTsZ
D+5zW4OQKfmfZWJxg+SbPptSWhq4mkxmju1q2p1hxO0vOLC5k4zO2vowUid1VKo240B+xwtk7d6Y
mm2ryzN2EbGb3Zk1O8dmj20GO2Ay7iXOBZB0Aa4itaW2pPSc62nbsfLVPclHgeEj7mD3uBmFSL/N
kOcwDR05r8UbjZZx24tiMy2nUVfN0TV7lkR2h5wFJwLcb7jJuuickq4wNvlCp5xA30UR8pOcBQbD
McGHTtnWYj5UACKPXKP7dwJiMk7cqUzi8qRrveqWOW3nLv5mz+W3AMYBEuMha8lQFtSQRXise/c8
jTa0VfClO43uv4UTAnb2YyjzzdSEPxZOzH2VX+uIfxCXa9ClxrkUvLMRAMetGsQGrToZpYB6FQxP
c1dRCU8txh62QK7nPdJVtoUbLw/NW88ZRxUa48PSINhmxYB5FVuyXwQGqxE6J23fXhISGX8mPc1+
c4E4ZQGSMFcDfVBYHd/t5hjkiOcpSvxJe9I4Y8KWDfWT7Kisu7YJsR1wsUuDehbwGcezDaF0ee4B
uFsli30i3xvXQHpkqgE/K8RqvJmzW+1miyg8J4fQT4BWbcM4O+YyhEyoOmbodK9O7qz6HoPzBmt4
D6ru3YnBdBBLWYj6MRID9qcpe5xhNMwcD9wxyMbZZAUfSH1XaJO7YmAkmCNstQssvNRgIzBO/jUp
HKB+iPy8rsXnKY8oMasbPCjA3QTRazMEt2tN2WXUtQOTw/Rzj4n166GazDOGI2wVuWl6Qf4ZgOmm
/BPnQo42+JIs8IeoUId0kU9kPX6GllReFjaPzRjZsIAy6UfsAGkz7YcG3c5QL65Yrsit0dHuIHgb
mSChCx7Um4d8vlLT+IU3ROySw5C62xmWLoPvwFI6UbAr4zzfaBECYzYNlJ+NokRo8XQ1bYva2f5y
U7wCNfLepmV+Cr79X8NaSzda9R64lXaOnZKgqou6BFjbg/O+TpsIt0ON5km/0wP71yNPzYHfMaUG
pXO5DopWLkRE3y7btzhYQs+1bsksnoF/vDpA/zc5pAQnhTANXvV1SAh+Dp0+b4Wdt17FscToZE/6
IvpjFXHuI4mND7gVnmlVgSIqXXRSx7rSeJkRAha+RdF/gwwLyrBoHwt3+pkOmbNXJTzBsh5+0Red
FFMA+j7WfWHYaAhGicMnzo8hiaUNMaP6GMW/DS3adlGs7/O8dHxo9Ck7g1+2+GosLU2vUbKNZ6SN
2c2e4wEDGIgRnO7Nt7ar1aNrTexCnGjcZvBJdr4YNNAxFexyGrrp3KERcp8hCWAa78zpbAch1yZ3
BbH/GKdBjOXREJyXq2/pBHfPzWTPWyX+uM7EAEY5hY8ZLkpKuIYQbpr96c2l3ZdJshwBPu1kJy5u
Fd+aaoq3dWV8Y/JP0Y1wWx9olkPS1+oXN81ek/apIkz5VPW8p1wlvmYU6butIS0Jh+o6J4nhMg6n
iECmM8yp9suAtYWt26B7DtJIwEjT5nbZ2XnGe0DsiQ4P7Ju4sPw4ssNdNMu/dnTr4quu5X+EaW8x
pTISJFI2ul7zuoSZvt6lbMEJuCaKQehsFE5Bq96JZLOjYA1lYNyuN8bmlOj7LtEgFANCx2lUfFoL
UE5jdvtrZZb7FrPPJnQAYQRL/8w5Ja7lgqeApykMyr/ALv4uGQnuJFYXcyjfQV9gQA0hQrX84wUx
1O3FwWU8BX2Y0HirOLjugtlevE6UxyYPfmjWwg2aol0WaOfBbRgL8zRatL4tr4YHdJiiSHqyZr10
+5cgCJY9AC9m2yV1vWNHIJ30J5b+0hgEsTV+JqAeQI4Fdq+BrP0YTaXfH7PTXMmnuMreHMuuD6kL
cLyHKaRZ5D3TMO59p2caESKC3nN6QJ7/GUf9ATd8sS0X2q4Brbg5r0m6st75ZRoJLCPp76UJMYGO
JHfNnvuBjmjzQg409DjTHhYmGb7mJQMce336K2PNuKZKDDstUCFtmlJQ73CEm5LR3drpYhyM1P2c
6M1RmqCo6hALszkm6ms2+mMGwGxwnocJxAFDgjZJjwLZT3+0yjhFI6crXWv7beh8xFP/q7V+lLR+
hxisV47Mzya6Hyv3AyAs4YrX0VDzaerInefu48TGuIlbgXGBSZYg+TvjMNF8M9i/nGV+WArrM4Ni
0i11BkaX4JNl7XNoWn45uU/gaa60QjeMGMB0AO6oWlAHZqbgRB2cMAQhzJA/p+JmtGbwhPdwFXyx
ejA9j5lqun1eu9M0saPHylTnwBZ/uR7BZ5Vdt7ctzl6JtVxpq5buyHwl+7Ox07eEaQPjMvlWYWWH
Mcn8bGV71XNfHKqxczAImQ3KKtqh3nCm5KV94/BmELVuQBXjAxYtxrhUULvQXX7qTLJCpmWdgDEv
ELegVdvE/VQFqGHgiZx93evflil7YQ2GAVbLaOdaoX6mzfh3wjAKcUrbN7TANZO1NlrQ6sZWk35i
xZyei/DSC7zAebBu6MuwH3Dj19SyRg+MOrc7vHNhdBKDduHwuzclI+OwWR/KemHcVByC8redbh/N
/DoUtcdOUMNkru7n5uS3gem8kgVgGgOGmYCkdc8XAu7a1Qz6YJKe24Xg+V33aFbS2s1ZmewYnXVM
plaRY9kgNf1sW07Bin4WXDfrUDBxzrdzh4tiMHe1IO7XQJa2Z+W1NlEIO2uzgx4mMMDlDII7hmg6
l7ydWp19x7K55/jCoN0EXytzmijNtbGklRRtdRch0LW6va6hMWpz9RwX7jWLqCX67FWf+b2H5VYn
w14sO40YnWfl06s5M9qHQDpRfmg0Y4SiMEiuRMy7BHL677j4V+dy/SOm9UH20xFHW9a3WvsGm+Fd
E8EbaAiSIDbrYJnesro2WFJDNBOXsDApR3gAC/OVivpZBNpnYWktRBn1YFq5ga1jybYAuDuPZBth
9lqx79fWvq3iz4HXSnNaXNDZU8SwNzjnD6orcOgGyw/nWI3qsYIJTFqKm1mVIaKWFPvRylpPM1UC
ab/Y1xRSntMNn33YMcGxHInUWCWDE63oNUznHyMmY65R/qbjKNZq6m/3p8k520+W+04f9IOUdG5R
+xeL/IFH2FcuEkTDbnso0gct5FXBnLfR4/q3dKG+2GX1jTDtG90gpAskWy7KaaUF7oN2FpzbFO9c
hV3iHg91EKGKxBXHe2KUbUhDDeun6JAmzluLVIAMGCQpc7rkyeic9hw2QX76QhJp7MF5GTFolbQw
yYyZDtz9oaEb4RJrO7AlcDofZ3mu7V57Qz6/ssonz9jiOBngGMdLohMXXonEK2XBilwbPLi4aJwa
b7adsF1M6YNlWzabxqj7gwwsLjT003KkvAgjkR67oVaeuRov7p8KGkLoIql2Y4zdpjc1IhOtll+N
Up/ObS7SnWObIWs2l1KD3/tIR5JbD1d5blXiR7lY/TY2jeFKDzjcJwGxvMVsXxjkyam5qJCQVGBu
bRLhKC8OfstAJGuTaVc0/Qy2Pv6JrS5+6pOu8dwidy5ToNOxV57WNfNJgXR4/Godiyp5CKihzrHF
tpIs4/yjN7uH1ip2EGCNl0iQNlnXrfrerO5sviODl/DyNDPJxrX9HMbDG1gmbN5L9GhFxFRYjyqf
tQweDCi3uLB3LT6+OhvmH6WoxNaKE/rwcQLyY8n5lGmdaHv5t3ttWlatCcQqYjxcbQ8HHeL4VuaL
wBCIbCTzX2ZAO0APafO5xbVmVt5xfZG4upvjHZAUneBpppt5jZcXTI9m/yNtv36klcvFmVrE3jz+
ILE6nmg5YRhOl8dABfOPAIPXVo5/bZnbFxsX6jHqp/xYT6FzdRxB0rFFqTJrPK2LSliTSqPtj1/Q
FepZfSstmkEGk8Ie6zWANSScbBctKF/mgZuiwYj2menUg3A356clPA1rpx2x3B6S/moojS7fajeF
Ao6IV2F+/XpujdMkWuIlNswf/TDLJ1cf5CmIOgNll1/gX7Bv/+Dx/nWaufmfrGPHEpYtbNuGk28a
jvwP7n5dChgUlvvHcAUr5CxPZcQcWa2wz2Mi5HFYso8EWFdlRta3BMuOb6/TrhZy8DXL7GrNvT/k
ZOGJHk6XRNE+c1orOdZ1GT1zp29mSClbFTyTdxgZZ14427i38/81su2/JrZx5nJNS8J+lbqjQMz9
2yxCJQc253LBK1dLgASNvjfz+iViFmYFso6ZG6o+rnZ9vQy/qboPVwzY38mmbJ5joC8UhBwyMTwU
NuVxMFDkQyhgW5PmoxZr5ykKtf8xCPK/Zh7wavPi64yvFngNHP0/KHYjceYwquOCuSar9VbkIt+n
NcjlNkPPT4kAfTSdeYSLbZEoT8NjsRjptRxbdNKlYkrIiFyzL2U1YZnMghPjyU7Axoxb6ySnfLXE
YPnDDanMs7u6r+8PVRVtZRDW21wFAaNKyVGRGkAVNRRSkIMmAFui2cbLIrfKSW+Rvpi+K2RKAgEn
ikjoveguqKFO6Jd2fbh/JDvrhwXkAvaOQHQCHXZFiu69tiun/RwAtyoonBf06Sc6qqQimD28D+0F
/4Jw1HvRj3ykRY+1ozXf1zUoaqvy1rXaOchi/JoyIVSkZy5KRSse0micDtNELVuBd3/CY8udaL6h
amtnDDvJyyDN7qmkDEotRt38//eM+1/3jHKUxcUmLP4Q4A7//VKjYoxQvTSYImzxcVkfu2oJb3Mn
m2tczY8ELTZmpMl8bzJYxrMajjiVTpPtDpADE2HfQobiYMZuyZ0s1X5cqU0dk/Q87LLT8f5pL5nV
M1UrzEHvXuo+S49apBGMQQ99qZks6yWOqRgj07A1CGP0Bxfdt26J19VTdGub5SZnJ702DCTMCRBg
zMeimU+ElS2XJl7sFvZFSuY+EmV/vC/XszMNTHk0srMAgbOhUxmfGcEc+nPgoviqNj9jyjgAKHfe
FOS8Q6MyLtt8IBcUZRqqbgYDCcYJw1vun9u1dUnqno4AsbdbI+P6sAzq+5S7z3cf6v0Be/Ez+DVc
OyJw/CCn1AzmqH8tNbzultSn164xnoLa4tg+5bg2hIkmMwcpAemCZkdKmuISJgt058KuftDN2VaF
a/9Sq0tv6GGQyYEY2iA1tgSS6YQmMve6xMVPSuqUAdX3vytD+T+Gf8v/WpDW4agOAHko8vwh/uPu
1iIQ87MBpIZsqrtr8VhDZGRMr2aj8g4i0g/dgmkndHRkhrF1r66V9jdrZjGaucKsDRY3EI1DRfpW
YfhzYmNraNbr8H/Mncdy5FiapV8lrfbIAXAhFzULB1zQFbWKDYwMMqC1uABeqx9hXmw+OLOnIqPb
Mq033VNWRssIC0V3B3D/85/znT7ubnu6Mq5n88UmGnlX0yLAhyvm9NUw9iTardp2OeAcJftRgSp3
q/mEM1M5mD2j7NiwEalmqVxViWjXFbzh9QXGMrc4OaUmtkk8ZGsZZtO1Q5Qobpzy/vKl7HuQIbif
HvSKM8s0jg4uUirbBOiydbfcC0bR4Juak/xKmtpnnMXtq1JGOLTL7jkE8AeDITcRENXsCSzk5EHy
NLZ/fXkaOpffn+CgdHdqrmpCj+aRxmv/58tTiKk3SVZRz0PTjNdYVZWCJSrznS3Wai6/JWo6w9KL
VC8pSusYVAEIjaJ9a4y0OTcqjq4Egx0GrpK1DV4LNE47PLWmfROmyXgHlT3lXs1ca4C3xQfV3HJz
tfd2ML5ezNeXL0G/1Blq4btDfyEe48HVHyEBUavRqJ7a9iOo65nJpc8b3EiYzSRs96PGlMs5GD0m
Ks+hUHP/r18bTf31xQFTSs+O7pi4jgyLdoM/vzgtZLoqqOnZwcYfbRXqBHaAaDhuR9XuQpxyyAta
jNxIfbZnFqp45L1tU545X+eTSqu9AO39PhexxKJgNoe5H4OjsOWzaYUsV0BAaYcLIbDvrE8GKA1q
abvXc619VAq124+ElCCdhVdJG0xrigEEMAmZb0qsjKjH8QvJpwjSk07TJHyeky4d9HOjzE9xH6Bz
zujh7uRGV6D+wScXTr5WOJ88MXe4PsQhf1RTeRoyQZ9F7Vq37B1x0/CKchfVj05NvQD+f851QzD7
Jv5R/0Ioy0zolEQFsG0vfUFppaF8DprqLYcEAb7rOp4JdlPOJjfa8sPLzznsfXZKHYN4JHYR1gks
WNOa133nUqQxGu/wdddMqyUdt5q5ZvMU4lgYtelQWwpJOyeS+ylhLDQ7y3hoRHOOqxaKZm9/w4vy
owiS6lZVmGqoXqK7ZIGUKgTg2WYjg1vzDUnK9K5aclB4Hz+AM8aHy4/Cqo//5srSxPJk+/nS4kPD
jczkmKWbqqGrS4HmT9XVsEDnzI3qlLqPwdhe8Kb1kgjDszlTfdE6bJRseSjNnrUGvOniLR2M72EZ
fRtMs7ll3RNAYuggnOWz64sOryQPjnHbNGp/GLvB3s/AN3dVR+BA64xbaVGOXDZ1eIxqkbOBWdzU
vVOyVXu9/IzNXf5g5tCoLj+c4qS5VqicfXdTCkfoxdu0RiWP8ajRosIncSsms13OLuxhNELVjmW5
IBq6qz6Kiu+ttO6Myj7zxJ4PF5LQoNo81xIXCmMt5x1ce9C9CiTGtIzwSvR7llDVe2wgdEWoaE8k
octVrM7X5CyCo0ETwlcORsGz+PWhkxoWOhcoARC+glplicS9V4u6uFct7T3q7eh9htoTA0NnYTi9
sKop1qLVrB07Pj9rbTavkUqPD83ABbRzSswJIQJYHFu6Qzva2rwMqhlrQcU5fz2h4xI3Z21r9bWL
U3TJh0gcYR6VZP3m8sm/3P5l27cHBqYF2zLesKegwCTrjc3lh7RdjzcYNW6Fkx8vTl+x2H1Vv4QR
eBJF5fIKGsTUYre7Bs06+URayyfX1NjkQeokScxcb7XK+jJ2trXlTZkygb3K/CEZeUV1Bd8Bj/nn
BFHbx5cYbKFlcuvsE7Xdsn+bvbmV82uWjdeWkMYPmFuexjPub07lmvEfW2ANm2ezobr0wPIA/eV4
N4ejlts19S/IECmswTrzEy6ppxGQJ+VwU/gBtIaAc2+HKxtUJLv0lqy2Xt/qlkbbn5Y89tN1B8Tv
ulIpZJ0jICQsaZGeQ0tsaYtjywZ7ARg0EBIWupgjTeisbCzmaG1nqn7oksSrZ6q8+AsGKDJxzEmT
ZUWit+bNYNr9Y0WtQbsQ+TLNNU+d5GMncAclxUPFavbOHrWvK6KLxo5++GVaaFwaZ2NJYloVxr6v
RXRvaVg/x6LZa7IbupUVU+VVvNpdFJ0uXy4cTrPjlMQlpaKakWVQ3VVU9NXzhKa+yW0+Q4YdVs9p
Zz1YLnGwyIDXN2DMWCmxFS30OQxuS0iIf1flm0IhfrI45S9fZGjaHIFS8fVzoTamWOWx3pnw6/Zs
bTJfrYV7arGs4tJx0j0qBM0uS5jAzVqcVc0Ah4feHOxeLKg6cuZTMVClE0/si8CHsY+9/ZIntGk4
5crbaJjTzlRTB0e/Hlw3uWV7mVNHEDDwQ5Salm0dEJVwDpIFeIrp1C7u416q4JdEuZWctjnLstBo
l5U3N+Rmz2HduANS4mNM0x91YYfnxsIAlzZfyU+scy/OOGaHgJK3tTqprzEoufOw+D3jSVuaJaTb
75w8ZTazeGLhp2a3Z9bbPtBnbasj3g843PHYnTGEK7u/PhXokNl/uq3bumrp7CQtY7m1qwbAmj/f
1iOpTZORBjiLSIBkurmzU1wH5XwX8cypQLXuKrRh1E0isqNzpRllsuvCGyHYfgbRU4RzOoGnNmnF
wZZ0bgRZcXZDZ/31qNTwW2ktdIaRiCmYAvB4FWfOHg33yuqKzV9/M+6f2fB8M1y1lsnzSbiWyYu1
fLM/PaNmtqrISG2ycmMFyyjek2ejYjF2iYHoFbfLcIGBxaKeIVX0W0PWBFqWoUmtakyNrdxrrHxJ
GHDNhLmLJ+ECNSSnG1/NwG2xGE7Pgw07IaOeqxTWB2kFts9J/e3rV1pDp7Dgowmrowk404IGAkmt
QzYc5vUlbTCNXDk9j5J4sTvFsXYUdYYl7BJrtHE70oqtbU3VTY4tnVdX1KwqKz2GIRmy7XxAUbHX
3ZgaR2e8zyaWOUnBJ0fpzHviLPKkXaDatA2S2iTPJfMSzACNmT6XOkeHad7joinPitzSXgjctoRd
oYV+q7vpaWrxBjBvdjR9mPo6MpDFu+AjSgMWw5UcdoprXs2gv70xqcSzC4rOw81d7GVeeJfzSfIY
moHcjQ6b1Qskvc7U72DX3APhoRjKaXpzCco1Oop50oTm7vLDCn7a33ywnT9P6jYZKSFoptBYEAt8
UGI5Df/0WTAjCza+1X2UCxtzmpfIun55bSqxkKa5vawqNVRukoUOFTj6ySZmfWdgM/aSYeCQvFz+
yoSKu1DXCnvEBt4T1BiFEnikPtOTiIBpy77b1uiB9ERzlCCkENDg19Ar1BjTCmbHcDP1i0mVrZTG
4eqK4x54naAX+zLFU3j5SGAe+1cMrymycDtM5BZ0x6heF6OeyT1Ol6pcc4HNe93NUbT5SUj+AF1V
28Iooev1EkI6YqYuGPWFX1Rju83GvL1NZmDKFALDOb4Epq3q2mK1DL+0Bgod0+3ECYUuzOw2mCav
DATtH4tWg1d/OsZ6/iBJv+yVoWTnufxXKC3Dt/q+pOGWR05x1K3WAe8UQn4J50MXzBQIw/rItB9R
S1v53CSI8bi83OAtzpqHv77mxdLI9q9z6eV9dlQOpTZgZc10nF/OpaDW7Mwss49Rf5LCHr4mGYbv
yueZOuziLGqu85nBok+jJ1uPdiAfp2/aAFehS26+PhIyJluSdANnxwlZyrB4HQZRv9YBMkGeNWRk
Jrt6xRoJW/62ye3sDf/N99ly0nslG9J9NZpiDSPDC7lJvYehHL1UMBkx2VFYV/jKLMLT5YuzPGCB
jv/1q8AA9h9eBgc0viYwFmsw8+xfNFAkv5jRGP1SNjmuOY2TYzLo85uZQWMPwm9Foc6bPMmep4b3
hjCYsbF1ErBwoqsdbskSdgFHF1XgCovZhb/VxRYU30k4bfNqRjydsswAShpVL1XEA3nK4+nm8sXB
Cbo3ohkwV/BCVSKhQP5DbTl/d1b4svxg/vef5bTXEpl+lkWT4qsBc0V6svYuB5J4OZ9YhvLAcq48
gyrJ2dDNmLbQCzdzGG65ohxWeHCQC+yUuH2AaUVJj2MRqnD5NuUYTMhANqfQclfGssbphvilH82U
4Ef1XdZFf20L5Y5lfXosxuBlmKkFyXh/T0as9Nus48lOaJSWqiUqHedueWhT8SH0GciJRXAbNyVa
fFLuiN8az3UgIOVZJJaapoFyH/Tm4xAZgP8SqOgkTHe69Yzg8NEsIdRKdBXPEPoSZdzAVMJduB8E
4RAucrfyLjrZ0Alje7nsjanTd9ki2bH4//pFJnnwfdgvoTAa07vpDzwy9RIYl+B27rQR88gog8+x
y3dtRiK1aZYysGpqD2L5wnTeHkjgmFJND0iv+u5rQtGD0t7mhTU9xlbuB8mw+crbhjQm3V0ynfNo
XrujOAdxWpyGJgxOtIigQ2Ysqb/+jHS0r9U8aWDiP1d43Z/xy5ywCyobDKa0XIs2eod4UbktIvNU
44gKCw5g/YOOXvuYRxHR+t7ZVQZZZVcUw01VWhMQt8zYV5bVX+mGZM+y5Nspq9sWfRR6SmM/FOVU
3gqRdZuS/fwuL/X7fCqVW7OzMRvV3WnZUUH/Td29IlQ2N6PozqWNJXGe+24NitTwzQk+K5SfzO+a
3sb7HZd7imU4EFo2tdlLgFcxFfVUFbX6BJ5C7szBzr5bBRbyy2YsUL/3wDVhJKbdLq/nHV3h0ymg
gP0cSvifhhmKbdEa896gSHEOh/J7x22LYML0ZHA+PrewzXbYXbZ0OBI+ql3xnMEyX9dtzV7Tgpgx
MVVo4/M0BQ2ERc4fYlASkIQoULVofhQ6L4dSAAcJhQHPsdzgL32nCv4MBrc7tqbabVMyu5ugD+Wu
NZNuN0wqvp+6vQqtdDzJGDZNp2V3AsIfeC77rjFs6V+ArYmZT/sv2rHhqNwYHHkqAvUuTGL3D9qx
vlRwKVZJpR68yVRm61C681OLso8cDddQY2Ai0RJkI8wwAIT36mB0t5eb4H9b4dP/XJfT20ceF3Tr
UiT5vfu5y4nzP3qdwTPvf/1cGPVHEdTSSPXPfxDO7ov44+3jt4/P305vH0388Z//EV8NT4r4XTVZ
e7kusR3D1S49TvKz7f75D8X43bRRBl2WHJaLMYSHTFE2XfTPfxja75rFb7JdlayRAWzz/zU8Cfd3
h+UzOwaO3yalGcZ/peFJ/1U75y9mFOHfYboW/1D1lwbWuKFtLoIOvSqtEpaT9HLABicsf24PrzMa
7APpdmvd1jZJy8Rcx0N5lfPR9mwQUdsCxwNrXfUO9sDGgTIEAdHpaAhIJy/X67c0n//m0cuO8U+P
XpOpzNA014JHYajYk8Qvan8fRkUUcJ9ZBWP5ISxZ3Vlsv1eKVU9wiHLda0fnOc3MvZyi5FA5LcFk
wiuaYq5FHuKALmD1RiExm7hATghCKe9i0wQ2VkwA6oHlwrHZWqRdqKCLmTuFg3tX3gf10O7wF7s3
g3yG0+d4xkDSPVBhd1VyXcXiI3Y6xdMSOAyuww1Kh2YEn1tpdlKJXIwlNuYa2OrxGJHLdFOvYvBd
udF8VWeh6wGBfSJs2xBP8hjAAUAqUUE2ed7QlXQ/iDLmZkaiaXSBGjQVNCGyJNuUgQgQYw9kCEJe
jo3OLvoG0G6LaxlYYSzebCd6zJTmOpphmi6HgNR+LLQcI72mXtnhXVrR4w7nlqOYHKFDN+J5MvLG
Y/ur0h0db2hQ2JX2gDm4hgCcGyDyKC1weMKqlCPg7NayNWF2H7NksbabuLwicg3JhqwVuZNtbxf5
LoNbFMFNWZlu/TRq5V2HS2ZVEPfD1YJBcu4P81jtcvbCQ3nj0AdMOEe7dRZeW2wP6nVl8IJV0Y4d
7bkOitfeVZGLoCKuXZldaRoxCFFWFF6gZXju6HxgPHRPjWJ5spLVORxTQn0x3ySG1h82e/V3VmCo
zb26grmTH2q9eO8sPOUMmkBFB6XwMF46a6s/CvYVHhoLMGPD3BTAAoi/Nz6afegNofqg5ilvVEsp
FqRT0m2Wh13aWhnk9/yFJsGCeY1rxW8azGgTBrKpvB8V39Ss24pNdGJH/LoGwR2RB52ic7nOON7Q
IVOdpnDgm4jRw6LuXTqcBe2u17ejvvBCywDIpR3rK32cvjWWcagDppWxYdE1B1a0XK2EDCkG3El4
lRSzpA91CfutrdOHjj2Zz/yyZrjEXZtn7lkD37nk0As/HFldiVwpMSBm0XGkjoGorKCKseq3k34b
N8Trb5KmyCFccdmEMOQafKKeaWWbENCm0XNDSLUfzvwwMh/xCoMMwHGOu7nssaaVz3BOnG2EnBqj
dhAcpperIs8StXRkRdRO0s8m4s2sN5J3mYShTaBuGyJFcFnCbO6BDR6s4MxvEr7amd0aYgoLv4RX
OeOK4wxMdjh85jj0Qmk4GB7sc8ErNYzv2OzvCLQVOGqWnuRSPXQmOeIxWVBwTfkQ69HrlC6V89wu
QsIrYJ+KZq27DBKcubZBpd+1QfoQSvUHC6wCZJ9aopnahAXzhPgZx3OfuOFLxmZlNehu4pcQDVSS
lzewCUa+4+IVHwybDGGtm4TdpCWjb1akEMvu752heYzxgU1yOqZMjbteDz8QY2iQvVKyrvf7CbRd
jWQgK8u3Su5uui2x1LZel1gD9C2OlWXbJYcCd/25CB9KNOie91K62b0BI3a/rI6BtU+AhXA63dQA
6a8w9BgeFOF8V2T6xzhCQeY125cOjB6LALWRlA0LYxV8CbHjlSNfezxEaQ1QSgF4aDbVNrS44xam
S1yPo5lEpcZoGyDB6tcZp7l1TmFNJBUiAISmWjLNm4yYnNmiVelQw+iCrnLTeC5yhT0Y4QM9ARJq
ZST9YC7fMqRvFuC6aHnf72szZY6veTkiI36ZOf7aGsXneg+t2n20Y9pcJnhKnpOVT4WAr2C7bLP1
1sF7qKagneog9VqtfmuT6TFHm4Z07ht0QxAPVVmYNcOxsimwdWKNZP9MlprpQQ1IM1Qsr9QxBcNe
t40/TFG+GyJuohUTiBp9THWjeHqOiEBy0FyD9aMcr45TD3vdZ21xWed9WxHI2WgKgWKFLRoE1H7m
/qDoesZKDbg9MELPjqx6o8IpSgtWI6S+WsyY6YPsJnZp42enlQNASJJjrSB8DCv3IQVmtMKTBpwt
4U0Xx7h7CmEm+c3QL1GkdE2yNUSFwicx1Sk2NBVmYQ810dIgvtjDHhiAw2oFpvCk5+/x0J/w5tsA
I9ilYmxaZbH2ApISJN5SJBiQTKdu4EzYjbb1ghCZUPSUWPXa6agotCRadTiuZ3spcMfCeVANwAcO
dAfKnHUvNZtdgJnUM6IuujZ4UEeKXl+1g4nvWZXmvhwtSKpaFnv9HJrr1ipRwHJz7wJ72QDA5eyu
4cSkMnCfty8unaV7pMNDqJihXzHlEfkJsdSp5ypSXijb5ErFadFqCewNs9pOYeazMpaHOZnfmmjY
K0qarIdG4UVbFJu0ns4u+XiEWfU+nsRnZPf1uihjz4Ez5jvORI5PkICKw6fK4jWjYmq8Eo352efC
8ctstBjX6hO4Iug6FEthfZXjlsoEeyUXUo8ROHdhPePEG/H/Dm0YIh4SVI7idbPMpsDCv1FkCzve
pnjHiAOUfkAfK3wv5PHUXvd6I0uJ4+PwZSOxG2yWXJwZdAmLNtQKZ5vVpHRNvOkwtUavKNcBYvva
tEAmjAnG3BworxFgJzDLsrypwbnfFMsxKCu2Y16JPZvnM7vjbAOdlFc6DDYZ0M+9mD9ypTa9NGpY
u9+kenelF+GwCnOeT7qJna+cnHMikkf0bQqPl6xsmGr2dRw6V0IDcpwkrgdtamEji3pbVNCZkl4j
9QXYt+FxmLmFQnAQo2X5ALnMOVfiBFcaTHwHfKMD4Uf8Q5znBMqfeDGd5jRRlcg9cCw9W3F9YrTP
edo5wCSIa8Aa9ai82UZ6+ixJjm95PKF+2OO0LRsEZSVvNxa5yYMb8cKZsw/rrAdbYx65XjDe2M07
YAuY5onBi+y8YyoEktmeTUkbcKdJENo5orLbnbHexL6ZzT6Lr5ETM/WQ+PPpxnq3iyPlS0lEqFKT
JhUCKp8hHvXfzBT2X54Sn+/qal0kSeudeQdNLunbUAkOtTPf4Gw71XHbH5c8Ge6tnBUNYkPDp2Nl
NaSi5tTvXU3eGiWF66Vd3iiohFlhFw+h/Q7XolmVs3LFw4IgvMx5fBQJLZJOStRBL60tEj9uez4R
usHrMWVkvikB9lM7eA2YXzwVXgct05Ty8UpLM23IVjifGTqc58zi1Rjm7wFNAR7lPXflbEZ3RUBa
rTBz2j5M+hgVq9hkWVuwMa1P6MSOR4zoVi3H18mCF0G6fdIrkif2t1rj+JaJJ7yHxro1iXT3Rbia
ZoTzWYYsf3NqYVWNFkJbi+7Rlk4ia0ZMnAImMcamg12rSwxI7jmOZD5NAoazLJoMjhXC4BAk6jr1
YgnJvWtfbE2+NwgpqwonPlBPsGEUeQx7oGMPSHxw3OzTMMCnnAo0Z6u1gEcm79zuolvsxvnKzuyb
kkZwYAv6sLa2FJC82SktkwanWB9jw21QiQcQ4YLiMoAxEfh7TZMDXO7+PuVI6aVFDYm9Nw86nFyq
vtvY09PeXpGL/5FyDPchL2wzhxIXTtca1I35qhNgYVsDjoU6JsFqHDoKKwbXV1vCMIqmbpTShFRC
jQRibbPLHffeyepPA+4gkggxxcX+V6gsFqgJs3aqwvaT5XZ/1fN0HaLeD9gos0hSkMIqq0Frb+lw
f9SV8ZtucRLOhvY9C4f7MKbGKmQ1Q+f6p6kNNP5MCUyOODxiJ7PI07F1497Au2ddz7Y13Ev6g3WR
fep2v8KyNa5dG9Z5p/FZTGkAqFv3RlkuSuowfWtQ5wOr5wj1vfNnqxxWGTWsSwlgRbCG4/nUYxmG
CiGhNCE7TU50gqZUoWOCTUzJeedS/0aV6iOGN2r8QqvcsnVYOUHMp7svlG0LS0W6lGD2SnFt0E3k
JYGCX6FncYYdhQYhbX7gGmYc0CvSNTjKI4t8cZrSBJ8eaQ+qga0EDVccSzfROtzq6NXdjTb520yO
xOxkvHWb5sUAdkGm3Xwf4vm568MfWscZVqGyZ1hEwoxPmGvTx1rb9W2bO6eq7xMMspyX7by9N6f0
FmrH1VCHm3EaQfpRK4Q9720UM5i9xmJDIdND5nAoyYVynebZvQzdh8hqbkZR/kj0fBOzf1+hfH3L
dPFkkwOqkFGvUkt5zSogE0RIi2hnxGS/nSU1ZhjUsHf2fJQ9VIh4vK9Z2aZTvpt7mEEa4ER8KYfW
cPhDQfoTK7hPdeNRm5PXGYU5Sl8od+C22LzX7CEpW3BuiKiQDg+1Nwk/1eBiYMzP78H37yHJkqIc
E7+I6jesz4fQsNlkFsRPjIzcdT29F2WrXYVGfTQcxzlxie3/e9Wsn4vJ//f/f/Xlfyl5WcZiP/oL
yeut7eIse/tt+u34+X/+rfhV7/r6/X/oXdrSTY62y/+wBtpoXv/47Q+9y/4duzheQct0EMM0Hbvg
v+td4neWKI6Ln1DV+T2CVfIfjeaG+ruKPIbaZZnCUR3T/a/oXdqvlhPu37Zw+T+DuEFk9JedtdYH
JiMJEa8A/XfKkL9p1dqFAq4KOWpGFfi8PbUbyXDsoSb+jXq1dMP/tD5DvOKv58JULYu/W3V/Fa/w
kljgrLkw5oZGQMVkjRgpkpqsPNxQkwvlIB3eLZuS4ODc9bZcKy4LD5fqDzewn+ChJ3V266iw3IZA
+bt/3GVJ+6/l3vKvs1U2WgaVKzb2s1+3WqSYMGYYVHv0sso3DfnTkU3uudXCZ721PnuLmbiqh3VV
I5Po3NM8N8DikTH3W3gza9ApqSKMjaH5dTf0PlU676NVe22VGSdnRNcCKAjcVs9uqX+J16mAHTM6
LKdFne6aDlMhimi0tmwWZJpt6/7YnPK4oT0t0+2NS0WZbhnfQjmIVaomG6o4pSencN5WnStWGQMs
ny2eZa5zAMNarjJrwuM7OiYaS+Uv1Z/4DMp2kw8PhtEsBRDct6mv22VhKihXal9SB+kcK7VxA5Mj
2Vo6Ea0Ux+9ekojlcP0h3HLcRJgStk5m3AUEVU9soJ9HJaTvx3bnU4aCSTxFKniqLYrirJzJbyg3
HKDDh1DhkdV3KxiEBDDlESqB6UElDNADC0JISTjsrLE+qlJ5N8roR8sWe4ebN70Nc5QsM6NHR4vY
DA0DCB4XE3hHThOwy8nQWUMUtcHNlHiqw2PR1xPzhVmdJg31WsWL6wWcFiNArpuAzQ1rNxVbUVg9
mdK6D2xyw842ViOkT/NdLeXj3CNaGh3E5SEpyUItZcNUFuFCjA/SCM4aEVGfyeS71cNocAv+tIXA
XsTuR/WiUCdFP8q8bicSYz/dfW6+PpA/R2kEmMJfryNX11xXkJWhGorl+3Kd/Ww3CMe8rwy0TBXi
nOdW4fcW6Ch5153qQJYg0rpspkPymRAQdH14aUqQnXnMUCjzLj3r5rBqOrmq6co+iLYTmza/jwHS
1FUu99QbxmSqYdoZVSB9M0pIsTNXThy+ONMxkSOTku886uWlAv5HEYcFoVaTipTubAj5EpoAFEpH
vWUNKc9DiyVSIx5bvBoOD8G+jrs1gVcwFX2TQCinyJNwuxXHBnFwWCQOY5skJVzKHN8EYuvgALlv
+Fd7DW1oDp65jTpkMLVL5dxGLRAfl43d1Gi638mDACp/hGt2svvC3iRai9Bqo4dIm2RuTlIx2Bmk
qFbjBKC2rEbCLyZkimwecbpF2TUlSAvac7lJgqQzWzEsJR3H0exvmmC4bZI22nMJhBt7QbcTljrI
MTojdKdHs1dfs7rEd5eZLpCkEMo3lu6W02BOU8FkIQ5RW4aX4SkAFeGNJaPQTGvnyqSexV7ADSY5
eVityWOqcyeqaWXK96kzvcNk39W4I+nv1h9c0AfjxCVM4y+rwK7+kfEM27HGNFcGIbxVNEJzawYt
Xxs2UmBKCyYFrv64jDbBCIiDQRJEFnOPuQxAyTIKNctQxBTnbCeBEFQm0T5FPV2F9fdKLcqHRnH3
+jJcEUvjgmXcUlMf6rW1HgTH3MEEmdi4AUtgPg7VMq4hOpwq5jclAMSv3uoVuuY33hXgPcuw19Mr
y7ujkxdwvjlho/pELlQUAIZEToNOcazn/r0nMNXysbaWkZJOZB/KUOxrTJs9UyftIpyzLJUzLROp
zmQqmVDdAbNPSYFJ0PfvcvkmbKZZu6fgTAqVl0FZ6106Hopl9DVCEEKpOW3FMhbTc2puu6h4Rjbb
lsvojMJGVRLDdMtU7TBd68uYXWeCCgnmwVq8MAxf48g9Y9LDFWBXVFFp6DlddJbL8C6fgmGkpWUZ
6gdEcRdDOLo0A3+C+3Z2AMuFSllv2bB6cwS00BrcqzAKnWtFgtIcEloOUtSEClVBLPJCmIFKAdw2
QAsarvDQ8Ux8zxZJQp8/0kWiYFWyIZaTePFFvnBHfHIcNYOu3Dbcg61F76BYvrwxUIePchFCJuZf
a5FGeBEJZ/XrbC6I1y7yCa41DwqSsw1MEC+AUQr0NCpNs52YwZp2iwxjLYJMPELwIIBDSj0GWhRr
dX+nzKw9CkpKiTMbjNo59V8kvBe5p54h0rK+YuiIlbvSoT48XOQh4iPjFm5MzBIB8SiO25OhINbB
kHb8OXU+ExzNV1rIPBu18ZPTzt8dEjAMzEy/JQpVvEhVVm19doN+H1kqlLFJnc5h2SFsLQpXmIFj
QvNS0b76phgpWYF9EzVbB7sx2nB6GJbbvjZEr0mhn7MKoq9GIkE6AT2ITXoYqQPaB+YLw6rYc0fi
PoYiZ+aBs5kNaw/PgCW1mZtrXZDNMmaXfM5gmvsWy5rfpdBzS7y2oSai62CZ2sA+7UpGHnYn5p5n
ZbMEFGrAMATbnQ5oYh08s9nufHqEbaSKh6RYKMwMmisK4M6BLGdax+orvQmz20iKlwy9lx5q1asb
1d5NhTwx3bxnCOGsaTL3aW7HfWMHRC7z+qRNhgUpPL0z+p4HvQRYO5gWwMF4Idp29U6do5OaYSDG
DqCA7g2ftQpmIHC9Uqdsvp3B+UcQfA4hSyq6rxVtp+cFEiWMS+bDovbFgMDf1MzSTgBcMuID7nKB
0abps4l6bzkBe0YNfWbuyeu4k3FWe5dywewuzAbiv8SYUSzXysg911biCMeVrl6lFMcqcTedEVCu
wqKKDhB3DYw+JS5lbJUt3nVaB65NDjiWwlJTs8fMq/riWdj1optQ3tX1t1E5HqBJbfPGkvdjX5yi
aFxWuJqvU41VKiVFTBEzrGjCj5C0/dZ0njpZ5LclN+aleePyJbVa3h932Qo3EDet0jcU8v0R1ih4
K0GOyEbXz1dhdrTUX+dZSYjdwabE9Uyj1JVDZWMygcZ0pc0mzawF3Uap2NkJNvHIVfC2J85bUgJm
ZE6Fot520zUqgmdImZ4dVXvJcqZJt7d7tkHhI4NnfHDtaVMQK/CJqsFzU3S/UoR93bjDjZsVPFXg
ENpLAUmgRwpxhVBbd3b5wrTy6UwoC1rATVeKkvyIRPwf1biifnbZC7H+WRswqh1r7o/EP9/bEpVc
WEjWuD5eQk6B8fBRdupHYUKxc231mv6hgG6n+LYMtWMZjfY6g208krE/6cC6p5pZW4Xgxje1XZoB
7Fk2CMfpj3BCXaltsBBlG/uFktAerQ5yVeW8ujS/UkQknVc2n+k+NaF4hMPSE5g/Usnqs5NeGhlH
c+vahMcHKQ5m7VhLW8m3CIBaIfMZVL9SbVx2FQRyORWC4KN3GIBJM/E4gKQQV935YkfRnHFblCEJ
1E5hX5rKEDdRcBPE+dPQqT9coGlu35THHDA5IGOUD4c/FCjSDycAQNzJBxlGlDgJhL1kXjcylE+S
ku9t3PJ8VItz85lV6i0HgXlN6Ei9cuEgV/0ND2PoipHo9mh4K1yb12BbAM0l5t0QkJLn71bmpY8D
JW1Us+KZlM2jmOYleCLkOpsGqui4VHTgEV442FBaDY7hLTm0MvpsBriDWN3TQ2O0oMya5DuO8WDH
qEY2InDnTUrSEFdmhZ6ZUuYq3bs5031lcq65b2VrYIH/l70z23FdO7fzC4UG2znJy0gU1Zaqb2+I
Vc1i30z25Dudp8iL5ePGCWLYx3BO4yABfGF7G1i7VkmiyPn/Y4xvFL5pgbBDYYKcshgzkLBkZxcZ
Sa7GoeZWxXyNPg1ZgJvvK1xsTXrrdokMUBkLAvk0ecVsM4UtkAhS9chZMgk6BtZNCybPixswKEaz
7JTggcN2VwMfF9Op4eQ/bux9Vtpgb8eyS24MlAyAptFtoZVXfOXMBwHFp0/sX96NpsAWxrCE+xYn
Fw5HLAHFW2JwoZF26nwXhuQ2c3U/HIujpuwH+mf7t77BJVKPv3G/OQiWs3aM+vDGw6JycFSBf0Hw
K44dXGEz0X8ZcEPx29o7giflZRKGcw4beYyKaYHFyAZODaj9QIV3ypEuzq7+Z9pFaI4EtLraHLdm
EgWKRsJtv6KCKpwR4MwL1lZIo4YKaUSLk0tZTAxTHG8Ceykwr2Rw0shJPcJvqQEeY9+o0NMownJ4
G+vsorcKq7/bP0oG/iUJ3XNn68beNYKprQ56l7l8ZVgMRtpJLQQpC3kIa/IpZpIGdVrTIjjiARib
s1xDYpC4LT/ti46oOIG6Ma61vSqinDgaKi/cNraoLByjSZHVU8ZPW+UWjdQCfYm7MtFtAlwJ92LI
Tql6d0PjPJoAOc1yvBI/yqmDRDWf1DLT4VFjfrSmFyP+wO3dnrw887ZJwTkWBD9tYfNycIp1fp6w
wWD4uDCjQ6eb2VET5n4STnM1nH3dAqsIa+6iys4xeDjFe6+8u6m1sWHj2Ns5egiAc4ruNDz7ikX1
CWZNyp0hw1CWiZ+kS9jHmqyHtbIrjuWgcXqUEdAwK/7oiCez7S8B+vEx2Dlfm4LzezQUIZc2jBVt
asD1uGxpubUAiEYTzfZjVke+njfcSJ34rUXrPOd28uHU2DpHYB++LsIXCVqqluVH5LrfylQ3+Iaf
eo+Mm1ONQTMPy1lVnLki9BTopB9ZatrBCmWlguy178bwYs4Mc9qoB3mKg8AjHVREwx31hHNg0Xyk
hS+tqRwfGa84AOLAUDHitLHJMxMVoYu8SJ76lq7suQ+hhZWYW/DnMIJtRXvLBMDW1NRK0GLyV52Y
zR76dnKySgPQCWc4WRmXRRvim9ph+U6L2ibiuXWgBvi5FyZPAr46QKbWoiWxXrekOqOSJjdvmK9p
LYOxRSR2Udy25z7CbsHc0wdaqXHBgh+KSbXYa9GhELxiEyQ3WXlzazJSbkxViZ0p9QnHZYo4UGsn
dHygmbNtbCGzMb+/jEP8aCYcGbXpO6bPmv1+cWuzes5KB4O5hAKZF/aRLgL7oKIZTFbIVUUFCpcE
TOwN1GbepJDOHOmcONOIOyed6BXg8LDa96+0bHYBPuLf2oRVAUpfyyM9HdicewbDHmdAyhuxNhkh
RgOrPFvsFsBCyMOivcYaBhUtKY6sij2fRdS0swmhKyBeocMFEo7hM97n26xBw5Ep99hYNoGMjN8m
kIq9kKwy3BQvWA+bqdCW577nS5wqFv+dUYKQ08vHkRvQvgELMmdj/ICFjy/RKDGGgewrnNU+xkaj
zzUqXqhM0yR2XaoNhZuTxpyPmTlb+ybDdzoYnKs8JAyniV+/oOJkxxS70B+CZTrhoABewjJJUkQG
5IQWxeyWY8xHH+npThTJeJYFNrbQvYiY86FiblOhuDhDGe083Ru3rVkv+9CiAaMWb+U4aC9uBWgJ
oBuNR3SCosFXEa7PTlCTYg9vdWr8koC4/AViYjN6X/GkDjUnRIwRpuvP6JX272yg6SeVd6wr8Q0N
vybARPPY70GY34ikv7M7+32pmQExDyt/6lccsAbBC4EN32qUUjdZM8VZQ7kxehszLCnNXW+WR8eh
n95Dk0eobvaN6RFjm6xD7zjUlGWsL+CQ+SFPsYwyvgdvGnaLSNVNB9Ja1m6x1eHpbnrWCb7o0COK
Lk24Le9Al4aXPKoex9ajPVHDeh2nrh8mZh0keeAOOf2lmNceejSMwbvRvayj0s1CAayML7dkPVCM
M2Xiw9ZLJDDavnb9Ei5Pn5ssYkCwziX3LRNqs18WxZ02DKiJBnpbO1D/htsZ2ZrtTeNYp3pMioOw
ww6qwHNkm8+tl0dYXuRDPuhf0G9B+eq9b9Dl3BWgt8xF1dCxKX9f0u8/iuEti1LQWgAO1nF0bxki
MtwZ83DJSuursqLX2DPlbnWR7gnknoXBDKDK1XBlihd9eofvDyZRrkZfAg8jEj8j8WuXPzdeOhzH
ms9UAw5biuMylPgFjezWqMhW5itLPjIJ5fDYIzPPDXnTz0WFtKzRq1fieuu0t6qVgWmUeyjc1Mez
1kQPM/EnYINiUD2mRln7Dc7/4wxoFBkofhKYbPYEuY6F5wifqrAnFTojAe/u1TKTq6bgYcyO6oOw
gdreT/mFE8boK1dSM5EOjzZ+hcDF/AS1pORi0a2nciJpZfHjneyJuP1XW7uDn6BWbmIhnhdi7abA
NMgUDGJ2YrKP1v7WqE5fAPmVJ6dgq1lERg2ruz3h3TnME7EilyKSfYrxcTuoE4aWzg9DHtJZwubC
VOQ6oh6nDe8Ksaf84NFxvKHdGWxi8ygcxnwUzQ/Xip7Tij6pol+b09v+92LmTqDT08IkyOGnxeDo
GJxB6H15SmsYatNi48quuj5oo4TfIjSHfZ/b7yRf3Y1t1vZRy1A353Oq2Abr4ZJtpQjfU0edQ0Ic
lBV4/riY7KhMsEDVRIFAfgUIU2yE0bo7NgE6bVN9Zpx7zSbsPZv4MavkSXbRYcRDmJTABJX6RJ5g
FptZmQsrufAM+mQ2pUnDTeMgymJ1Iu3ksdZqhWb7ihFFpnA6H6C+zhcgudNGV79nqzsnnOrjIRi6
RxOwKheT++ThNt5aK7c+Hp5A8uqXWBf35KqKcITnhR+9S00g7GtrBiSbgc7INpSP1oiljJryDfdY
Y0fqwpxtFmGy/Q2mhybucCnw0cBKvUR/LNkzMWzbQU9PuUuGbzDlJZwkl7xg1zfX4Y1JKGhDyQ5T
JVM0LqVW37MlSbHucHUVelIGOPyB40JB0TVsUxEmz03PsT1NEfhN+1fqOYFRGsNpBhToQyHvLhUx
zEtHYHCj9fCynBBA2qAX56zF6WN27RwU5szdgARGoWDJrzYdosfjriCyfl0DuBmBf+5vwxPHIJ64
zxIKz1dRy109lNUHgLoRL6O96aNcHI2MI2CW0X0Ieg3IeN99dYUw7pvkuWBZZJsWnH/KAw8hux4C
y8Xz4kGnx19LFNoJH3n4CLiGvLZGSnzFLfxbL4lxwcbGgyqjioa/HA/ceQzZoUTga6rUxS46IIgz
BxdoypwnBG5rXy32fmr4daCZZBySbKwHZpRz/6W1TpFJ38oJCIxF9dv6ZV52UD4+ixl1TcEpHzTz
3tBgsI+rp8sopgAs4QhGL8JTIQuDqyE+gJT3srm9EfrQ7WYgorrwxluWZB9pHkOWOlAbal36FUXc
rgtCZb5yuMOuWg/VjdVGv4cV+gDm6ehq1nwurPFdY03pl+2r6S1E2qfynlrVhWrwnqIo28l3DjUA
G23RvX2UhVeXQkodwnYBepEgJ4c+0Hz6vY7/sShtGtCznr4vd+as8TGoV8d+ctKC81itbTHwsHpj
DhpIvbEtQBUgQUwlA8nevRjQg6Lw2i/cVhodIy3McDb2jC/mtkzdxo9S/gQNxvdxSvtNaY6HSFFh
VhjNlco7jONRH+9sWpoy3GbQBqZr70Gk7KaqPHqLXdEqz3PL4SeRquHHxa11GQb0rhUDLmzH8Pu1
ELdkT1xltYcyAMKPD5k7+tPocJlXVWexe+NK0QU4W9tFeOewuw6RLodg812ObXYdTHDxDRBIUDKG
X8JeirwZVqb3POYUonqVu1kP/2pIxJEf05+7uSfP5Oh+Yff70qjPLXEcI5mvGZ5e0bjkdazepruh
Qe+MvfwMwG6t8hVXyvasKqqCAhHnREH1SrnlpIAfEd7RjOVKoAlWrfaoE+vcJnxV913IE12zvjjA
k6PptHNu8WTT6W7BeUd5lqId1DRLtpQ99u00KvZkiZO7RJI/LsFOzw6QqBDrbQ4WMNXyi2zb3dI+
OIvSaPCK6U2vyBtEvKVgo52gWPCHkPZ5M5kC/LpGB9HjiESYCjLS7rQvpHJFR2vEikZC8zgvec0G
OINS3tMMh7SUfVQZx9ZOw9g69fa+yGXDEcsaNlSc+B4vftuY54XoW2fv44kBc7xM2EYEZxLfhkpu
saqMbS6ZQveXCbYhDnQ1/pjwpvsc+jRrKt2I99i0N1b+peYfBLIdDdOchCXICXYpFDZDhaCzY/7q
ecsy1lYar2R4mLIfT8NYY9zR49CB4CAQn/HkSUCqIilyu+Qlqk+XRUmzqFOkBU3PPgwn+UyDjf09
up+YmjZt8qBHZ23YlZQxts8VuTAEz8igDSh+BfGj8OwVCwUjZUzG8V3DpxaxFbIla6X8zvF+Zrq4
LetUesQTYfmmFMkABSIrvbERo63kiA7sszuIBmebmJfReek4ncr+odejzeKcSppqJO/FZP80LgMl
76kd6/6skwMPOTSXm8YmUTh9wsmLjU96kpn11n/K9B2UYS15bmM6pRgVSfLJ5V0WsMA1KjfNYNKD
1MGfjHNPw/5O7RSxA0aS6MakjIh+5c2wXLSG5hUgoLAoqYeb82Gr5mfd4ynIBivmEOTa6M2aw/Lz
Luev6Nx3kX5Mxt5of0gf8hueyv66BvTMh6V6lTVm4uppju8ycaXuHg243CQ3ZvlLIvKpDllrei2Q
Qbz+OhjUBKkH6b274urhSw8FjSHIz+NzGZ1l9rwYr5agSXTYuFW50Rs6ihO08f7oTFBa1esSvlcm
7WTLp6GYLexrZ52y6dqlP9CtNxB7tiQ7NrLmbMRnMiSnfryjZLccP6GYUQztVNjGLqEVr9t/mog/
K1aWioRsxF4av5oszwyCPOQfVk/tTG0JtgI7xcRaqG3Xfgy4v9nVbNZBz2G7n/ecYNpmQzmRcDkD
8eb1d5rxmmOITvqfmnluCB9cBvdk7nwnfe14HVaIkZLvjlfR8DR/ASE1cJbn+n2dH2V/Zwmuy9cO
A7U+71zv7cMyV7stoc0fzfwc1YddUDiExT18l1wssLb4pF7d/Evz9tzwpyKwsLQ1H/34hEZG7p9G
5y5/k/NnRbhoDA0Z5N4UPvfeUVLf/mw5EiMZSLEkouK5d9c6VO4tcPswp7PBz6q09ZVCZFqFzHOa
nFgo8oHAum6Xb7VYP14Mg0/90rWIxQAGMN548kLV1O7c0riLHA/2zGQyFsUYRWDMzM5HC5wQEeQx
mzNE35A7ERhqKuoH7Tbt4vr1oJAOORsYt3HzNZRs8CaO3Fu3DF9gKYMxVpi4o+mjRSZql1rjB3Pk
Co3bxb5J3SR88Pqg7/rrJLW7LospZxdNv4W3TUtl98hUrmFlRj7Ew5dzaqp6ynRxOHZDs0fgD/mi
sZZGaOlk8t32Ak+pwgSqrx8o+waTFVHScsxH4RbOMAeLpq6WWd3yB77y3uioUksBN5td9+y0zPGS
ejZpt+MDrbnNcTJJW8kioedhyGlymvknepajLaAIFMrQvY8oqtguDaTaFI+vEgqbbcQVLSurRzhu
jlKWPstqUjQThcRsv25rh2dihsPQsD0IsdgLTSCJe2gD36NmVHsrDd9K4d10+XsZY/chUzDv+tb6
UC5xgHDQTaZ2iDpz7tyicBV7Lwgrogn0tnxTDrgg+La/plJ/1HXnj//MjvVjRc2e9+RVhybMrEOr
ssrhLCDLyE29/nYFe10dKv9C7m4/yXLhQPIM+Dfc52DhNlZKF94Caldf6mLDylFubeFyp3WjiqAc
/wWrAbNObD17c/HAZkFzu5vJQZlIFbsYBvaqeu5pctmprMYiyXxluLgovHiHS8Mf2CJtOq8nsAWF
gA+RJWhhwpBso3Mb2SugG5EVVXGzWHh7cPRx2IZ713kTTlqpcW+0vfVKVZeGiQVLSb8vBuuQu+6j
TPND2hX12WGQunDm525HN0Osv0/C+16ftaNZ94datQPvRf6e5d5d0OUhSz/j2Zbz6M+tfl8UEmhU
j7Minmy2/g2EMLa/XGc6fM49X9Rkn0MtAL/tzQF9Davd97VyjSeQ+tExb6DcUW1zSkr2fLlHMXNP
pUMBAusc4Wqoet+OB/1HZSt7f+TcXeb3VpTLgBYiCtdCHOEujzCXe26AT8fatOQLrmOSv5VLro6U
RaqmAu1lJHIPfeYkMjwsIitjOHWMoGXe79uQB/244NIeh+Jnwjnx4SA2MrsV4UFjssxoMKBWYf4V
Kr3fszPPj2HT/Z4NUiYgLNhL807QXvNd0JEQiJZ9GKaJV83VrgbVPlsMAY/Z4llwuMxNEfNFUQu9
lsh3Cyf5gciPTI5k8TkHsku7aIQk4kq2l3Q1Mlt5H8xxTTOk15xFBF0/7PhGTvHYnqwBerM1Kz3A
dU31mSQnQ+ANzDIyqdZ158Ytc8o9q+HApoR/M1buYx8RaCIz2eX3oPBZqKBjUn/AbohlU1YLTvFE
BQ9OpvADJ+V7i7F243JzBL9BJ1u4DGd03gtvqL2fa4B0EURr2lWpZLN9XE7VYajVbczWtXV5T+2M
16tzAN6xu2YIWCVQE1LUY1w3mo/qUhEoCpnVI3pQWYmhRs3M9wsqBP6nWxcKBQoQbWx6mGgXRVwL
iudyb5fJqZ06gARdcV7cOd5WgK+3cTyjuukT5eRedhxX+7XqxZ1md88aW3iRM+wuD4tBp9GUie2U
N8QQhbXpK/cHz7UCNVq/aJ3BAZ9/mbuBtoZnJj+b1mQKQ7TqPErGPU8LiiLZF9aKkCKotRljuhzn
pXqLuqL1ia2GfvHWx0l1wAdP1TveFaIlWbPrcspX7dg7DjmH97gRGlD16WOuCJjYmoa4MAU4yrdK
6tnJ6ikzt+fvESrxkXg63ijFkXjMLO1mLH79kTuY9Y7VqsXSJ5MNT3qv/aXypKEDgLt0O7W3htFv
poIvi0wjilGTzie6ygzUpmqz7PBLhYTseEYLwe2D+l88Juttpi392SKzajWI3o1Vn625wtanmYzQ
Bn0VIGe+6R4Zj9kApDJtxhwKvAqPNFV85rG6Tagt3CVpjpLBOQ3CTnURIYkyUqP7EhRdz93eb3vq
UYxxcTdphtdIQo6f6rMw8eKNZZvuE8Zemhtb3Eczy5myV2xp+lhuzUY/hRHnZJesaFmeFhz7nt4M
m1mwiHO5uXHgGJ7iprhqc3pip3jXgJdxJyqK2oFj4PhTDejNqbB/G7FvE+qgjyY009dlJiyjaUQ/
e+oRwMmS4tbE24B+mM7RockGeTs48miNUbNzLZahneqfDcN+TUj1HcMejI7TqFcAjTd1Wlg3FvMi
X7CM/tpuV5l4PFNtJAbV7Vp6X9ooXMkgIt72JCq2VgwpD9n+zbHtt9lVN5h0iNyprA361pY3Cf0N
7sCFCkjlOlV1s48L5zEnGA1InE+ry1veVTwUXYd4lxJySJLh3k2tn1kmL7Y9ZoHT5C29CPFFZsdC
d3EoZOlyk2pvyR/3KO/s6m3MgkXvwbjijDBDDsE1mFZj8b5ay36o2Gr5ngkmkax5f4VjhbWj8Lg5
t8fKY2KLEJgJ4d+iax55Hj8RFrgltv8ymc1RB7Owo+7qVjfqHfIJGWbokxBCxp2stRdufhSsZpyM
Rx5hWlSTZMqhiLkFhGQPztOAdIWjOJfSzyoAQGPEwBe5/J66p5NjIT65rUcrW2u1vsKaG0qUSbz5
wq78GIubYzEY6e7CbgUGEO8lyB+lnE+S4QUM49baJuxYqET2cCwWpvGa9NhYaQU3QhfvFmf+OXaP
9aAOTmzo5xDKuTPr397iJlBlExSXzGZGZ+Efz3NA9yTbf8brWdxyPHimE0/fYREYmFDcbmd5OZsH
xfaTBPKOa8THfKUfJi0UnNEdYs0xKFbI1uisvaRgNwE/ok31RRozBaR4vJmKqiv7EXZjxAr0zs12
ZRF6PgaVFKcswQ98Yhtncj2cxbRjFXXTYbygv2igh9W8JHzrtwrjQpAt+p6MZxtYyfKO3/dtGnr3
OERjoHfpTtL7AiutQclho7boZb+FEskGIeyMmz5bCJnTjsiYXdMA6Jj36ccsAGrrGYJ6PfOU6HLO
BAJys18MhEBJre76Cdk0Uoz2gMTvCZgmJPZxDCC6hQeRm8c1dl/munXXInjShAZjpC1xErYjB2/u
w/1SRLuIpVbrrdhFtz3MzgryoOWei5GhxJWsYfkSuzBT2OG5QiBt4+uLBHlGAv3Lbh7XuCNPp8ni
xXl5/TOqZB+K9CERkcJmVCHhcl/k+1LwRpS4oNvyJJGVzHn2SVP5s2nSYQS6iINifiBs9hKWxtZQ
NF24af0oyOdlNoGNqdOzALwlwfS4YmZ2nivU7lPeQOL38PVgCDC3js5bxXHjeaJzAkxj9TxcnQSA
i5hGYPT4x+kdLzZLNby5Yl194B9LW+3F1hECCUdTyGaOLZtpApl5iBpRgMT3rFqcuhGUq6HsHSTv
fkOz8qtO/cBxnhj8+tGgSlvZb2yC2a9KlpfWYP2kbU1paGq8TYo7D5LwZjLrfagkyIeEmp4FtJBe
dSyH+vGQpMqCNr/PzfrAGlrculgcYy1NrjmF1sibCSXPb7azd3p7Td7jwCuecxLpNLdT5GYcaY9E
nlrUc6TEaaRvIpQozE0HF2imhpkJTvgr6ylpsUnEfcFrmHAd4XRf+ES8Go+S47hvnaNFNDcGUo3J
1iAQOOlew5MsC4NxZPow2WVvsAt729RofZ6B6R40p3P2hiIYVHY39aN9jZGeRGhQtWQ84HhZ/LCy
24OcpmfFA89yFlpM+qZ9AZR8FE1E3nbYAldjzRyMpqyCalgQCJ3yQE4KtZNTIHJtve8HOzwMo/fG
WfiNzkreZZuOOOP3UNkvuVFLbvRNyvUhs1vdvEawpeBprz9PhwyBgUduhpGDhJkL3a8nPm2cgEA8
50cLpcmYTFhA8Hh8i6DsU2TivU/oUJPUkLVzYcCicCb4zXnL0oLNeVxjYOLLutFlW59C+ostltn7
2sx2Y90xSSXE6OMGvbHKSjBzcXJweowJzvrQ0dLP3BNPhXXAqJnv6MrZDx3suDkBmNSF2cEovcsi
JeR76jHx5kU+/bbPrhjfemUfEzf67hceZXw9fL29B0Jl3puRa18rSsWtELYnD9OXf3ijsxX5kcz/
dqNz5SyUulmIIv8Hjc61ye7VS//Z6PwfbHTmcWxRIv1vNjo39USM04j+4Y3OdTFlwVSI63+o0bkj
b6BS4e7c/0Sjs167LSt0fE7G32h05hRe8GTf2X+/0dnq8XrNE13Jzb+v0Tle0Jo1HTA/B49/Njr/
/9PorEoG6GoCJPN/r9FZG/tf6yG0+a9sdJ6G9pkcAHzE4e83OjeZfFclFLj/RKMzXQjjMbUUrM//
xxud61BfCEUb/6BG57lYbtG5/26jc1PVxq6oRfBf1+hc0zm/o4D57zQ6F1AAgtjCOjaDZzJtlwTM
ujyikJxCuRerS5pjbI1iqwvE6SwpQvgIDb0JyAGc6omAOrWkLjCnjSZmJ+gvRvWBLck+5OFMnitu
6OxNGahj3PowNtM9fTGERBvKao1U9CdLxr+cQTvIenxWyMxYCkJ0WSdJGHGZfPB1Pjja0p465FF0
nOhij/mvrjPVDt8hA1Up0zPLF7aR7HgTwcYuwSkXNM34wuk29wu2c4fMovc6o6A1SCf5q+qnDhjE
SnQpAbE3WGoCM17AK+fN7C+Mvdt4wBMzQQrpFrYlzAyYPrYg0mj8zJrPnIJw384RRNrkyYIUfiGl
8VzOzYuVsogJI+enxNkQqJG1fRO1FWSKmH043OAr7vX7qKl/2TYJlGjsy6DKuuFg4xcbvZrRoHt0
3SU8SFqGN/XUh4d6drKLhbDleiQtW0UvuNdGwl/wc57KiY1jZPk0+j3aXg/SIHaoRWJDNs+4H6qK
ZfkkIPTo7Cf3YdbfCNmjlLVkTPP8JXObgXHAJr7vTmfUDBxKDXbbmdewQ0S7zJERbftCH1BMa7hd
9AhsNJnii27IwYWauY/c2rpih5gu0AV8s9Kp8Okc7E52F8BYwRkYqcBchvgcTeaIKV0a+xFGmJyo
R+xqVFfXZlLq7PmngZwZsDZB726wsXRG+zk24XdiFR9V8qYXdXcsaVcsbek8yOp2cD/pMiXWNRM4
bBj2/cF2PxYvqlhZWrtWG8cH2dd0sknWKrppWIAv4rvegQa96AbuhHJgedvoG4ELM6A3jhl3sulP
QsEo92DFjnGIop7Bxw9ovnkZAJTsMoqbNJm0TySkNvqwlOelQpV37bxdUUaY4UoHagQ7ZDqMHnPV
YjSS7i+YVafISXGeyjQJiLiiMOXNzgv5bPo5fRLZCAckxOFmuepzcdRdMevUa7lBPIVREKEx+qLe
64UT3tnEhYnc5TdFxlJyqZsxcB4dN5rPrGUKlMWJ62HWT62FP9KzgIsSviKXkZELpdEUGyf1oxHu
+jSqXTbFDReT8PiStiNfIR1DewxusNWK4zQ5B+L0x7qbna1jjXgMKvOzhmJ4LzUQq6vLmvXhdkxb
LJYE9Da4PyuG7DatntLY+YE0/qDSCf24bFYN30JSZMDThby0BWaCTHbdkZ1ztw296BvTGgNXSI+2
il+yxRJBFK5RM3eGte18VHABN8T7hx0j/0OZz28RlZdBn5IY8CztCJqRel+pXkS5YJXp56c5ycC+
KeNqyPypr2NkRe3JHIdXSO1uSo/Bf/vfoMkcJmQJGzJagESaE5ydbMTkS6qPEMusPxRoA2KFS0J6
ltwhqiNlKLvmDwClojU0gUkZAmQ7D8mxsL3oJsf5EZXl+Z9ACIIfHR9GDcb07wAh1uKCvw2E+O/E
QMuq+B//8muFoG5/ld2vzyb59ddciPXH/CsXwvqTAWN0pUIYOql5cyWR/isXwv4TRSNwIaQB1Ad8
h/gzEKr1J8cgNi+l4F+l5wsa6P8CQ5h/kitYlTigp/8BlPh3gSHsv0yUu9yY+I4BpwDSYMm/wIrW
Yo5id11Mh+FdCcErnjc1AcKeQc6m3rTMCH3vqY/jOdts3Ng6EIAGVJD9ncq7vyr+4S8HNugIHdiF
JZ2/BLLOoSiqaCFJMwhzxL+kfTRz3W1ZemdbHE/9riJeODaQEokLU7ExERknMNqU+nM0IO9bRNF9
S540TzBEVZJgHq4LF/ZCXABGx6/fFlq8Q5o7wOPnXt6xIUW33umD9lDE3g9df9amQbrYJjxaiso9
LzqqqVE6t9B1Er/ywmU3Fv3lz66gfyPUb3Lv+euPQAqbuyomCD5rfWXV/lmoX4waqIfJwlKyaDeo
F+9V4lV7hITvnp4DaoyR2fNVcNdmtey68qNw1G0UUZjVYfQ8WOzMU9R6scr2+irg16uUn3A4mFdx
X3OQ+etIuy8zvBUUEKMvgR/3u0ZpFK3zTzmEbXa9mAbc1T7g4iMQq6EgWa0F8RDhZR9wJ/LpfDWi
uC3z+uqshgSU1pE4DyaFeLUruC7vOPdu+rbBYWydKf92aqhl8bCfEg/AWI/xgbXZqmP2QaLgmM6r
PSJZjRI9mKQF5wTsnpXtjJlixlVRVOPV5c+uZovZvsF9atxK/dxWhnZPUdF5xp1R4dIA1suDfo5e
59XA0bRARnLxFeLsSNBb/WO22j3yybs1YhHiOsEKwrN6zXDMjzqpdJ4/H62WXdpYuwtXG0klAY1X
y52lmpabMO73EDHCzYQIxFu4WlESyCBpZn7nhb6x8Kpkyck5gyRNYjRC+qpb38LXovJVXV2tLgOe
l3Q1v2SrDWbJwhcMkslzmJ8mGYbPtgN/vi/faxptmvgcdz84oeL66jU4Xq+x91TwZ91DFj4kVTAm
5xJznQODqmnMTQRaNIseaomMkj/gudjWAHbDwM4+VfucRh8jTjjP4huNx0zLf/LURGtEvFB3+K5i
9arsb0vq2wU4nSSDINzvfrwCMIJJuyObDijulztALPWwCkPqW3Clrf/fMtdOxGdAn/g2MmzQgL74
lUIziB9WeHxOvN6lrrrBPGItmM/gx5L5I8OTHK1O+JFd0y/5EhNzqX+6kIpJXGaaW5J5Jwj2Kbp8
bYYkEgxl1nvScOX2mM6wvW/QOVnZ4tBavWBddzctSLDVz/o//MUrIlFDDzebeTdohCiaY+696zgQ
GgQyjHqW4O/gnrYQ7QM2iMvq6y7E4l+XXBLKRwWjxPBBgwhIgxrrfkIezYX78aZVZw9JQx8emvbV
86YdNWYUecT4KhZWu/MflrYcxHDZvDrG52x9ywLiCAYuI391w4eBUqUxPzsjXlC+703o89vYxovL
a9Kc+xFMG7Hp9ddzyM5TcqPb13T+xBdnO6/SPln5Hw7CTDvpE/wxF5ftexQ9Sl5k7zAMFD8GbtcS
N1+hPmZwEAAnNqn1FGVfXE6pesXWtXQ4cTJCYzSYF+oJzeQIVI1t/0c4HaH6BIoMOoWiCnZCovll
9NVEz7Awtqn4ySPC5tE54yIppiP8BF9gSWyl5g9YAif3Xfbwc7iJ91A54mZrMKpkH0V1N8afLTOO
yF+p8tHcB3aEunuxkUhz65L8JnmFOVzy7lTdpwQ5U4eXGuN+jGsIU6MJhKuTahOKbwwp2CruFnxF
JUxRr/nRuRHi3N32FIOL6cfgYTAwrGnUNHsdeSypfJD9v6vG9TuYk0bySVMcvg7i7m28PYQQOzM8
OOTztytllgPZBrcGLFdS68mH5b6QxiFqf2eLJzydeQiD4KHGzOPwmaE6oyNyfc6iCzSZbUzjPV3J
w1joEbA0byusO1O9j8bGWd7/J3Vn1lvJsWXnv2L4uVPIjBwDaDdgnnk+PCSLw0uCZJE5z3P+en9B
q+9tNXxtX/jJgEqQVEWKJ4eI2Huv9a0S6d6Ii6XkQVH3qXJRAXO1DMSavYlKkxG0EkNO7VsM4Tq4
hLG91P1qoRnnTKuZrvPOl29B+5XxeFkfxnT2BcI8JJLmUe+zld6VIHf9O01+9Pj6TRwEbfsc8Oig
G0KGdKeNR1iQUBuZ9zVXJ/hCr3KHBplX5a1SLIeYcVC/npN7f+DS5WejOzr8VIkA2kkQO5SLKP9q
+JlVjC+KAcfKsNPam9pVJDeUMEm+aLqPVnu12hupH3dKfYo9i/HieWDJar2jG23R39/pCNTJ+Oox
l+AHIP0XW3ZOX3baReV32Z99M1qm01WOzxYqRcNkZe2AMarPqz3yAmYez0PxBdT0btZubnUTHqbO
57Z6as2bBIWX8XJz9zLeb+k/FlxjK3u28o+62UXxF2BPtGu8Y15FYaIvJpZF3helHYaJwSL91XJ1
/Apn8EvUCI7712hC4fuqu8+h88VjGrSf7vhslzbT7WI5x5928GUhBp6oIdVbbxkfffEBGhRdcY3f
5tqiEu7mY12trfwuW+6sysIktkDe+vMQ8FCIIMOSfXDlg6Nf1Xqn+QOngmPmf/X6YwwRNS+eJW+J
DYAvx7F46LubDF/HQ811L5H7O7SDSusU1QzrecLs/AsnKCsIkbksMChHUbyq9UptEp033ZEzM9xa
RTmQzFFR8bNYuKxf/bhi8ZL8k1udnR44pO7uULgKFPWhkeHIyXFKI8W2sFjK5hR0YCZQnybaR16f
J+OpHPchDxNSZp/HyyusjXqxErPGfqwfonnYxLaGKWpYtdWLl2dHfAxLTgMHgqwOlkPIu3ZGUpZ6
UCCZYLMKjYziJL9cIdEODAsMcSVT4tDnGt+06Tb7EY/irSGoLrbpSCT71HZQtKn062LJJvKzSeXe
LS7yheRZzKdbRZa4zeOlPI+lflRHCQMvCMMywL1X0+iWBG2AjQKSjcK5hcuTcpAM2XYTc3nDx+De
CJuRPXDS/sYYlfUWCJYSdhdvamVMvQ+l5EZS8aMXbn3etuhpZBWNx2vB+sWpAE/yq8AOqqcPwtiB
+QTcznuOnZqQrDtUTncm+uIaJCLPvjbXK5fXagTlJulPMRhPw2+3QerJB02MW1pfPfeGGm+hWerG
16TvuMYji0PSaEsPbqLLNDYp+UEoxKcLyy+TWdDcoJ6uChLkdV9p9xgh0wYNNXZnqzrwBAZolv1k
1fHooHJ3xStKcou3I0OaZWdvMD6VjgFd55czPznmY+kyTuRjKDE25qHOXs9+sbSHXa33i+xgy98B
6RwFRPsjt2FMnxqkeP11lh+hhbo7eosU34NPII7d/Ji6Nxa5JHhOMXHOW18e+bHj7G12uBPZF39V
za5vz3REka/pi0jCTLjp0QOnEy+/pd0X6s8SxRObRxdfaW1oA8CADlEkLwoK79SYoeV+0dmi3TPe
mfoeux7rymM/frn6jdW4to5M8FmThXisWVXSr0q7hsFXyGJT7+r5WmREuLOs8JHwNiDd0xEehhPK
vI/Z+DLEFUF6Ox2n+sl2vuzkyXY/2uwt6T+c4L7j6cqQUejhCxGKDpAKjr3poWrOGZu15+1j5zl4
xu7Xi+McNotxPM/BNrM/bX81FqyR6LlQVY+s/BxSPD6BR1gA+6c2f/jWNUSoFYvXDt8UVzG+6caZ
o59JxZHoz9P01fNEuBAt5PDaO2rJ7/BqdijiUb7f1I3Qf2z7/Iza40Crs6btmlFnOEgKvfwBT6lt
3kbvw6UvV5gZBjV84bDd1O0Z8oeuuub0hYweUDfOdVqN3F9JYSCtL44CAS0YUzySJbXwDPsOqxFq
dySY84faOxAs8forcXsaRos4fIjDJ16Cnz+S6KgJHHuJKxTB6kfgAldCEkqjc2lFhEIgY5TkthNJ
ZejIfXXyCbjBGs+pXUMWR4yOtXhppDHYZXh3tHkJKMOQ0ihnShEzeQ+cjFMRgX6lvEdBhX6lNFIs
Zawe9Y/HRSlwqQoQx4gaAQCyP7hiOOCobbwOEr5yy+TKNzNPBNjafvU7V56athg4Mlk3XHnIq1IW
+O6QIX8E+t4sjB9fjpatbSB30O/zDdZYJE024mKJHW1lhilCKifF7YXXJwhM7TDhEiFX4ZMmGk4k
7HweYohFMIWPjfIMEbVd35G6DRwmgRcQ66yqymMklNsoAgmB+QhECGAj5UeCbY8GWs3JbeVWQjWI
dRr/Uq1x28uDHwwbsE3ghjE6cU7tDqXyPlmYoDQPN5Q7HzBua8suUDJPY9LXUZ1/WvP4SgCYt67H
zLzLDaT9TgVOqzYLB+VqYOxL6VxERiBqksEHqlmlMf8CQ0dSGHAObL0OCS2foCidFZDKAClPZLDk
c/Johp1u1+amow2zyJTHtJibcgVm8GlOzfu2ZXGsOZM7SbQa4yepRBMIi6DVuqScuKK+1Y7prloA
AwszHTdSmXh6GsqrWkMqi/vl3mGr9mXfbMArB4t6lsOdZqrghkmvly2GCMBvX7HmbwrHf5kclH51
VmyNuf7SgjQ6gSjSl4mMUaHoO70EeWaPnYbI0+qJ+CYGypHZMVFA87y4GAnk8qxc26eRIBL+QLB3
bXnt0HPNidjWY6WI7kyfrT0w2WtYOge/8tceBDdZPTdOfyEAcJsX4TIUJMNH4YlIhythor2jwwjJ
z46gtYLh3y0XVIarsqn2WqUdm9RfV814yZlPTODS0BOfKMOPTJlPWip+viO5UWvbEVAcqpU+uYdZ
mL9I8JBQm6moDIVnjhB7WVN9JhXyDjDHbcyNr1xRbyyHXhLPn5zktQkhbujByZL+r1gS752+pLEJ
UcH7dHwTEI59MA3rwYoQjg32Bt8ltW60HJKADZGsPMzZJ2SUF9LVNqYxPDYYtXRWEBh6uAwbtn7d
19aKXNO6xj4OpwuuxKWvYS32hnWcWg/OkN8Cu79gKnwKXS7nSAC7rkja9ubnxzaLp8jMoSsNgJfn
vTZZJFaMznUqEBqiKw0C924WMIk8Y8vAh3frSVreuknELoveSw7lY2UfOs85aHP1jkYd3c/Nq/gk
qsL0LUzRveRwMVnN01g3L0EQLVvO/9Qmb6UXfeSOCeklOiHS+lbXoTLyq083pSz6JYDFp5leetSE
gHI+zKnb2IP7OXZwPK0GVaYiChSed+iUS6cNT00WroEiP+ki3yRNd9BMsW1ZLVCK3UnpX0sLNFhv
7CTBFp020QTowa6ZO68RWw0iWp6swtLazwbBrdw22b6akbkpdHk1BuLMLOfgJfZ+RPjUTM5ucsxd
Ha7wToBsEdu+63nVzL0Shw6Rs8kr3nDDeOp6FSX6S4x4MH0oZndFRM5HRjmaKYA9npuXVDyNjrWN
vJA0r+CBNfah4fkQ4qzP/lOl85WzGgiWwbbw6+uc40KX5TrWLZzOTBbLebXWxuqK2fNahdEDDPCg
w3Bt44i5cxv/paiBpzGDjAbjoPvxq2gxWPTVRp/zD6vUMNwXxm7CNjXHiE3lXOI1dr3HTASbmLfY
4qwpWrhTRdg8kx14m4TF1bkhAK04+iDcs4t2H5FzHRfafhpB10Uay09fta9oAzXYV3U0Qi7r47fO
g6QYdk86Luq0vFqBeHBRgznryKgZEFA+8DpDRkORFa562hNB7tFqQH/ZTdvM/+1lqB1BmiBh46Jg
BOcEBtth2dfGd9XqFuUDTQKnW0X1sBOZjxHelp8//ZlM3ztzfYwdd0WcQmxPS9PWwfhQ4zbVknhb
xLYG+EVJjWAW+QXvUbBULgY2X5p+xIe096qAGrFNaTlYotfARqqJYB+vtYtcNmvTX6GL4xPynBOu
hQzW7jBsCIe7uIoCjKtbk9ku5gmZAm0Fsp+hG3sROHwPwE9BW3fsMhTPsJA85ng4sAO9uJiF/lC4
9pVRJx2D6RDG05oQmy1C4V0MJCcYTMoKTBtWT+dl3Mb+Qw6hL56tZQ2DK4muM2cLy8Nqkr7EQCEr
7V06D67PkvPj+bWWc8P8komV04Vrt0FrH84rPaAmibSPwkvOMsP+TbuRYGexDDV7Ww0WHK4ZVSZ6
us7Cs/pO3/GXltWbgOEwSAASRbRo7evhVjjm/RhEVzedb3jZfzkZeEsbcxHYHTaYj8Q9pxH9W2Ws
t4V27gyVftHsM2ummqqo5sQzOYVbiY+IfhYRAu+DjiulIfU1egs47+desyxG/zOqr0EePBV99ywD
mM9Wmp4j/9nIeC501XUS4qo18VscKXRguQYifN9Ap8/AAXrIdEPRr+s4RlsslzE+bR9ss8gqcCjc
3ClHP6utSbZYwh1V9JY1bZMHKAVPOlA408WrInRym78nxvjFtBFatU8NSLC6c2pLnXf3F9PfC3C7
nTtSlTnhL0eO68YcfweQI7gUBuNr49FquMg03mpUyVOP4tT5FWtME11tTWbcUmLx7LL3iVIJJkA2
ne1y8WxH+Pg6embNuMly7UIO5EEENtPeHtntsElOjkecosF/nft1g0DT/zZ8fBlZcXG8mzlZtDCm
1dCSDaThoTLNXTGbyxqzYkVqhE/BiADZ4mTm292+96ZnzWh+Pl3G3FL0H1BIDuT8ZvSD4kluOQai
d69PTdFsaj3WFqZpHDyMDJyjmSwSqbNhXs42ycE+z8sd6nmgW6wPheBeaVqK7LZ8DGKgNynoidxl
kUkjea8Nb9kQfsqJMWdZXLM2+qy1KSLZw1/FdviZW9kx0Cgq0WU/OnLeFGa9bSdrm1NseiTquL39
QFvw5Kc1oRTxGXkc0xAV6s6C1U0ksUVDdfBMJio6z7jMZmbURnmdJL81YiYyTHb5YAw+45EP4pM/
iW133qW6/sIhiy+X0z06W2hvdOf6/RjHn1rpPRpj9Kn5CeEgAHdm1s7GfWw1JN5F/KvX3W0VFddI
Mf8MXn1iSKdjKtOr52kfFXkRWHjTY216j7E6fGSW3rCuH0MHMiV69rdM0z4yLTuT+JLQVP1ZY/so
vTaj/xizOI2TOMRDcSQO47t3smM9dDf4c7exx6xY1cfGZtc1+Kbw+t6jYCsl0zL0KL73qF72cM6P
HM33eUGmbVs6p7TEbF1Wk8Sax8hXlyAGQp0Ci2NEaHa3LKs2MoPlRt8Z/QUhyNQ/LhZN2hbMnmnV
nfuJx6e90z3rLSmCTyN+JmLqO3TTN8NZFjN9N/WNJs9/lAYfmbjLmwi+87JalDrbEQi/MytQikSE
bJcY6BWoaI0zQ1m8gvYw0f9SQBSGPGPdID5B+4a7upseoCp7LJJztUp71BNahOwmtWIUIJmtb7Af
FNt2GF7kUO4SiXtlAIWSZCENAjBHZeHfR0LFZKH1KfzmZhFksGYvv2HK+/bjUTv4JNPgdGG99fG6
YILUAEDuKaYuiZHoy67PXgnO+g7M2QAq3EsMaBDMZmwPhSD9xC8UITqQa85Jl1ZDgAymYYI0wOet
F0PvRPygPZ3iIvptWUm5Gmm3EGG1z114lGE0PcWxy1eU0X3kGDsMSsbS8kh4SmIWZctnPDi4qheU
Txe9oXHRQhfbSXxae8h+tKYVI92NYmPPJOnT5Aih/HgiCgnbVR69Jr0PrB8nzkpY0n2ALBSiX8fX
VymHn4/VD3wtXhB2TXBdFPrKDwihTV8L5REclFtQKt+grRyEoKjoKOAphNDDCAybYfDjNxyg5Jma
fYTLY4GwinadcidmyqeIM6Sjkc+Eb8LESCS3yTVvHnTlb4RyebYy7znKWxV+hQcy1H7bdEvuysZh
31Y+SZEO34ObZHxoPJRwjt91C7y6z9HVUz7LNmZy1FKNvg15+WVhuqM6x5fJBrgJlFMzYo1cTwE+
f2iwuLgrFx0QqTduta2tttrx3r3UyvvpKxeoq/ygpXKGWlhES+UVha6Ca1T5R2uMpCWGUlM5S/MO
UgY2DOU4nZT3tFAu1MiR75qyTZSZB2Ifpyon8ccQ6ypB59se/f46Ua5WT/lbZ+V0JSOSfPZNT0Cu
wUAPVCI3L1Xu2BGbrKn8sibG2bCSC24nGTdYagvlre2Vyzak2E+n4CuN3iYbh1pENwztxgB1pGci
1WW4jbSHFOsu1tpNpby8k1EcOVm3C0f5fBvl+NUoUhdBrOOZEgLPO9c9qsMa9b+9T7EM53jGKNox
+2NJZ+OvTRYGujOpi50AHb6nDgdYkEvlRW6VKzkvnlJLLHvpPbfWPJ3mpDlR63iYmWvlaqavsUj9
smB4wd8Ci2+WKBc0udfIeZQzGowRdlS22VK5pmv3ie7AvCUvbqbwKlaEATarAqt1oDzXU6wwhyMq
JnZdY5nOw3NcNptqcr4M3X74+dWIB7z972Xb05Meo99QUmC7rTPl+R4xf9cOLnCp/OClcoYTOv5W
Kq94plzjTfr6L8bfEis4KMOKtgkNmKt1Q1BFxuFFE4AsvRkOWUZR6NMj+Ze/h0xUKiRCkhbRV/k9
gQOwq3/5ZEkEPopCtHecBspLhTsjof3WqfiJWAVRgNEa7mKjXJsZKICfMf8/lRp8YrstmuK7/de/
ZAD/RO5+EitFTlvY/ttjkfHX//aP/MNv9Jfv2/zbzzcJvorle/v+l39Z/Shi7ruverp9NV3a/sfY
3//b3/wzHvj/oKuRDh0IiarkH8tqju//haF1/Bcdzd++7G/xKo6LgAaxjHQc5DAmgpg/ZTQobExb
SJKGDR0FBeESf89XEX84FrqaH32LaQqdn+PfZTTGH3wBy7Bp8TcSXc1/Rkbj2uI/izikbejC5QcT
whVkdPxVxCHI89YLC147DXqDgMB1pg3XMbE3oU+XwNRAcKpeeZc5/jGW2XNJGxdRkEXT5t2SEYPU
EiNYblugJ7tx3XEcQyzXPbLanTTX++2MYXtigrOqpbVujNy5UrPyjWsIOJDtIhuWrsju/VAdcZrE
2dEYvVe/gok0jrQgQ3Qe273plHjHRh0N5iwvadRpqMHd7CkxxVPhBvdwxHo2HNW4yRgFS/KBo1ph
2uWk3TnwpvAnkcsQFaAhGkosWatRXm5oO4JClq0ZYovM0n1NcHetIg5dzetXrTcd+5DuYuqSjWAN
8crQNVz7PnpSFySz6SP56Qqn47yCF9YAZLhoLY9U1dSli8hJ09Ur9yCZBcVWk+wIutE32eie9Sic
7uoopwHv5NG6aWdIBPNe1ZVxYl76pCVWtk8ZsbAWHiPOK6ty0F78LnzPw+gNMcJz4YBJbowk39qz
tQtHWnYAHD0d/7MPpmghYtsjQ0t7o8u6ymsHFaYf9duWmkw3J0ywE5UGIky4jG/RDM9vlAz13fyU
M6uHZAuSztZ2mWecxpoRbgOBj4wAZlQhDDpQRTQKG3bbOzfsCOXzyEQe2RQnixPJUM5frR69F4kL
qgARQhUn9wnuvpUwiZ6ZkAXZXnPwmStuJiYzi6wlTL3PdMBJ6aZyNPABwdzfaWU5nFppLQdHLvVB
Z2JLCg0jX+ulDF/zOjBP45Rv+2nRil7eqyMY4sb5rpXY3pOqvGiERUJNnZ9H3f/2J7i9Zp4uG8Mk
C5oiIbKtkzEQ4DYbnCb6Uny0duStZJ076zTPbgNmVLBUzR4dl4PAFYmIppf3Bh16OpgEUjD5dN2E
FDLj3uSUv4jd6Wmc3TcvNDx2ymtqgbnQkgMdYJo9pXxFKIUWOC9U5qm1mLv6G1MaLfl8N+SXytsk
LrVC0vBouuQMpwJQh57qb6StXtGDwPVVw9MAfhcspSCPoc57VXXnAkFla6zb/mCECBhqY+TtaPjz
zSs492MWd0/tgG2jHeWmyzgrYy+1mNLRXXCqY6TV66YTB6NFMG0R6DExVgk7f2dn3pMzGgvNrne+
K280X4KTk9brcux/9wHhDIbgsD9K3rCwowU/PHY9PSgQNicZKampbL6NKv6i/2WiI8J112MRLQFX
M3+/doP0FmFefUiAFQSC1htXXL3CfKj7nlRwOjPN4K9ywzmVSYC9tPM+U2WvbotgN8vivjE5Us9+
NqguSL+p6eY7u3HGmYyWLl8Ow/QyJCgmwJlccukvagIL6inbVFq+YhLqafmJG4Y72h957XqqWSJx
0aKn6N/RDvG4u4iDnKHH7p4zHWKwsvDqDqZ8QZ+2VKtjJO7t6KIZ44qQUGNBCEKyzp0YkVvxQUxJ
uyCiic5beB/otk8/N1u3UWTd5wD8lt4gDEhruQtUXlXkIfozSw9dRSZ+HTv9Y0ytZJdUun0uJ+NK
bi1rcxYH68gMCBBBH53qDeIxVm8YlvpTljOo6abxIUNFQjccxUjbP5Be9RY75b1ExFNVwOw8ymKI
5CfCgJ9895ibI3Q7Nz12BWeqMEpo3ONBqMIvzyr3vdaBTexdglfG/FQS+n1XasVE28D9RfITWZZm
Sk+KtjZVtL/lcYgBrvQBi8lrYQ75ziFnc4XMGlypHZ+hHhGDAgpznAUPvURiD9XaTMuDVnmvICKT
BVwQWoCkFHaqbQRg01SozR7mpvSBb7ZqRCIMJorTTBc6KYF0Opn96Chsp0F+FfoUOju2RQNVwT0t
KJ+5wn0mCvwpIYBCRX6zFRI0qx9yhQjFP4tMxgQb2sMP1dqEhxiPQazQon6jyAhW3y5xWUQKP+rR
QNmQ3YoESc7bpq337AGYo21GGH2rZXuN0l8rQJrSlafPqTCnFFBIxwJ9Bcv6KVQo1FpBUU3oqDWU
1HnA8BunD11rPEZhwCHcVhm70GHXUGEfSgVblQq72sJflTXr6fiDZK2AswoorXHZPk+dAYE90B4A
tQJy7YadrdCueqU9RNYwMKqnIx4pAKwLCZaJx7Jo54pZnILEMpFYCZSbweyt3ZbkXdT2QQBSvnMQ
EPLC0+lX2NlBZwSSNWF1NxYhak0e/UlhalkvdwPc2qA3Ufy48MisRx2urc9HWEiFuqU09HuFvh1f
JSTcyWCw64wM1pNUP6T96GxamvGQ/RmpQNLtFVK36QOgFnXjLgoF3BUKvSsLad9VKOIlVF7uNJHB
EQjecSqXLeTexG4I6ITlq0tGlC1g+KLXnxJm1gr6i5aYewypknWnWWUkyyAGRF9UK1wwAV3LDH6w
oUDCo0IKmwouTBg0CY35GoGStywtYwT3uUgVkFgPEfJBX/+se2DFs6RDYPYApCqmw+CMXQU2nup1
N3slAE+Qxzwc26Eg1D6BhtwoLDKB2FlDs2gSSIKyTAcKqCDKecwxYkzDBbC1ihi2fhX/IJfVgaWd
TMRF4JgJgDqOCtBc0cKwIDbbLp0G2TN56ZJy12DpXpW5R7aFi8qLSZCK7gH/XMOBnioUOiDfycat
5womKXYIG260Cz8aXdUJuny3aetX2njvjLIWiXtNe7DTnul+T6uK4cwyTbtw2Xr1ts+C3znzM6cA
XF1AsK6z6YUwEfbMuWWxwcJSK9y1z8Aaq3k2YISYXPPF9xhqt9hgwhTgsOGE5Hzk9nFy6o/IYyXE
wHQ0Rwzqod0fkN3GtDhaUPpTcmkmzjJQuaE1cbESOKY/AUYmuLxSQbzRS9Xhc6HI3mRRLyrF+iYJ
wtyE7q4iDe0Qc644+C4Rm/DBW0DhLsBw8M+gpmvimLTKcNFOmuCDXIJx6ecjP/U2tlU+lCSogrOj
hcviTrB9Lp6Ctg83hhfbe1TiH51A8uiBM0+Ddm3KEZdMxTieme5Fgj7PHDgCWgkNnZ2UY++4sjl/
LUmD37W2lVPhvIjWgKSuB5dCAb7yygXD78ObAXpAOR2SWOSU/SrV02Y5Ew3COa/6DhWxfQDdPggY
7paiuWsBXPcOwHuqSO9RFSvIJvIeGwr85KpZhCLD24oRnwCLbxQ1HlC0fhga8E91cUkFT2AIYt5g
LoMK6yF0f+lVvfQyKPCBy86TcLTeW3ayNVx93BqKXG8ohv0IJ9VQVPtoSFjd6UVx0kHXo3MGxR+w
rSygU6JjCdg0HmmDfQMtn0H8OjSGs5bB0S8B6sOvLiGmwNjPFW2/Vdz9FAC/5kLijxvByDZGs6Yo
/Q64frIIOBkC8B8Uyb9QTP/Kk++JkxRLcsfKpQ33H/LnoqDTT6DjgTp+g8SOdBuiAlKVGTCo9ABj
pMtXEChQOCQL1CpjwCZs4J8vqv9fyuX/b8NLbZsM0X9cUP/3/Pd72n3iU/mLNeXnq/5eT1Om4i3R
XctkqCIxJfxZT7t/MIkhr9SR+FKoqSWWkT/zSk3vD1d4ZPiZkLL5nf+QV2o6f/CfPYQd+B//52/9
e1PhTxcE/QguOO2I/4UrwpAGnwhx8QScfPf7v/1X26EwNw3XQEqg255tuf8p6hAyUT30Vv/Njrux
zc4mYry7mFKnexKVVw5FztGJwdLnKYjrtM+t9VgOyUorWcgweHQsH/ERq3FzEIn5iC1xZYpqOHcC
F5ozpI/2YL1y0Fo26qjPrLIClQwWgqhhGDOIacqAY6pnsYF5AGia0juKlNz1LlnZM6ZQOxe/sya9
uk1VHAr7AOkGERLiqNYOnG1c3fw0stCCzdHSMRANVrY33BV1g/nCr3PoGzk0wXxGFlPcuYzDdxxj
g81s8r/qO5BNsjyTlVmdm+Z3zdJ7ymc6ji4dM5j6Q7MjbP4y2+3LyMd/rCazX0k7vzn1kKFzY/hk
6tN3SSAh4JvhuxkZPpGXE+ztDEGcKAE0yfGeSm2XaBZnmdQuXulWH8lPrNd2F+crafbFIo3j7jII
2CvJToRjdHAK6K4seOZBa/x5MzVivAxEttq6cTSp7g5R6kmQis5BOJX1bKGw2KczB3+bKcLK0Ci1
cyozPQRPRl1d7mMIsptOUHFZwN3WXibe4rqkcCXti8VKt7/bmXq1qDtTsOAnTJkGEG6Rf5UVm4+R
FS0COJgzQ/EVeZm70LArrsNh+gYJaO8auzwSHg1vjGjve0sGe2ZjwVaz8IeEokGTlg1goCXyPYye
BEA4x9zwn5kGYqAN6+1UeDgrPNNG6t5A4DZjCaKIiY5svGinxY1+0GBUZwP5B3EcHrhq0XWEr54T
drLirJxCjw4RNIXB/czmE4H9YXIRQR/xGSQWfVUAw+9aIL+Bqe/EPMFYJIaFfd722z3BdnRoOG53
Ys8ZMrtobZ4S98A1pimiLcZY1KgsofKmprN3WoqkxOmC1RBq4SGxO+g+oGu9Qlt0ps+jZAoMBBFz
15g8LMtncB4ok2laoeDKEcEBZdsjqV0NheffO1BvurIeQfNn7trXSGpzhXPB6haeHQ3CctOvkqEd
14MfQFkfhXJP9XJb+yXaR99sdm4Y4uYlZ2mTVkiFU8caSAwZLn230Tleb10hPuKmCI9tVIzwN4m6
F/HEpGJKEJrNSbztcsi4SZ6FHFY4iNqfXo6fQYvjDCd4akJDQvBAbJpYKlSurDsiQscz5yuHQjuz
gP0OFhTm4Nz4lnEKUSn0etreXMPCbuFrM9lGiP09LptujxeaYdViVLV4HbKza+XIUCJeiUapMWoP
CTZXspn9fqnXYbqufdc+xTnCOfhfZ0hSBJQMcu/XKuqLfXZp52DCc88uNlbA42sPotlMZNATLKbn
QKZ4wGfmbwWqnEP/t38ayoSWTQxgp/UFQ/wYTSvzngfJTJnzsdTvxm7Q1kaH1KymH8pMVSlbXDyj
Bbuvb6LIrOoO0DYHUycRxj3doApWE0ph3oCTaC0M8MV86WDPdXWxjYJWvxXddaapA75YFzivZPVS
dzGhXchb9rHpXJNR7karq19EioCsRWkS6k9lmIRLd6LN1Y/tta57KNidS3GQDMuwsJ9oMYqrNQ3G
WtYCgZ6eHGIvjg6hlS1rZyo3jUNzpRokRvApPFO5G6skRj3ikuKwMwmRZM7Mwl1WQUe6wyyR7MIh
by1EOYTSwJyS3Yi/z403Y08r4iekbRTZtAE1FixsBkp0LWzvMhRRdSLMyVwkXT5g14p88gwQv7kC
DZjjW/o6N1i1MlDrh+iBcSdLkz1fjL6rdvFMw4p73JzSwegwCstLbOfeRsf3zuhQh6C/d2su28zf
NxZo9rWbk9qHkGqfCKvcReYMXnQmjQkPPsrEUXTnpHqYpRNtfToR+6LY9K7MWW8NJD61gTpAviCC
QBc5ZsVS61j6Q0iTWyyUJBkPnk33kAE47bp4YSbRrpkn/Rww1/A6xsAgBfMhXvaO9yZ8YoLB4mIP
Qry0z3wbNJk7XpJQk4f+iO0hIDZvpF4C5s//Crgv5i2//9VoCMxLHoFrYbUUMSxuAXnTASwLDxgw
udL5TRSz/zA73dZiXQObShOzukxtFB/04UbSl4SCULWPZfDh8rJtDJc4aZCsT5X5irK1/RARts34
CYXO/AVz9JG6dy2tOL1pdeViwvLJECqym5XRbYvQPqcmSZjsRrPrb6KkOSRV9e205WMcN/cYwlFg
SHNHbmhAT8J50cauwxeE+n4OyVIy0S0lNInJvq77k2UyCZLR8F4TGnpl/isXo5eHe72v8+ekjp8s
kg94dQ1u0DSc5kFcEJtS3rcItPwIJeWsCtxe6vRs2xfdqsSGbv7vASvFm8AWVRjBzQ6L9JeLWNXO
I31pGcq8H1bOIZDhtNa6or+UXb+KNKaDsZiMX7gIYVpA8MLnjbcobv2HEWgv2hP2twSdapnjT0gn
dX1pjCQOjYeYmMnWOdWaaS4ad/5G96Ntvak+1V5YrHydMiUWOrGNdKZcMz0Yzf0okmk/ZjbOqhD5
JSsQM1djLSAqGnqP54pqfsUUBjlIk53qQFSHnji3g0HoSamdW9G+TA0GSAGfdkV5mJwylTSAaJoA
LgsEfie+ZwpImrxTtheaDbwLTcLgb9xQf4jbo+Fpv0sqBhKzN7VWCjTxu46Ao50syve8yVYs+6iA
LVoUefi78sTzQJbupIfYwqL2vi5zupKeTRxSbRzytOKVhOzhN+YDM8MY4wd9GG+ggV3Tukdfe0I1
4wGHpd1nMSS3hIV3YQo2OYX3Tk6Kv6Gz1Iv/wd6ZJEeOpFn6KnkBdCtmYGtmsJFG40wnNxA63R0z
oIpJAZy+PniWtERXt5T0AXqTi8hwD9IMUP2H977HWPZIhO64G9nVMZUP24NI7G+HwOBDWObrmSM/
ehd4cu90zsGni93aPSLeMQ39s91O9xx4ObDCVPJJuj/TPLGjhfBC/LaGs0/BFZNN4dd7OA28t2VZ
Pg7jS4UD1u+t4MiSChQiUQFVymJ/oEg6107yZ1nqfbzU5obJwA/4GDMUXwTKkxE+p/ClCFt1d4y+
DACsqTjINXocRSNz/rF97kyW6JUJX45Ii/hAGtfzWJXhNvV9PLkpQ5YJa/UWSfifzh0oLRz/LWbg
ehoo/HoIoec2wyaHXJq/XXMZhRY75A6mR0GsmgsldUMSEfniCcVK352ETeLFZE3uBjXxd9ETbleD
lkxCbByYagnw5fBt45uXM/IveiLBLau7Oq5z6eFhSy+Lt34pkqimHKEGltAs/f6YSTJ22GaUO8te
syMZKhHzHhwTqCmsjRyXdQ1Y6BSfUTr2TmQbbXlIC+fZxJw5l8mLkyUTMW+J2tShb23bXD1mpvmY
BOhDFmfZ5bZ+z9gj4xMbP1wSUJNFP3oAXSKvMA5cj1S/RoBYwHiFyFmvXMYnNZWrRJ6pHQDbeQEI
SSJOc/a9ZN/Wi4EPvf6eY4W3cjbkAy4ispoKPEgYNHru7dxEVlqJx3mYvjHlX1139nfCzdDiyjE8
2GrNO65/S+AkG2Lw2JB35TO1WYh2gUi1Nk6yY5q10E/GBz9M033tchvFpnfhE1PbQszlUTu/3Jxj
FanZW41VYynhka8xm7pFBopDZxMbAYRUTEwIfSvmWcxwYO8yywUPv6ka294IC/7vqJeOBuerrssr
8w7/OPj9czMG17LOfjGHhVw4cbiNPX1O7FvJZ9jo3225BF9a54QuZGTJy8E6tP2TbHLjPe9mLA/B
aXIrazuuoeTCRlUeSM3XEWYP6NiJDxvGXVtSCqcmQvGyOgYWX4GLX7CqSr7uRHT7PnZ/UaqRKtf1
1n5cRHPX/6wnbTwUXfAzBpGMaRDe56DmL9sYOoTi6XyXpYQAWkt4r6sJtaBbvVT1D0MiuMraVcFZ
aKSllU8VZps35uPcgWLGrTW+2ZZJVyU0xzs1bGx4p9HrjygYCKIC5wiZ1UalJOI7p2IgjJoKFK6A
bJQ6TpTbBoGLah52dLzIPod5Qzb2zIYIDpHyTyS8r44GHvwVg5R4ttjkEOHtZq3vW0WAdCk2jiqm
k5kbn1w/gggtgw0qWSSnJh7J8BaBufNXKU3PjuaqFLPucLHcyFia6tQbi72X83ipkKDecgf1IW9O
zVPgDV59wMxJXq0yTxDrg3uYK37lYUiiQWGCTbVPfvRGZwhS8INTkHaWsUOS5O8FS6iG+To5Rc5T
2ajx3of6mZBVcA5MFE+D47x1ZaiOwiIQQ3mM7+FWnuSAND1NYlyCxnifhw0rjrEk8AGuoKnAICUX
u1PW2Z3mF8Nb7htEoagBYYB3KLGC/laxbMGPodg5BM9LIn5XjokA1usmjGhefQso+e/xXRp0HGdo
NjsSqqyoEymnPWdX4MOWtfI0Jqi3esutLj0Q4/1McvWauMDTvZoZlA07YIFJhU3wxcTN+8y5Tfp2
i2l6LVAFbzHjfxAZ7vIQmO07pIROQxdmrE+o0UQNJvp70SYhoCkM4qTM0XshCobN/Cvtlle/4L4t
CMm+NNT6q9vZ20r2qXyiaOfisnlrS0g9DWtI9EC6hoWhTPYeQQe8AoHmWyfN17GiHAyB3TR+9T33
ShGC0+y9crxXpft7VsTOLQLJol2f54x7zrCKvZn1R89zX1i74nsK5GdaLeldU+M1RovwXcpKbpve
uRQ5JbShpd7Wuv6kPueYk7rfjiUtmos1Ug6df+qhUZse44Ha++FkxZlYbzxQ6//MDBNOgrKaarjJ
CN/1wQMsVr21BLAfxqJ8TN2IPSwjebpvL3MeHKvRQ/WVWR3Nl39Iptq6Ovym2fwLkxAoYlBBViFq
3iWWGNZimRcIVA9kVvk7ti5UUMtydkh+OjY9KT2zdEVUjAx8qxzNbiViuve8efbctrlrjeFGYlC4
7Wx8x3R+3GW/3TF7GiRlGyvrnJyh/jGoVjWktBhlz3X9sCzxPjFtffOg9YqedAglzFs3nlq5iIvb
3sUVKgan95MjUuKAofW+0S86d85pGOWLiUeRDoB0T1TvODnC2HsqDa+6+Lw5UU0eogKf5bZ88jEp
cW7gF0fu6x8hnsfMTr+nWHEi0J3UsDZwwubfJhmztjueegtTlQtnfWw1dAEE9qyj0dsD4Q5f+aRw
nVcC3+CsfxUgac5m3vMOLU0OWjXYl6CtEIWvUPoR8YlrNIAfJtajKdIPa1znQb266zvvKcPDdzTa
6U+bj7+oBPxtFYCPHRb/2vG5hY1y+N4mGjLw/iNKex6srbSqnjAxIpBkEnfkrsUHkjGJw/2Q4592
/jZtJVhxEpidrA4jp/mF1OclRNlZufWLZPtSC/miFa7mADowOVLxnxQHIMXVeM7/grQrm+2UFWfH
LpjZBMGEgsdgn6yQjL/FmRKWmuJk6PCW9n3BJFs+NiYpppZPTgxexWGXp/pgpAwVSSXXx7gL917y
5Xut8yjZUGtNpHyREZSwG43AvSx1+FwiEmAUYsBleU1SF61k3v2JIYjh31jO4+j2NzFKhM3pQC0K
RXy7Yu1IPTtmrvrdBBJ7VmziduJGbqr6d9IVz3FC+GeYPSUsuRybWGpk2pHO5i/SC+5d8hx3BlFk
EQqWozMY9YmVAdlctXWQoebSakK9KzlNZJy8ZENzN5JQQX5Wu8PzfYh9vsduQpfd8UZtTYSxbjcl
W23jSiTMeQaPrl+CNPtKa9DZSWljTMQGf1XhcNZ1ziCymF8lmBh0lLp+zGb7dwbRofRfMXCOr0ll
PyYh48ym3E4K81ROHEE8KgMDef9hLY86yejq1fwgWGjykFFpNzK/9TJ7Xd16c+uT1yl73mzRPgcL
EBvLZIM8Y8zDtOaCXfa6M3Ttn8jFcGP18aP+iXeqjyxCE7eWNs9FC6W+rlHBOPfoJh9Cpiiq1M9j
QlwL/mzcs8YTiaMnYcAx8CdwaiNxgztmITe7TPO9monrsTB6bkjKMh8GKwNcHZH+q7d+WPKsItQC
TYea24yfCD4qoJrPFUO4wCaKzD81SbCRbbXaWKv4pEa8NE4zXLWgjR8n7EPAvaKmBULkyTXoYEov
onFDBBS8HPHUHoOCMGtprzlf+tCBn35tzZstQghuuH3RS8+nqcA43tnGD+o+iq6MCjExkuehfAVe
X23p1XHluMx/8aNXil0Mwx2ib4gI0/IPVrCbmp6rAd902sholk6Ffr27N0JIACSljhsftVvkCZyO
qlfocxV9NMbGYKMo3YZl8A6eAcsmxXLLqGvNIAjfuhYA2mhjGwNR07s9yTwhOIDcni4GhEJu2mU8
FZTk1Gc6ts+JFE8g6psTopGDL7jcIZ51p0X6rxUoKARKPjjvgOrJ+EYcShAxegpgN1g64FQQIjMl
H0gpxFGRVMCOtBhxfdnXpUHpUKQwjEDdEflWPovKsh7i+JdCBtAnyj66GVCouf2cp+WGC5Qc+FD9
tKWJyITVfRL623YgI8YJnPPsJw9F7ZQHPY5vnuZGKWaf8Ow5wX5Ike5wKTizpCUfUXPpT7uG0tAX
OU997bQX/EGcOs2BsPk08kOyhG1ZXQKJHmSVB9iVywA2hNORxem3ZbOFqOxYXHE5usfK7qzIcq3f
QR4QdBNm0Uh5ePJdA6kVrpNjldYTuRaBtZeWmV3BWbg4u7BKZMDBu/mrGCBZCRrKxiUBSbc9jiTM
v1grT5g1jEPpzmxbEZNwgImttsYPZNU1YoFc7NHFT2TEuYRwzeUrjuKza/5UE8pfEv0C+nbvMLo1
Vvsa9aFsUX8ZvnxUSB8mEOib3LPPTeXOT+HoHpaakbAeVj81a5Ot5Xq0HvQg8IhqRTogkl8PLc8+
q5AlyaTxjowK0z0Br8zWAS011hMlNqj92WBKzddvZMOLJ1DQ69C9Lv3zVD+bnRU/NAo5d5a6V0fW
vIuZcC8lF0BTDelNWsEldp0/fW6ol5Rm+qAwz+zi0bwiU1sPzdR3vxCSvPGWtHqZIGwgZtE5Q/gJ
+zqVe31UJrPwovAYDyhmgaIl6MMtljcHw9F9Ea70II2ziheTI54Kf5wcpnS0z4TjrDlQy2mYkES5
TNoCeexHUgU7/6AG8bJM5VOPKQqpPO44FDbiQv7qH0woN8tf+QMDCxDutk26MJnTq5Iut7NLj+Hp
jhq7wVTGaNBYxsOIUUCx6DeRIuHgRE8RJ+nZGY27nDBwEHWEUHTG0SZBkXlKQo/AVJEcDH4dQu9P
vbNOikMRVRbk1djySQLcxcItd2l8LwFwRkSSK7a8YroHsNTtkweGieHJkp69nwFf7VW7nPKpC36x
YGGi+bPrtNoHwOdpLq0j2Mo8ciuUoNlo7ZVTZBDOkDXNAXZv0qLdsitBtOXz0fdQKMRZzMSj4es0
VPle0wDHbYU0Ns+qvRNCrkgM3USgZYj1xq8X2v1BIDyNjFk+ZnV4LdHfQu14FZyQaNqfOQOo9PeG
xEluV9OrNaNCG5OJ0B4EsXgEVgKdoiwCubgMw7tsmbCxOfzMHNIOhtnnhfDUszJesiz/YTjxWz+u
gyKXIq8pAHKiHDBUQvkLBkZzR19TzQEz1+oRh8lXbRvdYdDBvWVXJplCDBEZdvVb4bJTD1iTMEO1
D53MvsbYPrKk/2CI+JBS4HH23Qc902s3Xj79k9TBTZYtl9Aq8QqaBAGe5xy0XXZU+AF5GWN9QAif
bP1+/EI/R2XYYDcx7QaYmZ2+JsX8qQ20BOPEPyFajQle8Kf/3SLe2E42eeiq/YCKQBpsBWnL+/Rx
0QVhBz46zX4d6wLzEJ9KzHJEZOoXBQvXeSNfmPm+iXHSJzQ5Wx7KaRvE+hB3M7ewDAgskFW9c2T4
/Xdj2tIy4iREs+ON1V3u9Pra1e58EGOA02TxjKMa4qcBCuy1ksZiYuU16h0/sU90QxEIDBCe/k7J
kzkODQxTQ5d3XUGB3MZe/xKHhX+xNVKvYRz6F7+br7Dc6utoeR80JfWFlOkGfqq+tTIk4dZyQdnJ
1NiKftwxVmnuUUQG22xIssNYNl2UsE+PQj8dnxO8HDc96mMtGpszjJythG/yYWmbdzI72nfIevq0
dDavurTUu849BLh++qjSqo80quN32zcevDgUjxmN+5NtrV56S2+Fbu1buvRfCojcDz1arDhCo9nj
n5vBhWbFVhbK+3LKR0rVjZd48fM8GdPNm8ML2l2kUyS76FECcYnxppvevepBeZjBG3Y+ho8FGkwd
xs/KR5RXpzbR4CSdTDbnhjOFxO4wxKQ4vrM6l/rTB3KselK27CIsGJ5XO7wg+44bFWTLEsnYndZn
sQSAlHzC6ZsfG1yZogmLCNVHsTXXSbGFFSsOnmjRsdzUTEBTa3oOkLcfirEraJdXCqD001vYE2Mn
l/uWZc9L3tJB2lp/CN/q1tNwk/iSNd60vGPld26z+1YINIWjwrG8tE4TkSTy3fvdxD6GbaQ1tuj8
0MQ1y9YHbhElsC6ZYffGzlwkuUbwpzesCL19ZXULLefgf3CYUGt6wbs/dT0EzB57kKya/aLCcYO/
3D9L9PawZroPonPOhtM1B6RJ9S4fzXxnOBT4KBezCOs+bs4xZI7V6fJ1Fv5VzbO/z0EvsjLTvIOO
BWVnbg81hhy8xMFEab3YW9TQxOWVPS5usKZPpbbXQ7DNDxwAAaMIRgSKE+XiGgbQAdE9mDydeLmW
qPXYBqqMESthaE8e6chEq8iK8Y8TI4LwnvykkIcWDcNfS9lO9gjZRp7hSzqx0Qk7/2OWREdn/YhK
rE5vZBTx8FdAYNjfHAvS3BhMCM51wfTWqvdGO9yLHA+DW/Z/FjN8CXk/jo0JxsHVL01fe8eOSLKC
VvjRW8d0nV+pcwedD5CtdS4cFJFlyZI1MRDoMelM2i58yvlXI0dY4tr39rL//5Kh/xe8re2wTf/v
NENbiiCmtV+//vX2Vf6uv7Ov+utf//Nf//7H/Vf/j3/8T1HRf/69/1YVCaC1lo2myMRTQ4o4Jp7/
pSoyURXBOA3DwIUyi0ToHy4d8T98RENYexjIw7p1+b/+06Vj+zByUSdRggSB6zv8Dv9FRfTfqoqs
/wO1GoZAeD0hHMzgnvVfRUXVoFgvx+Fvrxq741yoMZoCxH91RXzbhNsWNVtPfaqtyIXWTlqhH1Uh
o/+GHRzqyubot5W9VXlcRxrF5LNIxwUWzXaQjn8OwvEaEgm1mdhq14LOtqw1jFKLqjYDjLcrxKIO
TDiyqGhZH0hveJtTT+6nxM93VmA4UW0j+xgrUmCdVcUtHdZuVan3BcRpAv3kgZxG92jcSsf81r3+
MTgsUhJnxHW6SgG0cx8P5qvt6ebL1Rk8S+fKy4+MFUoGGuPh4s2IBKcydmDi7olmfgDpvQtUfeD4
/Il/KdkbTJO2omSXT9bRzhn9ZNdjlGc30rEmuOtYLW99PDe4fua7NoataRJxUkgCB2kaT8qvPnK5
+NsRY3JWE7xdW7nHZO5J+LO3sdY9pm4TuJ/4HqsBD0sQlHsvxxHDTxnhlySCUXjoCZ32zk8hroQa
YNMgxE8HwriJTBxjxqVj8YkTe6lfhjiHTiaedFGuaHvk67EXnpypI1cJXrdf5vEdlB3klQGeigII
UCyadm+3+HJld87MrqYoGI7lglPYXols06FbkOlDCbDvJobIkpl9bMj8MGAT2vzjJfu/Cd1sdyUs
/+9CN4vpKNI5hK3C5uXg//8H/hcFKvtzUfwELmRx7kH3MydH7FKhL9IoF+RJnb1Rhb4OQ7CXIc1f
5uNPTewP56x9hpID2KCdtaj3eo2GTcj+3P79M6Y3wfZNhpBd45htMbBta6Qw3It4W1OyCwCA6Vh1
zFS4LpVpwxD2YB8iAsAl2xQ/7ZGQ4abi76OkeEp9D/C7T/2h9S0b7eSaTPNTRo8f9Q5h0AszNeks
Pes+tEkyZpakoBJtLOq+vN1px77PE1hcjEiKM/1iSjyv0w/wI5b60JlrV2MzbkzQbIWELGwat3/I
h6uP93yHX+Wu8ZLppgpnQatdFIfxZULBvBsmGDZLCOxmqnVI94Cyq89ZtGbASugHr//+t9ryzzTY
j0FMcGPQ5N8TlOl9TuQAZxYi/i4tYTfYh8Aqqk0XBEhz2vBFcpORd9jtTPZO207zMTcSLEdjcOE3
YmEtfGdMgoRAshG2/Jbnvx8uy0vGxdSvsjMJYVthqTY7DF7A9k9tjY81rdB2SYN2BzIiZ4xOTLeI
u22y9ni9ZZKGW5xbo7pyXQ8Hp0P3gkZ/i02nu5hrqJgHuCRROganwwYxpVx2vA4TSRucuzGLQPSG
8L9KtCiU2l0+BbuWbFzXDtOtGHwDL5QOdtMIwSozsg81q1vA0h5nvrsc/z4LuUl2u44bRY09YIlW
k8ZwkkesHBZshutXgFfRQxwzsJYndnx+mbJXg9d9D7t6VbHrHyzfiFhNmSXReCcM7A8a5RyM/vSU
WCAOSPzY9VgStqppoJmN+g4gV30wTbZEMaADxpbbvz/MkCyvTkOCfA4AzmK9Wjo48mg1kFQMeNYk
2rK+K09jtbDOt/kJQ6wzm6pQ7z5p0TsNsiVtADy2rE9Mg5UPLn2qVHU3enNxZuZESzMjcgj8UxnX
4aGfeMfc8YDg6maBydiGDsMdZcqJuvXNhfE2BP23UA70AtU40bLYF2FlJIaGDXHiCyU4pT2z04lY
izGHqRkk/K3r7xo407vvA+UO6zNbcxIvEjhvvqZ3wtJH0AFiB8sdg51X+vfh6KPqdoqbVf9xeNxH
BahoaDgae+TcCmjSJjFTlBLmuPc61iS16Ij9DuEs4mXKZqTtQxE8Lj19ke3yCjZWeVYjfWHQqOcw
T8GZVJwOuQmoR1swQCsP7lN2GbkDDr2rXrqQXZ4YmWaEmEMjvwi8qKqTPsr64Cf78RMxudO9qbnq
ilQ8MFCRuzbsiGpjpIH8glSUqhD7wcARFNOIH2Smvc2QwKyi76jgT7IVa2vsVH9/absOXsbaZf0V
uBzIJfXytEAxL7u/aOjibrF74L9c2IuvaONDHe6Ksc+OGHlSrojurRNBfOrFLi7M/H5ZMV92di3G
JT4PRfE15cPZZcoXoR5aLnnsfhe+XZwbPJKO0d4z79fMR2qxa1VvEjrSvzNZhkyk43ctJzdKPf/o
kGQa2VKru6YvKLUlH3dcOAThtAgghgJeY5eHyNXICt3Oof2rJHWJvQvz8MQSn/WUnUozcY7K5lRP
XbgzzPRm9lIHAMc/cUTRhXX970Q34aEZukfTHdQ+VPZ0TzzLeS6n5aJFCtWd0czWQQphZsZ81TGX
ssTmp0yq65F8lQgFJmsHi1dOTWQMz/SWO7cnmxJ1CCiksPQjPJNJZOTc6SRbdv3Pssb12k/iksw2
NQ0b0+jvHcLL+zwsDm69Eu+YzR8f85K4ZbaOm8Yu3oIWERuTJLnJVZdFneRPOwNyFhK8EZp29S1O
Jub8CLlQC5MZ4icMbavlO5EWf8bmumnpCs4ULTNgsIpfxiOW5CyNGI8W0jE1mIeGyG/E1ea/D2Nq
yXBjm+qxRSh67j1oJMR83LqsDaIJd8u5sB9D8FDSY+w08XRtq6zruJCcn4G9VDtGXSRa99ybHoft
EoxIHewGy4Tj8gjEX44RnpKJIfAUijNjks/Z4AfCZcScLbQOKbqf7VzZHwPWtmNSt5+6JCUk8WsW
XwH3rN/9SRAyJU2z55VwucYDlJH7Fng4ya1Aktgd7Fy3JygVP4qQ6QFKo/DNBLXfFOydLPX3Urmk
/+L/XQhwzEls3rQNah3Cux6CduI/t35dXddddYWdhOTwcB5R3WK3ykHwPBNtfOy7q4WXfd812Gvx
oWLM6DrwpCnPQechroC9oUYufrHI90xaT39/BcvOz3bCQE6Q61yslqNOCvs0gZDpXesQzhX2ZRTa
p2UZ7us8fmkRpWzd3Ju4FNASxH+ogqDix9Vj1mYo6Nc6osO622G70lUJpDru3wobPKizVDPVNfuh
gZD7UAHptnsqw3CxH+G7fSF2sUHS+u6Fl/eiTHVbQkylUplGlHTKIy/3S8jpAed0v/d9RbQz3MJO
hBUun8k71cDBgbuyQHes+EWzigS2dx7i4Uqqwr6ZiifLZCOmKAe2tlU4m3aFoTJx3RHE92AAP2ny
6qVYNTcMH1hGdea8RVs7M7ZqCiGRjzxoY5THIc9+EZP50mPN5z+dLGfVuvTMZJt3CRlW9vREH8eo
vGwZNbBMgKrMPc85h2IP1GzuRUSkQs/x3otpknD+7Kvj6DvSdsJLauIbKIwBnBkB9rRLz3bPrjFI
+huddLj3SwWVNR1uRYjOZ6y9dpcqlklF1Y/blEEAGy6F63niSXBJL29qsWazc7RWnrkTKZM6zx0+
K1GMvCLme5NATEsQq0e2Dd6NO/UwOwhxRZivZtHsUCSzfDZK3Is56tsN0o3kWAT9dDO1t0N9+Qy6
aFvwLKw7qmTr+GTeeCpALeWLX44yMAkH1oVubDVQoUVIsxdhj+w0V2Z9Poxyg//kXaph5spAdEDC
OCR0VlLM6XwKhX6lK8bPSNEQvxqoplD+1IZ/l2cJFaSi14JMwgpUeR9WBZa6i3mmtB6rQ5HnlEuw
X5Nh3bAUhyB1D5VvvgOzXy6gxqmpkUEVIofXUIXkpqONTeJ63GY5crM+PS6SkdZSE0uBmBYw34bV
babqN1APsoPb1HnwySByTYgkUctZV56yl1TJ323vzsfFNiOYTauoZP7ZkYXLyWyTzN18+4XZ3Sk9
vjn4WLZ9Ju4XOdyYvnxhxMFE1wRAXLqfHf539Gw/RCzOamg/xCjeiArpYcHubQO/gleZAYv7+kZr
4+56RAUsDqZfLoFilE3QejTGtzhQTMxhPaOlRlaZNOe+nGXUro2iO4zHvLQufeajk5yHA/G1uxYw
J/B6stbYBMMkKnD59bOObNM1cW2j1UU682CX1JrD8ntw+GnhuZEAMCBBjVMEmqOBUjLIIJ0hBtcd
JCHqYIi6ITbFeCxuCwh9aaWk23s54BKtonAM/agFmCbmHjGEwSFNkjW7I5WwmFnqT7K1372kxAaI
JuOkF8ZOHwZ292hayB9m/fqOo7N1MpQhoB9pUJ2r17Vnrw03jvQpzReg3cMdZmUIBPW9W+PJLdhc
qQUbtCPmzyyrzG1j8rKHXs9DW5uRNsc4qoL8aWzZvA49ojU9sZv322u4IKVmdNgijvLa8qM3+chj
rj1WfMUusxH6TmY3HhcrOXv+urtYVcnKYR2NK2lvu3KXJlCas4Kqsq3WI96A45qZfEL4VtSh8VR9
Sxz1aEl+0mHUQRSM82fKmH4p3C+jZJwvkzqaDPNpcX4In7dhMNOjDpYJCO9nUlv2TcD5OdpOSjw7
17ZDXhjiyrw6GBQ725BOdNs1q9uczWS85NZOux25eQkB9PUbIz345ud0wKasyFvfI87mYJnpjtyR
xp0oY7TrPYsFLjpwfg6xW1GwsLJLTfr1hC2wLLzpJKb2BqXxTZrhrdXxF9f+k3KZilb5ytNfRlDZ
WfbgFPGlHHT8YnHmaJRnRzglBB274jalbIScBRm0P7EuqFlUNxpREOQyFg79j77P4GRhHjabhFCF
dfnrto/UL6jqWrIC5xw5LLVIAGyFjkbvBtB728xCtWLhyt0MkjmrxVxaO/0PRXkdVSTbxdP4IprS
Bucvg4iHK0EoQo3O0o81z3IIAZAEKVknCfjSPQyFLPJxXS6FQYKHZ3ZXGGanBEvvHdayV2GWH8EA
HEOFPG++deo94u3LqfZ3KTSVYQ7vVO8z9JiwAthG8zmv/DA1yT296HbKPswYkqDy+HE5oJ69Qc97
zgnmVq18EIt31zGKPsuMAa3JrcgS79Pj4kBuDEaCP7Yuzn8pa7a3NXv7Q40hZC4qNuM0SxDL2ARP
+cRsZw2iy4OolAoQfpOHR2kw3PHXUL6a09Fu1Hzu7HyNVJGRn2Y3+IHY3nB5FFw9ovxZ2HOzVw3O
4KAjP96sKPsK+eFmw8+5SX81tnNOTDLY2EIhOxMbFbfwYEvevVigOSCIxX5gKyHPVpj/WDWMskS6
qxYvj6p5+XAnkLqVjdoarFbF+qshEMEJmObgJiesUO0NlmTAKgw8wsEPjPgAc8agh9BBOg/t9TKQ
rld1NQkA7YuwgqcmcazPpmfzFQPaPPfW0OPpwVynbGfvd95JoOM34+5XZT6t80uYhGUSze40bdQg
jdMkqhv9ZWrMu4GUyqhKiksFFw1rDRAZu39apC4Pdjv76CybaisQL0SMpfgipzreu2yEjraRPXs4
tg+ZCa1uTjCcYxW67xz+rWqxizs5prSNhRkcw4XaUtbyofU1bhm/ue9GezeJlOOq6kG++sHPJmDL
o/1WH1SjvvPc3tt0j5tyLGuCwu07Oeeved1DvZSC3E2z9iGyUbo5z2yyYRkyZ2F/267neP3K1fJs
IDzCyDA1iC94BC++tVzHEF679P5wVPvgWuWtNLh4i5yGIBEIrN/GsrTuGsx7tBB8Z4rXKsTOmNX2
2epcYoVC5PUKdt/itktkQ2ihW1/ufUkQBnI+KHD9yU/qV1CrZKk7+ePiun9s4QEat8zfUxsA4AE9
E4L1YJDnwzDE8qJ/6vJRap9ukUMHGFCwnu7ezR2a99oK/0hL1IxXxGuLPYB3NTvRFHzn/ZAxFBp/
qwGyY5067CMJYNGEMu5z2luVI4QXSUox0IQ7q/ecrd8Yt6IQV5kPJ2FG/AXL+8BQBDoUq0T3nGaP
VW4fWXAEUYvelC/GHDauVyKmEC2tcJLTLSyi3OpmniMro5bXaLn2ToPLk9D50tLe/eqtcJqqws7T
zXeF1T8nZc/RSBEzp724xCHG+okvA9ki6gm4dUMaHAj5Igs0Uwf8cFg/YEQTTWt8GN3S7ebBFVyc
Aqdo67DayVok9SykSWwMdzF48WOb4koq7Cb5HJX5tG7JyqoLHmqFUaXOpg9jDA5h4aWncAiMg9fP
xy6UxdUKmgfLXai0ADtsa6O0o3w8JUQ53vfZ0+Qu8uBWYN1y0/swqrXzZoOwmQBgb6hHAJZIgXEo
1hn4IYwWQe2+9+iOTqAv1QaFwHkB2Juq4JaO9XddocKcuGssyEUolsuo66lX4ceXp9p9WazQQs8e
UtTG3mc5AbyZqNF3YJ6Wnbcgg+r53OopRh8oyxfDR1PQZeLFAMP8JrS1Qf5e7Msk6I49ajr05C0+
T8bZRq4f6/m8XhQx9M0xlfk3Wche76WPndTvweJ7Z5HdZyEPZDKhpLKtpNmmAl7HTDLCbhisH2zY
wiNqXDBEqwoRvcWm7qc3BDX2o63UZ9uUOTQgGKJkfioEmz4STDtnu5z3T/l/cHcey5Fja5J+lbHZ
4xq0WMwGMhCaMpncwEgmE1prPH1/qKrpW7fHetG9GutNmlVlkgxGADjn/O7+eawqQU48AEyS9BmD
lTxusaQdxiVXgqVeoyeLbTZvKZN0YIivRKBWRsoVfWIc64qnZVU1N6eptMcAf2r3P2IONH4VY2nB
ThfZTVqzB4wo8WHG4yWcpUiV5zdy1kShpimoe0ML51QBqapCyjXLoIbL4LLNwIPZctjOZPQI+PoZ
+2cZz0Eu+ZIc/5AERPWmVs5JJd8Im8hIIKPAsK1W7IEV36/ZjqFZ6Leo1tnIzu1hWw39EkESdJWy
fJ8G45oSBCGLZX4xBPtWwXP5SFR2MQjzrZnYncvdVh67sSuc1NqeFRU/tq7JA/EBLqx2j/F06tzc
M8Zkk5l/a3IygeAsu/1NrPg+unXSerzkHNCY/2zZa1cPP1Q5UV+1UT2Olf4rAc790uX1SiNLtJzX
ggcb01cI+SYRbyOnXiua31DOOEsoSvzfgAs+/8/CBrKkgeWzJPFvcsqOMfwLOnj9KCnzvEDaLIp/
hRz88+v+Ih3IcP4Utjeioqn8YYmoi3+RDvgrQ4ROSO+lYiB/6P/UJBXtHwp/g1wIsV9WZcn6pyap
/UNGo5RNU1J18kJ81X9Bk7RMfsjf9B9TknRDQzcFXsgDSBJNftLf9R9lxIs2ZeuHtkAo5rGG4cgG
Yo7HbKwBOh16GV1i6vz5WJ05xpActAlZemogHuvX3tMf4tItDfVOQshWEbZMezujFzoLpsKadqz0
QIrRtTzwIQRJnvOJ6xoufKj2jD3p1Rzwd/CQf+2XYMofCI7itGzoP8m/mpsv/mYJwbT+GKr39AWD
ePxA219i2qNOdjTc7PYSGpvbOhR5gBW4GDxD2JI6ykk5VX6FhAnnOT5v0IbfWsdW6NVeAKjzkAx8
OjNyL2K/bMOaorOF+L5P6Zd2Hn6h1jEO8+QPfwjbR9pTXB8ti9/twL4PT49ZBUzCiE0Qe87C/sN/
ezjVHsuxp/koQSe7DlzV6XkhCYVurR2W7K9X+E0Fq1D/zd76tP0aXMlXPxb+oWQzL0UOeMWi4GQu
p29VdoAJPGa32tl+YIgrj639Bp70AN4pGNrDcpvchfJD55P8zMcS3t63sHEZZaXO23stP/BpSX7n
wkux16DLvFq08b36CTnIa++XQ2BjznBiDL3OeiAMiPnGjb8gmToZk9LFF71B5j3NHSu3MathlrNF
iiJbxxl/iTYrIf53R2haTwhHVAOUux+xbzrDG5i8JE99ge+Uam8b3yhpQl8PomPdOGH/kLxNN1qi
53vXHNBd2OEdoNg2N+MkfAIX5xOL3ws15FRDWG2LYyo2v7CsFKcdFGWDgw33ByE1JefFxrvmTufS
u7kXPHqecfJ9/2AGQyi5z5L7WfnLwXIGO7Qn5xzwh20/9hfdtb+/6ZK0PwlUD3bvLh6ZTfsAGzPc
jrb8fLc85SQd5hfjBIXqXTktT9q5vs7eG3Flz/hBt4NbOutd41seVTv4Sq7DB5fWsQ8L73fl4GA6
Hc+6/c3llNy6A9gdj71mBL3IFULzsfX1m/JAvrcxbEymru3rDgFsW3Un+3E6IDjbb5r9Rue2Zvev
0bH0fDqinfbaPeNOYhjHyObFX18q3+8ffbxMjiVwj0wnxrLucJpOO/aPBKgWtN+pLR1ABtkxb3Tr
4KRy1u8tXML4cMnuIK5stwiJZcytc1GPy818QM++5sf4gcMEi02d8OHQxuC2APF/DkftoXzuw9qF
+vD0G1ieRN7Txi0t2I/RrwXDkRh4FcILpD3JITX65tdr0K7Bc/IUe8CyeRlkDxYbUyjN3MonL2p0
QzILxF5C86fwmOvoaSAoOKw5lGG3TAHtnToVxg/l5Tl9J3loHGkEtn0b1kofYNRxFH84C1wLZbAF
qfPNDOFN8+dLcbPHwDgUPy++/nv9iH7r6Acf7YfEM6W1ha/h3J1JuHKcf+U2dFruu8m2F/uTebsH
nevmf94S58LQ/70LqTG6+q0tO+S4jtx4wLht0antyd3O+n6f29GxCKFUzV56vRTP2V3xJSbvSdB7
i/vpaz49ez74OU8/KufCj1zqg/f7y3sGNR4Wrv/8/gYdw7c+zbvwym/NJ+feiHM54Ob8/LsOEtdv
X5InfXANj4vWgfXrVkw1p1P7td5s7aLfvPptYTukBnbzQ8WZSR24HbnkLZziRgQleyKMzYdZ+NoP
Cmw03l8uCTxuMUUL37npCY9mOP0AaI+58VGB/Qz5CzAqURZPd3x09MDyiA+27gzjY3T6G7Utydy4
EVSWtr2MmXQZyVqOCB1jmJ3G0NS+29LPoDhi0pTuafGi8MAxAIX/QlCeaLRVm5u2vDBdYsYfjmGu
xzYO7ot60BzR78/xXSZva8fwB2Bh8eDiaEdT3uMS+3v9PMm90/Qw9N+SINofYOZnJIDCo7gxkEK9
7+2kLZh7vc+zP6/09zDoVgzeu3G7S0FLVvKwHcWEIwEm5bwDm/q4K9wf4kgTbphdyKfbKz87481U
IHwsMUR/CFhjdNKx1ynmcuIIx52tex2rndFpvpGSHk5gAJK4sau3nDaw5jBpuBf/Gz3pt+a7ehq6
7+/h8tH8R2Lz/4csZkLnFo6s/xwc5S38NuXHr7H7103Vn1/314ZK/YcOAUqmMdySMXKpIr6yv6Gj
oEwBIWHDxMZG5qf9hY5SxX9AYmYHposE7E1RxebyT5OXpVjs0DSMYcyyDe2/sqGSNOX/cdTwiyqi
puvsqFSdHdy/7qhkYAidZKFzjRWDJmW1XqSGuYHSVcy9tPjAALoO615+nGcai2bhnhEp7IwpNFYs
Eh0R51O9pl9aixUjooYLVhZKfpXd1Dj+0e9xl71qLjUIMEEc1nkIF+daSREkWw5368ZEPZWaGE0F
xQIeCNNZ9HAXLuC1NePqqJtQBcuy+V6tpz7NcF80v0tSB+reEmBsnNEwaphUvgkC6mDZxhVNJi9x
lj2VbCQxxjB4Hsj+rHsIaNjjQCq5IOwRbG7iu7kxWty6JRgANZuFuF5GC7PbrIHlyahTzvPspM9z
Y6smyUAwNJ5BR6UT766XOpkvuh6trq4Drq07Qky1bBKzwt8vJipTbZkBZafnrqXGT/IEXoBwMdFj
clHNHpAyGzYu6VGMH2Qn6pCMV6YZIHqqzI+q9oYKn7v6Hrna9vDVSgprJo1ljbgyRuwQazw+JaLi
gai/N+qVicAPsaWFTSLXJe0Br7Uj6rV8GuS+eJRxohyyT2WPhKFJau6K+0iuaBYURT79cm6exj1K
pjONspOkecG78cJU76busbNtD6BFJNEoOG9xBD/URfdTnvdwAZm1eQ+vQSSthZXXWGkPJJCml2yy
Xgjq663+PRpG9SBVMwWtvfgSt4N8acjIFXtYTsiJzaV7gA6T0Af5oGcVz6w77SG7YaCirGFe3VtI
n6ZCOMTaQ3lrKwVUJrvzHteDWHku8ux5YT4ZE+tzpU5EtO8J0WspUNO14gIm/xe3BAH1PRKYkg2M
JfHD2sOCGqnBhPSgQYpwpKgvIVVYR813uccMB/KGzR48zEggFupB3gOJ8cQcf9hDin3GALar8vGm
6eJRXgVgDmQakz3cOL5Ie9SRk9TiVoPwlDWlfhI9ADMxcCGGaFbyOA2K+tBOHxEpWRH+xKFrGdUJ
zYLSTcQSI8Tg4KZUgmHoKOZbc9cYhZuWyqEArhEjCPuUCXbXKLe0d+QyBa3YMw/KZgyOsrIqbu1y
BJDI8g1Wiyo5tLR6gmO46R0AwtoeheY54m4yiY8OU/eLbAdSOsq9+EfCdP2qp9+y/JO5t58QQm33
NOq051KtpKUGhFnFtmpu2pWhOmBuasRF5VbSvYl4a7HnXLM98UqO5FdEBDbZs7DJbD7mhGOlPSWr
xTIHKJxs+p6gbQBFE5yvOy8hgGhXk+XL25KdkoZayZ4l+1g226+FDOpB3sczeftazOBvoJeeqsrP
kLlslUhvL5PtxccQNp3gFUX5Bb6Ip5Ys3bDwqU5CMBhH7hmz4ps1ZsyGiA6jc0m2LsKb6E1nkkQ4
qXvOeEmtxw42QJyRQI6oE8n3THJqMbZRj9X8bOyJZYnaKiulV2rPMg/g3WZTPHVTWO1ZZ7FX3ZQk
RDymy02BEr5ua8VT1FBcY89K10ggdodVo5BLsrlktCImp9ZKl9cgyN9ZJh6WPNqeZXixCmxqAXhW
O6CAFe+zIcwuRsnGzSRjbxIeCTLiugurSL0sjYL2kW8MV3osKxB73rFYkD6slTEoE5MIVm2cDWoJ
z0mNMqsOMfL2ovzM+4Sg5Uj1KEb7X4s0UX2znquK3awCbsyeqhm0ck3oPt1T4rNmpjwFDBs+FXgZ
vXsw8+KLzAPmQQDUfVPM55XhkZ0LcXbJUtUTs+27K6YcZEU8OQKOlr5rrYcUymfQbhk3kortslyn
xqtxygP9NH+P6PidjjXKEjfpQmDyoszAdKnTNmy6czZ7Udlk57MQyLOWIlAdyYnUp6zH2B9DOkzz
yJfgR7lVIrl6mTRHMMldoOj7zrSwoP8ow61b4PYUjPbKhb1pIcMPk9TJzSI7YpYmtMqbviubU1nV
zmTsko9SeNKW+UWCQ9LMJjloe+XnAl2NAzIxgNJYPxt9kMBYLwd8QONJgofopSu46mZaSPFZeuxJ
SfmkJVUPzKb8rcV79Tjy+pIbNPWqx64zLtTBqO6ims+5AH+Wn0iNp3BCcLwnqRZdVlVlUj80r2pe
s6aOSOERCQsTc5GzLvTNRCOzjXrkgdY2Cb2AG6lnsWzulU6Opxjo+K7Ew4zzDAijlyxzFnRt5lfm
wC6aTCvvsKV4BH/39G9J+CnKJnqcwLcKbMLTBlaxaLZeN/XPwI1/xhuAAL2ib7HLPuZpxP4sco2b
GYRsIaeN2pwqEkkwFKNsNY/MqMUXUZGujY4PVFSb4jyLEgWRg9vMSutmrdQ7Gl5xD1TYgfT0de06
HTU1X92oxFljEcunM/3TYO06N9Lz2ksw8ap9e1HjAJyKYbtY8faY0tFyjScsh1L6ZIrVxRQyat5G
pyK9h3csdxNqTd4GSwa42Ak/DRPvoUVAtiOJ8m7m21WqpeRLZQSU9sVvTpvXPjXrE1DYR6tKhhfw
JK9yYQ3XVoawpsM7g8CPYU+YDPWkzuob/T6fqtK7opEaN3OLjbMsGPCPevDmqxGOatudikwOMlN+
FykN/Vkb/I5U3PLxbu8i+MXpFs/Kp7Aw31U2+alvp5mWQA6pM4Huvo09q2LFL5B0hNXSDwplBNWU
IuWN2XOrVT9p3rqXKBKM3oQH0Ot/tCDfB4UJ81wx9xrQoDuScn2OagnP5SFX8bOr5GfmMn7eWCTZ
qnzIcXUfquSRDkXyznSVg7FO4Ue3ylHTOiWYdh0b2j05QvipEIfV/UeS8CdGqEfOHJWXIrYaZ+l2
A5AJ6CIr+F+88eKyUqA7TFcFWyIrQL6diBo1frqMmRuxaBMMOOTavJyX0AIEpU6kcdMIb5+V9T7c
adw5fYzZXJf8qNNLF38QAd9MjcA5bmAy+GR8PdJTfEC9La0Js3eM4BkPVVNXwhockj3NXR5kaTZd
oQGhYQ3tLWvHS4qr6nkryDr2chrjPuits5UVwWr0LIMKfqgI9+OdCfhPE8HuCNum229GkbEhLM6a
Rvmly7urGhcXlQcVvy6HvnQIik0hVdsmr0gFeHwk+jLF7FejaGC/jWEIhxJgCZPRs26otLoZdKFR
IgyaaQGNv26PeaJ9i037jIkWTeMVa3xCB3vPPKJDS8SlPfhV/1wos/bAqvWpK+BELGmA41+YoQVe
AUx4uCQbrY2Ygd1BBXE9aZ0jJ53u5jHTD7NYdFvnYWmXGX62btGzc00Hnau1r32iKc5ctiIKwEKT
EKZwgi/LSXqguXf2I5lXmerQkDTmj1KpRXejgcDN3ZYuEVBx069WUTwLOrvypv5UI6Le+ixikFCL
5yjiSo7UAlV4EHmn0VkSiGBwNqxjapgfZUudCOyep4KAs1GxV84TSTpZKh8uBMqCXcZWnSrK6LdB
Rq6OufhmBMVmHF+Ldakw2NM3LaZ88sFY4/oVDEo8Ez52Ane0c5UsBqRgpgdoJTv2rfuVdwKuEIoy
p4hDTJUB6hDzYn5UOxnLV0xAv9LfhUFDVCsxWsLUW/nZn1V07fRJe0TUsfOYA5Yq/gDM/R6Lxq9R
6j+FTmbuLPY0wrZL7o/q+t1Hu/+36ficFvYJi0k54QYgNFlkbObblDA8a32Eky1QiRZHBtsyGj4N
b8Wlv+yGg8RslGsBfiEgpv6ySfiMVg4Fdq8CYmXF46wVs8FmKTuveYVnt1OY4KRA71fGBaQEY5+W
exbAongdsx4ipwwUmOQOFQUKW1Q+GzS9zU3VHCID5gFvS7SDZjFRiAvrCeM8hdQcMCBjH6MeMt/Q
KqtrYc6FgF2QEtfyc7vQ66dMlOWIVhcdrKV7Giglt7XyoPbFdIiTmobUNdZoZiw/BinnHGEKFwRq
C1k8rbkteUu7WYp9LDPfXSfqTlc3r1ojv+AxlwGmPu92Lvb4Immeuf6EgjeGLRtoOCYwr4bNnRfz
WmzYSbdOIf/RrS61peQMtyr3gYMx8R6x7887DpWd1Ye4trSX4GJ3oH1Ih2IgH1Il42tCZsvXNTL+
JE/tZOzi3Y2RnfIJpACragt5vfiY5vicQJk8Dm3XHzOkXWmnWpUqgnA7k99YNaTViWZbKY2AIwvv
zbCMOCThLpYl40oKOYI9BOPiCISpDxUCpsAEkX4eaKcsynepxBprxujhFBgt3n5mccR81/aIIe3o
u4jfnFFaqsx8EEPahdwur/Ion6MNiXplJOGqFBOmCl3FUaP4cgykol2ZwSeLEapEuzDtcfntf8zT
yUCBzrU8TH+l21B5o0SQoBf1U66Xqk9yGRpNCYp04bVrXTYH+kqbz8oeGgSgC4hM8wAaEnDAP4uJ
0a5VZaBnHZlkX3vXzVWL6aXIVjhY+46DzUA/UlG+bMdZ3KGE8vgG00J1yiZCGZ2/SqWjjk0JswEQ
YLkNHAGF9GzGjbdT7CfJQFKViJSRO/A4DrBNia3fy8KWnpvGIdSJ/0piQyIvLERcPGv9HPVqkMT6
oejHX1bFpFFMwkUzTstOipXp0iBqzegDY306R7eYxXnp4vetYCPalJc24R8gL7nsZq4DjeegJimL
BHuCM7jZz2cOTSbTfQVwkmpoN42ucoynt2nu5oIkgomn4HXc0h9mxewwyyMAwdVUcQxQSc9GuKNj
+Bn+Ioy620/zZwZoCtoT8xCliTzZonoiqogDULgHzrfiVk0yfG93YQQnt0kxdcYD1Iyh54qVtWE7
6BKbPuNDguEPbq3QT+N4NJUaClumv3FQGhyNsBKv1V5XxpQrHdKrIlW0smjMziupcOO0CJGduebM
4b0ahhejBM1UkdcmIzC9Rc3wZqT6zhChpkghem8LHyTNqeuocFVwZFzJK2Ur1evtpHKBt6LIU6DD
BC3SwBPBlxZZPY3F/A1mlBBEoZZoORMHNkAfp655wkNXntEKg1aOmaAq9JjMonCQ11E8kfTY/vyj
WVDvc9CMJQcWJyo/or7dYHNxntRnzY7WIvKmZNf+N/3eTvFnrOhYS+MOJ16Cq1MsdM6qXP6MkKau
eDYl89FSt8ugzkmo7dBGiQ6vA6VeVBxNJXWDAqq9MyWLdpimnDYazEUgn9iHGQkCfor2JiSktMjD
GB4Ob2qp+p7imr4/T3X/Ze2bFe57ANzydDDi+GuaeS50QvMWWQ1McaPWMRVi2VFHhXBmNThNEZP6
jjoX/IWDox2UQ7RGTJ4Er9Z6nC8m/FilzTyt7l/TvajYUp6yVQUTW70YKz7kMi0x3Mooi+vyMlHp
ZU8DExpVK9lPYRSQBtrI5C75VqoUH79szFf2Pg90hhRQDqyLORnKhePOaq/zxo+oxmc8xl4RV/2t
spbPfCoMYjakqUHifeUIBqZJJTLNEJ4K896J6YWccJmGbHCIh9BSGkJVIJ3kDklKuVlZG55eHfJc
qqhzafkFhTy/JJmbriJmMKt4SCeBGIPaVgzlnnsoMDeL2X4stiRwOjrXFOlRKjDtANMqlc3J16F3
TO4zu8HXS8yM2XkUc21yV1BVlz6aG2u/LKnroWmec3Z1VM7oIx+V+m2RKbAjfYlvxUISrO+71McV
+E2JaA+UL9vCSSOCNKhnMHRPXbOkbrufWUrqk8YHIePsoLdBJLSPVl68ZP29gX15b0Y+U64Sj7RR
/qYJ2bepGr+MplT8xAIDXiUxwa20aL064tlSNQwUGEIttrrOP4S133xGL3wGCAtCyx2XYCLzgL/E
frLqv7XkaUgvolB+qzLelhEEcp+YGt6r7mWLC3G/Sxt3zAhCVAPsjmEdwqg338YiimhOnRDcIn+U
5u6YEc3JhB7RXRoPcV59sE9p2GZb4wUcStDrGrzmnYsfbeMDrKS01RFTWr4N7IUZknv1eyvma5Sl
VAhM9VuvSSppGerDev7xhl5vjegtbSdczFliGxBLr82sy360ajvsug67MnoXlI2bNN94uQ/g1J6m
eW/g2UMh5JG1dT0sSaLjseeZaY2PUQSevwMFh9e8beFpwwVKvlOQJp1kHTSB10U2TvZGOlJhms2H
meY7bwyL49ro97SBW6xo7SG3qncaajbiQoJ4MLjKPWOM/WqaTuIYlUGmMn3F0BxhvaWXuH+YIvrj
17JdmKjQzsKETj2KSv5r6yi0rWZRPsoj90TLluixi2uSASmGoKVaX0q2VUS4lt9wC6RLbqqTL0Tw
M7W4psgqEUnxZJjRgO2A/c6tj0WrHyW8lvYkRnTqrunextaJt+JIKa/xMC1xBFuA6lRgiD/H5Vto
pCO9AI0jCv0Ikfgnp6+vXnmvM53J88KpG8rdKJiBoqG04l1zkpdZMiElD/mtLK3b0uKCTHtCf/1r
BjOYEchhYUYhsYYxs79ulfJRDOUrQEgGe4lEzY8SlJCDvHqx7oosXaK448DBRtjKtUOzFRxGyzBN
OEh1MSKCVn2uw9ME0UgT2fnjEH1eFrLpO/QoNwFzJTsIqaBiCCySugOS6h2VlOzQJO0PfNJChlY1
e8zqO1wJkC+TxzyTHXIPmV3JBei9UiX8MKzU8chHa9lvAwG4vwEJb0c4tRX+4lED69TCdwKvYwbp
VlL2Kn2OEKBUSFDtjoQCdI51YMdExUNSO2qx/sRwL5KjJ9SpcWyad7xUuoOmFIhTyo6eiqjf8cQS
RIkw+BN0Kk7q7M7ru7Rjq+odYNXvKKtih1opkAIYYRpAMHbklQn7iuCKBH8HRVMjJz3tgCyA4OKF
2DIuD+hZ247Rknegls5xy7Q2EFtmdRJSHokVtmNP45A2c2wau6RnqQTR1dW0ZS7b+r7NVHbvGC9F
4b02XXnHe2U76EsH+m6r2vKa7RCwxYjv2o4F44EDGxBQmGn6MpFCpmnDZ7ejxPRRui3dOwmu0u1j
YGN0DDxZ0a+N1fheQCPTjawLejVzIA+ZdioqF2NHl2HQ2wdesGFNQrnaDjhjGWxQktiC1Tv+DE7I
F7kSqQOL9ofKt0uQ/+xb+ZOU8O9Fs//hP/+n9c7+ZSATcVP953qn8z0O/6p0/mkf27/qL7UTs5dh
YgUzue/xfKmS+e9qp/YPfGG6QuENUxkJ+ZKv+r9FOdo/LMlA09RFRZT3jtl/qp3aP0yDUh0Td5v2
px/tv2Af48f8q9ppSntJjkEuQ2Z2ywtVscz93T8G3QaCrGh80wofXWYPtm5to+E5b/ryvnxF2cGt
JBcHEY9Ja7T5B+fsGbTCE+OOg1Ncyh+9px4n/0T3DBnCFMjya3UvvTqA+IVv8bfYXKc48Nf8QM9o
Lge69VSKF5eyZjOibMaZfirc2A1mWwBbXsZ0PzgI7Ju/H/DVZo6Gpz2Yg+mrfX2rP5Q3iNgH8RMv
M0+igIZ0ezw07uxtLk8DfBpucpn8KJBcmybs0DpwjH/1y+vuQuOFn2dHP/qscenHhomTArPZORVv
s8N28dCxeNtu+iO/6Z4epAca1R3RkZ0xqIPh4Mee7LSefp0PdI/Zl7KzLV7eimVE9RKn91zTWx8W
/00P3PoUXTYfX4hfXoxP6zRjK9uNYRwqPNzcgfo+OrRiP0L6c4eQmqFwcbu7b93IFbi4zG1c6JyW
8ZVNzxNGlPooO7tFJvamULGtZ+OWHjboPTavhAX8l/QkH7E2+X515vnp46t5HXyWIh+nW1gwa3Zc
62m0HT4+bCyyd6lCJYydxSMV6Aoue2kndkf79e31xIA59OveNn+/bxjrwi215981ShoZY9lb7dRP
bx3eaZt1j75vt/hWbPmB5joXKAbLoBhCDnetG3k+Po/iFAfLI3sr3kh3Pu5euZHOE/s595qwOuev
QCqx8MQfwuGy+GpQdG4XvuMD+RBw89o+yFs8Nsh/Xo8f6XdzdvV3AHjKG9llLD9hSB2Gk7+sP+9n
hOPdFOYyyIsfST75pWMvh0frqoYBoYmD9inzMxn3SF+X6Q/PXhuE6XEL6yta8VcVok3dJN699/3a
hfKJ3dFD9PETP/XIe/0urwl2m8gNcic6IwjPdxVv71l5QPSzcUMdk2t+nu/rnW4QsFC2fiufndXP
fkBWcDlYOM1tsy+8F37ueKg6b8qj6bIR6E4gRcJH6nC+54VOS/8CnOs7ui8P8ct6cWuu3cyfTjZd
bHZvu9LtMjpsfEPpvB0ERz9/pRiZuAyP3Xn7yq+yoztT6G8+sK9TFApOYXvDMQ6xLNnScfRr53n/
PRLfTlzaprzKtplV2HpoXOF6KfZXB0lfJjuH9S/3pOFk3vXRnX74MqUCrV08YXt+Tvw4UE7TYfFZ
Mp3dB8ldQijNnTwmA7a3HYliOaOfPoAX6W04/JizBttr3TtT7+SxgT8CucIZ2/QIhyICSI6W3bom
FzSlyFkolUHce1jm76vgV79j40ArBOe0bH4ZiNSDAQsL3TYe4MOM6C2v8S9ormTqXr3ucXpnu++O
T/1T+4Rs6PBfT3SLon+i96Zv6qcz3upfMvAw7dfy29ihFgG2B9Vb+a2s/i4LWBpg0g+rxxhNfdLf
pitHYl+9pj8AjP4wHRlx/uGah9Bup6ND3+tGDtEFLKdzCHd7V+OhFQe662NtTXywDaLuqa4V2ACi
F692M0bZTu4LAUNnOoLBcTpULHT+KkNQ7onArDC6KEMNc/SytPW2R+koBJqTeQVsP69zRefyZvWi
45A7QXZ6g5RoXQzsWGmwcaNmTEAcRXT0X/xhhxRvxHxQwgG7m5s4tmCfpPCk4X6D0sgjSPJLL/O7
DK+lqvGEONrCZXHs8+B56xtEMScwZSdQDgh0dBm7swujhaeyJ/iu0G120HiijzNh3hEijonn6jBx
zXr6Z//0lLuxSzG1nT2XBngXL1JPBSwCxSWOKGeOS+sLx2mq0k5CWL0tb27xJl8556dqyGqg7ieB
zGXUZLHBYnIiH7AmANLgiI2juXbng3DwBx8WO9/DCP+2mKN37GVx/6sayzt046H/P//b0ve178//
v5fI/bk2mpIuGuCvWKClvWTub2ydWJIysVLMb8lfQtVBKuovluxOg0dHNOCL544cSzg7b8LNBFx2
bZ4xM4ZxBe7HG3NoICyXJdM/OXjXm6s6v9S9r88uaUEyDP384lfbVX+o043JM4bji54dhfZNro6y
xKOWolHLbQ/RCzXUZ+af4o/kO7JObkew8UIXiBowaLkoynU8kB9iXMpY4o9FNd68Cl+lbDOG3jx8
IfErWCrjpn31ryNPoppt6jftCLK9esq5DzibO+NVs8j44MwLqjHQyyAiOe1ect1HOyfzQutGNxyB
JmzZy6XRHpU2XO6W7u1LJL0AivcO4jR1VvWIBbvDkxpS3P3AMn1YZjv+gYRQaJ42Bpf6Q2qfCyvg
60QHYNDJDJbo1v+gY9SRo8ihJdMrxiuPRgJmtPY0954Fv7a9qj5GKa/sAwO5FH2YwQU/NY/VFNVm
fN2Xgx1yb4+v2CVBznBV5s8MdEkQUnj+ZtMZEUpmqCIzKz4UuXT2i+xkQgIS+AFgofxfVHm5mWe5
5LfVYDqPlXvKMVSfxWNyN3yciEfryvSvDEm4hPhklVENhHU+5nXpdx5PWsU4UGjljb4VxI55cJqP
ZhqZqdxLQtDddlmsK/hm4N5tyyRK53r2Rzb2d/OAQydxEEiUxRNJ2KX3KGWWfNa2x8Ve1rNseFOK
nXQ7M/t0MEXTGYcfheGR/U2IETmKIahJKb0r4FLFuYpQbS8niJrMXR8TbssxO4FPd4cPdMgzqqr7
NTBp+9m1QSz7Ngp+ugZcQotDNs1uA/X+bV031jFm6y/oJxDmHeOztdnRaSp4L9K8tjqHYWhYDxsm
D6ZxZNAP/Yva2n5HiJyIrOBYmzsWVxXVrfCQKjUnSW7M9RcGxNo9q0MWE8YYGb+STJjgj9Jqn+wA
dlDcmNf+gkVavLSBdt2uNjknvkHR0LHkCY/47aFzj3fa/9S9YgEwmr8VF2ToexedIqznn7iMx8u/
kXdmyZEjWZbdSm8AKYBiUvzC5ok0M47OHwgHN8zzjF31GnpjfcDI7HKPqIqS/CzpnxTJcHfSAANU
n75377kO86tpQdSHvZ625t2wH4NVixLqmLjniK45UbhifX0MKeK4oWduM/cMITSZB+WGOQU7XmDd
t3AiokeM/nIXrKV2AODg4mxqszWZMISSoScvl/TyWjR6brji5V+zO3Wr6jalKz9BiZsd+HLnboPr
P9mLeIdX7xY8W7yVk5suxJlVmxQBkCqYffMlf3XNU/KCwo3Kw9uzH7iFiefUXXSV21lLv9k09LWR
I6LJUN3H6QBEC6HVEwT9tbFMPoaP9KKwnnOPtwvmq59saSdE99HNupdueS4farwV2KXRHC7APeTB
Sqe7sGxWmAUPFRNo+3VFwBnaQ3bhbf+50a9X0DguabtY3VGJL7pNj35sj9skzbfiisIkAH9BmYOr
29wgpPvQnqocBPC6ftT2w6ZA6UD+Bhw6C6n6SPaZvqq/yHGu3r2XtN+QVgNU/4e2Awih6a52JjFw
V1w5vSY8mjQgyOTB2Uv2xB6m0vDzgT2oe6vP6WMYrdp6xX80XmnEFoOrbFA1m7Dyyb0+a+YyIft5
ryN5maCMuPF9AlaThWMmg7DxiteeEVe1zoNl+dWFX9WFJKoIy8mZL9FJYC2tDEQ2RJk3dwnF6kt3
4gOhSDkCjHlJ741ipUcuN/B5/BBbYJrFSRyrC3qMPnv1H5JV+qjszcoNDjT3rdcBCy52tl2Q7usv
76CtPOEyXm7IFHKHJ/khCIY3XOQsCauDtojvqzeVSF0cMK51qC4g5HinrZF4wAWbZ/bTOlhbxvI/
zHf10dp6L96HCmmgoF7bNjGmRJcbX/g7mW+TfsW/RmLpr+uXS7uFIpy66QezZRJwiDejv/Op777a
bfTUPHVPClwT9Gs/q6fwngMZHQeGt6wvP/x0E96MNx2tzgtTk45DTHeKvWW04TSSHhq+vAeDgS9t
rMV4rbfJxmFSyP6lnNuXlnUT8EW2u4zdczNstJ53y40uwao5xZ8AXkJ9qePXvI/vARB/MATtFzC1
d8FOO5ukA2/Dh2QPOvpYnps3bLlPLRcAtAdHuHpRjtbVuwZvfNd6uyzvaa2qW/9e+5GTXLQeN+3C
2EQ7/w6rU0Ga3rK8kYK1A0mzzVfxy/TDsY4VMwaW9YM8mffRY7Hr3ycqWWhFMJOKeyE2Q8MZTveR
kKGddXky4CRF/TbYRPFGNAcSUpjuKYrjRvvkhOaVEJDyRen3EnYq8n3yG+N117tfB6bqh8PXQXtw
XHv5BTSRUpEeopss/r6MIWH3PyljHF2ACJTomlUxW8h+KWP6MZi5EOGtB0y/Rs4Qu/WqWfJducuK
sjbYAbrlAi66yymQ0yeH08OBAvFweYYXPZeKcsGb4j5Xy4FqqzkCzeVhxRTho8SliryPt/l+cnfl
pt0EiyVTy5V8nlVCjQvGYZF9yGOznW0s7ALL70oYUbD7k2PacsDpRadtxUrXr7tgtT6hXgYCvzA/
p3Xqnpoj3+HCfh2O2nHdP+fuG/foFK2VhbHEHTG59/fmGtXBedgxFXXzfbQWu+oj+fA5nr3IB32f
3Cl71MpL9cwpp+A9ZJrxxfhquQVgQ5F7J9bSXVmIgd/FmcPEoj4G23Lnb65nxpocZuZV8GjcT4v9
iBECr8Q62WO7CtfRnm0O+9H+oVok+x/tZ7nsFuFCPUMhXsl71lvXWyfPAIcmYJ532ko9to93ycrZ
tfsluXbLZXXiBY3ejENzQn6zRPFbcrMvy+F+fk5csDj/fqfuFH5WeZ3fmj9bDn7Ls/6fZk4wNNum
tfU3zTrsn0n7f/73bw27f/6rP5p1+j90ISwHcy8YblUi0PtXr079x2xGwF+LMcHimOCo2A/+5UwQ
/5CojGzb4I9wYEr+1T+dCZgWTE06jk2HDyCR1P4t/KzgB/1yGuEEQgNRk7Zh0A9EcKD/6TUOem0c
QZpEZM9O64QOtx17Z1DW1wBdWEFbflsA3gc54a2ZAu80I4+2jX/WdcayGDSDiZxbq4SRCri8b/VH
L8nuHF+u4qTs15qmKK42E8oGvAMuAgDKFjuBQab0O6vJ1r/c+//kbKXJPzUeuRxbo+1pSVsCdjX1
OUL811XJUivbkt70k6wNRpsMmZcmCuyhgJFWiCuGgxiNPcqukrg8s+Akr/tqv2O+J2CpkGWW99PB
FxUd7RAps2yqEfAqYt4aLC7cRMSA+jlqWPszI3vsu8DaV13yFYzO8yDIfRYiBhyk5t6s0AENl5LO
qxFF6Va03lcZ2p6lqcX84JyAgEjgdFOHrpujcbSV6DVnE0zFrhSFSemOq6JOiNc1TXvBTHmOp+1X
vrKeQtAPjNcXTW0Xy6xDGGWpzwWHKsUn0TFkpopBf6WG9Saz6aEUSyKywqPX0WLry5rVMdcj4mDZ
fMw0EuvUQBdOpJ6yjVRUSnW8b5E+rWjuKhS9vmvbjrI3enE1JoM0OJolA3ia0neOxAAnq57TCz1l
RKCVBorAiOmetIEGZr9fWbCo1llR+xtfVVBzDgriq4bmTSdZvHClsxH7TXOHwHlVtzPGp5t2JjKw
mdqykw1JehxDaGesUWqOa4WUN1XpukU1tD+nvj9+/5/RYbilGspW9VCD6tWcFEfxkUEqXKZorBdE
juMjMPCoRVU4x9TGGGrSgSgEEy13ime343/8DmBHVqjpuldh1KuZl6wyMPmbtLDfYp4XV0m0J1DG
Dqcsb4nSC5pJz5AJla2rxNOJ4eNLJtpi8+kTHrNvI58ctVI7eAVnk8zvAezVOYnjGmeSsGnw31RP
YGHenAbAXB6AyLHy5+9bj1mHWBLN3yP3QyOVjKSyM0gdY40CiEOYRMDnBh5pcajXy/1kRttT0nLK
CEdlJLsJJw9IByALzDIVfETIfOO1qXNBKts1Q/xaYJapxnCjJIhXLO0UxvYRTAM8U2sINxmkD/SR
zLfH5rWCN3Akgz2gJklJLFO3jV5o6y4p6Cv5CGAC1elWokDhWoA5mTVJJY9PE5ObkSNMbCO9WaC6
frdCGK1xGBHwWaKRZWDWJ1gH4vbAu3qm/CwsujmDWVFQYsau23jtOSPytaC/6xSHyqKKjF3WAd8J
mCskmvYREGTOKFh1ETIiIXMOSoWXz55I9Rs4CTnGj5jMQ09R4V87ZPPVcXqTg3+LcqBAha6/5mlx
AuIh0Q9Pu6BkGewn+A2KdTbDGo0BCYZFlK/jOkbnGMW3MfLphAoBfWj29SDaQyeZPtVMmGOPRi74
/gXWfrEKxURHoZl2TtmtG4KzmUKbZMvwWTVhrYppxteETPCzOTuuLErMVhR/kvGkixWBiCSdLtdM
u526h282bjyPeZmaeCzj5DzaTzw3nF1YSZaOJDuXEGB43g+MviGS5SgRspjkr3oAzuh0HLVZiTIn
2EH8wmErFSwudfPmS/FY6iorlUOSbfU6jioJbZ5/6Fpql4H0qd7m5oUjZo0+NR60kUN4LcSPsJTW
Yug1Y5EP/nKeI67gOjmIj53HsYNVrlT7vOSUAIxKdQNOPB4rGkFg/EVWAZh51Z5ZLGyTlHUyivJ9
BzqVzCOzdmFqI/6vX4OOa6qV5DzO7zM0RT6IckaDx8PZ2yaMJ3NL9uyukuXi+yIcQ5DgavP+8w/1
kgdF+Hx60/Ro6EM5W06o8N26Hh97kT9lhc8AquDiQ1Kgt9ILH2x9fEODvps03gJBA6orIP6id1fd
Xotvtfcypu2LauTnQqR0KMVjkk5z7ifuul4dX0Tz9H29JHqjMaLp2qrwimTXlas63KXkDmMzTQ5e
5L0KFDHrPqEdUhpiWHcjVCF9DPp7swgTOIc52R2GuW5tb1p2Ga+qSR2L4p80zXba2bL/ImeMglbP
biOPrMSz43DErI3HyOsRFyuSJ7aXj21pghDph26hz7K3IXhU/GZtNACYh06aC3OisxJAUI0Acaoz
FroBjIklJ+Jk7X9MUfAR5z0dCZO3VyKhSwkDWtgjK0Tdee9BzcGx0wprWdZpurA09TWV2At0E9e+
k92XaVAva81bQ4kRK8vmbpfbyEEzGQKsxbDTfOVTfmK0bLkNQdurkhDtJuPbBbGMr4rUYLsF92wV
4O1ntYvL4HHjzCliUwvAgB3gzUcxSlTp+GL3EN4GiGvfX7seePB1+Ekjuj4Isgkd0IsZR+fcwpfh
zw8nciUEoenRBzXMzsbzK0H1JGpDAt2Y39tBdQknwPdaMiEIn01EGXeB1GFmUgzTKj1gHteaS2Tv
BCbn/udQtHsx6JxJcD4SfsnbZJT6mkBrLNBefAt1rNxNTjgqiced7j90dFSzsFbuSCMWMQtwNjnm
wi4IesvFj8LS02VZVcsY5f2qJLq6i21eQJTMRLIg5lMLnm/pRcWCxZlo9mIgsVNpYQMM9PTnS3OG
/sUgVWm0w0+hJjcLLPWmBcll59Gtafhpdg31T86EtvkF7ufl1NQqhjX0R/h2FzE7wRLFzVGnhkHW
OvF4KpqC/7+i1AFOP6/UbRXxMlnjZ4OxOdCsP76CGVjuAdt126k4GyR6oEwRG7+9qlk1rsYApKgZ
33hb39IEwEPoa8xGOmfXjfyA+W54SVwjpLgi2oN6Z3Mdph7cQpU1hXrrrfJJDy/rZ0U0CPrrGdTD
jatATuJLHGsXPxrvV+JcsDSW8CfZ9gCuIXBAR4UR4Gcps+33cv29OktPSehe8XHLLLklUQfGKXjk
uccxqgJA8z2i6oyR8sPSPnhqyRO1uDWoO27IRLkrWrhuZfo21jETIEKqQywG3zemzfgwZoXvd5kW
arMcqmSfevEp1uL31LTYFYdrQ0fABlncGa/1aL72VnxSdGPrK+OmyyEPhdgZdJ2JZKMvjNhf+2iM
YW1d60peUnqJ1J1mi/TH7h5lOWwcDOuR8d6LC7cQHSCcS+SsY1gsQ2Cj7EqPWMMe8bTuI398jmu6
vn5xbarhtc1rBCgqVSmhOqmBOQdg7TXjVXTLPkYxLJZJTLOhGfprmqgxLwWCc/GBGRCskPeaEnzs
irHfBM5POgdI3MKTOSt+bZMKczqMyYjdr78G/rAXCs2n1ua7gfio5N45Cgu5dOZw9nJEV3YNabiW
NtVkEt5yEd06wbpWmmDGJ3u4dMXAh4LWuYDBeolScw9D+timEl6M/CBTMUG7G91QU2CtbeXMl6LL
peSriUcZ6hEvj5+ygVKwdBATWQ6RTxzUmqo3n2wiStvmSJfjrdJQxAUVfw4HlllL+Sma4OoEggDI
uocDHTacK1QqjFg1gGojo6p59APLfDGq4krCqOoWgLVZRc293hLTNV/lwLbyvasFpX6WANSidFiX
dnUolYOuDN1SH3maBwUBbtVJQFEV1cvkNh3Wtrpio6SISBaTRmExv8yl0b0Go7EWcfHu+96ryW0b
zQImJzD+0gasTDjuIbE5K6izF8XYzshDfaCljDovbBLabcOhtYZDVDB2A0C5jfgPmUqH3+uvftBd
I1s5HtLU3pKPfadnI2MUwLW5em5bhmmgk02FXhC+0tZmtwyJpI2JT01uMotP8HtXSad9qsQZwnrH
fWve9ZG26EOAHBR9QlfPiTGDmaNTV+lnXbXuODkxUN035G/WdoewCxN8Zmxn8vRwjLLsqBcvfWG8
gn0/SH3YzL9n/nkEe23VYXgcULjbk/UaFN0j2fL1IW+suyQfzqOw7uYrbfBnCqzQoZHOidhYVBAQ
2xOLDoOUAoBmS4I56i+s9OXBlMEplTxsrRP+VOJyR0HLHLbneIe2hfwn+1GtkmPmJ2dVkzG2oJPd
sXjAF/5pzG580opT/+bkPA1mYqxJ5ebYjaoP2XL3x0MdZ61cZma852ChWDzqKOeA4z17dfQGD4PN
M594Euk7Lh91NTzbCOzdtOMPvvepebdGZ7wZyEfEAl68Nd0sP0lCntyOG88rXtzyNjyCcneHhmcl
yL/iiBZX6fTkVdErWBcI8azuHeo7e1+LLEDTXNuxaSUW0Del9iCV/KH2Ue6LkUgKA6+4ebNRK8bC
eU5l8pBG0ZMRyw/T01e6xXmTEJNj6fA2h2l/UY36ShfN5AiyEIZ9iDDPIDKPT1FQXesg0qnlqZaL
VaTE8Pgm+ukdOA6gUEHBhG12J1XRk6Zhegn1ytqmk3wjaRdbmnxSc/NKRiRzJ4VAQa96zLtQHGhs
HD1o1JhXiGawS2AFBcZRqaJ8J78U9/sQbRSNmXmml+3B6eJV0+XejwREiZVNtyRsjCXIaw6N2vgB
5E1wrES4QJSLfZp6Yi+IVgC6Gwh4jR0JnOWnhr78pJJZNxrjG+Zh/Wip+GD66NgGKjSW4s4RgbPK
JFkoI/RyT5uA5Ma6gbxOXDBH3oWWAMWfQD0o2nUGcHkPSZCKbOjvnQKXjeNbGE+tMCNRuryzIprS
FvjWrSALdRsCinWlNV1JW4Rg4lkvQRKE7Oo1oMqsVx5qI34LpwA96Tg9+xLttcCC49mKvweV6G9x
zZepp947fqHd4/x7B4PZ7xx6DG3cIfsY4SerOUEo0leIGvM3cZ0HR8cYgmMJaWEoNXrc+O+LjHgS
0hbQQTPfNj45hch1VLMXWxZO9rG+061HNrDs0M4HCFvNngarJuPQuThp7RDWeJ9gELLb0SL4ax7V
6CNwnQE7DVKLQeE8mGTK3qv8hsSIVmKMGC5JBMwuagZcrbxouMIVORHWqdEcyLp8pCEy7BCMtos2
86AByn4PZyBbebljunHC3geG9QLkjUj3LM62I8Y1M5yueYz5MfU8wEfVzqQ0XAqScCDfihcnTc1H
vA4mKrDE510yII8FaKSSRsoTuR1OiA8aCi6QM1DbaFxTqgEYyBIXPQTL7KKMw42z3y2KhnA1ORW8
SNin5Mf20vWow7Se+a9SFsTT+4cygiJOorvu65hCNIMc1rLglR7zO6x5+67QVhFU7i1n8o2ixiEV
wL7OnGynqpAR6xBXNWToER0uuxoWd2NTFZ1YNLman0btqHZ8HyUEgL3UuCNTC+aalI5tYsNNECb/
qR2YpTgKOK5ozHf0BjaqtG+6z3YYRlq0sTVM9WKA5iybm3jCNnyuQjW/SsxOiZluSuw8LpU00x35
GNn6c0v60qqo6BgMXbufWwCWhaG+puOImUrf1hoKj745OMTkJWo5Yq2IW1Y0wkLCTHsYQtBi4FUf
MhG+5UGQIC7ANm7zZy9V5W8delrQLcWp7Yp7ldF5OJlfCRl7SpnejSOIYT2mv5Nl6bULQ0A/Spnh
soT6mioEjWY948EEV6Wtpx3htP2d3yTHWPfMneKgiIPTv3f8YEOIHUhZ2X02s+d16AUYo/pB9uDF
s6hYGYHdbDP7LWzUbMs90ahu8nGvaoHylvY195eRAJnYIKVqyqZqtOx9p/avY5Mly0RmPxTVLg/0
B9RAT9aq0HkdjNJYs5bH/PB9PYm7vJrIZG+evDi8zfdg6djxyyhGamw9oJy1482YNPf+qNxENUYn
MgTY56YuPgFgvZhXIsR5X8I8JLYwQ1jAonyMIdcbHMN3QoodXOWK794Qm0nv/avfSIRx57EOzTVF
TbApGpuG3WjCwkb7k5kq/luSbl3bq0lIBmKxIN5Y1sLZsx0/VOQqYqx4ptd5V000K1OUU4NmP5p6
9EX2ET5LaOXYxpn61CTCJGzJvLDZJh/AlsqER9OuQwcyGLqkQLwE0/hSNTJcmlZE00k2HDkrj8XZ
0CiGCSe1MH5XZTlbzTFvks5CQytDyTTQ9OiZrs3tIiXCwudpzTbWynDtGaaPNAR+eaPZuyYy3zJC
HScDYFSsx6e0zG800oi7TgaxZIEIxext0+59SYuJZZZw3qeitdKTKJUKVVh0YZ1SdyQ8tffS28v7
sCXdPmyAbfe+p7mVpz6U+JJMdGkJ8+bmIw4KOuldhsxqsnCcpsVxMgLcHibpOj3S8DcjV054L837
zIlfCSONlo12KFrcvE5SmwtvMjgucYTIEvUVMKx9pYJcJl64w9WM8UkJcc3b9JHxYieIx2hc+VjT
q6iFx9K0VMFdzc6LcnOAXd2PclvX1gOuok1NCUGABkax0TiN9cVSxLYMkMzNaZPCP2uesUq4cPxQ
AcnhRXN0Wp+CoPPfCqVQGFmmx0qEzAlQM+bcdsMnT240ChQRbaItsyKxl34s743EJydJYh/GsIg3
rWz3RP7Ep3qo9rCty004dzhK3vhlqBRk2emlPNHMlmTTRsal6jl/aUIYu9xToUQ39YHgJW9rOTge
y9nN57xjUljLErKJlsE2ki3D1lrxpZvJiesbGJRPirFAqu8J6yP0BfB2MlNCyziSqHOdap7eYNKP
fQypOvIdGhyjSZQzSpjcEpdQ+l/laJ1xwXMIzmfwTj8nZOKuT/RuFZgoLZxAfpYtKRw5WRBLhdDk
6DMU3ZXt9h5CK2o02AGuEWfNJh6/Q3fHh3EsPrH+XIhwpgpl+MKCneAhKe8U2UCanYcIjf/RgW0J
6uECOQpQonxWATO7gwfjeaIslwYI5rTfE2DFkoPbk5bCBC5tIcdyzQEBE7Mkucw2CtBlE9JHKiZE
vLU4Jqr53sYN4aqNXR9iO99GgP8xuXfqjtY7pGjsWCjSTmBqVyKjNQM4ql1XaskIZqjvidFRskOS
UeD3elpxK9ujZcpxAT7JuCiMFnSeS7sV6MgHn/lFOKcHpBdcSDwF+qk11OCH54lDZNxpNqR2369n
M5YCTwH2RWeFR2LmnFVC0nliZ8rRDz3vWAGonNpPAdOYSZu5VuqcPrU9h+Ga6kc/d3yrJvvsHFJ9
2Tcx+XXaSgYR6jxd3RR0PJm9qhPizMPoEMcm64bHo6ANYpWSSHmrQUZo1WcL4PkoK+UwGmix1Q+P
pJvsjdlGvR6a5A6eAIfiVwuaAirS8TMCYRE61ZYIyM9MqvTJRXL04ShUXYv1GnQ6x2Rm3Hpzi7vg
Rri4qwXlljDU5OK0AGWg+S8tAm4SI4jWUYUtdwqid1Px+/1YqcGCOgdGJ95AO/fIj5xqj7mERw0z
AeYygdcYrfhSbPPaBHDwGoNOU93cgfkARsNbwhsAIx2vMxihhuUE2lS76QTTPRkqyXr0vHwnRXDs
xnaA6IjZjObBsq+wgFXje+X5+0kLsVw1HJajPsBTXUQHopkveq92ez3jZFN67aZOBnMtC4jJYYr0
qRDoWiJzWERKQizkhEMTF0tFzb/KBoS9VAw43wcQjzXJLaFIZmh9u9Q7jEeJMdwLhcjI3Jf6gl7x
acRfCq6BLAXs5h55dRs1wA0Ek4nWUsu9cMIQIbCH6NYiaiqQrMt+FmIVyvi88B5yAfKEIOGYwz61
H5mEUEYuUlCmFll3YgDYsZqEFyryrZ0je/HadUEbahEaslpkbfI6qfm6IR3KHZhPulqU31dxKtdM
Uo+yybNNVJE1bJn3jRj6taghVzfRo2F9ll78owJhY/jlUx8TOOYkJgCRfLwEMms55HESywfOSCay
9C1ZPRjD7Xop/XQ9qnzVNLLaVd8x82xzzvemBnujU+kayTfHYrLX296NzQSePLldcEnuMqXbKjId
looYO6Yq6YPiqeVmPnoshKK86orRnc1Rf6hrcPl+vc0UR6CRIY5FbRFONR4EN78lXnucc5vgYa1z
zKiwFtJ1nZDwYHhBvI7hrbf0nvk+tYC6SeJwRZPLfsHQC3BHU+6TKd0EvPm43eEOExka0CsqQRoZ
4zuyaEwFNRMAFfkqzlgqS5KE+AoyYGsGcidShkgoIvNBJ2zAL6E3QMeultEcS5R53T2DQoIo2zmy
iOwiMYcYGVCQ+lJ+qeR3rP056EjMkUd9iC46107RMMxMnxfWtokaGFBJEFWc3whOMrutmIOU4LZN
m3QOVxIDrkLwAAA+Sjc0rG04BzHVcyTTaJqPDRlN3RzW1JjnbA5vwpXPoJIdk1AnXzIIjAOYmDla
QfA42ByDs8buXX5HQs3hUMUcE6VpQL4ykqMqEqQakqSyOVKqM5YMF7zHeA6b+vtR+19kA/RaJbBF
3TF0TcdM9PucXYBQahlSUDT30Nhr9XnuBoGfOvR9u5xs/a6g0/L9K/9/NoQ5lrBt628VJrs6ea//
l0v+8Xv1s/415vj//eM/hCYGQhMQljMC08Z1hYvrX0IT7R+atDCEgcbkz1TjF08YYhLgloZl29/Q
zN88YfIfFmRyafOHqFccU/93CJgCAOfvOhMbhQlSGDQwpsBl9idhhk3jo9d1eWsh8oBE2ZjWUzpN
xB0EnORshZUwKhhDRx/k/klyU8dFoaV3WoOEKxm9taNuVOQJUBIUYqrM7ioiKIc+9c4wQajT7T9Q
qr+ZD3+V6X9f+Z8+MJxOQ0rHAhEqMNr96QkfcrUBQMAgniDXTR2gvXXGwWVFEExu1GcHAzjTW4ix
FeOjOUPtWmQUp6HXrhyDU4UKJkWLh/VYJO/kqZ8me6YV/tSSkWBDv2cgkLc/qpjznpWjZx9l9jOu
w2PrVzhFpjO9S7kkYeVn5uPvr2yBLrDiL3+3gpufCSQsRh4RQwCbXhgrMLu1A7cxj3YqccPL+ddG
kZKuPKg7bTT8IObxzaurXVvxmccig4VlxgTfMA+Omac4TkpCLoA1Jt4q6Gyw6F42POcjcXzMCDGg
h3xJdUTDn1kxbbke2QLAIuCK3U5Rmwu+9fWUMX+a+MuCZkncMaCcJlCaPsVtDGwkrD9n9YclqACa
PvkkosBmUEtVodcVEPWE+2DlCAtERIPf5/EIWjDTfj48K/b4rDr2nRJ7D0kXPHW98lNKMjTwvQPA
eieqb0moBOcXJXnHf/jsJx/ZBMc3ry4NqI1yY6vJc5OkAPIy89jDEqWKGWK6IMalqWjT6nNESd0y
tgvA3qzaPH9RzYxCqCfgIujV50AhPG8anmcJhTriMc7yoF0Mg8+MLCRnQ7nUfFy31lAUGiNNZpCD
YJP1514bPjqzuAQgh1xtILTGSPqThojDDJUfg8IsNUwNuhsZRRRQANEUqLDhbClGs+FtYu5YNLtR
by/zHeDQBiOUwUmrMbRBndm72dRfYwQri1jjX4o0eof++BjOveqchga7cLbzm+yN7AzoCXdO3l5z
iaCX8UbVJO+TQl9d8D6ZCbiRhqgb1xr2ls9HSYthm5XmIRJkQfr+IpfZs+/np7znSkNmcb3BKEi2
kv6tuNn5rVcGVMJVs9CqAStN2TMqGTYxPWwdsNDMxzl4zTKKHWNhkaXhmhwK1RBcZotAgS+Z5JFY
rShkguXEE4w07blxYmgB1l2nM8/ph2hrasVx7MQPSb6RpvLtAM5hQBZaW7+lvphIiLSc4N0Kxi8x
cnh0+oPRMuSkA0C4980uOW6kr7aOmjiV1p1sGp5uh6mtIMDOnX8VvAt+aqxcqloe7JD7nMY8MEll
3suBkVReQcIvClAmRAqq3uhqTnTzfctVqwKjx8irFE39D6qNXUbcrKvpzTsJaiAsNbj9JliBwIxR
tIThzVZn24O5HUe+gEokJyXF5o280zI1QNtx51A6xFDM1EPGWd7y8ddgyUr7aW+owzVQAZRq0t8m
qYL6mS52QjRMDOWzDzwAXxWi/PTW4yzKs+CsKgT8SMk7FQRcwjQY635M8WpqlLNhzujX4QDeQ4hC
FUT6btCgfJj/X6RG2QpW16Jwsru0C+/o7DrUeo+pNMBzs3isDIMeWphSDfHtHiPURomqDtzObBXN
j2WpeOmKhQZuA9N03oKVFfNEKEeIVow/Ev6USfB73xp32UAs3fc4VqMzZA1Hr5xTzzxet7Iko5dA
nHxlRhAJRPIaK97Jn7ORSmYnRsWi4STqMm+dflUi7JsLJPgIan9SmLpx3WCjIizCIlad/6Yo0n63
ds3qQ/YMk+QOIXXJxsrO/qv6UAMqoIU9e4bTjjcc1/cimfPj0uqS8jzxum6iOtjomrKzEuXr7yuy
Of3jtw1LA5VkAtPmi3FQhf55h9W8xibSsP4a4IMUFRkLXXYfqO0VCcu7M/yxfBWmAZkRsV4iaLMX
BAFYIyvlrPrEJhYtFWMm6+YrXUk//v7jzdvlf7jebISuv3+6uaD8RS5u0L1vSqP6ErH52mTpxfR4
CFPhHFrjn3rk/3LvnkuJv/wqS8x1ECJZ67sU+eVXMfjTUaSUX1ks3qcJQK6TPIUAqOHUrFWP8fnf
X5kGQPwvv8+yhQljQTdscOK/X5pHyGdjqcnXAClzlU0IYlhZVllWH0ylpb8NtlHxH5RQO2OLP0pt
+m9qlb88dvO9/fUDzB/wlwtO9MqrTC39krT3M8N+NaJs3wL6yAEnNvoKph1wFM8O/yjI/8v7zBf4
1yvXEQ87CEg0db7hv/9iCBD1INX6i0wnEoHj99AbruM0fUqW0MZmM/dsxtoMBd8FIZEeM5cyzp99
IMizTKFTsAno6AwsHsiyGA9Wp8EmbGm6FMh/rPvuQGYMK7OJAqxbpknwCPh9WVK6kKeXfPaTpFun
9Y9CR6rlLcp+YgDh5OesgTrU1BvVpx4KpniVxg3tSeQ3RUYii15ttOBHOAfSMdv+FpfpXYmFrLAf
bBWplZqrPc70fSz17bcqyBbjUcvtg5bXcmmJgoh5rsuESMmbHtyi1HnrAPGk9qzIGnrMrEp6V4MH
ZTFmiPstrvsW8UVa/Kb6ys8RWhHD+2Mmqvs+Du48dobEXjtR+kUNhFhgVi2ogUVIfL2pFDB3ZhOg
rfTmKEv/liNydksVyc3ozbIt3aErETCzgA1MQMoMHVSNTTbCW+0RSOToXr7lB7nYAIEaCdeQ8zYw
4HNO38wue69QlZJEytB0O6AYosCFCaON6G2qgmui8jUYaDT7uTZYqRULbWEyEE8Aj9Lx+UiN3FgG
A/pINf0gePT/kncmu5Uj57Z+FcNzGmyCQXLgM9h9r60u1UwIpRr2fRMkn/5+VPmU7SzDvgcHuJNr
2EBZpVRu7U0GI9a/1reGbG+73UdluXtKDtAmyRI6eBXY7mHCnK0Lue2sMdT0S32mHZU6+68U0nI2
EMalcV2luHQ49gMok0xnqvY2bhlW17i0cp+ne8U8CFQUwIC5aaa6AH1mjzY7yr4n4nq07VUqCbDi
/+nS6Qpiyo2818Ae0KvrbSraO1ajS28Y17IRF+nUG719twX765hsSVb7L5AG3wfSgRVtzQn4pEXR
xG9JP17ZxrBlB9gTk4UXgb6k3+3CewK9OLd5LnJG6VedG47LeESyA6DIo9Uyd6PvPM/eA6trHg2a
I+zGeM49/VqDjlCac1Fesyna/AadEug6QXlMk2k6AVkbf/TxXpP9riu5U6YiPlB1C+hnOPajc2G2
fVYmoJtk+DH/rLwwjvfwy9YMds9NN767VbOpkdgXbhuffddaxZN+ytyKt6YlKuga5P7zYDP7gMaS
Kx7jhJj0H7OXQ7KnQnv06LoOvfgw2yWEM12xsf7wWMcY9GFtx600u5RCv7z1WhNmKM8Ymzdscthg
WZhyyp7rZWg+7PDbwcAzeSyDo2fy7jJMGPNex6XBtJR566b6vhRAAo7kbcrZAkaJGl3LEEXT8k3z
ktcqL+jFC1vqFaufWIHulCWfLQwNriIHlmKrkh53p2fByXjOKHKlD33t4A6RrMAOYrYVNk+DwDdp
4YlxydqG/Rlh9RLG6prxgfQ4SsbZl6YqoMnFogTSWedyn6wm3praq9YZxwg2T/x4xghchOFbOKOh
adHcNTJgE5VaV1NwyHEG/Vh1+KGS2dqWoCAbbUaYPuNCEw4VO7F9MUpg31rC8hcCq2uYTgbsVWso
9P9pe+L8egjnQUFkAhOmZdNu4YpfoucR7exRZycfQT5rUZp+rbzkKwaHYNzEOHxF0REbNHhXptp9
liGw39x9nugAyz2GFuqhbu1HCW+gqIxr3/Ee0De3G3Vg2JYBHIIVFpMbO3FVnnGGv5a9lMvc4p63
tbsK+FzpBBcjYvX4fjhMGrXsU34Dsesr7iWa2fRjvl6dbj44+HfQ9TlFDwbn3MBc2Z57dox7TasO
nczfU33Yzva3sU/ehk1sxTz1eAsbwXBq3JpucsQExiim3Rf9z1Qlx6Jn9MHl3mnTNRPpmcLVg7Cj
Q9PYuM3j/sHt1ZOSNN5MXNTC5UwwWXxysdSOZmbuhSfKpcrZcya1fHDi5jmRnF+U9CzmGTjm2g7M
Yp7j8mBmGYScGUwYapPtXpQpns0u2QndORhZ/9iX4crNHDoHLPWjMoaHXKPmu+6BMpJDZs4ZZ6CF
hZ3cUVK7jqvwy3I4CwB2vpOMbEJfwSsNv8bK3umMqpcZNUbCjc9hqX3GWAkT3pss54LsxvzIsa0m
fuYlN98bPyNsNglvtu6w2gBxQzppN1NM+M7q3kvlXmKNVcNWD1M/XNNZoRHS3LWgyrUoPtmJe6Xc
cau9zAWbtRDPGHuOQiYH26m+T05BE5+tTFwmIz7IdLzao76EfXzp8uSeeACAvZnDTALUTspVeZZE
rqEVXmWt7pqm3EUTmBALjniM8VXjQzFojciNY+9EZLB+D2pdf9sP/qPC88ddojCMOUXlsWF3hf7L
vcBw2E+tOP4cTRYZ2VgfygvOtlkiIqeJfez+wybtj1slRCSSVpT3EQIDtvTPWyWCIA4CUPuhC3Ff
Noq63CJ+nrzp+u9/qz/obFgrTE4ALmcRISTRsn/+e/yY0e3oEQIu5Tb34bi1Rn0jzORcp5SOuNHe
Zgc8z3bvPDDbwxh/FSw7hVY/oJ2fe+KG2EJzMvUznME9hWX7VC4Ny73596/T+ONSNL9O3g2T/yJM
/nIeyFKEGdvuP2QX3bfxsC0M7IOMgM+gfmlZKx7iAd1jXg6FWbPNq8fzv38Ff/z8XTbNXAD4I23b
lL+8ADvyvTSMu2DRSUXSLfbvkfORFcSdbxXPai5z/fd/oXR+Fc0N3TWpdCSXZrtQzsUvn00/MiWi
ijTAh4T9tIzuAoeZDWfzrWnjx5ekAUirrorWZZIjQ0h5QnmY0RoMtkm4C/WcVvu0PlUOD7Vg0woE
OQKM+aEHVbcJrVMduc8M/xiakhnytOhLg+WcThXnYqs8VAEQbQEldMnh68pTVAMlHxY8jRxr3mxN
cJatU1WS0FFh/9bClt7KbrwL9HknX30IH4Pw/HfGGpWCo4AX7ZZnrIDhIpx3uZjd9rGmAVxs4eCZ
aKHKce1jaTDprHUGVCR588Rbw61G8i0dc8VRlWxbyA5Qh8aTtTRzSYY+q8DU8QoTEWtj+eQ75Boy
D4dSYxgYNfLzMAnoRDpj2E7rzGWg6IW2tBscc27b9wdtDFFZ2dAnoA43uUPsljPwBl4LHulJUh3S
5gggPtVEfs5UR0c/NVtxrbTmnRWZlDsnxiUv/cFzx2cziMUmVeERo46/M6FR+OZcTM/8MM942NVV
P1C5BPPeL4J65VZwY4SMrgrOD2PqjVn0xpJnw0ffsbbMqmxSY7irUTBaNonrIQZNP+x8Nx3pUCNj
gLke7h87GIO5a8A1tYRTPBfal8/1LKG4YMXXToJsNmuFjKiiRe5cTMIwdBLkB1XjRxWTCxmsjL74
WA+DOz7pUXHi2kyXwovHVQzklZhAjBMxffMiTuLCZAqqm7wlqchHwivsXUTmrSmwGanVAaCh4XFR
+P4s1s1NZzIXjQ2+ofbNL0kCbTERRcFoUzyMecLHERGwEqh5ekSlhsJeXcI+3li88YGP/jydeit+
UKp+Nm0OGGGbv6WWvcvKGsF1xOSU2efSN/ep4kJw9kaHw89T9VPeRWClg1lhrsmHjE34rCG5LaXe
nJN2bo30YoJOIdr5t9rKS2OsPdDC19vveWAt0YdCOBupu7KpxSVFAfcnLMfV5DW3hTbLvTBMhsnJ
aJ7BHTRh7czs8CaLeVzTyjyuBr6aYMRcSsE/9eajRS5y2bgoVjSdfwY2w+9qAFQywcKNB3iXpurq
laG3VAM2GnToNnn4fm2+7Vw8xrPscSCl4Zi2E6bqs8rsg3/KwoAYR6RtWEvOU0+ttMMlHYXqaxAE
PLIf+A3EIW2Q8eaW1a7qC1h3Qb5WOuJ/5zwqk1Epp1lXzFfppD8P4/ggreitjacfMaFcnFb686wQ
Neht684uQXPPam6QzZ/SrA9qZvKWxuVeRtatED+qGj+6MHgnvr+P92U9NeVH1fGVxgzf6N/Kluuu
Rry0HJ8Ozcb+fCI+8TE2qP5YiRIw4xwFgoBovjnHF0mafYv+0ay3ctrCGkJvQcOfdQMIYfX4qg3k
MSytBweWQaRq5oiqOW8hpyF6niZvqduSVhH2Q8sEeEcaa5x5Oz7HFvNIXwRPQdthZKzMJa+uWMb+
+CGdsty4DgAWrIB1smvsghILVsuGdu2yr+/NuacD/WYz2FxMDVktBInkVCbshlL6CUrVPynX5DVy
A7q0auBO6hcxLkkUbPpDW30keotY3VnMiIwAYQSlPBA2Lpaq3FUCt6nBS2xcaE5ag4xMWcmiI0W1
sCIAVLWiqM2K7EOjuOBECBQ+NudMhvtUIJV/fwLZnMfovOlHOivzuuaoFQVZJEP42CK3Oo6GuGuM
rt/Gtjcsiu/NYMUGml+IqvdhmYg7r0WC/m0QEjk/RWGRrwvY909zCUXpWXvh7oEVE+ojNjHgieab
xbCeKHrhj09Q2+0HaQAQFjOUKmNtkBBO2pHX872u6CF/8Th8fh/9zZHGk66w8BuwClX9syn8Lyvi
FWgGb+sEqcypWAnkwELu9C/d/Fd5MF3a0KHtiEWrGEk0uYBBlBCbSDm3o8UsEKQ25hd1snxuWTPk
cVBxJlzTXdvCyRnn63mioAI5PrvJJVUMtU9UtaebZVUSJZh8qhtNWiZkT1JFRW9lVnxL0JoikuMW
i2mk0DSxbzNOyZHrPphRyuLLx2q782s3CUZwB+mqAq9e3Olx9kbabxnU4oNAc7ZuC15WHmODFh6p
mIwaJGqxvgDTlcSdCx7cVFiOR6P9qeaQT07D0TLHI5CyJDk6zeY16QuLuiSUBgC76Zvf822C7JqW
cc3YdAvgfiE+AClZ3bTlc+k4Z1Fc6nkJIbSLi7CL3wgDrXyzfAlsRhTcIUwb5+Fap6vPGjP0vd9S
BaoGplPAsel7mPZVbD8SPKs3rY5eIkgRzA8YJ2VqqGjfsSsu39HFa+XV/Wds19d+srC9mTeFE2sb
EXbaMux5l7p5ZmNq3PlN3HP7G/RX5f4uGH82TuESMeJynQNUU8e/NdLosTOs/RwZEUwvwtTBmkMi
53u5/E4gtbFO8LW9/x61GqQCedfnkeU8edX7AT3ODx/B7zJxqReWyTZrjBPSi0230Xr9mIb6D2IV
ycLK/C+t73bzEa3x2HyxSp6aMbxoBSiThlU3lIx4sZy1CQd2UjPHlgUXnzx+f1fufY2dWR44m0AS
mqutuiSXjwlCq3CUp9aaEyvhNUZvZlT9iOcz4pQl4PCGfuvNJ79R5Se/dLlvrEdb0G1mcdBd5lH0
/XlNTDQJd923gnmclhbvrRTX79sj17VP0fCZl/WcL6RCJHJpNUIPIhAdE0lRrodvTHAU1RYVdSV9
N9TLGCkC6apZV33DFczR1h5JwuKypd90TrbH6nYYWFRzU2cvwDPv+yOLGY4xMnxz2+ZV03goeHb8
5aKYwK/ihvyeRFPAQ8hYrfuScXBQHLF9kaaeGcbzex36zUMV6u+eFY/rWnudQQnz1+0u/sobPcd8
CsrO6e7G731Gw7WNMWzbO/5VKLZlzK9/Dg0zufkZ5iLlsrOBnE8FX7xuOciPsyN8AkOWltG2YMdc
B/OlZlZHfHM3w9S8hwnQkyyaPy2gzsiQWMVNmm0ojLo0kkvje+5mW623rgz9o2uOYQjhVah+q3Nu
2HXibMsI2rp1/++PA/9iXgPDl7A36A2bY6H1i3hOVcdU9RPDbgSSjZR02dJJXspDm9vbxM9OSZYf
AHAc65rBLWNrnKGPWPnOnSO209Sf6zg7ua5zyiaellr+H17eH+c186uTOnrR7Cv59XhsCqUHkeDV
laZ1I7Ps0BJcLvN0l7nlf5gjuL+OzdjDAs8maClM0zXE97npH+YXkUQ5QiUlU2I4Lzht5ytkSOPX
SMotG91zNbkbLQTLG6iSD9OVm5Dbp7KzNakfEi0tWGFClaO2HhKYPUN4TGJceMG5nKyDn7JlHrsz
1R/rftTuwJAImz8UHGehmZkOiqqX3tDkuZ+540Fp3taEPCJEIM91NlVrX0JpbVz/vRgp2RmJyHAn
c4/vnMjh9oBAlGExp8PjGflm1STVPTHz28l0H3ohQKpVB9nwvKVTz2/drZNlV37mtpu8oxYGex0T
aNfmVzbnF/yeV/YN60SPPnSDgLutreMuvw+0m0pSugpoy+/ya9pZq9Ii3WRkJ6fx2B5hePu+OP9/
9lp9X1r/cIuuQPf86TNvo3a8vGWff/3zssi6PPp4+/gTwtdb+qePzz9d3vq3+p97h//2Y37zXGn6
Xxw8TdgBHdtEucEqxV2sPpv2r3/WzL/wdSKkWLF023Ds+bL+b7wPVCCD2wpfJcPiWYn9O97H+Aum
K1wLaDiGYwH4+V/YrnAtua6N4uTwIi3HtvRfJAfmIpQM9GTVVTnZ6xKaXj6NaA6eiYE6tO1NFuDB
7bAcKv2cpf5KDdOpkmnHTD9zt+akniJ08E1W9Pj2NZddZgBUh1YK7PjufciKn5ta+B9Gqr9QiX57
2bjYJNqiDqLIsH5RsZLSt9IK9UrvjC+jalaGrT4ie3yjfISzBlktCkipoJV+xIbKts5lCa1vdNnE
YVupl0yo7u0qu7EMNZySAHKdNnTj3ix2EfW4C7qMrho2FEO21IKgAK+sUv8aE34rk+BHNFKQ8w+X
0r9QG8Gi8ZL/PpXmV0JnNIRukCJGdrSMX5Z7k+AMdocEaoAqIMv4zo1JV4qmy4NnDObGaagIcusn
DqM7UD3uMuqmadmX9A2Goo8OtbkaTUL6Wl3JF4LBi5JGoMSJX0wx6i9WlbNSGiH5c3rh3Lhilevo
mKq08KOZxjeT6A2PPM7VsUbhoGGM1mYw+kOT4ovOQ3LXaVRuk2AvFG+L2Y1PNgGI+4zrahmW5sBw
qS2OpR+B2uvMtWigfyYmmMfWZxjj+aTKwvAScIBeJhSlsneRJx6hrNiJPe2atyoJJuzcXbAOep+i
mmTktFa8J4L+hKhQZ1Fn28KBZFuasCJ0I73rgm76ifP8rU3ADflNIndS2nDS8LUqMwh3ozHsTC8D
YD4Rv9Esqms0jfAz/RrK8k4uvdURG+aTokZk6/bjT+aEC/Lq983U5D+zOFklP+hFrO5qdNkllTPG
NtW8B2Mk8+H19um70Zpm6ALPsPWTxFKwqtKRSI4zrGKdPmeZdTZ1qP4A2+I15ihKhYx71wYZVX1O
sJ6sYpMOxK8q2DTbMm6DnVd4xc7S1TJMZbEe6xTLsRYjB0K32ZkDV1/RWxsZxvc6530dUEOTdN7J
LsWJYoi2e56dyKPU423rdvc0fyLLZfnrZGXmaprjQMKY60MbjjQVjTyaVa0KOAILg7EI5Sf2CzkP
Y0n0lGMPF37rtngrQ3c/IXk4FAfPmjScl6FmdghKCChEeeW+p7K0dE5hRatsBdidSkSuLTxprmGt
sBq8Br4zj4eojqMavNzhC6Y7SYBECTpYB/BtbrsivUVG2wYBI2vFtmehAAeA6zY2nJIA4sUkGyOk
O0nIcq1wKxNluInm0j/BRH6TV69Frb3pwtpnDmPPKQJCn3ESgxV1JbYYc7VzdqdjA5ytG/wE0uF0
yG6KAtq5Zy1Yhiq+tUe/OLjtJmE7tuy0ttu0AQwIqoHWjtN06yCHZNAIz1jcoBUS4MnYfcfq6Oiq
Ya9Phrpp/BOBB31Z5w5gymlId4PtfRpSid3QldFeC0Bie0V/F4WfcYmOJICM4+im6gYXpe++9LCO
oInSo05yMWXXXMLPrnzKR2W4n2pN3+ekY7FUptu6N9mVKG/vRsAEOcptrcijGTZvIYiWI8Z0CDBX
4TRboclmG43dygsl4WdfTx6VdS2jmJRUaee70Gj27RT7G42MxDJg3kEznHgVktB7FFjvsZOUyzLR
L1FG9zKahmhif531FdsaTLAEbqpXiccd1oCKwdECXShtBBvb5aBUDpjIABxwSCxojnEmTjDhXuFN
W7RZDpN1hPLb44qr3K7DroezUeP+TIrgahewQBvf1fZT95k4tZwxWPm67+xTOJJNlT0ltm2Xn2K9
OA1ZupdTWqwQuc6x9H9aMUe8NGizWz1KDyF9qOxVx60Ksn4nOcotHLMuz76diUVUqpdpatN1YWAI
CNAlF4hpb07sCJaNYukbTXrqDWuh22lIyjAjLYTjdlmXU3soY1Ex2vVehoK0QIgbzaPdxUsVY80I
fO9Ex6BEuyKKke3p5fT29GfC8y+uftCnm14vbix7qBic6yuNmRNxfwqO0q4A4RF/uChx1widukxG
d90bdU3olBjeaI8hbsvgztfcdzPQk3WXV/0yJRXs+HRvDVp7q4Uuyl4mkbWaOln5NcWuZAqGhWlr
/AsHs2epfKb8anye48TfNDRNtZDRBQMAl4e348GKnEyj4Fc3EF8GsYXstvaASKxK+hmIclOt06BX
94zqg+RnKCcsBsHcXQmdlSLuiy46Z6kNJLJyJvmMU+IXa3I4cLbNekgh1VpwltzA0jCt6vVBmBxQ
xyw+mGHAmc6Ee2TXGvgMk3UtDEHZdBkMpyyw8eD0FfPHOdqmQu2qj/ywwVWgHpwKegLeRV1P1+WM
PWkbcZ9HQU8Wpv0IVKT2oP6lH+A56Rg00EtPzJM+TzenAsJtrGNGt/KqnY3IaRXjFOzZ2lfFk6tj
SlDCf+zGCNCIr35S4rehflTf+SNebmI7XdOEe79mi1T3xC/adNp2CFRrLWSMoRfFalzYiuSp0ZQn
lBubGqdZsknI1mjt3dDJLUmc7IfCqUqtlLcOkuIuMvQ7M7SpFbe7fNdV4UeHNsCVPkLgb98nBMaV
LriS8R1BKHaOyfQUYvjfBmoGs+UkRDAf3Y6qfuhHVRzZxV0TXmFWBNOtmakHOz44pUq2dmvCnKAQ
FpoaEfIIoTERPi1LWNh2geJXoJUICRjkzLZMoQiDbyN03Fy6tIu3nUYMs5oCSCFZdxwTlkrVg5RP
1BjcU5rIGRuItR3aKxjo+dIvK/wzvezWAoXIrWseGuH4lg4c/M04eiDAy3koeI014a4p8PqszYIo
38FG3GAWWJNtcxQtKlG8FE7UUo8O3rbzfhhupwjZBrdTJ3lwuBiR+mhFMHGgkWmCSlQmexJUEIph
uLC5BXeuug71zaDD3tcevJY7w5MvjeAxrmz16Bvsbn0Tgl7hyXEZNfp5jJ3iGOkT9zdvbkwKnby/
/NQrGAjGnYrqzzwijOQO/W0VZS+qmKyVr8ZXL9FB6kz2Z9cMG7fNhpNm959TMDorPwRD6UbRUzAw
v8Lssm50KVACw+chCB9LI+WZoz1FIPgW3PBEWVXWr2RSnxkD/KAztF8ZTr33Jsxf1P/Ccw5EDBwM
VA/EmndTFcG61/ovL8CyFOftdfBUdJbXLiGB3us2ZTn12G/rMcCvnIOxyCfYwIKex1onuQdgYl/a
RQ5hrcR3XB5roEx0uva42JIEk/k2Vs2PaVQ0bEVOsCq9YVoWxS3YG2KaWNRqL9G2hs8esKsN7Hh4
o3VvoJWhOdt5SndaDKGebMK1bYYAWnUbb6QgyV7HDAYD61AM/Yed1tQ+qODsOd5dXVCZzpBFZO4j
I5/9oPEBAXssOX2vEqkfI1mRrq1OZYd1zcSj1sVsMJrB2zbYmsEz1Y9EzE76q0WCcqnp9JUjEVPV
HQ7HcuIly7tvM7SWxVTOMQtdcHFYOTj9qI+XoWldp1R/BWwSrqWgWq7hWtcrlFMZ74rxpsr3moN+
MHb1l8xxtBs5zSoThYlj6b2U/TjxrEuOiXAWWnR1QoPN1QQAwBkf64RtoBXcyfnRC6yCZgaT7IQO
kF4vbxuBpUYBKl2XRXcorHTACZnBNsnlprEjd10b009rNmezNaGVMLLF2YpxHJKzay1wAd7YPafS
+WrC4Sk2bbWMq/Km8aS2USEnv8ahjLByvNuYihD2pIALrHMRvhj1zNLJ2UQpPVv20iNSAuusLBVj
3gkAsUSXZMXbdpn+lLbMHIauD5eYTL0t+WnEv5BFfuB5NJjM/+LkNpfc6wwEUaqDt76cPnGtMU0c
hp42gWkvw27c4qjSFwzeyWvyDCaKR9q3dpmEqpqhY+oa59bW9nFvHesC9sPABFh5Pml4hz0bNS8h
7LQk4Ug0EQdtIlg4ftTvshpooEb7Zj2Gb0YMfMkrkmzpguXbDiRAgqHYMbnbQy2FRV843hY95ykL
o1ebGVmhtOdQsXHjIZidwh5xipxzs2BgcVOmA3u/Q91O3Yp2uWhDcXW9d6dkXJiGfalRBODJJMne
1ostZbXOsQ2UWAiy7I1wi6XuC6b/GpEFX5+gdPVcUBFVfUcHtLWpa/4uEyqGRzt7+NsZyTKeNM2k
U9ecQW++fjdqWYrDN9wNTbYycvzkPI+4NG3KgbmOgNtlRDhc1LvAJ39ZMSpdETO55HZIhxHsjMUo
fYjcyKxNpz/2FLo+2lGlYfp3bpqu09eTljoshkV7AJjG4RkjF8732/l/LWexvRmhxepmcRvazqYn
xLWYeCVKAmqqsRuGTOmmwWbnRhXgwrAbfW3AMaA5T1jrzmCr/dHTgrLUwjrZ68DSFtGNF2U0/eXj
Ng7AXlqZMRwc5aqbkGsiq9G8M70d9lIR1sT+mdv4KwUZyUqSzO3t8pkkNm8m6dG1pjFDxWr5owo7
ayH1cdjCn2Dtl5IjkIGowOMxL5KLQVv5vs2bbGZS+hzLPBfbBNj+1slWGcdCQHB3pUWA2E8asKCO
f2FS4l8wPeW/+YP+nyluuLZ/r9H7r+1nMWtaza8w7vnV/P5dlO397dXNUtg//Z/1tyx2233W491n
06Xtf7fBzd/5f/sv/yauPYwl4trbRzazF5q2jt7bf0wxonQhgZvYoX43b/1RmXtr2ihN37TT25/O
b/l7+Pavf8LvotwcdpyFN10ntihJHv4uytGPh/mK/xDtE56LE+fvopwxJyj5ImYwNG/dQitr2B2E
f/2z5f5FN9mf64YUuN0xLP2PRDkw37+IQWhbwkMR/NYAbcIa/6xvYfPNsdsaH63BcNeTCef3OPic
CnnNvTa8CcAArWKmQavYaeqlNQqPTYn93HWARUWHaCKm4qOooCioktUmcPAdxohflMpHaz+hVNLk
+YgpwD4U3GLwgxPjlJUGpVt5QRwLq4bDdAifOMtUVuD+w7DIpLouzrHd0/SIB53DOq7jUR702BeY
alJ/z/pDNruqzFMwWSD3rZPJN5ymjONN6Cen3sF7khWVvUlK/MaRwnWTZu0NpacfEZDnhZ6R9kCw
v6k5FGwGL7vASUDx74OCur2c37UHkLpVoQxZqUcISXVjrGGbLI0iHx7tHtFrygpj69T1QzQFAz4i
7SUZecBMGXshTgY3OqPMCu5y48zwRrhVFgwyUeTs0GGbwNqmTCgf8FXyK62Ljrei6g0wIYX/quvM
YDTPXg1+xCHbLFPKe30a7qr6JsL103asydLuryk1WkUNdCbxn8ySpg5nqgCitkyjAhqIAahEHylR
9GYQ+wblZdeFZrDvBbtZJKF9OWn3IaTMXdBYm8wuH1pJMMdKKGLG7XSIDcArdX8by4znn0zyp8wk
Zj10/khqMKiujsWbN1TyVByKVE6ngEaLTDNQNziszjzQaI2FalFlYDoVOS5sARlFSVZ/npIsJWpA
ScxUMkWI7QatdDIIAsz+ZGG556J/LLXYInDG6FzTp3HnKE6Tvu884GnDh2RQEiJdXGw1FgXmrLT5
6Z1bP+u58xjp7nCL/gG1Sga3SrgZtPREX422IdnsnXuvNZjuNc12ZiPU7vCc5KhgseVs5+GviBr1
wHoUbMn404IeFHTjAgI8dOaYUdXDFW3kKNXYztqWY8mkNXsxU6sqK7jNegumQgZcJy4emR4ml9Hp
1N7WRmeRFuJtiNP0aI3+K7EIcUia1j7mjk6ZLQk9apbs+VpMfir0nZ0lMMeneXVvYGTfTn5CW6Bq
sbl5AxdadEHAdA4E9J9GkYJ6wHgXivjdxy0cZOoZqFOQqNtCufFaaF296YCFZQRBdkWeEqtQ9L3Y
hPTaSH8IXHSrtM8f4r70byqmSAvKVdcm3GCSKbWNWYYjcKw8rs2YUNFM5nDSx7EY0r0r0McMTtgM
LyUwOIpZiwzZrM/fR193b3LqIunzm2YrI0a5YO/l9lML7npl+jxFWTm0bZeOLiPuClaKZ3ugLnJ9
lRjyRWZTtWnNpiR/egvuyrwk/R4fhbU2IbYvfbfGrOVn1yQK8NuHw27Q+GlhMob7QLkAMYeXokKA
zrLGvbLV4hYy7lKrCF6pIa7oXi8xOTSUJ3t6ny5TM6pP7VBT6lTreAFs/SVop2YeTr/0gz7spjTB
mY5rna1bxtO5cLd4OWh/tiQb2LOZ4lmUhakfm1w8Ce6fnSv7+wzy1alwuuzgITDYmSMvmNNWRd89
UHUtNlkO47yoBJ18kz6ffJHsJoKVyxSNbQteuiOngvFGlo27Nnugme2tB8Azb4oLPKa5On16Mox1
FdNSnehnrfJufIYASzB3Kz1gAl/HTQ8/CfyS3vP9sDUWMQ1L0YCrZj4XJm2H+Eh4UU+0aN8niGdi
eMTPAr2MPbrsiidblzcEcehkGhNiUsrBnpbeDj+DeFYqXC7IGX2GGQNB2e3Wmml8Ch2UPdPrL1PE
txzTuHpFwkmo3TeNsdJsyQHfGy5TH9JTaNfTuibV43nwzixAfxwdrUPHyrDPweIp9OkSvhyKbWqe
roWJ3dAVY4VKhdY5duVNoCxn2ZTyS3n4vnrjPNr9cSyi+UkRUn/IctbcKy1/pGC7QgBwcC/QVI59
UN6TWzK6xlnqPJOXgI2YWIzxI/iAUzg0+XbyyLskMQb7onpX0aS23JiY2R33JwlqcilWblAcQDmV
ntII6+EYSutrGKFjchB0d1Rms28HCHdqUjAxkQBMMUbDWmqRuR+LGVUXp/dp6LoYQbp58IBMkIiq
X8usoEKrHp3lWCqayWoL6cZZZ17pHSEgHzMzr9csbbThXTxV3IzegIppkw3WUlLJwvC9ZW7cmX7z
YVTyCG9pz4BoE+ZmxrkIdLypBfohUExrcOFbr4307wTtGcGgnzRR0JAQraTgiV65AQxOwgoLq3ox
dDQ3isehABtDtSEh0PJl/+AQSj4CQs1IWwQE/gaa+/JxeolqAKy4IptFmg1Hs8qesciUh7j3rKs/
YFwxbQYC0QA/06ot65RvEs3tj1nw2VGavpBmSskb3jkurdmz4orX2YG69EaXDmggwGup8mbXc4Ki
nKiMt6pEhB7J74aYkVs61M9coFtSZKAeqoMFk3AUUX4mGiDqAriMTr9rmtdPJrA0HmAi2blp7J/S
yLMW9oDxzpfevvk/7J3JjtxImq1fpXH37GtmnLc+z+ER4TFpQyikEOfBOJNP359nF3ArdROZ6H0v
KlFVQkohd9LsH875TmjmBHMUz6VWT32QnAKqb7gpEco9eVQB+BM7ofYQ4jNC3setATXIwto+pTpY
Z/adHJa1BGAUfD555F29HN2SGrIQ5GEWH6LOe8sUbVnVrds4iZ6V8AtiAbnERANQHO8Rj22Nn4sB
BuikLL2VlsmeKzxzyfJLpu6eYTdd/JykQlHDJi4tBL2WYexw/iOfZQ72YXbRIU8DtbJc20LELH6E
tfvWjoZ9qzX6GIb6fN0jU/fije6O3MKBcZQTNyc9FfTmud4OJlBazwvfB8BJ7ExKIsrclaXpt8wc
rpzLtK7W2S25w58CXs6+3zoQjB46iH7AhMnD8Hsr3mDM515o0GpCMAWHAF/SMUvxEHsFSsKWxUzJ
dirTbxqeBJNNZyVj8MOoEgiSG4tk6dfmV2B+YAoJf+JFWJnma1fb3nHqG2etjasXF8843jDpI4Nf
Jh4YBpNdE3OQQ+ngE0F7s+RN6wFrCdbQQcCnOVmP5dgWRx/rCWsM75J5Huyu4nuSE6vWh+iGvH5t
BjM3HW1yaFE2kJ3QLuqoIQGrO1O7sGIcHLK5yvSH2QnrJQcTuBABrjKVeW/sIBeakuqM5JXz0ix2
xdhjSwf3xaaLqQilSLv3OdVM3HVi4IpMO3OHqebNTx2WMk3zBvfc2k+IWBd5kuNemuJNFpgVQxew
QiykSCmrx/fCrbfUcf429FiNzzXbN6srun0r45uqyXv2KzJWZLYyqsg8YBZeaJf9LIs/dPgBb2ts
GGT3hQYkxemxMewnOomKqVWjD/6I3MvM+uNsgTGEYJpdOFyQvamDXXvGe803xOkO47PUcEO8sB3W
AUM7xjaFOLXBuLI4elZqYu0BdoRVrhfvsBiY68KkenUQHTuNPR2Ub/RrCoBv9/8I0HerOiendjDt
hRtlX0OPBcxxcr3R/HYHnQbh1p4Mvm3p7iyXtZuvuy3hNOVaSYOIAhz3cem+MQWf6XWi+BiOj+wl
92XRFIfWYCLGqOya5IN/RsK4DCvr0FBdbdPYNLekk0xetE7THj1j0WTrGsk0tUVubEatX7x8dHZG
3MoLA9VFmtbtBtQpnllENJiBWbaxRCFDPAMQ5/K6rswQsPp87WjPyGBzKU376IEdQcr+maehnr8r
3MZEpNi8WfCjBiNel7OcEPP7NoF0FvpCEear0lYZoQzeg8iAAg/+kzRS73H2idyJHHnoOakYb4JC
0aoJdp0Kf/RJJcFsJOmxoFRc9EPwc5jutBWsHb1Lq5cTkRQnaFZyQPPpACUBGjUZ5y26Rw74twJY
3BxbnKAtYS4BP3ZiPwUF2IVEygeNEN+uu/bAtH5eVFV3DdJLDkyOSZs9r/NKPDZfjX+O58Tm4HKK
rdnMPXOSaZ0BPR9scz52vIBBAu04qH8puH+oA9kDFGa3DLq6JEfI3Qz82UZ8l6AHV50OEIFbVHZl
iRhKceDjJh7OSdVeyGbJVtjx4jhmmyfzfGMH1SvOf35TzyBAMSA3rQ2tLZfvR2sOzmNCEmbgcuDC
pEMG57esdrkKVV69lKiMYU+Dm6aQP7Sh8RGoqN3oXM0bmTIfmicE4B2Ym5VW88UaUTdiK/3V+xhJ
0J4xmYzLbS0I39PjsyqTC9iX6VylJI4wDEWyKU9+GD/GFQLmAHhDaY/BqmrFz6T/OSA9aBUSLysi
4Lp0LNbf6tN35u5kN+65TwZ80XMD04tTklUEnpjRLIeDQoe7ahqyR6PE+aq6nO7AEVRpkbHyKj/A
WNpewDYOqFD7qzboX2tDrfzGCdcujsSVHYlNqbz4CGn7JfINioGcYsAX8t2+9zgBoNtmjqeHJp2J
ELQKptuD/b2VeIigHeMYMDy1E5qJeWUrNGVRy3ampgdoMpbCiOSLwDuwEKJIbPDYhAlmvSm35LJs
g3wT93y6loGbxCVCtAbEOvsUXpnTtCvSpcLzH/+opk9K1vzR8V6HjhDmWfo/6uY+ppjIsgma+CUo
wXkivVlKCCcq64ZnM8u3meiPNCSPiZxfLFezWY2zt0rh02Exdd+Zmcuunx9IO6UexuGMRh1riseH
X4bRccaIH95fFRzTCMi7++48CBEcsPCZSYdNKeejrKf3apOnufPPHqXJ1IGANnUD80S4DoVJ/Vna
PuQLkJ3bJCJ8CzdSo5uT1UcGhUVMCKvFB47oDyHFZMqd1aBEbCHrHxtgphyzdXfJYya3FTzcMHiN
BQpogFrDIvWMU2m1eje0breKw9eBEtrD9hIIcUokdx9t0K02S46TKMZpIMv+YI1ffTsBlwzSW2VT
2QsvYLQdYsaOWHekniJqholGoBT/KFBk8K8XxsRA3K84gDAn0zUTs2QvDR18VTpOlz0NHD3XaK8l
pg3yl3CxYt3+mSA/2Lny0TXsbMecgaARy3Dxk9CnVK0Ux5o+oqx2Im29XVuwbwD0dIqjJtxDZQXa
YgJvsCHxOv1LKzUvVpAu8ynKCX2jYnD8ASOPmTIeycrXUeYkixtQ1c3AeRmiprvwfBdlcw6t+D3X
kGbj0MjW0/SsmqMDsB2OxwZT3OOUWAyXE9rJOmXXO7O4bFVtvWESvmkMow5Bv3kXHJreQCiaoIiU
0WAcs3aVFprQ9Vk9JJGF6t9CnTKn7S63/SVehhjTbQV83dqLmfmKQhPkDh/FQCGlQtpAwI/1ergv
VwenXYtcmAcpYYt38092L/nOKCyLJWOY7F37ygKhGmb0KbLfmJFlHno/e26NclV4JAc3twQE/KVo
2uRolE5OgqcDqLJZShcoql1SUPeE6PCKrvHRedsg4+MIMOYL96qa5GdaT2xDucE1kNDUal+Q9D/D
aF86nIO8SvECEeI6raOYVXb2MUyoeea2Rk+al9uZPpCnmPcxifr3xormVZUnLKob1qsocYitHapi
jUD+V81Tp3LxFDjVVvrAsBD3EUOdcLL5obcaU3ZkkYo+irq8ZbVDbrrEOhD68sg9jeEFrhiCOrL1
wG/NwUeI8H1i4k6s3bupjNcehRHriKzeMaDhTBkRXtktqw529FpwILsKpkKQcLqyDHds0PKxy002
qZoAHW1SbiU1Y078MktZRe26rZ1TRDghicgSbe7kbaO+fOskKw7mM/cfGi6anBQ3wQ2B3C+QVxtj
8k+tSjcFBK6lClmc3DHIcV2gJ75GNROU+nFo4247xeZdC0AtY7vhyY0hpALruOcrQyKN5gHCpKRS
7euZtNWRxs4CJVzr9OYrUKRJmd56CPqYGOtkpw3OXQNN9VqaVrOc7njsxrGOKpbfvAEEk9CI/yUN
CDnrEuuWV9DfRu2nNvDijWF/FiZ26ZzXOmp9G5ptxb018CDHbjSuStaTlnQeBwPi7JNmd77UtbuN
U2OVZOl6CIngQ7qympmmLSCyBp5tL1FxYLCPI3x7obhZhYDjC9PYbVHZdCSJzHJON1hkAXrSQU+t
t7Z7trsYVVhDOWh3KlV8ltGYH5XNjMPPYbL7YfjZOMWvgr8l7kXCPgaD3ryhNIwjxz8Ho/eTdHWM
iGWlVkryYAVDtk9ddm25xxp+4vHVqbr4gQFqNOUBzwgiuCtdCk6qpnRjHP0wXrqNGKFm+lV3lCwM
Z6Fex7tzf5Llkz+Xr22DtiMaq5Uqw3xXSYQtuBEA7ZpHr47LPYkHBXuokIZMZutmSApinLJqn5jl
guX6AZ3looKKvRTFyJw22kyhxRzHQl1qaPONSK176LhNa11NeHbkY5nPcGoTBuCu9eKHOSHPOWh6
/cB+7paY3+lGlnXeBGhQOkQ+JXKahhirxBq6ZcYktYuMbVPVLvncQNn7Dqyha4OQ6Qkmy6g9hcEX
ZYyUr41mlSZdWvPoNa5dD/D0uNdO0qDrTYkJDCB7OOVEkeBseyOCEjOZ9S6oY3M9+rg+K9MmNPqe
CKdj86dVDesujz7wZbpENBakKCRvXeh610DQ3bfpc2syyfQtLJ/2QIsyFH23VQH38zwyAer1hYpk
eJpcv17GIdXuPPI8z4I4v7C37TWjNe0hbw1nTtwUSb6XOm+li9MpgWZ2RrBLxjeOp6fOzX56qTzg
ePRIOdansmzkvp4+7QzoRJUApogsl2yucuBmar4zjk1WIUtDj5CYyKqK54GPb0BYOoQSdReimURR
oXIlsLr+DCeQwB0lGEVUhWYjNZyXdoye6wFXGLJdTK7WUbMPR80gjqlf7Ooa6248PrMnfo6IRihj
CDNgd7BHFn2FVprWSVMi0nA7xkdZ1zV1tiQ6x3z1UuObg5iI/wF/1yx/xU59HUP/1ujiOZfR1Sj5
pOkij+AkMLKaMxv/Gpo2qmpoO+m27qJNP+s9Dt5HJ2+eczzsiFZEsvEMCniveRxd1rqY8UYQSdhE
HH2xW4oUqhJGqPItcl00r3wTld1y6Cfbyrfcbdvi8zYslv73zg9XF7U4cE6uTFsT4zqTGJam29gx
dmlXTXtXVa91oqqlLefbgBpwOXZ0KGkALAxpCLeWUTyUdzxOyoywNIxg60kDV+RIOnLolFtsfsQC
zdlLMahvfgTl12ceFBs4KuMsPPMx0W8ZKW1O59JCT5wvQ9YxDcIlvRAOjosCBATfKaKMnvSoGgLT
fdmy5fK6ilEvbYeuA62jx1hKjmvT7RbcRF9jBNqZ5L7neXYeMKMzxuEvCTHBWWPZCjnOkpUj+/hE
dcDAlN7HjzomX0yN++azyyp6MWP8hg0uLZqTqpx6Ax0d8LGLTgEEBh88U3WRdXtJb7kog8HZlYL+
NAzjh7Lnu7KNcT74mf4qPP+5crnzJvJCwsoG6FeCvGlCsRsh48iE6DM5JjQYFtrszqzCtSHGPYYV
sco9ZAKsmraN8PMVSXe/zLSDmQkpdGlaKY9q19kA1PUyM2IiQuvuOVLML7lJL2mBkTPk5FwGsbx5
xfxYphw4RjbElG3z94licuiZVbroRHP7ynGSIyfso0eEc58Gb+mOldxm6HnC7NE92zEv9BC+hBZ6
R+CFcqMD5S57mSApi7rPqG3e2VQcmUhhRCXzDqFd3+A497LtXNIjltmqbWpSy7VYdUnJwMh3y6WV
1QD+SG7yZPRMD1UeQ0QVCzJm7qAncNqd+Uu4dnCIZGetI/069VwfTmd9c7LyILzhxYlMdqfjR5aX
jyh+OQ+t8hwF7ESbQbCCFOIOr08fa5DafM9EdwV98aRATi5LZ/jRpPKjcgXKk8n+Gu20hrTg1ecA
VqEU+O+wV8AO5zo2ZZ+vJTagpcVdyuRakSbrOumOsJJfOaRUDtq62QYx5vFM3ercQDg/DDsCFD+t
MDv0epthu+t0wo9MrARWOlj61rjpW1IBptIWuNodLmEgmwORMcNEHEWdW+uWuVqkz+TGNKsuY09D
7ITEO8eSZYzTk2Ua52yejl7FN5WlMoS4nxAIEvT3Ect1NOITgBMorT2NPGbmcoEbjqhDlT4YmCbJ
gLHtRVGNlI2ms7XysCZKYBdzoTEdYz4ZULKTybAwZgyP7uCc3SQPTlVx1FAZVnGHlEkYsKDD1r+k
oFAZKfb8DJ5x7AvExiREhAd2PwzBgAz0DMlo9VAJx8yVSSpelc24K3nRHc1s0fELWPyN1zAy5Pye
pvxDZOLoJockMvpL6E6PIX/ixjaH97ZsL81gPyUVYkNMNr9ygkO1dk8ZdzPwKKRkUzLvhQNsyg0J
u7OG1dzCUiDhIWbT4PcHXXj7xnlC0I/w3kODY9r0EndZYBCnRIPB/DHZEyzyqn1XheZ3FHBCS+hn
O2Tk64C53c6TVMH+p8g40/wEqmSqv5lYxNPWuHVZ8mBHJYZ/eZnjNNvQoN+cGZ2sO5avVeww6G57
9Ds4o8tk8DaziTW6LJ4yse01Ms1p+nQhdy7ihBCJonk3bGTSqb0lSThoZvIM4QYvsvE+kYKjHuYn
4Pfvd/MZft1bUqGBioheMBIauTz9Ndreze9dcjG9Gzl4Z98vv0XBXX4DhCL3FRVEHmzBZZz9kPtE
JupOTSVZok7EutRuvWhC1+AT8z98cwiuk5kChnMbyMFespVF7J+E7QNyDUJnHcdmezNH+ruAKmhA
NW5Iq7vUAxfM4PO8iFrt45qBBbQyAnUhY1IzxjXhBW1URht3pMonzsc4yIpQLr+mbSqY4W1IE7w6
E2ce4ulNRDQmaydDLCNNktyOr2E8Nc0uFz1757FKVlHnVpuc5RrLgpTYi7a/zONEcgpyaeQJ3KVY
+Oey4siuIoZ9qjzPMdZyr+9tzjHIYpYS49o1oN25xL3ex02zufWNiT0Z9+eyVD27f5Uv+dOecqO8
+vV3qqF42efhzWQNkFg+0T6z9ej5XHcmLnTXNMO1GAp/3cAaCGz/GsZ3SJ3nGI8wQ+8iiivS/Q+j
jG415dCqzgbk99LZQVaoF4ywP2Wjw7UfNXRCoN3Ac23mTjzXHdsSozc/i/7Bm5BffFOWQEDNwm+V
Eg/wEXvqW5qoLe9BfUwndy8EE2W6OK7V0D3NqOAeTLNhctJ+moP1zrzPOk4VXRDZqZAJFTlaMvNb
mHvzqwdp46UqvCeRZtWRldvFmQhqbElWK2X0w03niyZQ95vnZwwACS+M0Xp/NHzwISln78LuyM+E
UmjQOmCFuZIAduYEfi5LhzF9ml+8kBSzrJ3PY0lgEntZVqCNzWA8ejGYVp7K6ZOsEto42si9NeKa
j/MJDnXkXwqhdvw/Yo3phc9IenpFU7eyQASAlcxO/nDXn0/mJdEMVxUF78EoyhOZJyS0QRWG6cH2
QkSMafq+o/SsydKgXzAmDecmCN7JILilltLreY6LzSz2WGNZjtZOd3J7ml63imgR6IvXaOvwHnmt
3mqdbOIRmlZsrS2Gg5e4MuZdotg85M5DKvLqCsx5VfGvPhcdzTJTJaL6xrtSumGG7ks6+a7qHswU
ieiUFK+jhQI1jO0AybK6cuaKOaEiRJMIPsi7mXAOSSxzz3AOD0PqfgXOfJQeLpQiyn85ZJEgxM+f
E5+Bo2bXvkmmPlyrmYzJIcm6Y6v6XcZG/ZwXw+fgBMZusknPczzxIexCbcemHzZjH2/m0SQMnmnk
kLN8wGoDAtkX7yqrdkQdCIs9ONh6PLBASm22LfgQoZiQFUrMLoJWM6cyqeN6a3ODH/JIrkSehCtO
YWwryTpuuEuFQ3Gg7gm7XOiwM7ZtiLYpkiXqd4jz93eYaLOoOaOrlOfGwXLb+/4zqr5fFSNJ4szJ
FTQtYDQIIsUhyn25rWvtP7poUuHUgSfNeih/yfwV8/0kRpicR6QSi7rKhtO9BAlKXkXPRqLm1I+2
TjSATnfR21TSUYICnPyOBo7FzBOEApSkkNo9BNPJTzL/4mr7p9dwAyYk45AeKD+sEEtIXErG02Li
1vJL91TcEYvxQIM1M8PwTGYolcQtpNuCXSZwoiQzzykjuL126VALPdaXXv7RjDjcbuaHU/Qbt2fS
2uVjsFYrOY/zjQSPnZ2Lr6qlhIJXzVa9t8/R3OYHo0ciz4grtNrH1MQf1FaVs8Zy+JR9CUXfVZs8
7y1xYEttdA+2zQ6A3eNzJgJ/l93/0kAvFAQ1gxsiBqVFExChrJ0PDg599NbCXQ3wkCQuk6OtfRpd
3TFsGjHdhbKi85t+msmrMRTqXCbuVsWKyM2e1mEa/J0dqPo4V8k6RElxDQ2WRoLJnD+rgkQVzm0i
U0jMu/sqR6ACe2YQMCnu/xim+ODY5rsrnfjY+JhcG3dvaVQYWWosumpoqTzRfeVD8S0YKiTSiQ/S
qbWOaUVKkhc7P4oiAOWRz9EJItc3pNq4KmPvVnVIl/Dsj/E4LlVxmAQHNnsogl4y+4uu6JLrauNU
g14Xbv4j9Kt41eUkulXyJQqTV7fBRovaHyNHMeOnYFSXlah0M331mZOSOASar2QiEGYKfmLA6oLA
en10UhgZYTO/FL5Hauf97TCMQ9Qiw59rPDa47S4oB5NVEaWPwsZJF3LHRt1bYs/XZtasQQXkg8S2
xn1uJfVNJHC3sHlm2tS3KViCaGlWxXSfBxn9M7qoZm3P6XOqgFYbSf5qJlGwbOCurjRFL4/ynWmN
04U85lWStMMBby5ICobsjoPz6257zyxJB2erL6O8YVsC0NO4sLXah7YR5aJgmlDmtrlNlLxgnr2p
RoPdTcMj5hS99zk5ccLti5r/bo8XpuvjoaRDPoZWt4/9HJ2yMtlUZb7eQWh6TUkWOFqYsA+AkNDc
iP5iFc6TJep+h3dtERXa3USRZzB5jASKbIZwaYbTcUidaiXAvRQTIc/MBzzUERcBvp0cSIVeJyq3
OZOHurTsU2yds25E1YimorJgA3AB5ei/FQZrnQ8rvFjt2cEYurRxerP+Jxt69JhktBmrXqN2yJCS
EcDkZtx795qfDPlDYrTohsLmVHYuanh2D7Ok5UCmGq6d5MBly8Jz5HXsmgmDkRI7WyO2QKwIZx3b
Zy145gvDC1dmTtfglyIgupjq0iyzbemROInREjll6e7B7m6zHnuVO1i/Bmt8HWZBPZXE11qaD5YI
+kUm7foU21ohJQdoVBTvvZ3fwoxKuuuNi5aeREBYTydQB8221dP3qJPZjtYKDlLjfebjYFxpo8k6
OpGOpTZhlANhD+yffSiaTZYDI6xs8JmuwhMxFDuS4rZmBfdUdEQNYW9FRuLHV8EWxZtHfLKawivr
oMWo9IDkNztlzmC8FTaFMtPSHNPSqh+SF53N3nevHL6Ag4ffujYjnWaU8gjSWaxz7P9WGZzzcHjW
OHJ24EXOuvmsBd4FUklnpt0U5Ow8MZEMIwz8Ct9iZpvA7Qv3yTc8vSt5Cvqai7mOaFunLDzm5Aih
d6tfZZXcwvJLgOPcZRkSKaW9o8v4AD0Y5SzImGurmy1I2ZjGmpEJ8bb+NhiKZytWCmgs5PCCTtaP
fHaDvb+d6bjZTWIdUq55HrvxR1jm4lGbvMWUjO02JAduCTmCWajQmkEX8rtk1j/6zDMOjhNuOpGX
h3FGQqiH/hYoRgfVmK0Y4Tx5Np923Pkv5E967P7E3sa+YxOljI13eJTMyey+/YjwiS2KunsrnInV
Gh2AM8+P3HyPOR/xMjLY1ZoxQtwxC2/j6HB9OM9EdxAfJ2ZrjcSM2Thxlu39zQHmhSo18l3SDhAf
sZraIM/MVlHFQRC6PJ/AZ+8TdOafLBLXGLJ9nBICEoZ17AJ9xkWdruxkxGkBn3JifrEY1I71pDrl
BQVHi3U50MaPQY3kZIK02Q6G3qvGJAwJgS4YGtYPc5Hs0gBhHhSEYxNpa405kbIcZxF+Afeg8uZB
Sdys9MWvrO8z8qrjX23gdMvWriACca7gBQqJiqzFc6XY/AQkXy1FZvK0Nkn9XDN/h1c1r908Etxj
GJoDBWUgREPsjZy4oztu2XxNmCr6d+RM7C7mYoM4+lcrInXIosBauG7pHxzUzE6rvB1RsqSU3VSW
ZY+UY8l/Exf+137wT/YDiT3g//yN92D7PYt/xN//4//+x/2/zX92Hvz3v/wv24EDC4S1LtkL4GQV
3E1+33+hQPz/hAPi8x9lSlIhbJ9f+n8oEJd4DMZLONpwFtwxQf9yHVjyPz0hLTKIlALkimHhf+I6
+I03BIDC9n1sDZ70Bc5Q0/sNeOqFbjQXNYooT06rJrtn2U1rr6m3hdVtrEQt7eij9TAyNd2+TMVr
KspvaIQ3jvtjUvGlKaZHX02PBY7Swmg+/+1D/Qs+hvwzb4ifjsmrZRM4JVzvTkT6LW4pn80201WM
MtXRzAzzfF8np7mnc+VafkGa+yMwzKsNdh1pA8t732HS0S8BN68Tz3TW0k9fRsKh/gHaqu6kkT9h
O3jDLAfTCMheZdnWb9zevu0A5mZIdWI3vyfKHjtgz8upfR2L+Bbab3PBuQs/UIXOCzM4drPRDyB9
cATx3WPrzu996T1isKuqLZoozLrMU2YrPZtaM5pSh3/4IP/6B3ZtySbPUb76LY3CmR13aDp+4DIr
X8oCmv3dHBkHX8SQXqqYJpelRCDBouTGOUTsEJBLz9lXbv7+B/kDoPv7JwfAReK5ELYn7DsB+N+o
To0TC7+zIiIK2+BJah4kijYnDL46draVYEuZW9fMI8Mzx2A9rEmWmhnOqEsc62+hEx0LsgMIiX6a
7mMJH6OvBYu+B0mYHVFffEvycKepGxuL0VqZHJvc2CYI1Qtm2gDXrndPbImD1MSjTvH70sdIVnhm
FgUcglH6p3mOjqPRkxCZb9Lmh6jDTdPOmEj6DSX+/v77CoI8QG7uZ21sK1wwrDoLgxRFGWzvT97Q
HNEd0B+/eV3CaqLdqtxbdow/gn4AJ4V/1GBK7mcvf//ZWn/xtnjClJQ2rnuHF//2VDJx1VZtuygw
QEiIJz9PlklsbBX88DtOmFSIZReoF78hjsBnN7EkOPVXH9Nx4GZn1fYyVO0HrFAVuyfB343F1ApN
DZYDUTOZ1CgiQyKZQ6S8en6z+RJ8PwDFwHKSNQ981lOriVSu4888+KBfPEF4XRfoCjV73iCw/vjl
oFa7SG/++KUgOupYbKzS/QewjvzdSsXBQewdNCXh3E/RP5j3//aYJYTlykY4Pe7P5USJhUbpxO6M
FNVuzUZoMzjy4kbhrvT1oX78++/B/IuXDaY3h7btAFiCVvTnZ9zSFSMRZKQ4asOZmITwuRfWKXLc
0x0hg236aKSbcTIf4pkJkt5+EpoQquqakGKv+H9C4T81jnorLD7yyJJXX7crjLXOohsMpnq18cnz
tp/hLXv3uZxjHLLSvlbaeeIAuIA2ObV19OPv/1Z/oIh+e3O5JZQtKKtIeXR+c6d5tLJcSehzmZcw
D2BZCGXR+mBHk1GVtExVo2Ncqrsq/1vv+U+Bq65WaONVKpj5yYYZkmQvW6AbdU9//7P91YOPEw8X
Ho/+/Tz+8wfOgLhqVVDdaasKYYx1RcZkLCKT8XuV/FPI5V8+W5DhbRBdipBL77ev11B12GLaou13
NpigH9ijb8aOZ4lKGZsLPlwANiaKnqJbu3hg//7ven+J//w18GABBzMtz3E86oY//107XEbE0XGA
GmT3AhUnej7aWjRMTAwOKUpealBUp/k/kOp5c/6/x9rlr+vyp5qW5Oim8PjT0W04TqBzVh6M9g22
T5HApa/jMylEy9COWPoPatX1wt6iXVj0XOpHMJOov8Qy1ihHvcGDhi3chLt7OsajS4UNU3+ZVPdN
vzZBwHTNQxII+mLBYYyCGn5onQHAySk7ALkkc4wVWzPXTfRpinxgR/e1TWesu7rq11k0f2tRco+D
7PhkjGf6NizZ1W509XUSW+AiE5u7qjXZ1GcMWnxWK5csmKNdjoKGWdfL0DT+Mm/4s0qvrlel6XLm
tc75verNiHy67pvXuEw7arLi0AGvhOGQNhhEBySMng52NsBJEyjAo9S4vAoGmn1aTPDZFxz92QZC
LMq9O7Bqju3XeKrIRkITlOIjb5vmZxY6J0n83c4bUo3mXg8HNhFXwBTwwMP3lEENLpf+lzKsR2Dl
JMGGnL3KyK62x2CXZSTJJ/r9OPfOR8KvoPLnHXUTn5DteDp2zaNl37eG066qC+x19nbqnYd8Yv9H
9sBLPwu9En2xYSjnYqfm4q1zrA6dZX8NzLrwESDhcu1wO7iKjUjevbW29dIlGs8EyTJmmvfLkUpt
Z7DgBbWuHjsvXMphsu8DP8RUtvMdCtkqxeeUjkxepNkwKx1CBCnwdcnGHQnTgtYZKvTaGVQ6D0Mm
YSq7gOKU779ieQOep8bXlNVwo4ylVchtW9fGYSrtL5gcaLF1dQyh10R1u7ZmpiI+ONw1sopm2RXZ
zQ8hDltV+trxIDHb7o/IacwVT/SrVcHsgciIhAbRE+sZl648uWRjUK0NG6KXG8GTrQWKrfv/GvL8
AZcF9NeyOSQERi6I1UW9Znc7XWOTmprvQiCNLWaU3sLcsMUvJ/OG6M8JJR5y7W3ABZFj3mIzIYGa
1b7lkwu6nD8w050DpEhH6bRnf6ifUAYUh0egMvHVk/ZzFVFKCh2dir6sEdwEn4KVSSKR2gB7QSEO
C30x3KO6a886EcLL0t3KWVZpL97A/MOul9sXRxqKRPTHtM29VSf4NKbkZ6+tve8M71Y6vuAqWRH5
biypgwlaKiiO2iDdsQbbDG0XAGtLtnaWwq0zd7nv3Nop/8ymZivzzFmagoGGFVfXuGZWoMMGfEk1
sqNBHJ9AN9kq9Heil9VBhkxxgMgyLbVdnBk16oKIORkyTbnoglKsMyR3kWreoXyNtywcwHpGJLe5
ARpF4zmQfbvWIy+SmgyxSnDyLG1sJfgpZbUnVAvOH9rAxawuZuSmD66uE+yMFd9zab0WjfXL7ezV
MGVIbeT7MPjvfW8FBFxWWy+u7jc1tt8+rXbWpHJWofx+IHZyjeBYLCcBqoO0uoMcrOa1rmj2yTvb
Y716yQ2j2XFj4dmM5JMbyB2Rpy9MDKzLoNNr0Ocbj4v2v5g7s+TWlS09T8UTQAWABBLAix/YU2xE
cUuitl4Q2toU+r7HnGoUnpi/ZJXtqmuXHfXmiNvEEXUoMpG5cjV/c2jjKt4mRrPqaTEtQY/4KNNg
Rj4LphyT7tUrE+tCt4J6UuEVa2v0/mz3wy8BIFvI1j1VKKD4HlrYyYjXuRs8SdiqFVLmwBE76Hu2
SYCDpFuA6w4r+QSA6K2yyE9qf4/604sy4V2j/v+mhbQoKQxsexsTbT5AfGSL8ckTdngG6QXGUBAv
zHLHg4/jSignwWEH15bbf8YrBW7zNFoY+XTFtgK446WdAx1q+oCJxORE6Hc3AH0SYsCxqCrrox8M
b4Vdicuc10n3qELfQh8VnsCk/VK2dE4RfH/yxby1H0iCqUQ9r7EY43Y87aJmDo8q87vV1kvissN4
sf/wgSEsqg7R8CkdF+0Q8DUviHQWb1Opr6qweJM6na8MRvZyDAPk2MDLllldPtn2WzEgkhM6yBh7
UoJyRAaHaw22WVH/MquaSzcHAh/H7wZ9zYiSmVazKTatHa0CMU0rBUKHovjkBuDA8yLbpCbDsBrp
jFDSEsu89BpMCFr59R05yHqlj5jIM/jjAzTzehA00RsLATMdB9yywtPUbc8xybdbfWMuoECEhZJv
xIiiTGEO156zQn3zmQgUrBsswReRZw2/TBRGfL/fcYP4CxD34uJwJCI0tDHzREcE6S8Uh4JoKaPy
xSqkv8iYRYJ0hmgW6+i9d6BS5eNPTSwVRD76zpJWc/JZ9DB/pxJX3TLqF76gydgEFnNA20f5Q89V
j5w5Rmrz5QRGD0mnYKbDpq7yJ4AWG+mloHXTEnXpsKxWlUjc1UAgBmuVfSaYHnVpXR8wvPhjz4gM
lMCBIhfFmIRp3xDpLx0qXsdO0h+fHLiIealRJYK76sJhQnSfO6MI8lcg9ukGcimuqnW4w5bzMzO7
F9NNF6XvlOvcbYOVqwM8l8N0mmuJTd1G2sXvrh7QB4rSU0fhCsYVHDwqWihZpdZ3bUu2Bl56Czeb
QCDgFoWOe3N1bLFqbPIv3M7I90CLrPL8LU/p9ekF8GzfKLYpBh+oA4aHguJ8Yw10MivomOu0Q/Q/
7tAXwfol3YZDdQK8SzzVqhNms8EaHQSMBZBfA7y249kRD4eQOcgsroQ5hmo1LMooRPPTyDO6qfqI
Sci0tWJ72mgCZFaZSmsN0uYXHk0MSSbzRQfEZ+JHwsBNQzm41J8H5DKWYWMd43T8mHxxryq6rxjI
AdMvRlIObFqmFCqPPnh/E73qFwCfwT3h07D2PTzuTTwv+ATB1mow8fARa2AxAHoNKVpALuNjJsDy
vciCfSLIGUf91R3nVeEmTz5SphimBPG694DENe67pkEpSVqICzAEGX/RgYK5UoNoGRSkdy3Lwrwk
xi6p8XsMem1YDU5SbBL4Fsy7o3dd6SvpFSnT3F1KjA/Q58RttUkYWEwohJNkWvu8rMA3Taa5QePu
W/23CHNvY5ZvVD7dKgEPj/D+RzFKlCEZiQQyvyA9inFBzvZFMRXJcPgBQwCft6lamO8VFndRDinX
1rV96aAEqDPRAp6TrtwwffdMDvMsxzOotxi6K9gMKw6bnd949rPXY+XjUbD7kdMjc48dDQQoWVu3
OFpN+G6/5LnF4ITZp/oHRrlQHkAOTciqrLQW21wdU8DeAE3wUOufgr+sn7loOWF4B3RXZe1R1m20
ndyCjrWxMyXLqjyepTn8zcRxDEBFRzXSE05WRdsgP5q5g15UHf4YaYZQQubvPWtytkWHVVQQtk/Q
7d7I52kPCojxKe52rYlZYJpWq96I5o27HyN0OQ2QNS0ijGqfrUJLyzeF0lsPAZMvkGFFSCpKl66T
o8CFPbVsEZuPm+FLjq+SxsNSIq7IpLkFVOw0b3ECILOofdCmfAe74sc9+giYxTv3IQV7mDLKWbSj
g4qTPOPw9QTHDdPoYcQQW0OZUmd02bkDvYgMun3d4cSAdB1IM4wMeotCUT5VZo87nI0XNfKFYIjg
LgAzKOcXJ9CPStevoEMfYiyzaaGS2ECbSxedS+w75mjv9GwHrdzNsNFBHexykymkaRxhNi3VaFhD
4CyS/kqD/tSXAO64Y3FZzzamUxzDmfnNgDydprjzaHlCfzV1SGM/UeSsa5j+2Ec7JQmtgzkhSvdy
2OlENLsIb9Zg/cq0cD1F09ZsnZULLkunacUmXkVJ80oY2TZ4c4gTubMRlC8T/kE1goVp+wWaf2Hn
2sYIMgC+Ayr6a0zeSUnnTD6ZdUHpYSz7cVy3uFiY1sBeRimA8HVPouYpdU0m+sb7Y69FIZKGuT5/
aLH5Go3RT1K4pzHxLprbwFuPF1YZny2QD74sdo7mvehttIfDtKvDZN+35b0aQ0zte9SjC/8cQF6N
R6wabMYjjoc+GMP8+Rx76ZlgvwljThsrUh31YNh3ODkCw9gb1XxqJzpz5TW39DMNvSVs7S1x/Saq
JwaddzdKf4ANgZ+N0q+cOtmsvLPWGQx+hzfS8BM0qp8B0Sx0PaxzW3znZvmVtz+m8BndgWQDhY0A
yrnYFtN0SiVlpE82bqFpiwZmBwOOp19o/Dwm49c8Cb44Mlewo/AGZyNP7ZZA8Z44hP8G2VVOTss3
M4dtbvuo4gULoxrXIDhAYLfE9MzYdk7/nlP3xdRfXjZvxiZ5SnT2mCa2+hx8G1GO8biySWBaxoSb
9h626mcvdi6hl78W5nRl0/5ocCkXTZJgA48RQz2JdgFGZsytn6TeRBZFrxxjdBijgANqqw46Z2ae
2itQYJNcWSzhG9N+QjZoVc7PILrheOXz3vQGNgTKNdukz39GF4fICfMHGl9iO0zIjcmuRW0VgxMT
mU5kDog1gfIJH6aDjhvVw0RC9vUxraId9HZz8l+t8Im0GI399qob5XrkUlNCgWDGQZUM80wczyH2
UbgoiyFLYrfLisN0+tY9bK/wXa+r/hoCDxoGZm2lPMs8uieompvxD2J3kFuzn5bdjHYcyaCLpUXp
URHVaB3w0e2oR+U0CX4BGkGJL8bp6a5FFjjZmO/K8PZW5eUuiRjnik7uSWgoDEemi2lJxOaPzfCE
J1jTna//fpi6J76NnVTdHOAOYlOVozuhRPqTET0dZfguK2AcQvA+Xg7iPQGW3pntr8TROkqiHgU1
zTrOYwI13cO2iDLtj5YZymmpWjj5bGy0oH/O0w+1FJ3DVwiLGfMkrUccIz49Lody4HcNB6sQdOQs
q/h0k/Dw+HCthyDsw4mpD7ur6nu3aDcrv7NWRMeRhBv7HyIxHQEr1YB7ThTvpYaRa0ipWEmmyVBa
yE7ZVzZa18AnEgQnzY9Jc/fhyh4ynlwotUWc3nzTPnMtMySGoFR2DXbYYgcb6edxCWkOTh2GXm96
S4O0kH4+jKCK2T4PNmITmD2BE8ZH2i7dp9KcDsk+QWt8I2tJp7Tko1VNtvBaZ5tp1dpvmz+mIT5N
e37vgxcdWWiy3TPpVOcIgDH1M5NwDk3lv/kZSoi+fVZHzVVGPuZIxPFTskB5gOKIpjafu+xDhESq
ZTmS78UAgrd10x/QxP/qbID/2Qjoxhsor9HiMMwQqekIE5ei8r76Xr4E43jtqsbe6TPfosqzr1Ed
k8oIb9CbNkPMovogySrXfrLUkhkmbq+mjrdepSPJh15d/0WT58eXbstczoHSHKNG10Y/CElj4DVt
K8ACXWV8WcrOEWUoZtc6DooCyYYxtXZVVnnrtMLlKAntcYnPp3HRW1gOLWBfbZCQA2BMazL4gwMr
wLk0XYna2RSxgGCQfmetfKlXXeC9KMfPqNwN6Eonw6bxg2U1oafjVn/HZsC9ol/ZTXwFqnLVWu8V
8Mpr5Li3MWXB2nWsjo9bbzJcdqZ8elYvo1JMRtraN91yP80excJqJQvvNRRAP2f3M9BP5EqAXfxs
P+eBajYWp9RxPyeBAQlSllk5bFH+++5X+bKfvSOOdocxla/mZDxrZny1q5F7mkKCOY4/7HsMN/CX
Xqd9unZdGAhpckgLAzQK2n5Dj6tV3jLgQcOlD6qXqLiWwgZgDep9K9qJvRbw1TwdMpvHM/LR/ESW
FEaencJ4+jb74RlGz6l1+22Vep8D6GZwKunhC3zc0SvMqwTz02BH24XpAYY1Jm0hnsKWPZMliZtD
dwx0V3gdB5yYGUZJ8beTNZwYIpg00z+B8Z5V2rpy+uesTf/aWXbCi29duMcgscisvU9n+pwbALJh
dHXb5Dr607M1SUX8nrd5+qtAYMpkRLIAGfYYqZHWb4sBnTTvy4+GZ9iYe4h1TlSRQNFy5my7n05H
V6aX2mdQRl+Q2iroZujiGqBLIQnHoUvcvOgFbTwj/mJcBJ047dbTgBCMDPEze+zw2CifDSSSC/vv
kE3nscaNqTaGdzxKD0aTcc/8NfXsySz8I5LPzxSRqhkICCtN6z+9Sjl9FSNkZl5K6nsUs+h65GuY
wSBzYKVOIY67oaFN60J31hYZVghYCndEUP3hzqZc6UfrxiXUIItDJzYqoRXVVPyJyFAwnzgz3Lnr
okYWibsLCgtezrNMlkOY3Tp3xhso3A4WeOYQuWtlhtQVRDPdSxZFjB01BXpetZsRsUjulegHq/Sv
wOtI9FjBWEbLqBe70vMuQMGM5eM4s01TAO+BrdLfmh4m8lmLFkM2ZIZSEGFYTQUjKOsiq9bCG0BW
OTDcNNwM/TT6ycGa977TLJswUbIG71z9BcOaDWz4hbpj+wRfw0rXTgYec0t0Y+VavFDv7ZhxnDXo
0gwDOxq7mMnEuAT4qv2tYmw4EYJL8zezRC5zfqVG+jsc9Hs2oe7WtVTmeD1ryEfPDvxuvL+SmtvR
xo8szLEBH7g/GJao+ym8u9jSiJSOgIPuS4KcKeC3CKljjpE2Pvux/wn18ATb+Zam8bWtvddWw4DC
KX93dzcdr2xCiHYNYgLRc5pT8GkIcANToxrHodA2x/dYKhdmzCcb4aCjzyUcF5cMZRLFR86JrYnN
Lovir9yufyzp3X1luRW4OFR15qWN0Gt3UWoIkbsBqcT38FrlN4EZF+JaqRftpLKnIo/ybZhGgcqh
Hjtxrt+7gt7A5CAKNoWM030iQcu5AT2uCAxffklxqjXhZfR5Ek7BNWw57akvIDYkepyvq6IgaEZ3
ON3sZJKwIQfKjQGdlrDHhENQrqHPRRSK9OZSqi6ddjxSO9zAZUTKmObRjpv8lrgoUHvUNbnj/BZM
1ieS0yXYqoHHOp5KL4aT0dMXRu+bTOCv7SOTGhkcKsSbGHpo0VdjULhW9F9i7R7MIA7DMf1qus+Z
HZpCR0RIjkbDypTYJWXzO0CJA0RwEtVSHrxcHoQaU460Zqp655nMLRtxHHxmOpBhzc469FP9DLFm
i04gbIL5b5uFDOA3ps9UAj2vHBreokUkjaezdiXQCH3CaBA7kOsY8nVHfXp/JAn4iKyNwLiYY74t
J/pmdXAZAYkYCB+VY10/nh8j0kMN1B2eErw+eUgVl8o7ptyf9Ec/9KH70UisfVH/rg+j4CDF2eWR
zUGVP2gu5acdjStwk+dcFZ4zODsnwD7Ne/ac4Ywb++8RSB6Zx92aw01ShodJ6E8RCgdFla/UgaUE
BcDnds8KkTsihEg35urjREvHRDw7Y/o6zeZ2GrFfyyZ7FVPjk3pN717RHIKScINuEClR4nNUwbxh
Fbx6pA223b309fAXLfe1RplraP0l1dhaiclFj/+2bOa9MfdnF/5j3g9rJ7mnNIlm1jXuza2kbX0r
DBIWA1s0brKkwQPcAPE8wz/Q5EEzmE0wlfNCkyETSA2G/fcZwTfgmVTCFqdbdByrUY7vmL4dkCKF
WxD9OPS6nAmwpIbzr4lgYxNwRVbldPC09CtjIJolzRv68jhpUW4YqBdb0bTWKmtn1JycuGUHzNWt
jQnFCCe9+0X0FWrEoiKaPx9JrN4OoMPRQauH7ipLTFYblOxaeavN9lonhBy70e4+b68MPKtWnh8+
iirY2jWvqtqgQwAIC6Tnh3/nI/ecBpzGJbBcFdQrXDYXqS7OHc9qMTf++hFDtHB6f3g8ijn7qDuG
Go81V9YNXgjumy7GIwiq+FMF0cZCtQaTR3aw8GjTeX77FdaoJQQkao+UP5AqZEbvYcYzTAaOO9Jq
zCe96amiYWtWdCpssEWDrb1lSiVwmAdzqQkqMhESqFtL7IyJrekNkOoqkPYN+eAj35de+MVp3Dt4
uYLtbwfrxRQ1s0DxwYCVTF0thbJZlDpFSAnRKARM83jJwDIAyqFasELkmDZOb7rktxn/fD0KuLi9
wG3lyakygnZQQdNLMOCah+sjvrXZtHU9CwJwlP+0BlMytNog39BeBy9A8yXFlJ6NitTaV4msZs1o
rmcjWXEBIUyZn5q+fuDCOqs+QtD115zCrXQj1LXmJa7ImPvgxRlkfPIcSsqysnEXiX6gRgDLpQng
5T2DDxKXqKR7PRbzOh8iRMljj9fH/orOLZ3noHnO3OysQr0TDR+gKS5qxznD9K4+IVJS9HocgxZV
+q055ZMyWkT3kHFL5ZI3UjqOGf8zoCtTZvnfUkA1VJf+UNlv4U5WXMYF2B/9D/RJeCQipF2M3fM4
sdZ8JypfaFEFyPo4e8pUlVHTU1rbwTWOyZ4shwccVxUCVtgtOtOhtcddUznXSVV9btlckxBEXj6/
G+5Qr+F82Ug3GvmrqmRgbZ48KZi6JtiJutznyTy+lxNLokpkrdilTJZqD0VDdRycrviJkcxFVMJc
IZvegPDA1tPsWLPA6LaqbsTO6GMMxZ6Rz6j2KBcD0e8eOekPspg7SP80TbBWxAm5fs2S9KmY9e+5
7vblKaXZUrl8uurZ7Q3qGdiAw93l3gjoV4VkxfOAtKKvIa8IwxVpm6RdNa2B1lm100eT2SpaOpD7
DDDRlfYaWTg5TYLj0mgwk/UA0gvsraHY95ZDcpCta3AHzhSuqiJBtgLO77QZ7Wbr6l+z2Z3yBCUa
u9Bfyin/9h3rdTKYSWOVBXr4r1kVR5sQ7LbhetR7eGfkmWCG8GtN5Qc6bQXO68mXDOCNll/0UjfM
5t6EyLdp8atFfbHNb56f0aMuti1GmgFgY1Jtr8OrRuXBaU0BA8kSaC9VXg6Sd1mGO5rSBFsobwAy
/1o1GUjc84qG061RGlyw6hQlgkYcDKRVL/R3OGHX3MWrOyHfzGjuoC7h+s3FwHsnjigboQBdO44s
appYGEZ0NIxbYcdfTSZ+MfFG0b+1XlEGYjA8v89DjF0s+h6F/l7P4Y+Y9fc5jbJl9d6ZHlQmGjg2
4nCLoR+uqm9jNhENNH7Atb7stPg7hURMfYB6YKwEuSL71QjXdhgPjMzmQxNId72jNWUYUA2dFeTN
bkIVrgI0U5xwq4X+pwyfPZ/Ii1TBKf/bFW63cOoeasPcbgQaWgjoY/5qBKcB3duWeQNiqsch5dei
ieBY0OpC5pRWby/WVkxCi2vFhB3I7Gg75Ys8Sm4YFSg4wFDjYPQ0NSoQ6MTW81VFt7o/Dpnx2wt5
Mo8ulmrOuHq9TiDH4xyQfNkl085yPAj1iAoOe+Z6r/Ygjhr2UKA2jNMYGPtGUOOLhMMA9wWCPBYx
EpjqQGVkxVwHsPSJgjUCilH+ZbneE3mLsvkG8h7qxUsiufNrAiVMHW5y/fowUH68qfpAGmQ+GzQO
trnZi8b/P+4CzeDGJFEmKjXJz6NycTRyNU871xqGWrmPE/zsMNxs9btOCqqmerQEWRc4Q6cyjGi5
c2kUlEW6MxxUtHtcSWZXv6NOsHlkzA65Ji5B1iLrLaXgcsdOZmcGKAO5aEp5xgabvbWTvnBlJp39
XDcmjW86R1XtX+e4+QYKD/URCFlYkyrSP8fpq8WaK5cMG9D5b+En5RBtRcVAwbDvIebgAqiH9N1r
htIz0gExsqa2iRMUdPXyV5OIS5bA2anCDaSGVWhXK6Np+4XX2GfHVhZH2jmT8tj14twOSFBIZbLS
7/3SuTq1e69ceWzz4gU0xQVx07VuYmjK74uEQU8iBaYlNPjjekkludM7h9TZe02Gfm/N4paO9lmY
2RvWuSmX/JYW8hZoiEJd7gH1vTGoJWmGojWV3DXNKiozVqcEbeRfEYaYANdMvU9GKI8OCIWoFOeo
RctBz/elSaNC0C4D1KeWEf7eOsMKKh+Lj7H2aEC0Kzv5Y+qgtXv3qHfGZvKsS1skB4X/w+Jva5cn
M7POiT2RLHP3ds5VbUMNpyzIjBdsfQ6Ne0gb2IFWhv4ALGJAUfcHuBYl0BkIh6Zto4pGMWWBAlwj
K3cYmKaPciCa2ZfA/I3sIixb1lCUnz02VTSDtT9l7BACOLGOt7fbAnFw69gxnzUb1mAa9ojMXLo+
PPhAIiXwQfUl4fBusaABpgGMkII3m/WVIfO3CXSd+rla82rSz8i37mrwq3XgHtVXwHb9pv599Zmg
RIPEjQ6xtWyd78ag6di6x9IJdr20jwS0td7VCzKKtYdf3Ny7J70v3xQUOsQYauHzDNJanNP4NbOd
i/oL6p11HlXkgmTT98INQS+U5ZsHmtcyu70urDMW2miG8EnK4k0hlF16a9Ipl5IdEmWvMYNxQ95A
ih1MQ7uqjZfY9qV2zTOD+j0g4++xzj5DHj7CG0dG/d92QMZv2g+AzUL9cJj8P+YobkHwAdpzm4fG
7bHLK6A3C6cyt00GmMmgijdK92pV4mwWBBHUSYwIVgpRir7y5N4d5CgXIuOz4l6U0GHVq1OmZW/j
AH7ACrFlmtK3Gvgp0q4Xo3XWdtkjYYQcgtftLS1eDKyjQmJHSh2k9K4Bg21J62movbeoGbdlZV8c
P/0cumyHTWA1uGRhpMeMhuqlRZJdmPZxYv/ivHGEmXB2nOgQ6tln3ju4GjwHvnV9G9L8TZVTCnON
1MLB6bR3BELm1rx1g7xUfv7pZTwXZu0KSjwB9e5C/WYiqdeKF1AEL05fvJmFuGimvFZJh/lUeLBK
9y5gi0/IVTK43ft+/tZNbPyWTdg8jSlqaCG8J/LOpmeazzzWEOyKZCw/Kbb3BWquiAS3e+Y7e0j1
65FnrHDEqB8tK0/eI38GNSKPo5O8tewHL832RWru1dopbGgFVy5lFye6d2e0jiQM/Q5QvupnhogO
Zcham941i4d9Fjychn4J7ZI4nxx4shaahB5bFcjFRY+0I9wfkjjDr84+QDiHVpbahHM0IsjvXzOz
wK59WCr9HXUAJlTn9YgKY/6XDatV7nG2EX1OmNDmjNr8RDtBOib5YtoP0Iy5rczeHgsHzJGnpRXH
PCmwYRMXKwoPja79IZCuOU37DskU13ip8G1Z1G74LbI/lYWKex7x8EbvCiTOCWEXivDA1r4DKPhT
cbjQoYQyC3EuJdbxK5F2QexlEbU/Xqi9p1tzacz5jen/Hku+zyglKgsOfcKgUIXGQALjL9sNA6u9
Ok2jax9VBGj5VAhDYu9khbuA2Fo8QrlxCYR9SWJCstpYikeA2Vq4UJJRNYY5ouP5qiiiIro7ECB9
cStGAFfIx+TRe1yFuw7iggqA+izOiFdd6MPtZG0fFMQc1sMRSg09bt1ad434XTVo0wr/BtfnTxLw
oekxrYNW2/mBd1XHfA6ib51dqnZgTfgD8Hu2Q9D1hNaOiw2B1rPlWescwVlcQXeuRwfaVD19X790
pnsP+via7Oe0Xzemey19DjcM/2vcOHxK41z77AM7/mxsZC3/TprG9Czf1maJmoRQX7Y1Lirs+Lm/
nQx5aVP1SqhjUGmdSqkw1fAUIQpmb1XuXRP4BANh3gMg2UXMR3vnaHImqzTb6Yzne8dCrhcs9Fx+
qpZdYN9GICw+ZpUsUQ9gK4vtY+UYEG6JlCw9Ora3xwmCPTHo+i1D+ZM8Kqy6vToE6irg3tvnDayK
ccAdq3y1fONcQrggMcS3yD7PaAKxNgSuYKd4GeqAqoCExP5NJQsaz1+ddEdo127o9qNH4Ymnj56+
lYQWXD2wTLeOCnJPdb3WbAOpCAKiz8GcGUh6UUtbK2YzjcVbHbLBByVEGPlsVBefxaxvTzFw0o0K
oxEQ9IQEKiQr81r/U7PkxeNSQSv8ELUcziL8ReTdQAmkd4kvgR0dkCFZOTWZdOuOxkqFOw1Zxfyu
xd1y6NI3oDa/ldmihLdqBd+hnr8XN3V6DPhFCfwi1yFIqZslnfWNSrTYekmb0oxv9p81q60u9MSN
vqdUxRfORTqYR7jJSNj41yirPw0TWjD67kfcJp4rCJn66F/D3j5H0iWgkF/n/lWPLE5DdEABBDQQ
hsqcOBTQqJ/LT0DHx64VtwTN+t72nqJwXhu+fbTZ5G7hGctAtZP79inWg291hmq/4go1zvhd/rZe
HqSuYFzlholiDASHYjw7w7seiLOQ/b5EQyZttZd+PkNiQ4+R3KP+7GeWoDRuao3DNPymo7LWI+eO
nPzn42z3EHswUb1UmnXCkH0ZTfbR7YPvBF1BHUVFKkPn3iTXAOsUdQ8oDoMKWMFg3LyBZKRH+avd
tg7p5dzY99q2aSu1Jx0oYFGye5mpg9arzV96iwJFSnaaB+ZhqrsnUfKK4kBATz7XJERIya6GrHhW
uxf805W6Tp1Yj+Yjw3EYSTw+L2GN7HQVeTDxHhaXronskDF8IZn3PJIn1vpbOqL83HnolaZbBway
M9h3qzY4aBtHTLu6Z+gdN6t6si6TJBLMGL9WCf05505ze+3o6RmtjGuTsn3R//hTyHkzRF6+ZGhy
Uzck4XrXYBjxAZn+TUJh0az+YFnOlfZSzoRD3p3ZX/U6eXli3TpgVQsz4c2S5Jwa2SuKHtfSQ1HW
IohqHtulqz5Tg5b/7JrxUiQgF7h18Dm/JCjzq6EXJns9NkDBLz8wb71jQ0uDQs1pCtpmY3vdQS2a
OsZy3xgdmCLoFVZws90RJw8STpUEqqxNnXqf3lBoawdTVi9++aJYICP5oFbnsMvnUxWSWND1X8w1
8kgSqbYJNCugpbPVc+8GOpBbFoqQOJLLDXn00jTdZcAjjeG+f6XDcwU/TElAQR96f1SWEVgz9K7x
jLTWzbVJf2UMeAoRhQVc+ssUoHVXS9poUVofSwl8Xr1ZmIvb4yUn3cHNo2Y2qs9xRiKurrRrq3Te
TcehbrD7VeVX4br2o3uK4XeoDI54kNd5tJgzdPhHxAQq2D939efyDFynQeMJMVZSUNhtkbUvE3eX
15iqCt+jrVfB1ugy5gYguOENuMazD4/RmfyfIBDYKnApXxge46mTYehTtD9uyrzB15ENJPq9w4GD
wxXgxVt73YvQKIqcOFw3NTFZpv29IBzrVX7u6TkgVGmjbF3tReDAUwiu0vCya5oWjLqHiyG7+deY
wvcGiyhgyEGkx2suDbdR58SwtGYc75oCU1zVCYsKYEwT4El3TpcDgfNJR4eBwUuqpOuqaDX43hcK
T+Ni9OQhy1Iu5jC4+fNJj2GWtw7jkMHEGDk55ZG+sOX4YasHnrjeiTtT4JjVtnREoQ+Ubg0eHZiS
lUMK8MILvk067XvaCX05frUBMK7QMu8NJo8V7qNb7LCAnaEDRCdsGfqUHb0+/MH2cdv3DpoCTY/B
S+j+7jgyYOOSg4neU25NI3rQQMtz0a9DRLRWVov5agsuYjFLKCfoR6wwLvxVpSE0Q/eZIdNTjw6T
To4HMearySLrCQACRkkuGnN62i9aU6DbmGTHtHZpafV3i14Hw8xZkqFCk6nWfDfmcSaAScO4tN5E
oDWx9LEAixAHoiVGALVVnZpflmmOgFuK35Vt+DhR1PHeLQFb9bZ2LTWaBQ2EHAZFmJEDbs/b4BlZ
nMjs5+U0tXvH776ykfDVM3pZNNVQ75F2L9eydneMlBmJ4fwYpPW01E26LQADdw1DXpj+qQdqM96E
sjb25ox1a2D8mnaY3FPBpo2Ph3nzXfdkQyCiogXDQ9pORnIuBnqIQjD+Q99rGIS+AdYNXtpv7H+h
sf6niPGn6LsGVPXT/qOf3r+10/uvr0XGf/6vv/IfvtH/h8Z8sM5sKOL/sSvf5eu//XPzX96/mu8C
djw5bvL1N/q3xnz/+g7/So83/smBpwr13LN1x9Oh1f1Perz4J8sGuYqOomm7nmEY8NH+Fz3esm3P
dF3dtDz481DR/gc93vwnpHmhqbnSk6aLmO1/ih6veNH/jm3nSlM6MEmlBffRlP/Im870Wpu51Gi0
jWsGurSAmIrp7c4Ceh/489bPyQaQbaTZ9Pxv1u3/QH5XzPt/+NPSEdyCDvm9MIXz7+l2Y1KmOSL5
IDzdELCGDT+MhFsUWykYu47WOTDK/wdz1RDe/0acdR3DVrICtm6a8Dn/gUNsZZoY0XAC4Nx3O8fS
lmkTPI+qQCx8/SMOg2KVCoHbi+/sqwO9kB5eMbzyWmDdhzLSS1cE+wy3XNyi3W+vwoJi7tyTNEx/
7WLDk+imctv4JeqLj8NvaVfJU5BXf9rBc5e2dSkiRoo98DaQutGmyQC8jVF2L0T/E8JZXCCxf2p7
lAHNYsLrr3/SIXGAgae9mfQVUmpeRqMYPdyQLjHDkOAlSCqxlMpqODABdwqximxQ87kEz6lsiRuS
rq2F7a+hLIvL4qVSFsaDBm9ZV7bGdEDf0flRZsdoMCF7Iq3kNRtz4L/U7ZYHQU+ZJKNcBDTa2xQz
9sklq4vgkjcurHoiqgIn3bXKcNm+pJaMTlraX0D+ITlmTz9+iqiJSs7ngbteU7YKjPdh4Qy+SxmB
+8yMybPA7RkV0lM48A/arIygXSWIOjLExSJ6wCs68fyb7uE05uAi/eAuQr+4mQioKRF0rKbxFmvC
YTxmE/QAGp+l4YZPfmh89gWKXdFY/Han8aWITLEd8bLuDRj6ciPo8QJFFis3E5he4349KxtssCIA
CjDG5t0AZgng3MgHvTUZBAFX/naVnTY385tpIflseCO4GJIkHqAqbQy51PDjbpUxt64suskbIlBY
x3yMq0PVBLA1sGQubO0d7Vlw92177iMIHRMUh0INhaSyA0+emv/O3rksx6qs2/ldTvuwA5J74zRc
BVSpVCWpdJc6hKSpyf1OAslr+RH8Yv5YDjt8wuGG+27sHXuuPaVVQpBk/mOMbwjKwdda/U5gjkKP
3nBCRweTHvFqoWTYWvUvt++dnWn3D4wRp7DiULPHCIyq2dV2sBL8/CfjP8fEtLfacgzLmK+2KvOW
TnPEFsoLUKkPzXA35mZ3S+OIwGg/NYdhgnWV0LXHFBcGY+FSSe7wWiRLF4fxVqdujRgtalIuh3E4
yVE9xwg7FDnLnTUbDzMmtls6Bp5rWto5fdIoMNBkYNQlvt7k3S04KGMU3WL9O30re6/b+WeZOwWF
VtuN9MHrg6AYnrUQfUw8zlX3mGH+ChvqYAw7qV9Hyz249mOzKO8zpqCJX0hjU/LRnp0ZRNcWHcAi
nmDCrxwSNt1WWz9gzhIWNiYESZov2AcJS+EBrPSjMrKoU+v3qDK6yKz4xYVlvcfp9dZO9ECTew9T
c/PFVC3t46l969b8khhj8yxktLt7iRmwN8Y9o8LE6oAhqPnPuvTT1V6cJ98g4TSPThlqjRX5pttF
sSiX22GFnJumV/CxyO1Th87VxYD/edHf+S14VUBvQApQ/3Xzb5nTXd9bD1MJ5y+P8zsqNHYyY/DY
tmho0yZsGs1TkvInvcQh0bdvWs+g1IxxVtyQifyLTHAcJm+fZdNhSvqaH4DcWKeOMzE+XPAX35xY
eorLtOFYlw34DFCvoY4UPwQBXfXjLvrtTGiOdWB+mLv5uY3XOw2BS3PV66bfTJhrSgv7c7786F76
d5ATTCG8RlYCVj9f7tWSXzbXKzCky4hzU9e+Jswo7jwfVL2cDJndGkq9phr0c91my5/G44/J30jT
jCqhjDTKZsa3tPSE6vNa2dPjJOjA9EjMzj/bdy2s6qtTEzptd1VOD7JO0dqzafxVgcjxurDky9Jl
0JKd7Fy9dtlylDpHNeRmKBfPWc9HL8uLvc7P20VZp4VsrtpvH3FJlwPU8VOlZ6e2XF+rKftrAapq
U/sITOlFeHZgpNOzm60/JXG0nbZQzlTwI1Oinc75ad4yQ5ga8tY6ag61OZ6+3HLoO5XjTA/s+goQ
7HnO5sfYE++VzjSiINXkVD/k7r8cmrpH7KBJgTfPa0iK89tNlgffl8/bNfU7+71dl4ftF1FMSIj/
XNV4vt2u0oiuNt31avwxYKARukAgw2h9NBuu9FKr16Vz3i1kUjq7j7ZtvxvSft9+nbqh4wObXwfM
p7ZaUBm4GPGER2JY9ZOH1z/DThFZlU1Mp8UpvnBnLVxI21ev2QgFVbrD9plf0R8fFnN+Nqc7WB9f
PiN85vVPhL2eR4Fvw5qec634XZYcM+HmH3clScJ5+DLih3QltTkZDzWm5l2MLixqrO1kgLY7jSPH
q01hcKzxRUQeIjur32c3+6LcGk+63h6nGFE4budHTiAA9C2EXnTsLrYD1MaO4lpMYnkuf5Zlfupy
N5yFRUoK/40lEES7lf6qPpz6Kaja5ecfDbuup+d/LCWbe277hhp+Y9IJuH0HE3m9XR6nojj1Wvq8
FnDK5vqCcf7LwkJJSvuyGloJxhVjtEzD1ZaPNUD6HWQF7LO6f7LB6zpbeQ0Z5wdfcorIKRgDOxBo
hG9ALucXmDajLU4Sn8w4k4MC7dqljE47yrL0+We7UYZifPYX1q3t8Uw2Ssq8nkvxrVT+NW07EEvL
gHI9M7l4c8z+ecKL163Jk96TwtnEoN6jkGQ55mZx8nV+rRyLH2ud+9vjPDm1GVdQXZ0Z9x5lxuFm
jtySEM1ovXPrz+45E9zB+Hce6YYnqt2k59nnn5iV8TUtxHwSVAZf995TibfCcN9KyVUxDKIQnmqP
Tm6cckW56KynX6KY71dDvMgYUEOdyZ/RH8ImAZTt8uSgPhsjJYNs27FF4uarSKV4y206QdBle/vP
gsWW7GXTd2lUm+m4Nb38gmB1tJR+T7og2Pxe7uq8t2p9zSbr3VL++0Ki36W6y+DKZ7Fzl+XOe5bz
e4lb+66WdJh4Vvq3oLy1SZ3jpit7sKQsPFH48JZAjeN75n0buv2ui/nHHsYfqdYHB4+q5Zah1Sxb
Tmp63VZFinCOdV1G+eQ9u1LdimV+7cb5B1LBuaUpEt9VzUqj4y0X5tEDcqmEdpMD6Nv+9vbVm0mM
uPQDh9vbhs6k0oPfgVs7N1gTxPqQClxf2vqwPSpl9kYTznX7n/+YQmXv3K00PWkxRvrUusOb9+XG
+anisM7jMfAP85Ne63vdxLJPqAeP8hBTLU2unygmBirIRd78mOrykS0WJhrAErsSh11V9ZdJSNbE
rSUsp7Z3lBSXCJnc6u6JKso7i1H49igXW7ECJtNnEy4ehQKEJbhiO92bfiY/pS6Gyo+kIE4+2+8L
scc4N+6mGBNhSr1uv5nxbMEjm4jlkKnl6NOxmGXok0hnqbDfvbghGGTx/Lv8jlIuxCwfJkbynOM+
DN5FZrL+xLl64K3a8T0JqveUX9brQ5nYgQJFXC4FQ4QF58E/NzaWhrhhSegVtJ/iUrX5XzCNh97P
vpa4OKluChyC8zuj0m9joJONLgMsJYQjcZ8ZFl/d7tJfxfDe5Nv4Iw9kZREZjOXHUMpgxX3PjkBG
BtNf4lXrbs3Fz9z0TTS49u32Hpu5ZekhpB+gHqNB7w1KxrnA6IelGf+0UwnvlqPVqkOEH9E4uIf0
5Se1MFKe6Ua5oTPhwJQnanzMr3lvwBl2QGtMeEdShcDaV0inXak5HAnVw9pu2+TEfSSI3lbLQ8kL
ZQSGOlrxvXmczITWj/SrTOTz9haiaxwTE6PIrinPSe/TeMu49WAtNDIXPsH/eeBsoTVUUxEbxL2Z
Xha3+XXMuD4qlJlk8N4LBD7aq37lQjeb0vsgsWhBmnIHW1+zHY9sJmeORo9w7y7XWq+PM4GzMJaS
3kYyCraPPm0qqmxrvX3E6p+HsU2Kt90qpHzxbBcUSNX924AnjCOccU1TorJmRZQ6waw56QYWOdQq
aFiYvRguFlms7yujRjiDoB5OHSDIhso67ImM+5eAJ+TUFBufv6iKg1lRLuo7966eGKfObECud9QT
V8bCVcXYRIS08SJzXT7Svv7xDUX6MsEGmCaWFrAjn536Z+5eE4QNjKOwJFBwAmqbIeQaNBtbgrl0
Y3+wIfawiwEUTilpKjRclVbCpjvBiAuauHCiLkteWpp0sR/tLU/5EONB3csp2yuK1Gm2L4HqDl0A
kdXEzMCsyvKIJmNv2Xurxf22NPWNyAkrWM5657lc/4Sb1xd43mswLrvS6O+0Fscz1e1AFPisnpld
EYgpPvZFD+QJoYQzZpNHnc5XVhby07zeZYq/oXOXHfpsHfb6P8lUSfNzT58xsZcyFN6o7X1R347l
i+ze8v4z89T9WEimgotucCKjSYnV7TpB0kZuRuFZ0fBdMRBHje9c/s2Uu9NpwMpXhm5G2FlvW2oS
lvoqeyZ61UB0a1g4/c8frmbyLCfpjVwMOxRD8tdtp+YiFpIe4GHfPLAU+zEmCV/E0NjtY1am4TQk
nyvlb/eOoZ+UaMfQKxRU7vSD+sQjID3jFIsE87ZVAP83KggrsXlKfR9DbqxfOXLs5UriOauHb4fi
GVw0iaQ1jt+gMxSAMxD9z0ULtgHAFxdd9RRFELsF622hk4BMgfHMLJF+UswQNktozjY0zexjUgCl
GG+X7RyduXVzpI2cMHbqRwPfOIAsgb2cve9u6hXF76v35PjkuWsoJjhqcB4vhLaHYXSOFhVrgcSo
ZBrPNn6ca2N3P0pNuKupLEAl4ePgb3JuVhKR0Fhmasfr5rNs3dDpXO0nfUESYn7fTs+6hDOf2hjp
02m586gkCcXiuTvJJL6gDL7KzXFPnycVUBXjVZJsiCRpwUMtYszwNk+a7O1za57zZ0dj+Vlimi3M
nK6O1v2aCBGNhXPQBBrCSp4VuD2gFRtsuyw9wCQ4+PZDO0GQk5xyWrPzEQIA3FYzNcnZ7F1gcfOn
bkX5F5u2WA63/aTnp9bAhzzb63pp5dkCm8z04oI5FqlUn/4aapMWxdHMYiOkh5Oj5gy3MXafpGB9
je1PGLdq3xomvX3sFEuyWisRPd25qjLTzw2nBq5QtCwuPeeD90zNDLrl+ORUMwg7tmLk8ZzfxOVT
csJR56uTk1BvWdp6h7ratlBO2MOOT0kDe3ka0a/lkrUR3/i8srND9TjO7yqSXfed8o6ZcG45Y3J0
muwZYECN+dJaDmNh3K6rFvbZa23O9c3sf3TIiiFk9Jx1mpYUk2Ozo9Kt7VAnjrT6r2MnVVAaZPdJ
cFzG0cJVTjaI+oXmlK7xn8bC/lgwH2k4mXLbnitzySPfxZmWv2DcvCCvMxpnUSCA/5Q57RVk7Oei
lieFw5VEdRZJc32q7Halhk28FHKiy14f7L3ksE5fHufvuQX+q9I1apTxkHc6LuHSKm5mqX+7gsZA
PXUDVWPsT6wCSnyCHDzkKNL5OMGSmQWxoaSJrCXTTtQ3X0eEEks0IwaT+rty8vsM8n6U+KOB/WQJ
rexeZOJK4pgtsupx0XADzmxlqd5g2+6pkZEblmHMuSWulLFKyhvRt4ds0mi+6mb21IphoVZfCDK1
GjEZVR3+XSYjYqfF73pUjPspxQz72TFP/kuT+X/QMN5jOh4iV9bjLnfjH9pgM5ZpD3kPFRCOQHZi
gINC2oT26GgHXULnKhb1goz6nevpoTUOAiPN2Fvck9UrUxAMjBUptCxm46CtDBq1CUB7e28txhgK
Q7yzIytA24FLajrrRDELmBrHvDC0onPcX44iRaNPRGreOSWskQocosqgmoyMYo8E+P8as/YNYPFM
O9l0nP3tsfAgG1QtfI92PhtV0oQT9xEHFIajE601jtFEE5xnC4bqXicasqPLkmfUr/XLrCXzvsj7
t8qp18vQOo++gAzgqolSIZn+mYjZEZrLT4qtyW7MNIonOolxAxsB3r3hvUjoWHWK5pgqisBMi/qi
cnrWygYb8UwPc+a2gePnzqFwVEnsFdI9pzHvVrBZK2i/bEaq2hNiyYc4pXNgsIqI/SE7PMf6bG0q
YTr8V3FO0spIL+0o0LhoV9+bNZme2qn9wOqKo9ogJYU+bigDCiw9UV5nvzN2QNrbPd0L8Nazbo+y
/qUMdoyNG+SaaUXJQiF5Z17bsoWFkq7H2O0wWnUUEzZsEInVIT2u5u/QxSDO5+qug3ZaZXkV/bvC
7UScZjvoV/JMD+8aOhXFwaK273UdFJxcnVtHUawuwSoxRmIj6mi/xqQ91oYRwkijPkYVNBsQZPc8
Nk3r1jLMNqFgDEDzFFpU415i+Fp74Z6I+dVBUqVYouPlZTApcmsGK5it5Wvq2b9th+RktGWYI+Hv
zbIcIUKQwuwYSfwjNfx/OUs9q/b3P/7t60+VMQ8fAKL8jP+7GAWRHgHk/65m/Zf+K/lv/7X+P7/k
f8hX+r9cl0Pqpl4BXvVMU+e7zb/D+B//pol/oUIJ/i8XXqLnucg3/1O9Ev/yN9lK1wEHm5uy9L/U
K9P/lwfFku/nCsBB/6/qlbd9q/8sIvHvR2HT+V6IaTCl/7OIVKjVpl2Vzg59G6QWDPhL94URx3iu
wLMQKhoupqzEoYZsR0VMhghtZZGfmivkN6p3QS0Qdp2xKzCqJY11mLvWo+2sNDFDwY435julKyoz
q/mdc7XHtMOBmcL02FHb6RUnEZg4prW6rqK6xpRr28WB3BrA9nZGvSiGq0081LaYPfjdJXWG+W4Y
5veMrpB921CDu6XLB4BGhxhLz25OzYAqWOO+wC4/0aV+rJYctcKHGYHpw17GDGui+pAY6vaMXxvG
08XjlKff5ardM2J6NZb+viuc5SaGWkn4EdV5OwzOOhaGZGVR32yw4/yJXmMyA6GN16d0nQr2DhSJ
JaJMan1Qn9uS5TYe29euPsAzZijFsTPosX8M7EswhlrF3vUBIWZpXx0aZrQ0b/bJaS2L9yKexqNW
CQBqmJioMohGI2V2AR1yqj78zHqEYhXGpcOfTZeRDbyuxPgUpuDa00a1s6zhyvus5o3bdAcHqhbX
VRow71F/VEudi1+ufeAKIFRiAL9laY+pyXmhSzj6YP5lkKpPR7wxrClOGcC/9AmeMThQTv1hJnRh
lImGc+KUuYwlFvUlPEKoM1U8mMTKx4SoQdh3ImxNpe0bh75Lx+iMrTvls12pBC0G++TUfNJakT2A
aBHn8iyL9bFpvSDjbe/4wwlA78XrmFgMFqgqbi5ypG9qHbSbpB/m0Jk/wEQt6xrfYG+zwt633pa1
/tS6hEIvf9EQnXip0MRq7CYN+KaZe6EpqV7KVfVLp5Zx0DQZVUN1n21ZQswubtDAStnRK3sze8hx
qHwBSzhqopx59QGzQs0avf0g11+LrG7RTcNDWSSULmhGWLPjCLXC3lHZuCEbKX2d0Ft2fU2BlGXL
w2J758k2bx0JOExnU223AySIqTrNdlcRUhx+NX7gYMGGYdmLDJxym9WYyx/pSjTmAkGqXep7zkJ8
1xF0XSuICXn1b+GI184fP4YZKE6yvI+t/1HFw3em82lXn8bt0WRWOd8vvnHXyA1GzsxjEvFwXs2f
ZTUTpEbb25Wd+tbzllYX0whNDpTHMht+66V4bk1eqH2KO5fzy27p3WCMdQA/N8hkrxwSyswgZBrU
bjZFemuhcqXHDsg3mhWhvsIEyyptCSqPl73ltBq+ruFk1bl+K2vrTe8dkHTlge3K0arye4QGdUjg
KR56SuYZ/agxMBzzY6qVhS9kUzdhxBDcAPLdnHstcxHYJ0p+VzN+Kofxq2vZGq+GHnYLFQr/qMYN
O+xDlltvtQHwss+Jnq7mpIdJ9twk2XgcOwYyaN4MqrHBdq7+h/ElSQu3UPseFxPFs069G0x7L2bv
KZ3dYEADuE+1ITlqZZzv8q3tfcjj9kmnq2v1c1C4litDka8Hnk2YXqsYQpZLa6c66y3mKBMktvpK
Wowrc4201+NlOGw/WVCs1SEZu9O2AgL6YFMyrPyFdMA8tdphbAHHIhplIU1FfalMPEFV1LTs4r3Y
qyPCTlSkaDwDdDJt4wlWy55OETcvCD6tR11Zw42jzCeLYdKDqWnvdO/lYNn07uCt1RO0Qj6bX4EL
7pfjhFhxR1IdWyioDbEVlCGHhrLXPmtj1cm2Hjj+MhUcmE1Cg5RhRhEK2/Y6KtJ0DLSUisTjaNvf
7dKd0FVaMJQ8FGOjrjH9VGiqCZ2sSfcypNUTbeIfSfdnXstnY1DYlpcZWJ3LPbHe+aQhD9kqcHhX
XjSV9f1YkXVMJ5PeV72JGlm+5wxd9oZkO2RaY1T7wxEkMgtCcZUaV7yrpwsTF43DxdVsgp7wYMmx
W2gZwD7Od/BxmEclLWWSAAyqnatGvHWOGdg6JbhlhjNMTuy7i5w4nbBNoO60iJO1Zfe2eg/1oC51
Qn2qoRlt0BrrfW7gZhtQ5ZXRb/2L3GW4s3htQEh0mcKwdWNawS5wKMVwLjRqwmFF7st0EDeqiPnB
fLJVYBrtKKuZixYY69aas1KiD1evzW+zOe337ohAgS093U8SRa5XX0vv7Bu6wooZiXNWTGyKIT9n
ed3e+NkGQKRKBUO2Kw/O9rIcNW+gqbBrmesqh0gzVWTUYd9RMURCMmXD7tkEau0/LUsnEBrFpINR
GLodpYcNqoiNfMIOnPWmBz2N0D2f9HTLO1NUshTbyEprrl5JfnSJ7Y9MWeVVpN0RMjeqbfpXLfPf
hiWoltuofKJxOk3JW4ry3Hh6x8o0/ahmPE68SrNE/aiE0VvZfngc9I26vssppYv0gdgHLItvR6hA
NZBHHEm6vy+JI4tERllF87mpF5GX8lLosg6uKcKUicW0w8ZPfFI/+Gnu4zSZjNAYWHogBxE0rX8S
G7joYuvfkwsPkpEUBXYZv5LYQlBa5Q9vpTSL43MFre5cOWmIqOmH5PrOhYvV29LTx3nGeihcx9gX
1p0WC/zuevph6+ZlZdw0VVfQWgO3VM5mgSYubg4cEoh7xmBZV9Vv0L91JsM607JUgkjlzHvb32SS
Xj8fnoRaR4bcNVuinnMncRBgRlyScizYmJn6jUbR2g32C/KyxXgbF9Dm0tr7wuYszqlW3CQWrwVz
JFQraCIM3Jp0pmf20RKQDi4PctY9PlyD2DCfBq/tDshHIej57ZgHeVJAZ6w0ZIxxveZDE+lJ/m2U
xPBcm1LJZbhjkvGT5Zye0Cywycz9dVXtjxOrp1LVTEI7OR58G7BQapoCTKS6z+zlsdfKn/6mtXgt
9nKa7uLU+8ns0cYG7ZPRGtebdXPz6OCzwGkCXVfewwYqBgd/rWqTMlfbg5PBqMUy2Wz6tBDgDKRG
zoeR6VhnRRUAnFHrj+wxAmOJ7WCOC5ysKwwQFILC29p5wJFIxtH6xE2XZDIqhu8WkSvoKvUyqSE+
ruQwCZCPT3amAZB0jWFn5o/U0u4whZVm511yrc1CimrrgKs1YQiu6GfORgKXorgk/SpPOAFYygb7
BmWT2XMa37tM/YLC6wxsEXMaJYXX0rPKYC01CMg6NIhXzZlwtxbpU/JpTwCZAIKdqV4jpCE60tKx
tdnSHma27lSkPnZIZhkXZnAuWmP7kbfaW1Uz/ULe06z5/9waAOeQnOQ0nIpRBgP8UXpKMLTHBJKK
jCy9VbPWt5xFb8uCAHkVZzfzRpwpZvexKfV3xcHXXxnkxSXjpY65ayiBSCjavxu/eGdTY9/bDe3D
3udqBLayLij05HCr9pwxdA4EDXeBbjBrdLrxuygBK9G9PuOp1p+mhFuNkc2GR2j60Lt6NXUfg7wX
0tNvPFleK5FvlI+ivtiT/5Ksn7M5tmE3YGLOYBaIfYWzLRgUW1WR939jLSkvNettb7ehzO1PNRru
jYjrsLJwiJVGl0WgLhgCc9mLgpY0L54ZpCQL5xUmMIvg9OGmwdB1Hs7urr8tLO9+sozIZWzJew4f
jePkdNzV/m1i0s7W59XfVVoQFkFPXkZGkkzJyJXIQq6B203Q1pUX85SV2qkhDrdWsQyLWf0l93CK
5ZiFyq0fSlO7y1VsHNDa81tYOQjL1ikTItTWqcO3tLbR3OleKOL20+ytIWCf+ch+kgqtWHgwa+WF
KGeza0DcvStMVJClMpIrfXZTkIfjHdU+lCPbMKaw52l2gKFp8mTYzODcYi/AUATugJhNVehCP13x
Z3RsPO+I3FG7elusyQHuXaNtOe13tU57fMeIxv59sYWoeAEBOR8m1Et7XqIV0isKTh2Afkak4TQa
Or1PbLnhCaXwKxWVSwKLUgVfdto9ZcTz2pahWW6DzOytLuv+xsg2ZWlZjLDVddzUrbNcqqUfN38A
MADWi4Dp/XejNxhbusOc8Pb3lAklskDPgcX1u1rd7+xCOjZheBYjBgZ0soPAQ/bZYduIOzcUrl/c
35d9wWifYuaSE8BOS8brWo5HuwJNTorv09Gpe08y6zdZaob0mVEFrUMU1msWBnviw/GT9jSoQfCl
FDFrlfeWN7556NqXrm3sV70df01q/yIyMAfGa/Ied4kVcc1+u3XZuU38rs+Gf7NOxQvnqubEmQp3
kQPeRvS1x3SVM4xTxacOxLQpWxx/JsNyu7aLwJoG4HBrYUT+GFHrmu9cQvOBKegZ7fCXm+IX9eRH
CsRqnFdWWKjsJW/FKWnYdwxFTBfbMH2kDcTWKimAMsz9RbXjc9ct90QuR/rdS16+svg0q+kPI0Og
xE7xODRLj6FMtWw66sRdol5JMzAyudLTNB6W1rnONZY2MKZU1jsjUzj8XBH1Sbmxa0b4FZKUwYlI
B5MIWckdmFE0fFTNPu3K41TrbLkxoWGAILXYsEuvzY4O6+qWDDznSUjt+1Nv4d0Dr1wHmleBHgP+
HlJ5+acaatb02PT3axcR8mxO/pReF8Ex5h89THM4vCZsJIF12fXW2wpnGSwRS4LfjLD3oKJqo31b
GRNjlFbctL32Rc+J7TLWUGY2UiC/3ic+uKAC7x/OMYypc33LCGGE5bLSdDjj0SxpaUhyzYPzSjth
k18xqV/xc44kojkfVvZ2bomxdNgZ2OY0dv2dndefXB3cmToUenwi+7qLg1GlF2oV4P8TsIU09zAz
ldhNC0V3QsYuW8SGZxZAGM5d96bFCqLHjMFjQRiS3Sy3i/hgTgrGZwY0gBUvmDrduKGeQt8nK0sM
NIaL2aYi0Kr6062TGd1JPjnOCLxcaEgQ7xnZiNY69ySRzutQHtbJPXHfPyWtiCiPYvXL8V/UJYcJ
8u1ehOrVAEacYVcZzdFYSyLcs14cKqKyb7rZRGPqwmlLqtcm9R61tvEfnPKzzK0lsit06roiqmL4
dKSW0Kl74ZO1aCm03uf4Im0W+5TiZ1ugkNmm+6zluXGgFshmeOO2j95TXMH8d/3qu0rU0+Rh+prU
N9o0frq2L88uOJHJZAkY2Qi7hqVFvTxr2zvE8KsyWAwOSSLhxFv3J7jveKsmzz62E1RBPc++CM6q
72EFXMbpOardbVBelAc1yYvOX98VffmD1KH2s4EXem5oVZYgur33plvWY6MPHKsG55y7gM21GlNy
n6XpHdaiFIgseY2Vuo1U9PtRl2Bj1+Sth+oCHkrQpeoKsbek5j8ZUr1Rvw67OKGgNGsPVRo/9Lhb
9pzzTou0TVYYmLSqxX4WNwDT+1V9tVr6J92eNwhtE/u/tNpNtkwjN6sOhFX0Dz7ch8+IBBGWBg7P
/nB6ZFTA22NdZ6fV74e942IW8Kfe29f4UbW5fZtM/MuAShESBzDCabAmzr1J4JR961rfSs2N7+bt
vyCcfXYYWYIM7Jtk32aTO2rl0kc0LDHtyrFpy3qoKJ8exU3TFHd4jPDm4HJsHFzG8UBFua6WQ4+x
cOOVvyZJghdX9GkY56aMZrt9VxODncIyFIZiTHmddesw+hN9yRDQbWhsMGDbzoD0LTwHp4KZGlUd
hziranBU94YLHdPVsgL75ITiYv5wdpgwpoSiQIrAg0bAycPfqi92fc7YVAw2FfS9QfBQox0gt6sw
W83h0rj1p1PHT6uD9NDHOViyHMCElX3q2sIGatTe1pJHmK4Jbm5kkqYrqJKuqij1nUu/tg92RYBP
k1UclJI3R4nhU2msfgon335gFJfU2ge7SHvvehZxwIL4OYAF8tTbFBXE76/vFeB9NYvKAd62p5jq
42lJHuh3ZTChmdguB8vci859sO3qo7VKnKELbNdmsL29Do7A7u9imT/rEzfKaBdOYNbJWZsTdSGo
zdlMrTwkZnzroEEzRtL4Ki0lWr9+UK75KhzaLcZsAMmMaB9UW+9vPMg7OiRoJe7026o22g8jeecn
82N9viXeXO+L1HkdmTlf0s74TcDNRWIhj2bwEknKTY8uCSzMKiWwOafTPpPVyCyrxWzcACAXRt3f
ejMWZujFYqtAiW1Oojy+6/jWJ9pJ6vEBhgXL8gCXmvImSzcOKou9W4fdBbWzT0VLVmFoMWRndhY1
5TzsW5M9KlgVVKZmeopBpPPiyRC7oKBGTUV3uEqzsz04BM8K9EQLmy4eP7bsKu+izCnJ6MdxKHFH
MwqoCEQHqIvG8qtWaA2yXNZQOd2xGLalrcIJo/Xk1xzDvo1VWZ8VG39BjDGs5uWL+to2EKJiszan
/oZH946c5i4q7bQbOVCvwhngr3Twok9qfF9rAWCgvNF99qMpZTSWTaWK6jljVmb+biWMB/DEjECh
rX0rE1xti/rAOvRsiqgdoV5r9V3hrck9nt1wqsfsUmOgAoTgf7MN+61B2/9zTt63Dob63OjX0Et7
wugcDgeLiYdpzlk05d2TTTgAgDuluSTxYL87VVB1MHAbVq7RPtbS67YOA2NPza6Ht1hvAoNOkAee
+GznCWzDRedS2TBCkagW5zh33UsJtiti8Ae8U1somylgd0ClDnP3nGemeSAYWx6wmJ+aTcqsZv/S
TVrxMGjqpa4p76BQ/kabrypPoYjwYwa0uTN4Bshu4A7nbd2EHi5T0+VMkxmbMRI9F3xacmiFlpxs
p+oiEizGg5OWv0AKdl1lD2/4BSxg1cPn9h/D16YQU6E62RyV2VRpwTANZmgOHnCdhbNCNzUsViCm
WkLRhuWvZ3+FNOYm4wwcHAiS5gFbYrdIxqH3NFx74rQitAPILe80zCNMEedbjuUqqNJhY1uaqKaa
/egpdV0wB6uV6l7AW4ASUywUquV9sGIjdCdLnOhCJoQ8Niej78LByJ5NWROU7dngay5MNNDe/qFy
+4PeL++y5505mIbascNC5+TlgasCmryYvJ3LXJnxfffWegJvucdOWJrHdabMRhT20WMCk9fleOMZ
9DZkLL273CGnoIbqOLY9xgUQ7ZdO/1vZsIGXtIgIhpOqkbr1kjbFTz47dF6b3hoV8jKkAyfQBF9B
wpA0YgUEcEULTuvIEGrxa1YZzb71AaCX7nmZp//O3pntSG5lWfZXEvmcDJC8HIHKAtpI2mxuPoYP
L4SPnOeZ/9Rf0T9Wix5KZSgypU5l1YOA7gAkQIoIdzcO995zzt5rWxfl3N3mY5sf4klbklAELUXa
9mNAzZZ3tpMbVAuxZu5hTKykFA1ylGiGY2RteZT95CaSL40Ci5NKVXCYq6+RUNywlKVXv3wsZ/md
Lhdp6i05wmoEcKwqUVJHeEgjI78fIi8pORWGFnNwArnlc0yqBjHIuHU4BjlI4HrM6ozj1Klr3FaK
Clcn0gsbeL+Jap9FPV63mCVv9aWbkYVXmsbK6Cuu3ESkpXDiQdwXPPRiee/DDLPVRM0cNUe/xrAT
5OnkqEZ5H4zS6JUTEqhef21GSb+VKvPeyOVXYeoaFZCvIscM95lfVo+9MoKP0iRpm2vjdq4R5hKH
Ql3qlxecx7sbSaGXF5vBKWcbMYo0ucXm9ZWo8Yn/ovFl+fjJO2mysJ7Y+Z6fNLyZS+pfEgcUw78P
9Tba+whVnEbQTUtD6xKuS+aMWhwdS8XCeW3GPnwP1oRRKRqnJsI7qqhzmzBfpx1ea7E8VH0dbJQE
ISO8q8X9c01bFA1LPk80AbgBJcza0syYh0bqLsD44oQENMR9DVB8PlIk02ivyFvzo5PvN9cd/Viq
lCB0y4kAs3imQzA2PuTKIsBKVb9YU7HBTONisGHlWiuKptH5IMZk7PPuwA9JaaT5uyLXTtoQLcVN
8Wx3yh26U0Wg8hpy9rFWG9GJBN3DiDEivojVQGc4yc5jCBTFWcoeppWHAvfXkt4AuK/NoQ7A4SFj
hwbNGBrQxo3uKz19DlFVFMEhmStO7MxTRhVPXpIP0yGTp3oFnMYpfXioSGhPGRiPfcaASoKTGPjt
fGMUJNP0aigcfv7tMNCEJZ2EkBvZ8EiwIhIkeKeQ6Q+EV9RCHEGk07XhnkiyT2FGJmoRvinq8JKI
x7DT6Tlj0XemEDBqDNJ5PacvsQTFW8ldFOvoacPoLFsMyxqsOKRmTnsecMdoAgz+y5mV+t/elg2B
CLJgAA2NfDWP5BVxbs+dUZW8McnYOlpA4HGPDlVlYlIG0VsMyG0LuZ8XjJaiLetP0Jxk5kXaui5i
DORwP7QmvwSLWDt6ByQQcOQN29ZC3fdxakSPFslZE/3OKmb6U/fZ0ygyY1XChDi2SESDJnOTMWdY
RB3qGJSGNgeDvwRdJJVUi2g5VRZM5rSHkqyyrGBRaXraX+Q2uV2JaS5iSrtWQS80dWdtPr91P+I/
SH10JKcCKK7btaCL8olWXjUjLW56Lggd/SImIusvflL6Iq2QGsWTwbZEL8uoqL+0klVTLrF7GZR+
NWOaUGsuYxrIK1FsY1OddgT6lOuaPsoRpPJZmv0bPWCoWcWgXAs86EhQxEn3WXhETuXFLUGnmihg
/5lq6VH3VrY4T+Tp48+LxuJ3yVH+O77pXxiwN+/FxXP23vxowf4DmqtVksM/rxQfIHgv3Of2+U/v
nJ7aafkEf/3zJavOa1Q+vxV/env/0/9q2q6Gx/y9OOXbV/jJW619wVON8AP/sIJdGvXHz+IUE3GK
tmhTSCVHICLr6Eb+pk4RXwzdRpnC7ylCg/r9szpFU79YiFz4ewbeut/trSa29Ed1Cjl1hqqrwhZo
YdTF4f19GDRKxxz/nNmsQqNbHNSh78w9DTARk9Y54zI29RiFJNAtD5MXoIiGHAOluihtms9ioJ2D
wZD8F1iQlu4jsi3rBLIYgaAkYFEySz5xJb4Kg4w0o7Glds5obDgqETKRZAGQ9Bmxt+SceEnMbHIy
zknarHIRPNoCJoopuk1QGNeGQU/Hmi10hJP8pjKAgAQCndao4R7CViia0qXLtOkbXn86zYCR7lOb
LCIADOiSwmoUTlzUC2hVf7H7YD5oBgGnMCqRLi9W6SjKvMrQCnfQ6X7b5VKNq91rMYhk14xdC3+W
1q1kYp8dpKVNPXUV0RwYaUXx2BjBfRDTDumy8mtWpsrGB8aozzLRfRKErJq0MqvEPOyPnhKivGRQ
UbmcxljpI1JcUtOb1HqnpcG98MOz0Zi3dip2wtbOZUDPPbeDC+7RrsPjE9lMOyzF6C4sFax1YYcJ
VgjjWi/JnMLerfissqxAy8YtM9yid+BN9gH9qzhE0kPKxnnq1LjYSM2u6eKjrfbNhSAQbT2a0VfZ
0t+jeLxKOaavGtbymsZakzaIQDqWpUQdqPcy/WYoynqjqtqFrNHIiYbCQ6VnnSwL9HeCzM4x5OZk
aNqD2qQPmELh5MP+5DDnhyADOafXBWzxhBBvaSBXBHkgjlyPBDtH1XSFZTUTpw5qiFZX91jl211l
RmInK9p9U3V3poDwqg4Y3Tp6a1XSm+cI8FTHpkg68wNN0eLQ2rB/JEM7TBMpJ7Ya30uG2m/FLUW0
JCkfOY/Kqn+v+27RM5L/0w/W0dCCqzpO90GdXRAvfMtocIGRhRyaZM6jU6vtZL3P99yfYK72na3s
o5y00rruA7e12tH9PDItg1Kcik28mYpFdjpyYgC9QtdgW7a0eEETggKzyhnWuOYpHdyvhkZfwdU9
0jJHKoyEq8qIp9NtUO2z8VKXlb+L6iHdxH3JDa8BH9qW+gadc8atojJcx4mCGqQ8qLUBJkVwt1JC
zcIJvslsgTAgx26D3RqxbzmA9lwrcgapXGIEkKUR8EeErwTKLofnfpUw8NRtJhRRxARI6/tnqxlN
1xbZ4I5yazqy3VqbPnvuEyGdGBwGF8iffXofALMzbXrTOv5uayf75Q+rWDVjZBPGWPqI5senACE4
IvdGYvqAXCVdkClagi1PISQRs6XuIDcttuoT4je24LkmuyqoHwYyILZasGy9ouzWKL03sokyaJI4
0FqAs5OKREAmpaNbKcFeHefUnZkFcw6rv1oyDypF0Ts6g9VAxKEzJGiAlUzaFr6C2gtcC3SUcLir
O+Ny7KDDD1OKHNqY1lGI1aXATeHk9G8dIanZwSL+O9DifZMpV4bStltLNNLRjwm5NcXou4zAzuFM
D0IOp2yl1ywoejC82CnSHqbiHLWhW7nSeNMZg+p1Y0U3DAoLYZRDygyN2ZyOvLoi46Y5z8VQbAvP
oEA/SOly3CqxYIPZ0nhwxqPhz/2h8OG9CqpVJtO416L8UUsqWmVlHG+TQYaOnQdvuVUr+3zRGCuR
XKxGk5M+ZPF+hxQBnLdCFExPPhk4AyqjHtm81g+4iHoEBbGh7OYyuoJkSOFQyXeFieLZ5i2YlgJW
SxjtFdFbYMy08TtgxT49H6eCIGsamH50jvZSeDYr+AwcV72C3M2VMlsG6hHpWEcqlnkK2FVjGh+Z
XzzKIajJponP6RGxBW97XouNMfM22Rkvvx2PEjA65cNHWi0UdAmAOq7zCfd/PHCvCv/KUO17C9Hx
oaj7g1xki3a72oX+9FBDjNuGmS5vQnY/hB46fIF+NgjomStPS2N7pdxm5bTLLOmjlqsD9dmFMdHP
H5ecRkZYVJbJgO9JaJiRQGJ3+JstjSLSSsTbpA8N2Bux/6QRkwuxyq3xbkoFcPLa9bPgki5d5jXG
uCn7sPGIMmCUbHLdyfHMiClNPD1HU1HYpJKqLEBQ/LHLWZiSUgCk2HyIGvPrV62h0ir9kZrUnu+z
2LM6HIZJ2xMTVRMVWqETXenYppwu0BZ+87xXkZ3ifkEkql4iKyzpEoD85ficku4MCB5hPZnWRYYV
sIs39WxuCVS5mCPla8sLuPUr2x160AnJRACWrUgPcj8/ZF1S74PRh9GEUSxJQ5W7K3sFlXnA01OT
q0yLGUkPoGxyXDgQjLoEdyNoyN0t6LnRzFysyPuxzphN0ON3p1i5QwtF79pfC0JCLRp8vA1YpM0W
CWWkwuNMgfUtdPy0lF5ltqUkZFLWlugwyYna5VI006zCQjmGiPuRrabDU9XbIL1p8PsoTd3B9okG
1ejGT43uFQ9zJlkb2rgb2OuPHC9Gby4wLHYxyVzSmFGg8E711lvbV0fExSQeZFOxU2LIUHBdpwxJ
l1Q+VXC2Cd0kbmHMLSRH9iFpo3fwYDdpQkaY8hTOkYUs1g5xhIpHKZBfPhPEMuLm0X5F28871uQD
ny6OP8iXi5dkKYObPuvjxyyVB5QAeJrbTF7VWQ6dq6TPbnBj9YBHtPRjQNHk1UR6zTqgtW9FnR+I
kNY92hsipBEXkOS0YOlz7SEdkvsa+bs0IxVOAQa6OaSOQme8uCoGDNDFWJHkrY3oi5vqgMNqIc7N
26m/Ua3sMsF2DansbCr5Bo4YG6qJVIzh3smKpJ0Ps4s4tzlJ8HIs9tWCNA7W7mnd1Nu+ts+dqt2l
Lf2zsAwfiba5rgP9Ss/9UwPDlZCeM7C++zgwNEfRdmlu78ux27akcDUFeDoYJ92yq3DSGDPjoJKd
yVs3rIzAE3Xx1kztOURsPJg92RP2ZuTsQek6bVXWrZrWEEIVdTt2RKwbw0WWa26d+vdSWW9ZVphk
zY4vRkZSqbWhYw5+P/0wmVdADhiu4zC9kohz7eN0DcGHTUlG6BOsUUO6VZ+TuK49IUBDYcZINKWt
Z+jYJGUGR0Q4q+rB6sU+wqxGz4AhrFDRgaK5jtEZoi/S+36Xx+lxDqqLQiXt0q15ucdZf0+BOqiy
caGlWzuDnBdFeJdkosbsCxKyAcMlW0R5ILuHU6s/NZp6VDMf26xxYyHwK8pDq9YrQqdnxD9VP1yg
S79fVBtm0j/a6AmIfvD6Mr01xvxrb/pbvDEHXTeOYU9PIrowy3mjBfkzLr3tEgXXRmIbalBBYtnR
KqxbUrEfYjZR7E+mukU6eDN33N1ksjYx7eE+6lBaHDWU7YYZuoncvGFr/coIBRaruR46PIfpPU70
G9FAZGSu+TrL3U5u5muRDkfjoKQDPrIaJkl/rrKzBHRDsOSkxYuZeXNMpBhnQx0iTMjAeYlHQVnq
+Bp+ZCSxBitO/DhF7YM5gfmv8PtaSygH7acPcMjg7Or8A4giJX+CJDLGFrUw3IdARbw9+Dq61RHK
YpmT4DcYOzlncw4A8jMwfJZ80rQyguaQJm+lRibyQWeEGxK29Jk09xkxEpSC7Bv/hFUL1XLNpHWo
CvdzsUWneL2kKC5Mf4vVFJPjThjkG7R8yyVhRfZNRJfhyW+Z1pTY/on1QgzJ5NjXzYtwBlP/GesK
7JotAJWmTUpKbxEcX3T1RZ3aB3C4LoIC9kiDs3xzUdTKnZTZ11XLkyH3hzpTvnb+cE0ri1gaNJpL
eKEQ1gVjM2xQDQFbfR49dZiElu/fa+mzkFhead88QRY4k5rhZnTaA8Ac1K/bQCu9z8/+mRpoqMSY
iyRitkP+UdUtsU8cYTjk0PJezv5IZmKWvF5wsQvzqYJq7UHk28fziDw75LunmUI5o7YvfoiqZExY
1bsStFLiKh0bA5Mok3Z9s7GW7MDPFUwfls1guWKFKG4XZWhqsqAHYrhGTcGtWXbDDL+5Q/ACM2cU
hoW28uvuwtbTOxPJPK3+l74KPkq95JYxDxzJ+XWIY8XV3YWAWfuz2i6bpWZcfH7fLm48P0tOOn5U
BF5kD5PjsFEMnGTSIHZ2JjMfyBfAN91IBR0j5TMr+5KRU0wy6S1GjE4leQYHsCvV5uJzB/rc+Oj8
IC9U7yhi6VUX5UQlHLuhP6JKlNnyYYA++zBZ8AyThxDzoUDK4DMI98mSKbIwRnyNp6kJ7JOfN8fP
L5FE43Vd8gpN1l1Axxc9aCsWsAGWy3q4rov0Ti+U3ZJo+Znhy7HjeQTvlc9wB5iyoaWLhtjtlpPI
Z+rB5z6lj4sImVyIBjxGhlhn8q2LQGa/TvMWV/LWxHFmHaZxaWbz5wwLF4MtHxeOxJIORvMLWzoA
nYIidIqym4kFTh+qa8IPLrMhvyRqxXL1Tn7gjPyZdfOZIPSZSVWW5kVeSU+Lv//zR87hVxVdjJ2U
uqkis9kw6o5GsAACFUJAaKTLz//IbWeSlPsssicmUk6GVW+nZ9N1yYzdVVF6nINOr7eRT5deBwS6
FRJKySVU2iZdOl5ipn2ZR60iedoggdpYVkikm1hrK+Kph1S3EQ1pO0b/yQp6RoSBHr2wpPNxBO6c
Ibb2mlLBd+sfxBKBrZR3RbqcloPsdfmnnAjLRokNN7SDX2klfOUlUrtcwrULyicEQZfzErstRwvH
qk6+Jrjk2JIJ50b6gTHOiDB6tuQo2Molm1EwDd0hG3hxS8KooyXsO15iv/0lADxDa9qRCJ4t0eCZ
hPWkJC0cLpsra+qtbPIQkCaOUver+Rkvjq3clWh7EKWKEF40LLExeeSKhgTLlwNCDWwt8FKbyiD5
PHUP9huwdwT5ZJunS8i5bRJ3Xi7B5yMJ6BFJ6EGjHakABag49axi9FgpiyNxJj+9IJv4KhU29LHo
hjQXHZoVDhYMSBMyFk72ujaiN0AWzKkGD4yEnDyyMvTj4poJbXDIlyh3dcl0J4w0pzheKw0QOGYU
J56N1LNFcTIDCTRCKixPn3FYRWpNRY62aVUuIfJClvZhC0rLb/MNTf6KKCUi54v8zrKIoA+CtvMa
aaTdYKiunlbXRTvh61+i69tKEA1Tqb3T9MqrnLFiJR1R95k1cY/r+JQV9NmJFH0M1lONGFofppMp
cxLOrBaLq2+WXoZdhcSZK781nlSFlIioWcwDqM7LIL+1ZqRFWBLQjsZx62alRH+H/ggKQgh+wRAd
+0i+iiGOhRY2WO7LQeFm7ofcfmmpjg+gWG6FHGRPfVXgMUrIRbTjyh0XSb5u8/j62rCuqnw/9J21
m23rQY3mR8zJzTqesauT6AE91KCeV9WjxYQjqG/9MGvd/9+o/uw3/19sk6oqDECdv+6bvH4PInyT
S5v61NWv0fMvmtTf/vZPXWr5C8h75lfwsZBNWroFy/NnC6WAMEu7WViqrEAH/TsBVFhfTN2y6ERj
rVRlU+a3moI5yF//LMwvCLvAUduGqau2apu/hwBqyuoPTWpTKLZO69GgVa7i5Vwslq/P14R0N3/9
s/KXPqCoZel+sex4A6mTMTDAFySAA64Dp5TL1lGIfKUBdbQWpuQYs8IbfnoZjGAehhzZX2vbrl8j
U1AIUS4zWhjIXS5rKRud2bieFH0ta8Nl1gwct/3+1S4JmEXMTdvXn0ARtvSBsu6xopIhB5RzSFJW
t0pvUV/3YMLpfqDNMrBJL4PcvEWmYItzokfhWupxcth4h7oRewv6Ob9RPnDi49gHGeMonckIyn6V
GcA7BAXRK1DwEhTL15L4ZpZd05uQorfchAxGIFncWcGawfEJWWe/7jId1gLdLx2GWlST/sNxpECL
ROd3PNOVzMAS1BFoweluruh09lNxa5OO3SPqJLYZLX4A7sRH19SmylFvx33lc+BS82zXlzJSSU3t
FqE684DoXbuo/Kx1anVGTpdSKwL+IKao69Z9Q0plSaiPYwziobXiPUwtLgsXECXQrda9V6avoPSu
aWglyl0HVhsnFNQg0zUkvkUdaA+lnV8qZjQjl0HAmp4ZuzJimF+lLpxA/iQ0cUy8K5EOunEsb8Wc
PFQyXc4Om2dcx64xGk91n9+Sz05UDkVkrj9EgtuXGXxQfAV3FrPOHNoHNWM9u0Fo77uc5nBoVq7t
axT1bBB0xDWY2YDJuFrADzdqV55MTAUbkwiidDnpIz3AMdSaD9lcUMo0siDHbFynih2sM1Tcaqzd
yqDLV7rCDUUYQ0D9mBMCiA/KkBKOBZbxYnSZJ5vVmVhNB2wbYtvlzo298dqAM7Jp1mkI49wgVZ8M
fbpOfFSIzDGhK9PfTxqejeXPziF5khUilqJY3DYqH1QPGJIqluYQW71XjSBcKyUkaDPt1pIVkvD1
3JObBV6KG69F6rkoakiB8GkkP79NO6fXMMxThNDly9N9N5QfihZwlrf0DYGrF0ohw0hMAw0919LE
lM5Dox77FBndIEtwQ9T+BaGYv1YKrXcUucn4Yoa/sVDsfV7ZPLQeunTaTVZxKWn+XtKUr6GiHEmH
lwhURC4gWsLttV0Wiodu8gs4ntYrDRTcu8SegfOXlfK2tpMFBtCANcLqZpXlbVrEwKvb66aybNdC
prmavBJni7B526WQPx7nNu/9yO+ED41o70mKvSugVCK5LFUPS0zgKjjcHMkfHnSTbV6x5lcsaZU3
p1XuWYM/YoorJm9RLN31ufGG9QkAXqh9bYr2Xg/m+CtGia3R9JhYW8M+QFOiQcFAd2+oIR6E3kre
UYI32lBe1iVITCquiBGbCmpPCxYC0XwLz5xYz3rO9lXPoClrJZKsS3inU9mv21x9B9P7ytxAduPS
vohF8dQlgHKZAZin2mIe1tg8En1pnhEM7kE7+OuqYVQ9I39Cat2oXpto50AaxbEkagjp0b1JMbjm
YV91dUO3WEUdkVTcDU2jNVQmauaOVrZJtMnDj+Xflo2p72QkMMFimdUsIzlHqn8bVNCoGn+CmFmQ
HMjlWhUBUxhNL2GWzp0KRpR/yZK8SmNUOMp4w5CrTnJrW9nTxBTG/zoKWmllHtMbnnz/JrPo+vY2
Ot8CyPlemzVUHrQGkkATGytur+nAF0RpRdk2bJXqME70f/K4j5lJVE/1bImroh2/KljCIc0M1IY9
vDcJF07fqYjwiBHM8upG02hyjb1abWEXvVDFZhdFTjcRa1/FFAXV+ayO2l6b/KcJduohK7RnQ5rM
1Wx2w05fXoukuJsyRnX+IEdYvKHnspic7EY0u9BAJyym8qRqGQAkGqFym7mWWRv7WpB/F9tAiuXB
l9bBLPW3oS/d5i2OrxoBlej6h8VeOZhNsxnsloQhDSubAhI4kGZ3EPQlfcO/HBveVyMexyvZ1+4w
89QPsiAiuhIRXukQZ3W35LbJAzJmVei3uW5S8Jr1tNVbjvaKbKkbAhSTubVOvkVem6haxUsF1vsJ
EaecGtSTSZautU70J5FkqG9V2SkzhRmGIrPc4n5KJkkQ7otmjSiYVU5a3zHf0zgmtGiw1qQPs8tA
YTupUCK43CK7l2gXAedtr1AZrotkFnvgWt5YIcnxp/xWS/H6t/T1qlm6kboZ+S+N4z5Ugx0Aan3b
jqwSJBepyEzCTp2dtkXGZ83VtCL7A+1V4t8nZo9hQex0vb8sG4l3DMfzWDFWC/1u5atYXJREom+x
PJGyFBxxD7CNfFb4AtRa1qYe8F4PVADq/SWlaBhZpDSohYaWDbvWDG8pdpWDwvCR8KFzTwpCQtQC
pZ31+JkUYdT17ZQVykbrpwqXmzHcQY91moKQc6KVQwLelNCZWyT8wqI3VAfR4AUJfGIm4+lFs3C9
rbw9K5kGbz+KZyZ24i1OyWYH1rmWO0rSDl/VGtw/7OIiPuZWVhGKXhpHCFAFi4WbKYF67HK4iXVi
2zsZqt/eDPT94BvRDkYCoveyfdTjsDjVPc+jWjWuP1nxjoq98bAZg9Oj++gHQ4fA2AADVaakR2pi
ryQGba1QLjf07yNP6BqsKBTDRdDKmyDMGSfZ6Vuhm5hUpDxfk87zYIoZEQ6AQEcwwHYLJLZuXMXh
eSqMyykO3jNd0kjSw3QbxIHw4Hi8EI7Gnofl21Pr8QJkEPiWFkKfsayjjdZom0avgwWMg6Is7jDq
tslmDsRrbdv1pitRXA00Dl2lHgIidsfRsaYOkHFr1TsxBfi8I+WoLbAMha6ywkHZncfx1Pc2awcF
9ZzwiLe+jh+lETfVGJDcm1YgDWrlgBPhKNWMW9O4B+WbLkuHf4He8r7MwzdTY5SHYtSJ29wLzfq5
ZbC3M+Yd0C/1WDf+hvXXkS3pTahHmBSMBKVN0MFmknSaClO2n3Q6bYM8f1Sh+paQmrTCWICfE4IR
wXEp63KDjyYs64eppVXyEc80e3ubjr3RZCcO/8jSrb7hOtLVVGgbSwki6wHVZV/5x3TAzKT45rgv
w6vWFOkhtw5i7EsSVBYmgxUSTzrVp6jRpG1t8lNIQkC4Os0x4oOY6E7EpD5t3vhQ5NWIeB7RXx4Y
LpYYbGitf2Mv7gYtQc2rChKJI3Vizyc7ke4kdu2u6M8cTaa1Hlakl5NDgNQqkrmzBu6wIv2aK8E1
OUsuul/5abasN0ZwhIiUw8Ngyxs5Ys6bZUOGI0QgSuPzedOg4pSahhOYOcjBGmf4Or6b+xrRp5WH
+zgebYfM9+jSioZnaPr076e6P/GQ6WezYYL6Xe31LyQJ4Oax0MAKWSxSQk2jdPu+gjEaMZupbD4H
Qn+AnRw0zVXb6K+qLB4s7VxoUv1v8IT+XxRwQRPSOQ+wIHDFNWRUKsXir1fJl+nz/NwsRfJN8fJe
P+f/53//olD+p1/up7KZmAsF1Y8sqzL6KRmx1s9ls/ZFyIpqyrKMrIA0B4uK9idxl9C/qARukif7
+SSoCjygv5XNOpowkp9lGxWaZsna7yqbFWt5qP4eX/HtR1+yORhGqpTPyhJv8V3ZXOhz0xSm+tS/
6snatDYPMTJw8kLW5WXihS46CHNerSSHPd5DdNO7s6us1ijGR2uVrgsHz0n3KBFXJV1WD8blEzrb
8hy6EtKJhUHt1NiG/RMNLkfZ2J7tBR5H9HTtkpVB65kUtb38fPJ1ctbWoZO6oat7/UdWnY4V54vJ
tYo1R8HiOgD58EgrlE7wGnD5EYUFRTo6IQa9q/TxxJ6dXTdXcE6mZxnZbODmO339+fVsV5Sb6/Yl
ew/X+gWxsWsLtedlfu1M9qbq994FgtmJsfATp9ltfeJ06KJol9ewJdzovIUJ4dWFg6bczW6Y3a6r
devIq8C1sV+4tuuQvuFPEPjOrvCYHBpXln1QL1QLTbaLPYBZtPlou0ycvnsI/8lyoeq0XH7z3v1A
jao12YZiIp7UDTJ3T/Ne7HVyXTyTWjvd6Uc2AP3VzV8bPp1nrjO42dflyyrbzFv8qd6LfoAO4XCR
LqvnZJvfJMMpdpk1OCSTOvVq78TbeJ+f5LW40NhvVwGVwzrx6vPwXDxTK3uEVzir8IYwj73bHjFQ
IZJSnGwTrjnLj0SSiNVan9fZtbVX1msjXdWXL3CPimflFewiJ2NtU+9yt3knvAq9yya7AvLq+bv5
cN1viw3aXoJgj+W62khe4uib8NB/TS+01SWScNK6L+UHdZdsojv7gsBiR951LlZYd9heDS/p1dQ6
+wxx4BoiK0NDSozm9g464+0FuWaAOO+oX4YHmSoK+1O+GYgGcEIU6Htz04/usH6f60O/J2DkaG19
31UZcEsr2Vx3jn8d3+lfa05S+8LV7ok00DYu0sKbgGryYN5aqKd4lKn3zU2Ub5PCxY0WBvur6Z4o
k421L91m6+R3HwTuIo5JNg5Tav2OU8z6Cvjzqd5ELnFr17/9tNBO+2cPizAM2bJZVyz0ot+/6DHt
XImG+1PjjTyVj+gQneZDrHPXR1jBvkjXbJNdGE7kgSg/yXCFbt3soO4twv5AbKxFfNul15yZN5i/
1a1kO2Rw3Z2m544QjC1O92lFqxzBNcIpZwUPF9fOanqc97PHAdibXPFOi3jT4DWJXUedXdhMVkld
5qDESKe9O0iOZeFn9Ergq2sjdx3JNb91gr8Jcf/JO2MtUtVfLHeGhXJcF6y4y9r341WwbJwFZWC8
fAXtt5Gvgo9Doa/4NsEaQtUep/2attU+2Wx8V0Md6b4H3hCvWu8oTseVsZpYnrKdvFMf1+985A97
v2rcR1BdPCnCqZ1pm7yIFfeXYBHH4B833vz2fbSWPuZvfYLlPn+3YFNET60ijBdxbjtnXsMkc+V9
eoy+Wk682aoX2QeRmeVKujVg5uzGc3yEINSwRib70MWx5nq4NLYs0kCf3cZ1mIDcjVtrWM0Hhr4O
EM0r7TzK3LuzOKUHL3Jaz97EW4W/GjnHzmUWK10RynoI9zr5BN8iu371Dik/NHK5Kz/coh92JHZL
U9SK8VJ59nnyIIu+onnz7BUYt9JxHx7wizsMK1bq/tB8JBenwTstqxG7krLK3bXiDieyiq4k5/o9
OkleuC42jNCc2osuHe2BtUPhye1ckhRW6ou8cp5xCa8IBF+LjbYaFoVBeL2/4H99JOtpxQEa5v8K
NPyd5O7pUWzfrqrDb99TRf+Hm0pnnPOIRkWt6sIQPxz9BF2DONeqV3J4aCas18OT8sYKgn0C8tPb
uAv2tmM/eTtj52+N1eA+jleJtDoeV0hNXLIGPVLwvPt2j37nZt4m3FTftXbRYY36QTmKe6DGwZ3R
nta0gPP7ebVObxBf72xnbWwUN3UDML6e8abhX3eCzaZ5qI7pdepFZzSVK9YlyzFYDTFfsz7uW8dx
9ri5T1tzlzvdVjkbHhEeK8Tguysl9sxj+s4GGdHKXpVu/3AqoI+hDnB8j2AgxwfpQIjGinKTVXD6
di1/lynhXL7nN239/t6ensv/QUPBTz/EIvinQY/e/6p7r6fr9waIVfOf//F3OwDxV3l7W/x7f+i3
v9BPToNvk5/Xosvb5ScIouIX9EtOj989gssP/Pkjff68v/UV0mc+VveGiUGTv8C1ZNijMNhZfvEa
pgWc+G+/LYkvuq6xmyh0Oz9/fTtCf3eJfu0i/Pbn+3Y1f/vP/OIT/Co0FJznP2Tg/cpV+OFrfHcV
xBfGWWwWXIm/fcrvr4L6hUxEmwHX59X+A314mxvDQO5fewh+/eOrX1SKDCGMH+6++kWnChEyE7ef
r8vfrUM/P2//5BX47Tv7P3f3uV+qoan83L8o7P6NB0DBJcuAcwHB8ovH/PsHQPsiU0Pi2aHE+/z1
7ZL/gZ4ERdd/nAH/3ovAqFYzhKJDVPu2FvC4//Ii8Ft8evUPuxYosm5/W6B+WKT/cUX81ZcB6K9C
Pa4aivbtVv/wKBhfFApoKvM/7qPAj24T3/lttfpvXAkdg5klyO20fn7ov38edDobnLItWhjffn17
C/9IL8Xn6iD+xU3yVx+J/2LuanrchIHoX0G9F2ESvg5daTeq2kqbHnro3Q1UoSJEhVA1/75vsE0w
caPNzh7MbTfEE4894zfP9sxa4HiDwNEFpQaHd6ACp1Hsr3dYiyxjrxLQAqZVBtzqMgwRIp1PQvBW
zwbvFkuh7EKgaixrsSDaDpE1wIIBTbafREJxUDJRXBg36p8m1KrJtYs4hyKI8ESgPT6gNucOQqRA
j8CORXpxpf7Bhxy3a5kzAigaZ42SNYLayRPOFbEKM0w+cDKx9iBQlF+KiGPkIudqATA5BUjCpTzV
TXicuRZEmK5RsgXpenz1ELhgHauhYayaBUVUwNOR1sLCKKIQARUCrkJPFVz79m8yXB8ovBtM5iGc
TJRSvezxWYQWIkTchh2ZQmMLQtx+mYQOLbi+AXgS5SgK7BaDip2bA2JObOugkLm/CybtPfGdQpak
qACfLewgC6njKwSXvg08KtVnKBPC7DjGPRUUUaLsvXqs4QdISMCAXgbfOzU4qrHc6wQAnBNRxLTF
6QQIOG2cFAXOBuuoGwbh22RwZAG5WwsrwCTsCue5DpwXlpCEZAcFTknfjw5eEGxNlCVS3zblSFbW
Ve/iNP/3giFzrj/XFN2X8sM74iKtF4m7VLKr6RT7gxVjjZzt7MPxb6RaGeXor+sOXou2ZJlemX9+
rrGB3+325/GDs/6ZKm/LY1vKZujtU/CKPrn8lqsqRVPEcLNpFCiyGVplRNx2TaoZ3Lo+B8eft5LN
TKp+XQ8+/gWhfpBIvy7nlwQ0scLtxyfZ1IvrB4DMtMZwW37RFQembjZ72Z2qrioDXHs/DK0ejK/y
j+y6yvRhtAWFprmd+i6RnRH6ai8C51I0WuVKeZL976GCiIE2GWwBI7XOFbDBvgSAj21wmpHgtv04
oATJ8YCjOnRw51kG3+rjL2vqThQ5V9QTRkN29S5AFhLZlv1cUxNk4ArZyFZ2Z5cIDUcRLLyBjJP8
gWRVpimasrp5oHR+8/2pbqr3GIytbHd7lxiAnbcR08gAYxE8Vwu3OxF/bDFzU9/KsqtL89uN2hSB
wBZUDSdbVRcal9v2tmrqpnG1TmQYt/XXHZy76Yxdq/6Usu4aC5j9JNfXbKBDb+zIjh/+AQAA//8=
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11</xdr:row>
      <xdr:rowOff>71437</xdr:rowOff>
    </xdr:from>
    <xdr:to>
      <xdr:col>13</xdr:col>
      <xdr:colOff>238125</xdr:colOff>
      <xdr:row>26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2D6F41-256F-2378-9663-0F3B812F5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942975</xdr:colOff>
      <xdr:row>14</xdr:row>
      <xdr:rowOff>71437</xdr:rowOff>
    </xdr:from>
    <xdr:to>
      <xdr:col>12</xdr:col>
      <xdr:colOff>495300</xdr:colOff>
      <xdr:row>28</xdr:row>
      <xdr:rowOff>147637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8A62CF9-496F-FCE2-3CE4-4330520CE7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738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0168E6-74D8-4F59-A87A-C8727E6E377E}" name="Tabla1" displayName="Tabla1" ref="A1:E26" totalsRowShown="0">
  <autoFilter ref="A1:E26" xr:uid="{250168E6-74D8-4F59-A87A-C8727E6E377E}"/>
  <tableColumns count="5">
    <tableColumn id="1" xr3:uid="{414507FC-C920-43B1-8B80-84520CF59EF5}" name="Escala de tiempo" dataDxfId="3"/>
    <tableColumn id="2" xr3:uid="{60BEAFE5-A9F3-4EF1-9599-06D6BB2C2226}" name="Valores"/>
    <tableColumn id="3" xr3:uid="{E54271F8-CBE7-43DF-A3E9-73BE980B7D07}" name="Previsión" dataDxfId="2">
      <calculatedColumnFormula>_xlfn.FORECAST.ETS(A2,$B$2:$B$13,$A$2:$A$13,1,1)</calculatedColumnFormula>
    </tableColumn>
    <tableColumn id="4" xr3:uid="{F37623AD-4B28-490C-867F-E53E026F668D}" name="Límite de confianza inferior" dataDxfId="1">
      <calculatedColumnFormula>C2-_xlfn.FORECAST.ETS.CONFINT(A2,$B$2:$B$13,$A$2:$A$13,0.95,1,1)</calculatedColumnFormula>
    </tableColumn>
    <tableColumn id="5" xr3:uid="{AEDB5BDC-E195-4A5E-820D-A305F7EAFC7F}" name="Límite de confianza superior" dataDxfId="0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A00A-1418-42DB-9360-00CEFA2E38EE}">
  <dimension ref="C3:O371"/>
  <sheetViews>
    <sheetView workbookViewId="0">
      <selection activeCell="E3" sqref="E3"/>
    </sheetView>
  </sheetViews>
  <sheetFormatPr baseColWidth="10" defaultRowHeight="15" x14ac:dyDescent="0.25"/>
  <cols>
    <col min="2" max="2" width="11.42578125" customWidth="1"/>
    <col min="3" max="3" width="7.85546875" customWidth="1"/>
    <col min="5" max="5" width="20.42578125" customWidth="1"/>
    <col min="11" max="11" width="15.5703125" customWidth="1"/>
    <col min="12" max="12" width="9" customWidth="1"/>
  </cols>
  <sheetData>
    <row r="3" spans="3:15" x14ac:dyDescent="0.25">
      <c r="C3" t="s">
        <v>78</v>
      </c>
      <c r="D3" s="3" t="s">
        <v>44</v>
      </c>
      <c r="E3" s="3" t="s">
        <v>45</v>
      </c>
      <c r="F3" s="3" t="s">
        <v>71</v>
      </c>
      <c r="G3" s="3" t="s">
        <v>46</v>
      </c>
      <c r="H3" s="3" t="s">
        <v>47</v>
      </c>
      <c r="I3" s="3" t="s">
        <v>48</v>
      </c>
      <c r="J3" s="3" t="s">
        <v>49</v>
      </c>
      <c r="K3" s="3" t="s">
        <v>50</v>
      </c>
      <c r="L3" s="3" t="s">
        <v>79</v>
      </c>
      <c r="M3" s="3" t="s">
        <v>72</v>
      </c>
    </row>
    <row r="4" spans="3:15" x14ac:dyDescent="0.25">
      <c r="C4" t="str">
        <f>TEXT(D4,"MMMM")</f>
        <v>Enero</v>
      </c>
      <c r="D4" s="1">
        <v>44197</v>
      </c>
      <c r="E4" s="1" t="s">
        <v>42</v>
      </c>
      <c r="F4" t="s">
        <v>0</v>
      </c>
      <c r="G4" t="s">
        <v>11</v>
      </c>
      <c r="H4" t="s">
        <v>6</v>
      </c>
      <c r="I4" t="s">
        <v>20</v>
      </c>
      <c r="J4" t="s">
        <v>4</v>
      </c>
      <c r="K4" s="2">
        <v>19.826446280991735</v>
      </c>
      <c r="L4" s="2">
        <f>K4*0.5</f>
        <v>9.9132231404958677</v>
      </c>
      <c r="M4" s="2">
        <f>K4-L4</f>
        <v>9.9132231404958677</v>
      </c>
      <c r="O4" s="1"/>
    </row>
    <row r="5" spans="3:15" x14ac:dyDescent="0.25">
      <c r="C5" t="str">
        <f t="shared" ref="C5:C68" si="0">TEXT(D5,"MMMM")</f>
        <v>Enero</v>
      </c>
      <c r="D5" s="1">
        <v>44197</v>
      </c>
      <c r="E5" s="1" t="s">
        <v>31</v>
      </c>
      <c r="F5" t="s">
        <v>0</v>
      </c>
      <c r="G5" t="s">
        <v>18</v>
      </c>
      <c r="H5" t="s">
        <v>8</v>
      </c>
      <c r="I5" t="s">
        <v>3</v>
      </c>
      <c r="J5" t="s">
        <v>4</v>
      </c>
      <c r="K5" s="2">
        <v>66.933884297520663</v>
      </c>
      <c r="L5" s="2">
        <f t="shared" ref="L5:L68" si="1">K5*0.5</f>
        <v>33.466942148760332</v>
      </c>
      <c r="M5" s="2">
        <f t="shared" ref="M5:M68" si="2">K5-L5</f>
        <v>33.466942148760332</v>
      </c>
      <c r="O5" s="1"/>
    </row>
    <row r="6" spans="3:15" x14ac:dyDescent="0.25">
      <c r="C6" t="str">
        <f t="shared" si="0"/>
        <v>Enero</v>
      </c>
      <c r="D6" s="1">
        <v>44198</v>
      </c>
      <c r="E6" s="1" t="s">
        <v>41</v>
      </c>
      <c r="F6" t="s">
        <v>5</v>
      </c>
      <c r="G6" t="s">
        <v>1</v>
      </c>
      <c r="H6" t="s">
        <v>8</v>
      </c>
      <c r="I6" t="s">
        <v>15</v>
      </c>
      <c r="J6" t="s">
        <v>10</v>
      </c>
      <c r="K6" s="2">
        <v>15.694214876033056</v>
      </c>
      <c r="L6" s="2">
        <f t="shared" si="1"/>
        <v>7.8471074380165282</v>
      </c>
      <c r="M6" s="2">
        <f t="shared" si="2"/>
        <v>7.8471074380165282</v>
      </c>
      <c r="O6" s="1"/>
    </row>
    <row r="7" spans="3:15" x14ac:dyDescent="0.25">
      <c r="C7" t="str">
        <f t="shared" si="0"/>
        <v>Enero</v>
      </c>
      <c r="D7" s="1">
        <v>44198</v>
      </c>
      <c r="E7" s="1" t="s">
        <v>42</v>
      </c>
      <c r="F7" t="s">
        <v>5</v>
      </c>
      <c r="G7" t="s">
        <v>22</v>
      </c>
      <c r="H7" t="s">
        <v>2</v>
      </c>
      <c r="I7" t="s">
        <v>23</v>
      </c>
      <c r="J7" t="s">
        <v>7</v>
      </c>
      <c r="K7" s="2">
        <v>26.438016528925619</v>
      </c>
      <c r="L7" s="2">
        <f t="shared" si="1"/>
        <v>13.21900826446281</v>
      </c>
      <c r="M7" s="2">
        <f t="shared" si="2"/>
        <v>13.21900826446281</v>
      </c>
      <c r="O7" s="1"/>
    </row>
    <row r="8" spans="3:15" x14ac:dyDescent="0.25">
      <c r="C8" t="str">
        <f t="shared" si="0"/>
        <v>Enero</v>
      </c>
      <c r="D8" s="1">
        <v>44198</v>
      </c>
      <c r="E8" s="1" t="s">
        <v>29</v>
      </c>
      <c r="F8" t="s">
        <v>0</v>
      </c>
      <c r="G8" t="s">
        <v>16</v>
      </c>
      <c r="H8" t="s">
        <v>6</v>
      </c>
      <c r="I8" t="s">
        <v>9</v>
      </c>
      <c r="J8" t="s">
        <v>10</v>
      </c>
      <c r="K8" s="2">
        <v>31.396694214876035</v>
      </c>
      <c r="L8" s="2">
        <f t="shared" si="1"/>
        <v>15.698347107438018</v>
      </c>
      <c r="M8" s="2">
        <f t="shared" si="2"/>
        <v>15.698347107438018</v>
      </c>
      <c r="O8" s="1"/>
    </row>
    <row r="9" spans="3:15" x14ac:dyDescent="0.25">
      <c r="C9" t="str">
        <f t="shared" si="0"/>
        <v>Enero</v>
      </c>
      <c r="D9" s="1">
        <v>44200</v>
      </c>
      <c r="E9" s="1" t="s">
        <v>41</v>
      </c>
      <c r="F9" t="s">
        <v>5</v>
      </c>
      <c r="G9" t="s">
        <v>22</v>
      </c>
      <c r="H9" t="s">
        <v>19</v>
      </c>
      <c r="I9" t="s">
        <v>12</v>
      </c>
      <c r="J9" t="s">
        <v>10</v>
      </c>
      <c r="K9" s="2">
        <v>29.743801652892564</v>
      </c>
      <c r="L9" s="2">
        <f t="shared" si="1"/>
        <v>14.871900826446282</v>
      </c>
      <c r="M9" s="2">
        <f t="shared" si="2"/>
        <v>14.871900826446282</v>
      </c>
      <c r="O9" s="1"/>
    </row>
    <row r="10" spans="3:15" x14ac:dyDescent="0.25">
      <c r="C10" t="str">
        <f t="shared" si="0"/>
        <v>Enero</v>
      </c>
      <c r="D10" s="1">
        <v>44200</v>
      </c>
      <c r="E10" s="1" t="s">
        <v>43</v>
      </c>
      <c r="F10" t="s">
        <v>5</v>
      </c>
      <c r="G10" t="s">
        <v>11</v>
      </c>
      <c r="H10" t="s">
        <v>19</v>
      </c>
      <c r="I10" t="s">
        <v>23</v>
      </c>
      <c r="J10" t="s">
        <v>10</v>
      </c>
      <c r="K10" s="2">
        <v>30.5702479338843</v>
      </c>
      <c r="L10" s="2">
        <f t="shared" si="1"/>
        <v>15.28512396694215</v>
      </c>
      <c r="M10" s="2">
        <f t="shared" si="2"/>
        <v>15.28512396694215</v>
      </c>
      <c r="O10" s="1"/>
    </row>
    <row r="11" spans="3:15" x14ac:dyDescent="0.25">
      <c r="C11" t="str">
        <f t="shared" si="0"/>
        <v>Enero</v>
      </c>
      <c r="D11" s="1">
        <v>44201</v>
      </c>
      <c r="E11" s="1" t="s">
        <v>32</v>
      </c>
      <c r="F11" t="s">
        <v>5</v>
      </c>
      <c r="G11" t="s">
        <v>22</v>
      </c>
      <c r="H11" t="s">
        <v>8</v>
      </c>
      <c r="I11" t="s">
        <v>13</v>
      </c>
      <c r="J11" t="s">
        <v>7</v>
      </c>
      <c r="K11" s="2">
        <v>4.9504132231404965</v>
      </c>
      <c r="L11" s="2">
        <f t="shared" si="1"/>
        <v>2.4752066115702482</v>
      </c>
      <c r="M11" s="2">
        <f t="shared" si="2"/>
        <v>2.4752066115702482</v>
      </c>
      <c r="O11" s="1"/>
    </row>
    <row r="12" spans="3:15" x14ac:dyDescent="0.25">
      <c r="C12" t="str">
        <f t="shared" si="0"/>
        <v>Enero</v>
      </c>
      <c r="D12" s="1">
        <v>44202</v>
      </c>
      <c r="E12" s="1" t="s">
        <v>43</v>
      </c>
      <c r="F12" t="s">
        <v>0</v>
      </c>
      <c r="G12" t="s">
        <v>11</v>
      </c>
      <c r="H12" t="s">
        <v>19</v>
      </c>
      <c r="I12" t="s">
        <v>20</v>
      </c>
      <c r="J12" t="s">
        <v>4</v>
      </c>
      <c r="K12" s="2">
        <v>23.958677685950413</v>
      </c>
      <c r="L12" s="2">
        <f t="shared" si="1"/>
        <v>11.979338842975206</v>
      </c>
      <c r="M12" s="2">
        <f t="shared" si="2"/>
        <v>11.979338842975206</v>
      </c>
      <c r="O12" s="1"/>
    </row>
    <row r="13" spans="3:15" x14ac:dyDescent="0.25">
      <c r="C13" t="str">
        <f t="shared" si="0"/>
        <v>Enero</v>
      </c>
      <c r="D13" s="1">
        <v>44203</v>
      </c>
      <c r="E13" s="1" t="s">
        <v>37</v>
      </c>
      <c r="F13" t="s">
        <v>0</v>
      </c>
      <c r="G13" t="s">
        <v>16</v>
      </c>
      <c r="H13" t="s">
        <v>19</v>
      </c>
      <c r="I13" t="s">
        <v>15</v>
      </c>
      <c r="J13" t="s">
        <v>10</v>
      </c>
      <c r="K13" s="2">
        <v>14</v>
      </c>
      <c r="L13" s="2">
        <f t="shared" si="1"/>
        <v>7</v>
      </c>
      <c r="M13" s="2">
        <f t="shared" si="2"/>
        <v>7</v>
      </c>
      <c r="O13" s="1"/>
    </row>
    <row r="14" spans="3:15" x14ac:dyDescent="0.25">
      <c r="C14" t="str">
        <f t="shared" si="0"/>
        <v>Enero</v>
      </c>
      <c r="D14" s="1">
        <v>44204</v>
      </c>
      <c r="E14" s="1" t="s">
        <v>28</v>
      </c>
      <c r="F14" t="s">
        <v>0</v>
      </c>
      <c r="G14" t="s">
        <v>11</v>
      </c>
      <c r="H14" t="s">
        <v>6</v>
      </c>
      <c r="I14" t="s">
        <v>13</v>
      </c>
      <c r="J14" t="s">
        <v>10</v>
      </c>
      <c r="K14" s="2">
        <v>18.173553719008265</v>
      </c>
      <c r="L14" s="2">
        <f t="shared" si="1"/>
        <v>9.0867768595041323</v>
      </c>
      <c r="M14" s="2">
        <f t="shared" si="2"/>
        <v>9.0867768595041323</v>
      </c>
      <c r="O14" s="1"/>
    </row>
    <row r="15" spans="3:15" x14ac:dyDescent="0.25">
      <c r="C15" t="str">
        <f t="shared" si="0"/>
        <v>Enero</v>
      </c>
      <c r="D15" s="1">
        <v>44204</v>
      </c>
      <c r="E15" s="1" t="s">
        <v>37</v>
      </c>
      <c r="F15" t="s">
        <v>5</v>
      </c>
      <c r="G15" t="s">
        <v>62</v>
      </c>
      <c r="H15" t="s">
        <v>6</v>
      </c>
      <c r="I15" t="s">
        <v>12</v>
      </c>
      <c r="J15" t="s">
        <v>10</v>
      </c>
      <c r="K15" s="2">
        <v>32.223140495867774</v>
      </c>
      <c r="L15" s="2">
        <f t="shared" si="1"/>
        <v>16.111570247933887</v>
      </c>
      <c r="M15" s="2">
        <f t="shared" si="2"/>
        <v>16.111570247933887</v>
      </c>
      <c r="O15" s="1"/>
    </row>
    <row r="16" spans="3:15" x14ac:dyDescent="0.25">
      <c r="C16" t="str">
        <f t="shared" si="0"/>
        <v>Enero</v>
      </c>
      <c r="D16" s="1">
        <v>44209</v>
      </c>
      <c r="E16" s="1" t="s">
        <v>39</v>
      </c>
      <c r="F16" t="s">
        <v>0</v>
      </c>
      <c r="G16" t="s">
        <v>21</v>
      </c>
      <c r="H16" t="s">
        <v>2</v>
      </c>
      <c r="I16" t="s">
        <v>17</v>
      </c>
      <c r="J16" t="s">
        <v>10</v>
      </c>
      <c r="K16" s="2">
        <v>5.7768595041322319</v>
      </c>
      <c r="L16" s="2">
        <f t="shared" si="1"/>
        <v>2.888429752066116</v>
      </c>
      <c r="M16" s="2">
        <f t="shared" si="2"/>
        <v>2.888429752066116</v>
      </c>
      <c r="O16" s="1"/>
    </row>
    <row r="17" spans="3:15" x14ac:dyDescent="0.25">
      <c r="C17" t="str">
        <f t="shared" si="0"/>
        <v>Enero</v>
      </c>
      <c r="D17" s="1">
        <v>44211</v>
      </c>
      <c r="E17" s="1" t="s">
        <v>26</v>
      </c>
      <c r="F17" t="s">
        <v>5</v>
      </c>
      <c r="G17" t="s">
        <v>14</v>
      </c>
      <c r="H17" t="s">
        <v>6</v>
      </c>
      <c r="I17" t="s">
        <v>23</v>
      </c>
      <c r="J17" t="s">
        <v>7</v>
      </c>
      <c r="K17" s="2">
        <v>55.36363636363636</v>
      </c>
      <c r="L17" s="2">
        <f t="shared" si="1"/>
        <v>27.68181818181818</v>
      </c>
      <c r="M17" s="2">
        <f t="shared" si="2"/>
        <v>27.68181818181818</v>
      </c>
      <c r="O17" s="1"/>
    </row>
    <row r="18" spans="3:15" x14ac:dyDescent="0.25">
      <c r="C18" t="str">
        <f t="shared" si="0"/>
        <v>Enero</v>
      </c>
      <c r="D18" s="1">
        <v>44212</v>
      </c>
      <c r="E18" s="1" t="s">
        <v>43</v>
      </c>
      <c r="F18" t="s">
        <v>0</v>
      </c>
      <c r="G18" t="s">
        <v>21</v>
      </c>
      <c r="H18" t="s">
        <v>2</v>
      </c>
      <c r="I18" t="s">
        <v>23</v>
      </c>
      <c r="J18" t="s">
        <v>4</v>
      </c>
      <c r="K18" s="2">
        <v>7.4297520661157028</v>
      </c>
      <c r="L18" s="2">
        <f t="shared" si="1"/>
        <v>3.7148760330578514</v>
      </c>
      <c r="M18" s="2">
        <f t="shared" si="2"/>
        <v>3.7148760330578514</v>
      </c>
      <c r="O18" s="1"/>
    </row>
    <row r="19" spans="3:15" x14ac:dyDescent="0.25">
      <c r="C19" t="str">
        <f t="shared" si="0"/>
        <v>Enero</v>
      </c>
      <c r="D19" s="1">
        <v>44212</v>
      </c>
      <c r="E19" s="1" t="s">
        <v>25</v>
      </c>
      <c r="F19" t="s">
        <v>0</v>
      </c>
      <c r="G19" t="s">
        <v>16</v>
      </c>
      <c r="H19" t="s">
        <v>19</v>
      </c>
      <c r="I19" t="s">
        <v>15</v>
      </c>
      <c r="J19" t="s">
        <v>10</v>
      </c>
      <c r="K19" s="2">
        <v>30.5702479338843</v>
      </c>
      <c r="L19" s="2">
        <f t="shared" si="1"/>
        <v>15.28512396694215</v>
      </c>
      <c r="M19" s="2">
        <f t="shared" si="2"/>
        <v>15.28512396694215</v>
      </c>
      <c r="O19" s="1"/>
    </row>
    <row r="20" spans="3:15" x14ac:dyDescent="0.25">
      <c r="C20" t="str">
        <f t="shared" si="0"/>
        <v>Enero</v>
      </c>
      <c r="D20" s="1">
        <v>44213</v>
      </c>
      <c r="E20" s="1" t="s">
        <v>40</v>
      </c>
      <c r="F20" t="s">
        <v>5</v>
      </c>
      <c r="G20" t="s">
        <v>18</v>
      </c>
      <c r="H20" t="s">
        <v>8</v>
      </c>
      <c r="I20" t="s">
        <v>12</v>
      </c>
      <c r="J20" t="s">
        <v>10</v>
      </c>
      <c r="K20" s="2">
        <v>80.983471074380162</v>
      </c>
      <c r="L20" s="2">
        <f t="shared" si="1"/>
        <v>40.491735537190081</v>
      </c>
      <c r="M20" s="2">
        <f t="shared" si="2"/>
        <v>40.491735537190081</v>
      </c>
      <c r="O20" s="1"/>
    </row>
    <row r="21" spans="3:15" x14ac:dyDescent="0.25">
      <c r="C21" t="str">
        <f t="shared" si="0"/>
        <v>Enero</v>
      </c>
      <c r="D21" s="1">
        <v>44214</v>
      </c>
      <c r="E21" s="1" t="s">
        <v>25</v>
      </c>
      <c r="F21" t="s">
        <v>5</v>
      </c>
      <c r="G21" t="s">
        <v>1</v>
      </c>
      <c r="H21" t="s">
        <v>19</v>
      </c>
      <c r="I21" t="s">
        <v>3</v>
      </c>
      <c r="J21" t="s">
        <v>7</v>
      </c>
      <c r="K21" s="2">
        <v>9.9090909090909101</v>
      </c>
      <c r="L21" s="2">
        <f t="shared" si="1"/>
        <v>4.954545454545455</v>
      </c>
      <c r="M21" s="2">
        <f t="shared" si="2"/>
        <v>4.954545454545455</v>
      </c>
      <c r="O21" s="1"/>
    </row>
    <row r="22" spans="3:15" x14ac:dyDescent="0.25">
      <c r="C22" t="str">
        <f t="shared" si="0"/>
        <v>Enero</v>
      </c>
      <c r="D22" s="1">
        <v>44215</v>
      </c>
      <c r="E22" s="1" t="s">
        <v>30</v>
      </c>
      <c r="F22" t="s">
        <v>5</v>
      </c>
      <c r="G22" t="s">
        <v>22</v>
      </c>
      <c r="H22" t="s">
        <v>6</v>
      </c>
      <c r="I22" t="s">
        <v>12</v>
      </c>
      <c r="J22" t="s">
        <v>10</v>
      </c>
      <c r="K22" s="2">
        <v>22.305785123966942</v>
      </c>
      <c r="L22" s="2">
        <f t="shared" si="1"/>
        <v>11.152892561983471</v>
      </c>
      <c r="M22" s="2">
        <f t="shared" si="2"/>
        <v>11.152892561983471</v>
      </c>
      <c r="O22" s="1"/>
    </row>
    <row r="23" spans="3:15" x14ac:dyDescent="0.25">
      <c r="C23" t="str">
        <f t="shared" si="0"/>
        <v>Enero</v>
      </c>
      <c r="D23" s="1">
        <v>44216</v>
      </c>
      <c r="E23" s="1" t="s">
        <v>29</v>
      </c>
      <c r="F23" t="s">
        <v>0</v>
      </c>
      <c r="G23" t="s">
        <v>16</v>
      </c>
      <c r="H23" t="s">
        <v>2</v>
      </c>
      <c r="I23" t="s">
        <v>23</v>
      </c>
      <c r="J23" t="s">
        <v>10</v>
      </c>
      <c r="K23" s="2">
        <v>19</v>
      </c>
      <c r="L23" s="2">
        <f t="shared" si="1"/>
        <v>9.5</v>
      </c>
      <c r="M23" s="2">
        <f t="shared" si="2"/>
        <v>9.5</v>
      </c>
      <c r="O23" s="1"/>
    </row>
    <row r="24" spans="3:15" x14ac:dyDescent="0.25">
      <c r="C24" t="str">
        <f t="shared" si="0"/>
        <v>Enero</v>
      </c>
      <c r="D24" s="1">
        <v>44216</v>
      </c>
      <c r="E24" s="1" t="s">
        <v>29</v>
      </c>
      <c r="F24" t="s">
        <v>0</v>
      </c>
      <c r="G24" t="s">
        <v>16</v>
      </c>
      <c r="H24" t="s">
        <v>19</v>
      </c>
      <c r="I24" t="s">
        <v>9</v>
      </c>
      <c r="J24" t="s">
        <v>10</v>
      </c>
      <c r="K24" s="2">
        <v>21.479338842975206</v>
      </c>
      <c r="L24" s="2">
        <f t="shared" si="1"/>
        <v>10.739669421487603</v>
      </c>
      <c r="M24" s="2">
        <f t="shared" si="2"/>
        <v>10.739669421487603</v>
      </c>
      <c r="O24" s="1"/>
    </row>
    <row r="25" spans="3:15" x14ac:dyDescent="0.25">
      <c r="C25" t="str">
        <f t="shared" si="0"/>
        <v>Enero</v>
      </c>
      <c r="D25" s="1">
        <v>44217</v>
      </c>
      <c r="E25" s="1" t="s">
        <v>41</v>
      </c>
      <c r="F25" t="s">
        <v>5</v>
      </c>
      <c r="G25" t="s">
        <v>62</v>
      </c>
      <c r="H25" t="s">
        <v>19</v>
      </c>
      <c r="I25" t="s">
        <v>13</v>
      </c>
      <c r="J25" t="s">
        <v>7</v>
      </c>
      <c r="K25" s="2">
        <v>22.305785123966942</v>
      </c>
      <c r="L25" s="2">
        <f t="shared" si="1"/>
        <v>11.152892561983471</v>
      </c>
      <c r="M25" s="2">
        <f t="shared" si="2"/>
        <v>11.152892561983471</v>
      </c>
      <c r="O25" s="1"/>
    </row>
    <row r="26" spans="3:15" x14ac:dyDescent="0.25">
      <c r="C26" t="str">
        <f t="shared" si="0"/>
        <v>Enero</v>
      </c>
      <c r="D26" s="1">
        <v>44217</v>
      </c>
      <c r="E26" s="1" t="s">
        <v>34</v>
      </c>
      <c r="F26" t="s">
        <v>0</v>
      </c>
      <c r="G26" t="s">
        <v>21</v>
      </c>
      <c r="H26" t="s">
        <v>2</v>
      </c>
      <c r="I26" t="s">
        <v>20</v>
      </c>
      <c r="J26" t="s">
        <v>4</v>
      </c>
      <c r="K26" s="2">
        <v>14.867768595041321</v>
      </c>
      <c r="L26" s="2">
        <f t="shared" si="1"/>
        <v>7.4338842975206605</v>
      </c>
      <c r="M26" s="2">
        <f t="shared" si="2"/>
        <v>7.4338842975206605</v>
      </c>
      <c r="O26" s="1"/>
    </row>
    <row r="27" spans="3:15" x14ac:dyDescent="0.25">
      <c r="C27" t="str">
        <f t="shared" si="0"/>
        <v>Enero</v>
      </c>
      <c r="D27" s="1">
        <v>44218</v>
      </c>
      <c r="E27" s="1" t="s">
        <v>42</v>
      </c>
      <c r="F27" t="s">
        <v>5</v>
      </c>
      <c r="G27" t="s">
        <v>62</v>
      </c>
      <c r="H27" t="s">
        <v>2</v>
      </c>
      <c r="I27" t="s">
        <v>23</v>
      </c>
      <c r="J27" t="s">
        <v>10</v>
      </c>
      <c r="K27" s="2">
        <v>41.314049586776861</v>
      </c>
      <c r="L27" s="2">
        <f t="shared" si="1"/>
        <v>20.65702479338843</v>
      </c>
      <c r="M27" s="2">
        <f t="shared" si="2"/>
        <v>20.65702479338843</v>
      </c>
      <c r="O27" s="1"/>
    </row>
    <row r="28" spans="3:15" x14ac:dyDescent="0.25">
      <c r="C28" t="str">
        <f t="shared" si="0"/>
        <v>Enero</v>
      </c>
      <c r="D28" s="1">
        <v>44218</v>
      </c>
      <c r="E28" s="1" t="s">
        <v>26</v>
      </c>
      <c r="F28" t="s">
        <v>0</v>
      </c>
      <c r="G28" t="s">
        <v>21</v>
      </c>
      <c r="H28" t="s">
        <v>8</v>
      </c>
      <c r="I28" t="s">
        <v>17</v>
      </c>
      <c r="J28" t="s">
        <v>4</v>
      </c>
      <c r="K28" s="2">
        <v>15.694214876033056</v>
      </c>
      <c r="L28" s="2">
        <f t="shared" si="1"/>
        <v>7.8471074380165282</v>
      </c>
      <c r="M28" s="2">
        <f t="shared" si="2"/>
        <v>7.8471074380165282</v>
      </c>
      <c r="O28" s="1"/>
    </row>
    <row r="29" spans="3:15" x14ac:dyDescent="0.25">
      <c r="C29" t="str">
        <f t="shared" si="0"/>
        <v>Enero</v>
      </c>
      <c r="D29" s="1">
        <v>44220</v>
      </c>
      <c r="E29" s="1" t="s">
        <v>27</v>
      </c>
      <c r="F29" t="s">
        <v>0</v>
      </c>
      <c r="G29" t="s">
        <v>16</v>
      </c>
      <c r="H29" t="s">
        <v>2</v>
      </c>
      <c r="I29" t="s">
        <v>23</v>
      </c>
      <c r="J29" t="s">
        <v>4</v>
      </c>
      <c r="K29" s="2">
        <v>23.958677685950413</v>
      </c>
      <c r="L29" s="2">
        <f t="shared" si="1"/>
        <v>11.979338842975206</v>
      </c>
      <c r="M29" s="2">
        <f t="shared" si="2"/>
        <v>11.979338842975206</v>
      </c>
      <c r="O29" s="1"/>
    </row>
    <row r="30" spans="3:15" x14ac:dyDescent="0.25">
      <c r="C30" t="str">
        <f t="shared" si="0"/>
        <v>Enero</v>
      </c>
      <c r="D30" s="1">
        <v>44221</v>
      </c>
      <c r="E30" s="1" t="s">
        <v>43</v>
      </c>
      <c r="F30" t="s">
        <v>5</v>
      </c>
      <c r="G30" t="s">
        <v>18</v>
      </c>
      <c r="H30" t="s">
        <v>19</v>
      </c>
      <c r="I30" t="s">
        <v>9</v>
      </c>
      <c r="J30" t="s">
        <v>7</v>
      </c>
      <c r="K30" s="2">
        <v>96.685950413223139</v>
      </c>
      <c r="L30" s="2">
        <f t="shared" si="1"/>
        <v>48.34297520661157</v>
      </c>
      <c r="M30" s="2">
        <f t="shared" si="2"/>
        <v>48.34297520661157</v>
      </c>
      <c r="O30" s="1"/>
    </row>
    <row r="31" spans="3:15" x14ac:dyDescent="0.25">
      <c r="C31" t="str">
        <f t="shared" si="0"/>
        <v>Enero</v>
      </c>
      <c r="D31" s="1">
        <v>44222</v>
      </c>
      <c r="E31" s="1" t="s">
        <v>35</v>
      </c>
      <c r="F31" t="s">
        <v>5</v>
      </c>
      <c r="G31" t="s">
        <v>22</v>
      </c>
      <c r="H31" t="s">
        <v>2</v>
      </c>
      <c r="I31" t="s">
        <v>3</v>
      </c>
      <c r="J31" t="s">
        <v>7</v>
      </c>
      <c r="K31" s="2">
        <v>19</v>
      </c>
      <c r="L31" s="2">
        <f t="shared" si="1"/>
        <v>9.5</v>
      </c>
      <c r="M31" s="2">
        <f t="shared" si="2"/>
        <v>9.5</v>
      </c>
      <c r="O31" s="1"/>
    </row>
    <row r="32" spans="3:15" x14ac:dyDescent="0.25">
      <c r="C32" t="str">
        <f t="shared" si="0"/>
        <v>Enero</v>
      </c>
      <c r="D32" s="1">
        <v>44224</v>
      </c>
      <c r="E32" s="1" t="s">
        <v>40</v>
      </c>
      <c r="F32" t="s">
        <v>5</v>
      </c>
      <c r="G32" t="s">
        <v>22</v>
      </c>
      <c r="H32" t="s">
        <v>19</v>
      </c>
      <c r="I32" t="s">
        <v>12</v>
      </c>
      <c r="J32" t="s">
        <v>7</v>
      </c>
      <c r="K32" s="2">
        <v>17.347107438016529</v>
      </c>
      <c r="L32" s="2">
        <f t="shared" si="1"/>
        <v>8.6735537190082646</v>
      </c>
      <c r="M32" s="2">
        <f t="shared" si="2"/>
        <v>8.6735537190082646</v>
      </c>
      <c r="O32" s="1"/>
    </row>
    <row r="33" spans="3:15" x14ac:dyDescent="0.25">
      <c r="C33" t="str">
        <f t="shared" si="0"/>
        <v>Enero</v>
      </c>
      <c r="D33" s="1">
        <v>44225</v>
      </c>
      <c r="E33" s="1" t="s">
        <v>43</v>
      </c>
      <c r="F33" t="s">
        <v>5</v>
      </c>
      <c r="G33" t="s">
        <v>14</v>
      </c>
      <c r="H33" t="s">
        <v>8</v>
      </c>
      <c r="I33" t="s">
        <v>17</v>
      </c>
      <c r="J33" t="s">
        <v>7</v>
      </c>
      <c r="K33" s="2">
        <v>68.586776859504127</v>
      </c>
      <c r="L33" s="2">
        <f t="shared" si="1"/>
        <v>34.293388429752063</v>
      </c>
      <c r="M33" s="2">
        <f t="shared" si="2"/>
        <v>34.293388429752063</v>
      </c>
      <c r="O33" s="1"/>
    </row>
    <row r="34" spans="3:15" x14ac:dyDescent="0.25">
      <c r="C34" t="str">
        <f t="shared" si="0"/>
        <v>Enero</v>
      </c>
      <c r="D34" s="1">
        <v>44225</v>
      </c>
      <c r="E34" s="1" t="s">
        <v>34</v>
      </c>
      <c r="F34" t="s">
        <v>5</v>
      </c>
      <c r="G34" t="s">
        <v>22</v>
      </c>
      <c r="H34" t="s">
        <v>19</v>
      </c>
      <c r="I34" t="s">
        <v>3</v>
      </c>
      <c r="J34" t="s">
        <v>10</v>
      </c>
      <c r="K34" s="2">
        <v>19</v>
      </c>
      <c r="L34" s="2">
        <f t="shared" si="1"/>
        <v>9.5</v>
      </c>
      <c r="M34" s="2">
        <f t="shared" si="2"/>
        <v>9.5</v>
      </c>
      <c r="O34" s="1"/>
    </row>
    <row r="35" spans="3:15" x14ac:dyDescent="0.25">
      <c r="C35" t="str">
        <f t="shared" si="0"/>
        <v>Enero</v>
      </c>
      <c r="D35" s="1">
        <v>44225</v>
      </c>
      <c r="E35" s="1" t="s">
        <v>26</v>
      </c>
      <c r="F35" t="s">
        <v>5</v>
      </c>
      <c r="G35" t="s">
        <v>18</v>
      </c>
      <c r="H35" t="s">
        <v>2</v>
      </c>
      <c r="I35" t="s">
        <v>20</v>
      </c>
      <c r="J35" t="s">
        <v>7</v>
      </c>
      <c r="K35" s="2">
        <v>82.63636363636364</v>
      </c>
      <c r="L35" s="2">
        <f t="shared" si="1"/>
        <v>41.31818181818182</v>
      </c>
      <c r="M35" s="2">
        <f t="shared" si="2"/>
        <v>41.31818181818182</v>
      </c>
      <c r="O35" s="1"/>
    </row>
    <row r="36" spans="3:15" x14ac:dyDescent="0.25">
      <c r="C36" t="str">
        <f t="shared" si="0"/>
        <v>Enero</v>
      </c>
      <c r="D36" s="1">
        <v>44225</v>
      </c>
      <c r="E36" s="1" t="s">
        <v>31</v>
      </c>
      <c r="F36" t="s">
        <v>0</v>
      </c>
      <c r="G36" t="s">
        <v>11</v>
      </c>
      <c r="H36" t="s">
        <v>8</v>
      </c>
      <c r="I36" t="s">
        <v>3</v>
      </c>
      <c r="J36" t="s">
        <v>10</v>
      </c>
      <c r="K36" s="2">
        <v>33.876033057851245</v>
      </c>
      <c r="L36" s="2">
        <f t="shared" si="1"/>
        <v>16.938016528925623</v>
      </c>
      <c r="M36" s="2">
        <f t="shared" si="2"/>
        <v>16.938016528925623</v>
      </c>
      <c r="O36" s="1"/>
    </row>
    <row r="37" spans="3:15" x14ac:dyDescent="0.25">
      <c r="C37" t="str">
        <f t="shared" si="0"/>
        <v>Enero</v>
      </c>
      <c r="D37" s="1">
        <v>44227</v>
      </c>
      <c r="E37" s="1" t="s">
        <v>36</v>
      </c>
      <c r="F37" t="s">
        <v>5</v>
      </c>
      <c r="G37" t="s">
        <v>1</v>
      </c>
      <c r="H37" t="s">
        <v>19</v>
      </c>
      <c r="I37" t="s">
        <v>3</v>
      </c>
      <c r="J37" t="s">
        <v>7</v>
      </c>
      <c r="K37" s="2">
        <v>14.867768595041321</v>
      </c>
      <c r="L37" s="2">
        <f t="shared" si="1"/>
        <v>7.4338842975206605</v>
      </c>
      <c r="M37" s="2">
        <f t="shared" si="2"/>
        <v>7.4338842975206605</v>
      </c>
      <c r="O37" s="1"/>
    </row>
    <row r="38" spans="3:15" x14ac:dyDescent="0.25">
      <c r="C38" t="str">
        <f t="shared" si="0"/>
        <v>Enero</v>
      </c>
      <c r="D38" s="1">
        <v>44227</v>
      </c>
      <c r="E38" s="1" t="s">
        <v>25</v>
      </c>
      <c r="F38" t="s">
        <v>5</v>
      </c>
      <c r="G38" t="s">
        <v>1</v>
      </c>
      <c r="H38" t="s">
        <v>19</v>
      </c>
      <c r="I38" t="s">
        <v>20</v>
      </c>
      <c r="J38" t="s">
        <v>10</v>
      </c>
      <c r="K38" s="2">
        <v>9.9090909090909101</v>
      </c>
      <c r="L38" s="2">
        <f t="shared" si="1"/>
        <v>4.954545454545455</v>
      </c>
      <c r="M38" s="2">
        <f t="shared" si="2"/>
        <v>4.954545454545455</v>
      </c>
      <c r="O38" s="1"/>
    </row>
    <row r="39" spans="3:15" x14ac:dyDescent="0.25">
      <c r="C39" t="str">
        <f t="shared" si="0"/>
        <v>Enero</v>
      </c>
      <c r="D39" s="1">
        <v>44227</v>
      </c>
      <c r="E39" s="1" t="s">
        <v>43</v>
      </c>
      <c r="F39" t="s">
        <v>0</v>
      </c>
      <c r="G39" t="s">
        <v>11</v>
      </c>
      <c r="H39" t="s">
        <v>19</v>
      </c>
      <c r="I39" t="s">
        <v>20</v>
      </c>
      <c r="J39" t="s">
        <v>4</v>
      </c>
      <c r="K39" s="2">
        <v>29.743801652892564</v>
      </c>
      <c r="L39" s="2">
        <f t="shared" si="1"/>
        <v>14.871900826446282</v>
      </c>
      <c r="M39" s="2">
        <f t="shared" si="2"/>
        <v>14.871900826446282</v>
      </c>
      <c r="O39" s="1"/>
    </row>
    <row r="40" spans="3:15" x14ac:dyDescent="0.25">
      <c r="C40" t="str">
        <f t="shared" si="0"/>
        <v>Febrero</v>
      </c>
      <c r="D40" s="1">
        <v>44228</v>
      </c>
      <c r="E40" s="1" t="s">
        <v>30</v>
      </c>
      <c r="F40" t="s">
        <v>5</v>
      </c>
      <c r="G40" t="s">
        <v>14</v>
      </c>
      <c r="H40" t="s">
        <v>2</v>
      </c>
      <c r="I40" t="s">
        <v>23</v>
      </c>
      <c r="J40" t="s">
        <v>7</v>
      </c>
      <c r="K40" s="2">
        <v>76.024793388429757</v>
      </c>
      <c r="L40" s="2">
        <f t="shared" si="1"/>
        <v>38.012396694214878</v>
      </c>
      <c r="M40" s="2">
        <f t="shared" si="2"/>
        <v>38.012396694214878</v>
      </c>
      <c r="O40" s="1"/>
    </row>
    <row r="41" spans="3:15" x14ac:dyDescent="0.25">
      <c r="C41" t="str">
        <f t="shared" si="0"/>
        <v>Febrero</v>
      </c>
      <c r="D41" s="1">
        <v>44229</v>
      </c>
      <c r="E41" s="1" t="s">
        <v>31</v>
      </c>
      <c r="F41" t="s">
        <v>0</v>
      </c>
      <c r="G41" t="s">
        <v>18</v>
      </c>
      <c r="H41" t="s">
        <v>8</v>
      </c>
      <c r="I41" t="s">
        <v>17</v>
      </c>
      <c r="J41" t="s">
        <v>4</v>
      </c>
      <c r="K41" s="2">
        <v>99.165289256198349</v>
      </c>
      <c r="L41" s="2">
        <f t="shared" si="1"/>
        <v>49.582644628099175</v>
      </c>
      <c r="M41" s="2">
        <f t="shared" si="2"/>
        <v>49.582644628099175</v>
      </c>
      <c r="O41" s="1"/>
    </row>
    <row r="42" spans="3:15" x14ac:dyDescent="0.25">
      <c r="C42" t="str">
        <f t="shared" si="0"/>
        <v>Febrero</v>
      </c>
      <c r="D42" s="1">
        <v>44230</v>
      </c>
      <c r="E42" s="1" t="s">
        <v>34</v>
      </c>
      <c r="F42" t="s">
        <v>0</v>
      </c>
      <c r="G42" t="s">
        <v>62</v>
      </c>
      <c r="H42" t="s">
        <v>6</v>
      </c>
      <c r="I42" t="s">
        <v>13</v>
      </c>
      <c r="J42" t="s">
        <v>10</v>
      </c>
      <c r="K42" s="2">
        <v>38.834710743801658</v>
      </c>
      <c r="L42" s="2">
        <f t="shared" si="1"/>
        <v>19.417355371900829</v>
      </c>
      <c r="M42" s="2">
        <f t="shared" si="2"/>
        <v>19.417355371900829</v>
      </c>
      <c r="O42" s="1"/>
    </row>
    <row r="43" spans="3:15" x14ac:dyDescent="0.25">
      <c r="C43" t="str">
        <f t="shared" si="0"/>
        <v>Febrero</v>
      </c>
      <c r="D43" s="1">
        <v>44230</v>
      </c>
      <c r="E43" s="1" t="s">
        <v>42</v>
      </c>
      <c r="F43" t="s">
        <v>0</v>
      </c>
      <c r="G43" t="s">
        <v>1</v>
      </c>
      <c r="H43" t="s">
        <v>8</v>
      </c>
      <c r="I43" t="s">
        <v>15</v>
      </c>
      <c r="J43" t="s">
        <v>10</v>
      </c>
      <c r="K43" s="2">
        <v>13.214876033057852</v>
      </c>
      <c r="L43" s="2">
        <f t="shared" si="1"/>
        <v>6.6074380165289259</v>
      </c>
      <c r="M43" s="2">
        <f t="shared" si="2"/>
        <v>6.6074380165289259</v>
      </c>
      <c r="O43" s="1"/>
    </row>
    <row r="44" spans="3:15" x14ac:dyDescent="0.25">
      <c r="C44" t="str">
        <f t="shared" si="0"/>
        <v>Febrero</v>
      </c>
      <c r="D44" s="1">
        <v>44231</v>
      </c>
      <c r="E44" s="1" t="s">
        <v>43</v>
      </c>
      <c r="F44" t="s">
        <v>0</v>
      </c>
      <c r="G44" t="s">
        <v>21</v>
      </c>
      <c r="H44" t="s">
        <v>2</v>
      </c>
      <c r="I44" t="s">
        <v>23</v>
      </c>
      <c r="J44" t="s">
        <v>4</v>
      </c>
      <c r="K44" s="2">
        <v>12.388429752066116</v>
      </c>
      <c r="L44" s="2">
        <f t="shared" si="1"/>
        <v>6.1942148760330582</v>
      </c>
      <c r="M44" s="2">
        <f t="shared" si="2"/>
        <v>6.1942148760330582</v>
      </c>
      <c r="O44" s="1"/>
    </row>
    <row r="45" spans="3:15" x14ac:dyDescent="0.25">
      <c r="C45" t="str">
        <f t="shared" si="0"/>
        <v>Febrero</v>
      </c>
      <c r="D45" s="1">
        <v>44232</v>
      </c>
      <c r="E45" s="1" t="s">
        <v>25</v>
      </c>
      <c r="F45" t="s">
        <v>0</v>
      </c>
      <c r="G45" t="s">
        <v>1</v>
      </c>
      <c r="H45" t="s">
        <v>6</v>
      </c>
      <c r="I45" t="s">
        <v>9</v>
      </c>
      <c r="J45" t="s">
        <v>4</v>
      </c>
      <c r="K45" s="2">
        <v>12.388429752066116</v>
      </c>
      <c r="L45" s="2">
        <f t="shared" si="1"/>
        <v>6.1942148760330582</v>
      </c>
      <c r="M45" s="2">
        <f t="shared" si="2"/>
        <v>6.1942148760330582</v>
      </c>
      <c r="O45" s="1"/>
    </row>
    <row r="46" spans="3:15" x14ac:dyDescent="0.25">
      <c r="C46" t="str">
        <f t="shared" si="0"/>
        <v>Febrero</v>
      </c>
      <c r="D46" s="1">
        <v>44234</v>
      </c>
      <c r="E46" s="1" t="s">
        <v>30</v>
      </c>
      <c r="F46" t="s">
        <v>0</v>
      </c>
      <c r="G46" t="s">
        <v>1</v>
      </c>
      <c r="H46" t="s">
        <v>19</v>
      </c>
      <c r="I46" t="s">
        <v>3</v>
      </c>
      <c r="J46" t="s">
        <v>10</v>
      </c>
      <c r="K46" s="2">
        <v>10.735537190082646</v>
      </c>
      <c r="L46" s="2">
        <f t="shared" si="1"/>
        <v>5.3677685950413228</v>
      </c>
      <c r="M46" s="2">
        <f t="shared" si="2"/>
        <v>5.3677685950413228</v>
      </c>
      <c r="O46" s="1"/>
    </row>
    <row r="47" spans="3:15" x14ac:dyDescent="0.25">
      <c r="C47" t="str">
        <f t="shared" si="0"/>
        <v>Febrero</v>
      </c>
      <c r="D47" s="1">
        <v>44235</v>
      </c>
      <c r="E47" s="1" t="s">
        <v>38</v>
      </c>
      <c r="F47" t="s">
        <v>0</v>
      </c>
      <c r="G47" t="s">
        <v>21</v>
      </c>
      <c r="H47" t="s">
        <v>2</v>
      </c>
      <c r="I47" t="s">
        <v>13</v>
      </c>
      <c r="J47" t="s">
        <v>4</v>
      </c>
      <c r="K47" s="2">
        <v>7.4297520661157028</v>
      </c>
      <c r="L47" s="2">
        <f t="shared" si="1"/>
        <v>3.7148760330578514</v>
      </c>
      <c r="M47" s="2">
        <f t="shared" si="2"/>
        <v>3.7148760330578514</v>
      </c>
      <c r="O47" s="1"/>
    </row>
    <row r="48" spans="3:15" x14ac:dyDescent="0.25">
      <c r="C48" t="str">
        <f t="shared" si="0"/>
        <v>Febrero</v>
      </c>
      <c r="D48" s="1">
        <v>44235</v>
      </c>
      <c r="E48" s="1" t="s">
        <v>28</v>
      </c>
      <c r="F48" t="s">
        <v>0</v>
      </c>
      <c r="G48" t="s">
        <v>16</v>
      </c>
      <c r="H48" t="s">
        <v>6</v>
      </c>
      <c r="I48" t="s">
        <v>13</v>
      </c>
      <c r="J48" t="s">
        <v>10</v>
      </c>
      <c r="K48" s="2">
        <v>40.487603305785129</v>
      </c>
      <c r="L48" s="2">
        <f t="shared" si="1"/>
        <v>20.243801652892564</v>
      </c>
      <c r="M48" s="2">
        <f t="shared" si="2"/>
        <v>20.243801652892564</v>
      </c>
      <c r="O48" s="1"/>
    </row>
    <row r="49" spans="3:15" x14ac:dyDescent="0.25">
      <c r="C49" t="str">
        <f t="shared" si="0"/>
        <v>Febrero</v>
      </c>
      <c r="D49" s="1">
        <v>44237</v>
      </c>
      <c r="E49" s="1" t="s">
        <v>28</v>
      </c>
      <c r="F49" t="s">
        <v>0</v>
      </c>
      <c r="G49" t="s">
        <v>1</v>
      </c>
      <c r="H49" t="s">
        <v>8</v>
      </c>
      <c r="I49" t="s">
        <v>23</v>
      </c>
      <c r="J49" t="s">
        <v>4</v>
      </c>
      <c r="K49" s="2">
        <v>9.9090909090909101</v>
      </c>
      <c r="L49" s="2">
        <f t="shared" si="1"/>
        <v>4.954545454545455</v>
      </c>
      <c r="M49" s="2">
        <f t="shared" si="2"/>
        <v>4.954545454545455</v>
      </c>
      <c r="O49" s="1"/>
    </row>
    <row r="50" spans="3:15" x14ac:dyDescent="0.25">
      <c r="C50" t="str">
        <f t="shared" si="0"/>
        <v>Febrero</v>
      </c>
      <c r="D50" s="1">
        <v>44237</v>
      </c>
      <c r="E50" s="1" t="s">
        <v>31</v>
      </c>
      <c r="F50" t="s">
        <v>5</v>
      </c>
      <c r="G50" t="s">
        <v>18</v>
      </c>
      <c r="H50" t="s">
        <v>8</v>
      </c>
      <c r="I50" t="s">
        <v>3</v>
      </c>
      <c r="J50" t="s">
        <v>7</v>
      </c>
      <c r="K50" s="2">
        <v>56.190082644628099</v>
      </c>
      <c r="L50" s="2">
        <f t="shared" si="1"/>
        <v>28.095041322314049</v>
      </c>
      <c r="M50" s="2">
        <f t="shared" si="2"/>
        <v>28.095041322314049</v>
      </c>
      <c r="O50" s="1"/>
    </row>
    <row r="51" spans="3:15" x14ac:dyDescent="0.25">
      <c r="C51" t="str">
        <f t="shared" si="0"/>
        <v>Febrero</v>
      </c>
      <c r="D51" s="1">
        <v>44240</v>
      </c>
      <c r="E51" s="1" t="s">
        <v>26</v>
      </c>
      <c r="F51" t="s">
        <v>0</v>
      </c>
      <c r="G51" t="s">
        <v>1</v>
      </c>
      <c r="H51" t="s">
        <v>8</v>
      </c>
      <c r="I51" t="s">
        <v>17</v>
      </c>
      <c r="J51" t="s">
        <v>4</v>
      </c>
      <c r="K51" s="2">
        <v>14.041322314049586</v>
      </c>
      <c r="L51" s="2">
        <f t="shared" si="1"/>
        <v>7.0206611570247928</v>
      </c>
      <c r="M51" s="2">
        <f t="shared" si="2"/>
        <v>7.0206611570247928</v>
      </c>
      <c r="O51" s="1"/>
    </row>
    <row r="52" spans="3:15" x14ac:dyDescent="0.25">
      <c r="C52" t="str">
        <f t="shared" si="0"/>
        <v>Febrero</v>
      </c>
      <c r="D52" s="1">
        <v>44240</v>
      </c>
      <c r="E52" s="1" t="s">
        <v>42</v>
      </c>
      <c r="F52" t="s">
        <v>0</v>
      </c>
      <c r="G52" t="s">
        <v>16</v>
      </c>
      <c r="H52" t="s">
        <v>8</v>
      </c>
      <c r="I52" t="s">
        <v>17</v>
      </c>
      <c r="J52" t="s">
        <v>4</v>
      </c>
      <c r="K52" s="2">
        <v>38.834710743801658</v>
      </c>
      <c r="L52" s="2">
        <f t="shared" si="1"/>
        <v>19.417355371900829</v>
      </c>
      <c r="M52" s="2">
        <f t="shared" si="2"/>
        <v>19.417355371900829</v>
      </c>
      <c r="O52" s="1"/>
    </row>
    <row r="53" spans="3:15" x14ac:dyDescent="0.25">
      <c r="C53" t="str">
        <f t="shared" si="0"/>
        <v>Febrero</v>
      </c>
      <c r="D53" s="1">
        <v>44240</v>
      </c>
      <c r="E53" s="1" t="s">
        <v>26</v>
      </c>
      <c r="F53" t="s">
        <v>5</v>
      </c>
      <c r="G53" t="s">
        <v>1</v>
      </c>
      <c r="H53" t="s">
        <v>6</v>
      </c>
      <c r="I53" t="s">
        <v>15</v>
      </c>
      <c r="J53" t="s">
        <v>7</v>
      </c>
      <c r="K53" s="2">
        <v>13.214876033057852</v>
      </c>
      <c r="L53" s="2">
        <f t="shared" si="1"/>
        <v>6.6074380165289259</v>
      </c>
      <c r="M53" s="2">
        <f t="shared" si="2"/>
        <v>6.6074380165289259</v>
      </c>
      <c r="O53" s="1"/>
    </row>
    <row r="54" spans="3:15" x14ac:dyDescent="0.25">
      <c r="C54" t="str">
        <f t="shared" si="0"/>
        <v>Febrero</v>
      </c>
      <c r="D54" s="1">
        <v>44241</v>
      </c>
      <c r="E54" s="1" t="s">
        <v>30</v>
      </c>
      <c r="F54" t="s">
        <v>0</v>
      </c>
      <c r="G54" t="s">
        <v>11</v>
      </c>
      <c r="H54" t="s">
        <v>8</v>
      </c>
      <c r="I54" t="s">
        <v>20</v>
      </c>
      <c r="J54" t="s">
        <v>4</v>
      </c>
      <c r="K54" s="2">
        <v>18.173553719008265</v>
      </c>
      <c r="L54" s="2">
        <f t="shared" si="1"/>
        <v>9.0867768595041323</v>
      </c>
      <c r="M54" s="2">
        <f t="shared" si="2"/>
        <v>9.0867768595041323</v>
      </c>
      <c r="O54" s="1"/>
    </row>
    <row r="55" spans="3:15" x14ac:dyDescent="0.25">
      <c r="C55" t="str">
        <f t="shared" si="0"/>
        <v>Febrero</v>
      </c>
      <c r="D55" s="1">
        <v>44242</v>
      </c>
      <c r="E55" s="1" t="s">
        <v>25</v>
      </c>
      <c r="F55" t="s">
        <v>5</v>
      </c>
      <c r="G55" t="s">
        <v>14</v>
      </c>
      <c r="H55" t="s">
        <v>19</v>
      </c>
      <c r="I55" t="s">
        <v>23</v>
      </c>
      <c r="J55" t="s">
        <v>7</v>
      </c>
      <c r="K55" s="2">
        <v>90.074380165289256</v>
      </c>
      <c r="L55" s="2">
        <f t="shared" si="1"/>
        <v>45.037190082644628</v>
      </c>
      <c r="M55" s="2">
        <f t="shared" si="2"/>
        <v>45.037190082644628</v>
      </c>
      <c r="O55" s="1"/>
    </row>
    <row r="56" spans="3:15" x14ac:dyDescent="0.25">
      <c r="C56" t="str">
        <f t="shared" si="0"/>
        <v>Febrero</v>
      </c>
      <c r="D56" s="1">
        <v>44242</v>
      </c>
      <c r="E56" s="1" t="s">
        <v>28</v>
      </c>
      <c r="F56" t="s">
        <v>0</v>
      </c>
      <c r="G56" t="s">
        <v>1</v>
      </c>
      <c r="H56" t="s">
        <v>19</v>
      </c>
      <c r="I56" t="s">
        <v>23</v>
      </c>
      <c r="J56" t="s">
        <v>10</v>
      </c>
      <c r="K56" s="2">
        <v>14.867768595041321</v>
      </c>
      <c r="L56" s="2">
        <f t="shared" si="1"/>
        <v>7.4338842975206605</v>
      </c>
      <c r="M56" s="2">
        <f t="shared" si="2"/>
        <v>7.4338842975206605</v>
      </c>
      <c r="O56" s="1"/>
    </row>
    <row r="57" spans="3:15" x14ac:dyDescent="0.25">
      <c r="C57" t="str">
        <f t="shared" si="0"/>
        <v>Febrero</v>
      </c>
      <c r="D57" s="1">
        <v>44242</v>
      </c>
      <c r="E57" s="1" t="s">
        <v>32</v>
      </c>
      <c r="F57" t="s">
        <v>0</v>
      </c>
      <c r="G57" t="s">
        <v>62</v>
      </c>
      <c r="H57" t="s">
        <v>6</v>
      </c>
      <c r="I57" t="s">
        <v>15</v>
      </c>
      <c r="J57" t="s">
        <v>10</v>
      </c>
      <c r="K57" s="2">
        <v>23.132231404958677</v>
      </c>
      <c r="L57" s="2">
        <f t="shared" si="1"/>
        <v>11.566115702479339</v>
      </c>
      <c r="M57" s="2">
        <f t="shared" si="2"/>
        <v>11.566115702479339</v>
      </c>
      <c r="O57" s="1"/>
    </row>
    <row r="58" spans="3:15" x14ac:dyDescent="0.25">
      <c r="C58" t="str">
        <f t="shared" si="0"/>
        <v>Febrero</v>
      </c>
      <c r="D58" s="1">
        <v>44243</v>
      </c>
      <c r="E58" s="1" t="s">
        <v>42</v>
      </c>
      <c r="F58" t="s">
        <v>5</v>
      </c>
      <c r="G58" t="s">
        <v>62</v>
      </c>
      <c r="H58" t="s">
        <v>19</v>
      </c>
      <c r="I58" t="s">
        <v>3</v>
      </c>
      <c r="J58" t="s">
        <v>10</v>
      </c>
      <c r="K58" s="2">
        <v>35.528925619834716</v>
      </c>
      <c r="L58" s="2">
        <f t="shared" si="1"/>
        <v>17.764462809917358</v>
      </c>
      <c r="M58" s="2">
        <f t="shared" si="2"/>
        <v>17.764462809917358</v>
      </c>
      <c r="O58" s="1"/>
    </row>
    <row r="59" spans="3:15" x14ac:dyDescent="0.25">
      <c r="C59" t="str">
        <f t="shared" si="0"/>
        <v>Febrero</v>
      </c>
      <c r="D59" s="1">
        <v>44243</v>
      </c>
      <c r="E59" s="1" t="s">
        <v>25</v>
      </c>
      <c r="F59" t="s">
        <v>5</v>
      </c>
      <c r="G59" t="s">
        <v>1</v>
      </c>
      <c r="H59" t="s">
        <v>19</v>
      </c>
      <c r="I59" t="s">
        <v>13</v>
      </c>
      <c r="J59" t="s">
        <v>7</v>
      </c>
      <c r="K59" s="2">
        <v>10.735537190082646</v>
      </c>
      <c r="L59" s="2">
        <f t="shared" si="1"/>
        <v>5.3677685950413228</v>
      </c>
      <c r="M59" s="2">
        <f t="shared" si="2"/>
        <v>5.3677685950413228</v>
      </c>
      <c r="O59" s="1"/>
    </row>
    <row r="60" spans="3:15" x14ac:dyDescent="0.25">
      <c r="C60" t="str">
        <f t="shared" si="0"/>
        <v>Febrero</v>
      </c>
      <c r="D60" s="1">
        <v>44244</v>
      </c>
      <c r="E60" s="1" t="s">
        <v>28</v>
      </c>
      <c r="F60" t="s">
        <v>5</v>
      </c>
      <c r="G60" t="s">
        <v>14</v>
      </c>
      <c r="H60" t="s">
        <v>8</v>
      </c>
      <c r="I60" t="s">
        <v>13</v>
      </c>
      <c r="J60" t="s">
        <v>7</v>
      </c>
      <c r="K60" s="2">
        <v>66.933884297520663</v>
      </c>
      <c r="L60" s="2">
        <f t="shared" si="1"/>
        <v>33.466942148760332</v>
      </c>
      <c r="M60" s="2">
        <f t="shared" si="2"/>
        <v>33.466942148760332</v>
      </c>
      <c r="O60" s="1"/>
    </row>
    <row r="61" spans="3:15" x14ac:dyDescent="0.25">
      <c r="C61" t="str">
        <f t="shared" si="0"/>
        <v>Febrero</v>
      </c>
      <c r="D61" s="1">
        <v>44246</v>
      </c>
      <c r="E61" s="1" t="s">
        <v>27</v>
      </c>
      <c r="F61" t="s">
        <v>0</v>
      </c>
      <c r="G61" t="s">
        <v>21</v>
      </c>
      <c r="H61" t="s">
        <v>8</v>
      </c>
      <c r="I61" t="s">
        <v>23</v>
      </c>
      <c r="J61" t="s">
        <v>10</v>
      </c>
      <c r="K61" s="2">
        <v>6.6033057851239674</v>
      </c>
      <c r="L61" s="2">
        <f t="shared" si="1"/>
        <v>3.3016528925619837</v>
      </c>
      <c r="M61" s="2">
        <f t="shared" si="2"/>
        <v>3.3016528925619837</v>
      </c>
      <c r="O61" s="1"/>
    </row>
    <row r="62" spans="3:15" x14ac:dyDescent="0.25">
      <c r="C62" t="str">
        <f t="shared" si="0"/>
        <v>Febrero</v>
      </c>
      <c r="D62" s="1">
        <v>44249</v>
      </c>
      <c r="E62" s="1" t="s">
        <v>26</v>
      </c>
      <c r="F62" t="s">
        <v>5</v>
      </c>
      <c r="G62" t="s">
        <v>18</v>
      </c>
      <c r="H62" t="s">
        <v>8</v>
      </c>
      <c r="I62" t="s">
        <v>20</v>
      </c>
      <c r="J62" t="s">
        <v>7</v>
      </c>
      <c r="K62" s="2">
        <v>90.074380165289256</v>
      </c>
      <c r="L62" s="2">
        <f t="shared" si="1"/>
        <v>45.037190082644628</v>
      </c>
      <c r="M62" s="2">
        <f t="shared" si="2"/>
        <v>45.037190082644628</v>
      </c>
      <c r="O62" s="1"/>
    </row>
    <row r="63" spans="3:15" x14ac:dyDescent="0.25">
      <c r="C63" t="str">
        <f t="shared" si="0"/>
        <v>Febrero</v>
      </c>
      <c r="D63" s="1">
        <v>44250</v>
      </c>
      <c r="E63" s="1" t="s">
        <v>30</v>
      </c>
      <c r="F63" t="s">
        <v>0</v>
      </c>
      <c r="G63" t="s">
        <v>22</v>
      </c>
      <c r="H63" t="s">
        <v>19</v>
      </c>
      <c r="I63" t="s">
        <v>9</v>
      </c>
      <c r="J63" t="s">
        <v>10</v>
      </c>
      <c r="K63" s="2">
        <v>15.694214876033056</v>
      </c>
      <c r="L63" s="2">
        <f t="shared" si="1"/>
        <v>7.8471074380165282</v>
      </c>
      <c r="M63" s="2">
        <f t="shared" si="2"/>
        <v>7.8471074380165282</v>
      </c>
      <c r="O63" s="1"/>
    </row>
    <row r="64" spans="3:15" x14ac:dyDescent="0.25">
      <c r="C64" t="str">
        <f t="shared" si="0"/>
        <v>Febrero</v>
      </c>
      <c r="D64" s="1">
        <v>44250</v>
      </c>
      <c r="E64" s="1" t="s">
        <v>29</v>
      </c>
      <c r="F64" t="s">
        <v>0</v>
      </c>
      <c r="G64" t="s">
        <v>21</v>
      </c>
      <c r="H64" t="s">
        <v>6</v>
      </c>
      <c r="I64" t="s">
        <v>9</v>
      </c>
      <c r="J64" t="s">
        <v>10</v>
      </c>
      <c r="K64" s="2">
        <v>14.041322314049586</v>
      </c>
      <c r="L64" s="2">
        <f t="shared" si="1"/>
        <v>7.0206611570247928</v>
      </c>
      <c r="M64" s="2">
        <f t="shared" si="2"/>
        <v>7.0206611570247928</v>
      </c>
      <c r="O64" s="1"/>
    </row>
    <row r="65" spans="3:15" x14ac:dyDescent="0.25">
      <c r="C65" t="str">
        <f t="shared" si="0"/>
        <v>Febrero</v>
      </c>
      <c r="D65" s="1">
        <v>44252</v>
      </c>
      <c r="E65" s="1" t="s">
        <v>43</v>
      </c>
      <c r="F65" t="s">
        <v>0</v>
      </c>
      <c r="G65" t="s">
        <v>1</v>
      </c>
      <c r="H65" t="s">
        <v>8</v>
      </c>
      <c r="I65" t="s">
        <v>9</v>
      </c>
      <c r="J65" t="s">
        <v>10</v>
      </c>
      <c r="K65" s="2">
        <v>14.867768595041321</v>
      </c>
      <c r="L65" s="2">
        <f t="shared" si="1"/>
        <v>7.4338842975206605</v>
      </c>
      <c r="M65" s="2">
        <f t="shared" si="2"/>
        <v>7.4338842975206605</v>
      </c>
      <c r="O65" s="1"/>
    </row>
    <row r="66" spans="3:15" x14ac:dyDescent="0.25">
      <c r="C66" t="str">
        <f t="shared" si="0"/>
        <v>Febrero</v>
      </c>
      <c r="D66" s="1">
        <v>44253</v>
      </c>
      <c r="E66" s="1" t="s">
        <v>40</v>
      </c>
      <c r="F66" t="s">
        <v>0</v>
      </c>
      <c r="G66" t="s">
        <v>11</v>
      </c>
      <c r="H66" t="s">
        <v>6</v>
      </c>
      <c r="I66" t="s">
        <v>9</v>
      </c>
      <c r="J66" t="s">
        <v>10</v>
      </c>
      <c r="K66" s="2">
        <v>26.438016528925619</v>
      </c>
      <c r="L66" s="2">
        <f t="shared" si="1"/>
        <v>13.21900826446281</v>
      </c>
      <c r="M66" s="2">
        <f t="shared" si="2"/>
        <v>13.21900826446281</v>
      </c>
      <c r="O66" s="1"/>
    </row>
    <row r="67" spans="3:15" x14ac:dyDescent="0.25">
      <c r="C67" t="str">
        <f t="shared" si="0"/>
        <v>Febrero</v>
      </c>
      <c r="D67" s="1">
        <v>44253</v>
      </c>
      <c r="E67" s="1" t="s">
        <v>27</v>
      </c>
      <c r="F67" t="s">
        <v>5</v>
      </c>
      <c r="G67" t="s">
        <v>14</v>
      </c>
      <c r="H67" t="s">
        <v>6</v>
      </c>
      <c r="I67" t="s">
        <v>3</v>
      </c>
      <c r="J67" t="s">
        <v>10</v>
      </c>
      <c r="K67" s="2">
        <v>72.719008264462815</v>
      </c>
      <c r="L67" s="2">
        <f t="shared" si="1"/>
        <v>36.359504132231407</v>
      </c>
      <c r="M67" s="2">
        <f t="shared" si="2"/>
        <v>36.359504132231407</v>
      </c>
      <c r="O67" s="1"/>
    </row>
    <row r="68" spans="3:15" x14ac:dyDescent="0.25">
      <c r="C68" t="str">
        <f t="shared" si="0"/>
        <v>Febrero</v>
      </c>
      <c r="D68" s="1">
        <v>44253</v>
      </c>
      <c r="E68" s="1" t="s">
        <v>33</v>
      </c>
      <c r="F68" t="s">
        <v>5</v>
      </c>
      <c r="G68" t="s">
        <v>22</v>
      </c>
      <c r="H68" t="s">
        <v>2</v>
      </c>
      <c r="I68" t="s">
        <v>13</v>
      </c>
      <c r="J68" t="s">
        <v>7</v>
      </c>
      <c r="K68" s="2">
        <v>23.132231404958677</v>
      </c>
      <c r="L68" s="2">
        <f t="shared" si="1"/>
        <v>11.566115702479339</v>
      </c>
      <c r="M68" s="2">
        <f t="shared" si="2"/>
        <v>11.566115702479339</v>
      </c>
      <c r="O68" s="1"/>
    </row>
    <row r="69" spans="3:15" x14ac:dyDescent="0.25">
      <c r="C69" t="str">
        <f t="shared" ref="C69:C132" si="3">TEXT(D69,"MMMM")</f>
        <v>Febrero</v>
      </c>
      <c r="D69" s="1">
        <v>44254</v>
      </c>
      <c r="E69" s="1" t="s">
        <v>26</v>
      </c>
      <c r="F69" t="s">
        <v>5</v>
      </c>
      <c r="G69" t="s">
        <v>18</v>
      </c>
      <c r="H69" t="s">
        <v>6</v>
      </c>
      <c r="I69" t="s">
        <v>20</v>
      </c>
      <c r="J69" t="s">
        <v>10</v>
      </c>
      <c r="K69" s="2">
        <v>97.512396694214871</v>
      </c>
      <c r="L69" s="2">
        <f t="shared" ref="L69:L132" si="4">K69*0.5</f>
        <v>48.756198347107436</v>
      </c>
      <c r="M69" s="2">
        <f t="shared" ref="M69:M132" si="5">K69-L69</f>
        <v>48.756198347107436</v>
      </c>
      <c r="O69" s="1"/>
    </row>
    <row r="70" spans="3:15" x14ac:dyDescent="0.25">
      <c r="C70" t="str">
        <f t="shared" si="3"/>
        <v>Febrero</v>
      </c>
      <c r="D70" s="1">
        <v>44255</v>
      </c>
      <c r="E70" s="1" t="s">
        <v>43</v>
      </c>
      <c r="F70" t="s">
        <v>5</v>
      </c>
      <c r="G70" t="s">
        <v>1</v>
      </c>
      <c r="H70" t="s">
        <v>8</v>
      </c>
      <c r="I70" t="s">
        <v>23</v>
      </c>
      <c r="J70" t="s">
        <v>7</v>
      </c>
      <c r="K70" s="2">
        <v>9.9090909090909101</v>
      </c>
      <c r="L70" s="2">
        <f t="shared" si="4"/>
        <v>4.954545454545455</v>
      </c>
      <c r="M70" s="2">
        <f t="shared" si="5"/>
        <v>4.954545454545455</v>
      </c>
      <c r="O70" s="1"/>
    </row>
    <row r="71" spans="3:15" x14ac:dyDescent="0.25">
      <c r="C71" t="str">
        <f t="shared" si="3"/>
        <v>Marzo</v>
      </c>
      <c r="D71" s="1">
        <v>44256</v>
      </c>
      <c r="E71" s="1" t="s">
        <v>41</v>
      </c>
      <c r="F71" t="s">
        <v>5</v>
      </c>
      <c r="G71" t="s">
        <v>1</v>
      </c>
      <c r="H71" t="s">
        <v>19</v>
      </c>
      <c r="I71" t="s">
        <v>9</v>
      </c>
      <c r="J71" t="s">
        <v>10</v>
      </c>
      <c r="K71" s="2">
        <v>9.0826446280991746</v>
      </c>
      <c r="L71" s="2">
        <f t="shared" si="4"/>
        <v>4.5413223140495873</v>
      </c>
      <c r="M71" s="2">
        <f t="shared" si="5"/>
        <v>4.5413223140495873</v>
      </c>
      <c r="O71" s="1"/>
    </row>
    <row r="72" spans="3:15" x14ac:dyDescent="0.25">
      <c r="C72" t="str">
        <f t="shared" si="3"/>
        <v>Marzo</v>
      </c>
      <c r="D72" s="1">
        <v>44256</v>
      </c>
      <c r="E72" s="1" t="s">
        <v>36</v>
      </c>
      <c r="F72" t="s">
        <v>5</v>
      </c>
      <c r="G72" t="s">
        <v>62</v>
      </c>
      <c r="H72" t="s">
        <v>6</v>
      </c>
      <c r="I72" t="s">
        <v>13</v>
      </c>
      <c r="J72" t="s">
        <v>7</v>
      </c>
      <c r="K72" s="2">
        <v>28.917355371900829</v>
      </c>
      <c r="L72" s="2">
        <f t="shared" si="4"/>
        <v>14.458677685950414</v>
      </c>
      <c r="M72" s="2">
        <f t="shared" si="5"/>
        <v>14.458677685950414</v>
      </c>
      <c r="O72" s="1"/>
    </row>
    <row r="73" spans="3:15" x14ac:dyDescent="0.25">
      <c r="C73" t="str">
        <f t="shared" si="3"/>
        <v>Marzo</v>
      </c>
      <c r="D73" s="1">
        <v>44263</v>
      </c>
      <c r="E73" s="1" t="s">
        <v>38</v>
      </c>
      <c r="F73" t="s">
        <v>5</v>
      </c>
      <c r="G73" t="s">
        <v>11</v>
      </c>
      <c r="H73" t="s">
        <v>19</v>
      </c>
      <c r="I73" t="s">
        <v>23</v>
      </c>
      <c r="J73" t="s">
        <v>10</v>
      </c>
      <c r="K73" s="2">
        <v>23.958677685950413</v>
      </c>
      <c r="L73" s="2">
        <f t="shared" si="4"/>
        <v>11.979338842975206</v>
      </c>
      <c r="M73" s="2">
        <f t="shared" si="5"/>
        <v>11.979338842975206</v>
      </c>
      <c r="O73" s="1"/>
    </row>
    <row r="74" spans="3:15" x14ac:dyDescent="0.25">
      <c r="C74" t="str">
        <f t="shared" si="3"/>
        <v>Marzo</v>
      </c>
      <c r="D74" s="1">
        <v>44264</v>
      </c>
      <c r="E74" s="1" t="s">
        <v>29</v>
      </c>
      <c r="F74" t="s">
        <v>0</v>
      </c>
      <c r="G74" t="s">
        <v>62</v>
      </c>
      <c r="H74" t="s">
        <v>8</v>
      </c>
      <c r="I74" t="s">
        <v>13</v>
      </c>
      <c r="J74" t="s">
        <v>4</v>
      </c>
      <c r="K74" s="2">
        <v>34.702479338842977</v>
      </c>
      <c r="L74" s="2">
        <f t="shared" si="4"/>
        <v>17.351239669421489</v>
      </c>
      <c r="M74" s="2">
        <f t="shared" si="5"/>
        <v>17.351239669421489</v>
      </c>
      <c r="O74" s="1"/>
    </row>
    <row r="75" spans="3:15" x14ac:dyDescent="0.25">
      <c r="C75" t="str">
        <f t="shared" si="3"/>
        <v>Marzo</v>
      </c>
      <c r="D75" s="1">
        <v>44265</v>
      </c>
      <c r="E75" s="1" t="s">
        <v>32</v>
      </c>
      <c r="F75" t="s">
        <v>0</v>
      </c>
      <c r="G75" t="s">
        <v>21</v>
      </c>
      <c r="H75" t="s">
        <v>2</v>
      </c>
      <c r="I75" t="s">
        <v>3</v>
      </c>
      <c r="J75" t="s">
        <v>4</v>
      </c>
      <c r="K75" s="2">
        <v>8.2561983471074392</v>
      </c>
      <c r="L75" s="2">
        <f t="shared" si="4"/>
        <v>4.1280991735537196</v>
      </c>
      <c r="M75" s="2">
        <f t="shared" si="5"/>
        <v>4.1280991735537196</v>
      </c>
      <c r="O75" s="1"/>
    </row>
    <row r="76" spans="3:15" x14ac:dyDescent="0.25">
      <c r="C76" t="str">
        <f t="shared" si="3"/>
        <v>Marzo</v>
      </c>
      <c r="D76" s="1">
        <v>44266</v>
      </c>
      <c r="E76" s="1" t="s">
        <v>35</v>
      </c>
      <c r="F76" t="s">
        <v>0</v>
      </c>
      <c r="G76" t="s">
        <v>18</v>
      </c>
      <c r="H76" t="s">
        <v>2</v>
      </c>
      <c r="I76" t="s">
        <v>3</v>
      </c>
      <c r="J76" t="s">
        <v>4</v>
      </c>
      <c r="K76" s="2">
        <v>120</v>
      </c>
      <c r="L76" s="2">
        <f t="shared" si="4"/>
        <v>60</v>
      </c>
      <c r="M76" s="2">
        <f t="shared" si="5"/>
        <v>60</v>
      </c>
      <c r="O76" s="1"/>
    </row>
    <row r="77" spans="3:15" x14ac:dyDescent="0.25">
      <c r="C77" t="str">
        <f t="shared" si="3"/>
        <v>Marzo</v>
      </c>
      <c r="D77" s="1">
        <v>44265</v>
      </c>
      <c r="E77" s="1" t="s">
        <v>33</v>
      </c>
      <c r="F77" t="s">
        <v>5</v>
      </c>
      <c r="G77" t="s">
        <v>62</v>
      </c>
      <c r="H77" t="s">
        <v>2</v>
      </c>
      <c r="I77" t="s">
        <v>23</v>
      </c>
      <c r="J77" t="s">
        <v>7</v>
      </c>
      <c r="K77" s="2">
        <v>35.528925619834716</v>
      </c>
      <c r="L77" s="2">
        <f t="shared" si="4"/>
        <v>17.764462809917358</v>
      </c>
      <c r="M77" s="2">
        <f t="shared" si="5"/>
        <v>17.764462809917358</v>
      </c>
      <c r="O77" s="1"/>
    </row>
    <row r="78" spans="3:15" x14ac:dyDescent="0.25">
      <c r="C78" t="str">
        <f t="shared" si="3"/>
        <v>Marzo</v>
      </c>
      <c r="D78" s="1">
        <v>44268</v>
      </c>
      <c r="E78" s="1" t="s">
        <v>25</v>
      </c>
      <c r="F78" t="s">
        <v>0</v>
      </c>
      <c r="G78" t="s">
        <v>1</v>
      </c>
      <c r="H78" t="s">
        <v>6</v>
      </c>
      <c r="I78" t="s">
        <v>23</v>
      </c>
      <c r="J78" t="s">
        <v>10</v>
      </c>
      <c r="K78" s="2">
        <v>9.9090909090909101</v>
      </c>
      <c r="L78" s="2">
        <f t="shared" si="4"/>
        <v>4.954545454545455</v>
      </c>
      <c r="M78" s="2">
        <f t="shared" si="5"/>
        <v>4.954545454545455</v>
      </c>
      <c r="O78" s="1"/>
    </row>
    <row r="79" spans="3:15" x14ac:dyDescent="0.25">
      <c r="C79" t="str">
        <f t="shared" si="3"/>
        <v>Marzo</v>
      </c>
      <c r="D79" s="1">
        <v>44268</v>
      </c>
      <c r="E79" s="1" t="s">
        <v>40</v>
      </c>
      <c r="F79" t="s">
        <v>5</v>
      </c>
      <c r="G79" t="s">
        <v>14</v>
      </c>
      <c r="H79" t="s">
        <v>6</v>
      </c>
      <c r="I79" t="s">
        <v>13</v>
      </c>
      <c r="J79" t="s">
        <v>7</v>
      </c>
      <c r="K79" s="2">
        <v>65.280991735537185</v>
      </c>
      <c r="L79" s="2">
        <f t="shared" si="4"/>
        <v>32.640495867768593</v>
      </c>
      <c r="M79" s="2">
        <f t="shared" si="5"/>
        <v>32.640495867768593</v>
      </c>
      <c r="O79" s="1"/>
    </row>
    <row r="80" spans="3:15" x14ac:dyDescent="0.25">
      <c r="C80" t="str">
        <f t="shared" si="3"/>
        <v>Marzo</v>
      </c>
      <c r="D80" s="1">
        <v>44271</v>
      </c>
      <c r="E80" s="1" t="s">
        <v>31</v>
      </c>
      <c r="F80" t="s">
        <v>0</v>
      </c>
      <c r="G80" t="s">
        <v>16</v>
      </c>
      <c r="H80" t="s">
        <v>8</v>
      </c>
      <c r="I80" t="s">
        <v>23</v>
      </c>
      <c r="J80" t="s">
        <v>4</v>
      </c>
      <c r="K80" s="2">
        <v>22.305785123966942</v>
      </c>
      <c r="L80" s="2">
        <f t="shared" si="4"/>
        <v>11.152892561983471</v>
      </c>
      <c r="M80" s="2">
        <f t="shared" si="5"/>
        <v>11.152892561983471</v>
      </c>
      <c r="O80" s="1"/>
    </row>
    <row r="81" spans="3:15" x14ac:dyDescent="0.25">
      <c r="C81" t="str">
        <f t="shared" si="3"/>
        <v>Marzo</v>
      </c>
      <c r="D81" s="1">
        <v>44272</v>
      </c>
      <c r="E81" s="1" t="s">
        <v>30</v>
      </c>
      <c r="F81" t="s">
        <v>5</v>
      </c>
      <c r="G81" t="s">
        <v>1</v>
      </c>
      <c r="H81" t="s">
        <v>6</v>
      </c>
      <c r="I81" t="s">
        <v>9</v>
      </c>
      <c r="J81" t="s">
        <v>7</v>
      </c>
      <c r="K81" s="2">
        <v>14.041322314049586</v>
      </c>
      <c r="L81" s="2">
        <f t="shared" si="4"/>
        <v>7.0206611570247928</v>
      </c>
      <c r="M81" s="2">
        <f t="shared" si="5"/>
        <v>7.0206611570247928</v>
      </c>
      <c r="O81" s="1"/>
    </row>
    <row r="82" spans="3:15" x14ac:dyDescent="0.25">
      <c r="C82" t="str">
        <f t="shared" si="3"/>
        <v>Marzo</v>
      </c>
      <c r="D82" s="1">
        <v>44274</v>
      </c>
      <c r="E82" s="1" t="s">
        <v>25</v>
      </c>
      <c r="F82" t="s">
        <v>0</v>
      </c>
      <c r="G82" t="s">
        <v>16</v>
      </c>
      <c r="H82" t="s">
        <v>6</v>
      </c>
      <c r="I82" t="s">
        <v>23</v>
      </c>
      <c r="J82" t="s">
        <v>4</v>
      </c>
      <c r="K82" s="2">
        <v>21</v>
      </c>
      <c r="L82" s="2">
        <f t="shared" si="4"/>
        <v>10.5</v>
      </c>
      <c r="M82" s="2">
        <f t="shared" si="5"/>
        <v>10.5</v>
      </c>
      <c r="O82" s="1"/>
    </row>
    <row r="83" spans="3:15" x14ac:dyDescent="0.25">
      <c r="C83" t="str">
        <f t="shared" si="3"/>
        <v>Marzo</v>
      </c>
      <c r="D83" s="1">
        <v>44276</v>
      </c>
      <c r="E83" s="1" t="s">
        <v>36</v>
      </c>
      <c r="F83" t="s">
        <v>0</v>
      </c>
      <c r="G83" t="s">
        <v>1</v>
      </c>
      <c r="H83" t="s">
        <v>8</v>
      </c>
      <c r="I83" t="s">
        <v>3</v>
      </c>
      <c r="J83" t="s">
        <v>4</v>
      </c>
      <c r="K83" s="2">
        <v>17.347107438016529</v>
      </c>
      <c r="L83" s="2">
        <f t="shared" si="4"/>
        <v>8.6735537190082646</v>
      </c>
      <c r="M83" s="2">
        <f t="shared" si="5"/>
        <v>8.6735537190082646</v>
      </c>
      <c r="O83" s="1"/>
    </row>
    <row r="84" spans="3:15" x14ac:dyDescent="0.25">
      <c r="C84" t="str">
        <f t="shared" si="3"/>
        <v>Marzo</v>
      </c>
      <c r="D84" s="1">
        <v>44276</v>
      </c>
      <c r="E84" s="1" t="s">
        <v>25</v>
      </c>
      <c r="F84" t="s">
        <v>5</v>
      </c>
      <c r="G84" t="s">
        <v>62</v>
      </c>
      <c r="H84" t="s">
        <v>6</v>
      </c>
      <c r="I84" t="s">
        <v>15</v>
      </c>
      <c r="J84" t="s">
        <v>7</v>
      </c>
      <c r="K84" s="2">
        <v>29.743801652892564</v>
      </c>
      <c r="L84" s="2">
        <f t="shared" si="4"/>
        <v>14.871900826446282</v>
      </c>
      <c r="M84" s="2">
        <f t="shared" si="5"/>
        <v>14.871900826446282</v>
      </c>
      <c r="O84" s="1"/>
    </row>
    <row r="85" spans="3:15" x14ac:dyDescent="0.25">
      <c r="C85" t="str">
        <f t="shared" si="3"/>
        <v>Marzo</v>
      </c>
      <c r="D85" s="1">
        <v>44280</v>
      </c>
      <c r="E85" s="1" t="s">
        <v>31</v>
      </c>
      <c r="F85" t="s">
        <v>5</v>
      </c>
      <c r="G85" t="s">
        <v>11</v>
      </c>
      <c r="H85" t="s">
        <v>8</v>
      </c>
      <c r="I85" t="s">
        <v>12</v>
      </c>
      <c r="J85" t="s">
        <v>7</v>
      </c>
      <c r="K85" s="2">
        <v>18.173553719008265</v>
      </c>
      <c r="L85" s="2">
        <f t="shared" si="4"/>
        <v>9.0867768595041323</v>
      </c>
      <c r="M85" s="2">
        <f t="shared" si="5"/>
        <v>9.0867768595041323</v>
      </c>
      <c r="O85" s="1"/>
    </row>
    <row r="86" spans="3:15" x14ac:dyDescent="0.25">
      <c r="C86" t="str">
        <f t="shared" si="3"/>
        <v>Marzo</v>
      </c>
      <c r="D86" s="1">
        <v>44280</v>
      </c>
      <c r="E86" s="1" t="s">
        <v>31</v>
      </c>
      <c r="F86" t="s">
        <v>0</v>
      </c>
      <c r="G86" t="s">
        <v>16</v>
      </c>
      <c r="H86" t="s">
        <v>6</v>
      </c>
      <c r="I86" t="s">
        <v>9</v>
      </c>
      <c r="J86" t="s">
        <v>4</v>
      </c>
      <c r="K86" s="2">
        <v>21</v>
      </c>
      <c r="L86" s="2">
        <f t="shared" si="4"/>
        <v>10.5</v>
      </c>
      <c r="M86" s="2">
        <f t="shared" si="5"/>
        <v>10.5</v>
      </c>
      <c r="O86" s="1"/>
    </row>
    <row r="87" spans="3:15" x14ac:dyDescent="0.25">
      <c r="C87" t="str">
        <f t="shared" si="3"/>
        <v>Marzo</v>
      </c>
      <c r="D87" s="1">
        <v>44281</v>
      </c>
      <c r="E87" s="1" t="s">
        <v>33</v>
      </c>
      <c r="F87" t="s">
        <v>5</v>
      </c>
      <c r="G87" t="s">
        <v>21</v>
      </c>
      <c r="H87" t="s">
        <v>19</v>
      </c>
      <c r="I87" t="s">
        <v>13</v>
      </c>
      <c r="J87" t="s">
        <v>10</v>
      </c>
      <c r="K87" s="2">
        <v>3.2975206611570251</v>
      </c>
      <c r="L87" s="2">
        <f t="shared" si="4"/>
        <v>1.6487603305785126</v>
      </c>
      <c r="M87" s="2">
        <f t="shared" si="5"/>
        <v>1.6487603305785126</v>
      </c>
      <c r="O87" s="1"/>
    </row>
    <row r="88" spans="3:15" x14ac:dyDescent="0.25">
      <c r="C88" t="str">
        <f t="shared" si="3"/>
        <v>Marzo</v>
      </c>
      <c r="D88" s="1">
        <v>44282</v>
      </c>
      <c r="E88" s="1" t="s">
        <v>27</v>
      </c>
      <c r="F88" t="s">
        <v>5</v>
      </c>
      <c r="G88" t="s">
        <v>62</v>
      </c>
      <c r="H88" t="s">
        <v>2</v>
      </c>
      <c r="I88" t="s">
        <v>3</v>
      </c>
      <c r="J88" t="s">
        <v>7</v>
      </c>
      <c r="K88" s="2">
        <v>21.479338842975206</v>
      </c>
      <c r="L88" s="2">
        <f t="shared" si="4"/>
        <v>10.739669421487603</v>
      </c>
      <c r="M88" s="2">
        <f t="shared" si="5"/>
        <v>10.739669421487603</v>
      </c>
      <c r="O88" s="1"/>
    </row>
    <row r="89" spans="3:15" x14ac:dyDescent="0.25">
      <c r="C89" t="str">
        <f t="shared" si="3"/>
        <v>Marzo</v>
      </c>
      <c r="D89" s="1">
        <v>44283</v>
      </c>
      <c r="E89" s="1" t="s">
        <v>40</v>
      </c>
      <c r="F89" t="s">
        <v>0</v>
      </c>
      <c r="G89" t="s">
        <v>22</v>
      </c>
      <c r="H89" t="s">
        <v>8</v>
      </c>
      <c r="I89" t="s">
        <v>9</v>
      </c>
      <c r="J89" t="s">
        <v>10</v>
      </c>
      <c r="K89" s="2">
        <v>21.479338842975206</v>
      </c>
      <c r="L89" s="2">
        <f t="shared" si="4"/>
        <v>10.739669421487603</v>
      </c>
      <c r="M89" s="2">
        <f t="shared" si="5"/>
        <v>10.739669421487603</v>
      </c>
      <c r="O89" s="1"/>
    </row>
    <row r="90" spans="3:15" x14ac:dyDescent="0.25">
      <c r="C90" t="str">
        <f t="shared" si="3"/>
        <v>Marzo</v>
      </c>
      <c r="D90" s="1">
        <v>44286</v>
      </c>
      <c r="E90" s="1" t="s">
        <v>25</v>
      </c>
      <c r="F90" t="s">
        <v>0</v>
      </c>
      <c r="G90" t="s">
        <v>16</v>
      </c>
      <c r="H90" t="s">
        <v>2</v>
      </c>
      <c r="I90" t="s">
        <v>20</v>
      </c>
      <c r="J90" t="s">
        <v>10</v>
      </c>
      <c r="K90" s="2">
        <v>26.438016528925619</v>
      </c>
      <c r="L90" s="2">
        <f t="shared" si="4"/>
        <v>13.21900826446281</v>
      </c>
      <c r="M90" s="2">
        <f t="shared" si="5"/>
        <v>13.21900826446281</v>
      </c>
      <c r="O90" s="1"/>
    </row>
    <row r="91" spans="3:15" x14ac:dyDescent="0.25">
      <c r="C91" t="str">
        <f t="shared" si="3"/>
        <v>Abril</v>
      </c>
      <c r="D91" s="1">
        <v>44288</v>
      </c>
      <c r="E91" s="1" t="s">
        <v>26</v>
      </c>
      <c r="F91" t="s">
        <v>5</v>
      </c>
      <c r="G91" t="s">
        <v>14</v>
      </c>
      <c r="H91" t="s">
        <v>8</v>
      </c>
      <c r="I91" t="s">
        <v>15</v>
      </c>
      <c r="J91" t="s">
        <v>7</v>
      </c>
      <c r="K91" s="2">
        <v>85.942148760330582</v>
      </c>
      <c r="L91" s="2">
        <f t="shared" si="4"/>
        <v>42.971074380165291</v>
      </c>
      <c r="M91" s="2">
        <f t="shared" si="5"/>
        <v>42.971074380165291</v>
      </c>
      <c r="O91" s="1"/>
    </row>
    <row r="92" spans="3:15" x14ac:dyDescent="0.25">
      <c r="C92" t="str">
        <f t="shared" si="3"/>
        <v>Abril</v>
      </c>
      <c r="D92" s="1">
        <v>44288</v>
      </c>
      <c r="E92" s="1" t="s">
        <v>43</v>
      </c>
      <c r="F92" t="s">
        <v>0</v>
      </c>
      <c r="G92" t="s">
        <v>16</v>
      </c>
      <c r="H92" t="s">
        <v>8</v>
      </c>
      <c r="I92" t="s">
        <v>23</v>
      </c>
      <c r="J92" t="s">
        <v>4</v>
      </c>
      <c r="K92" s="2">
        <v>24</v>
      </c>
      <c r="L92" s="2">
        <f t="shared" si="4"/>
        <v>12</v>
      </c>
      <c r="M92" s="2">
        <f t="shared" si="5"/>
        <v>12</v>
      </c>
      <c r="O92" s="1"/>
    </row>
    <row r="93" spans="3:15" x14ac:dyDescent="0.25">
      <c r="C93" t="str">
        <f t="shared" si="3"/>
        <v>Abril</v>
      </c>
      <c r="D93" s="1">
        <v>44288</v>
      </c>
      <c r="E93" s="1" t="s">
        <v>28</v>
      </c>
      <c r="F93" t="s">
        <v>5</v>
      </c>
      <c r="G93" t="s">
        <v>22</v>
      </c>
      <c r="H93" t="s">
        <v>2</v>
      </c>
      <c r="I93" t="s">
        <v>15</v>
      </c>
      <c r="J93" t="s">
        <v>10</v>
      </c>
      <c r="K93" s="2">
        <v>16.520661157024794</v>
      </c>
      <c r="L93" s="2">
        <f t="shared" si="4"/>
        <v>8.2603305785123968</v>
      </c>
      <c r="M93" s="2">
        <f t="shared" si="5"/>
        <v>8.2603305785123968</v>
      </c>
      <c r="O93" s="1"/>
    </row>
    <row r="94" spans="3:15" x14ac:dyDescent="0.25">
      <c r="C94" t="str">
        <f t="shared" si="3"/>
        <v>Abril</v>
      </c>
      <c r="D94" s="1">
        <v>44289</v>
      </c>
      <c r="E94" s="1" t="s">
        <v>35</v>
      </c>
      <c r="F94" t="s">
        <v>0</v>
      </c>
      <c r="G94" t="s">
        <v>18</v>
      </c>
      <c r="H94" t="s">
        <v>8</v>
      </c>
      <c r="I94" t="s">
        <v>20</v>
      </c>
      <c r="J94" t="s">
        <v>4</v>
      </c>
      <c r="K94" s="2">
        <v>63.628099173553714</v>
      </c>
      <c r="L94" s="2">
        <f t="shared" si="4"/>
        <v>31.814049586776857</v>
      </c>
      <c r="M94" s="2">
        <f t="shared" si="5"/>
        <v>31.814049586776857</v>
      </c>
      <c r="O94" s="1"/>
    </row>
    <row r="95" spans="3:15" x14ac:dyDescent="0.25">
      <c r="C95" t="str">
        <f t="shared" si="3"/>
        <v>Abril</v>
      </c>
      <c r="D95" s="1">
        <v>44291</v>
      </c>
      <c r="E95" s="1" t="s">
        <v>35</v>
      </c>
      <c r="F95" t="s">
        <v>0</v>
      </c>
      <c r="G95" t="s">
        <v>21</v>
      </c>
      <c r="H95" t="s">
        <v>2</v>
      </c>
      <c r="I95" t="s">
        <v>20</v>
      </c>
      <c r="J95" t="s">
        <v>10</v>
      </c>
      <c r="K95" s="2">
        <v>3.2975206611570251</v>
      </c>
      <c r="L95" s="2">
        <f t="shared" si="4"/>
        <v>1.6487603305785126</v>
      </c>
      <c r="M95" s="2">
        <f t="shared" si="5"/>
        <v>1.6487603305785126</v>
      </c>
      <c r="O95" s="1"/>
    </row>
    <row r="96" spans="3:15" x14ac:dyDescent="0.25">
      <c r="C96" t="str">
        <f t="shared" si="3"/>
        <v>Abril</v>
      </c>
      <c r="D96" s="1">
        <v>44292</v>
      </c>
      <c r="E96" s="1" t="s">
        <v>43</v>
      </c>
      <c r="F96" t="s">
        <v>5</v>
      </c>
      <c r="G96" t="s">
        <v>22</v>
      </c>
      <c r="H96" t="s">
        <v>19</v>
      </c>
      <c r="I96" t="s">
        <v>3</v>
      </c>
      <c r="J96" t="s">
        <v>7</v>
      </c>
      <c r="K96" s="2">
        <v>18.173553719008265</v>
      </c>
      <c r="L96" s="2">
        <f t="shared" si="4"/>
        <v>9.0867768595041323</v>
      </c>
      <c r="M96" s="2">
        <f t="shared" si="5"/>
        <v>9.0867768595041323</v>
      </c>
      <c r="O96" s="1"/>
    </row>
    <row r="97" spans="3:15" x14ac:dyDescent="0.25">
      <c r="C97" t="str">
        <f t="shared" si="3"/>
        <v>Abril</v>
      </c>
      <c r="D97" s="1">
        <v>44293</v>
      </c>
      <c r="E97" s="1" t="s">
        <v>41</v>
      </c>
      <c r="F97" t="s">
        <v>5</v>
      </c>
      <c r="G97" t="s">
        <v>22</v>
      </c>
      <c r="H97" t="s">
        <v>2</v>
      </c>
      <c r="I97" t="s">
        <v>12</v>
      </c>
      <c r="J97" t="s">
        <v>7</v>
      </c>
      <c r="K97" s="2">
        <v>17.347107438016529</v>
      </c>
      <c r="L97" s="2">
        <f t="shared" si="4"/>
        <v>8.6735537190082646</v>
      </c>
      <c r="M97" s="2">
        <f t="shared" si="5"/>
        <v>8.6735537190082646</v>
      </c>
      <c r="O97" s="1"/>
    </row>
    <row r="98" spans="3:15" x14ac:dyDescent="0.25">
      <c r="C98" t="str">
        <f t="shared" si="3"/>
        <v>Abril</v>
      </c>
      <c r="D98" s="1">
        <v>44296</v>
      </c>
      <c r="E98" s="1" t="s">
        <v>35</v>
      </c>
      <c r="F98" t="s">
        <v>0</v>
      </c>
      <c r="G98" t="s">
        <v>16</v>
      </c>
      <c r="H98" t="s">
        <v>6</v>
      </c>
      <c r="I98" t="s">
        <v>15</v>
      </c>
      <c r="J98" t="s">
        <v>4</v>
      </c>
      <c r="K98" s="2">
        <v>25</v>
      </c>
      <c r="L98" s="2">
        <f t="shared" si="4"/>
        <v>12.5</v>
      </c>
      <c r="M98" s="2">
        <f t="shared" si="5"/>
        <v>12.5</v>
      </c>
      <c r="O98" s="1"/>
    </row>
    <row r="99" spans="3:15" x14ac:dyDescent="0.25">
      <c r="C99" t="str">
        <f t="shared" si="3"/>
        <v>Abril</v>
      </c>
      <c r="D99" s="1">
        <v>44297</v>
      </c>
      <c r="E99" s="1" t="s">
        <v>38</v>
      </c>
      <c r="F99" t="s">
        <v>5</v>
      </c>
      <c r="G99" t="s">
        <v>18</v>
      </c>
      <c r="H99" t="s">
        <v>19</v>
      </c>
      <c r="I99" t="s">
        <v>23</v>
      </c>
      <c r="J99" t="s">
        <v>10</v>
      </c>
      <c r="K99" s="2">
        <v>90.074380165289256</v>
      </c>
      <c r="L99" s="2">
        <f t="shared" si="4"/>
        <v>45.037190082644628</v>
      </c>
      <c r="M99" s="2">
        <f t="shared" si="5"/>
        <v>45.037190082644628</v>
      </c>
      <c r="O99" s="1"/>
    </row>
    <row r="100" spans="3:15" x14ac:dyDescent="0.25">
      <c r="C100" t="str">
        <f t="shared" si="3"/>
        <v>Abril</v>
      </c>
      <c r="D100" s="1">
        <v>44297</v>
      </c>
      <c r="E100" s="1" t="s">
        <v>36</v>
      </c>
      <c r="F100" t="s">
        <v>5</v>
      </c>
      <c r="G100" t="s">
        <v>11</v>
      </c>
      <c r="H100" t="s">
        <v>6</v>
      </c>
      <c r="I100" t="s">
        <v>12</v>
      </c>
      <c r="J100" t="s">
        <v>7</v>
      </c>
      <c r="K100" s="2">
        <v>19</v>
      </c>
      <c r="L100" s="2">
        <f t="shared" si="4"/>
        <v>9.5</v>
      </c>
      <c r="M100" s="2">
        <f t="shared" si="5"/>
        <v>9.5</v>
      </c>
      <c r="O100" s="1"/>
    </row>
    <row r="101" spans="3:15" x14ac:dyDescent="0.25">
      <c r="C101" t="str">
        <f t="shared" si="3"/>
        <v>Abril</v>
      </c>
      <c r="D101" s="1">
        <v>44298</v>
      </c>
      <c r="E101" s="1" t="s">
        <v>40</v>
      </c>
      <c r="F101" t="s">
        <v>0</v>
      </c>
      <c r="G101" t="s">
        <v>16</v>
      </c>
      <c r="H101" t="s">
        <v>19</v>
      </c>
      <c r="I101" t="s">
        <v>3</v>
      </c>
      <c r="J101" t="s">
        <v>4</v>
      </c>
      <c r="K101" s="2">
        <v>19</v>
      </c>
      <c r="L101" s="2">
        <f t="shared" si="4"/>
        <v>9.5</v>
      </c>
      <c r="M101" s="2">
        <f t="shared" si="5"/>
        <v>9.5</v>
      </c>
      <c r="O101" s="1"/>
    </row>
    <row r="102" spans="3:15" x14ac:dyDescent="0.25">
      <c r="C102" t="str">
        <f t="shared" si="3"/>
        <v>Abril</v>
      </c>
      <c r="D102" s="1">
        <v>44300</v>
      </c>
      <c r="E102" s="1" t="s">
        <v>26</v>
      </c>
      <c r="F102" t="s">
        <v>0</v>
      </c>
      <c r="G102" t="s">
        <v>16</v>
      </c>
      <c r="H102" t="s">
        <v>19</v>
      </c>
      <c r="I102" t="s">
        <v>20</v>
      </c>
      <c r="J102" t="s">
        <v>4</v>
      </c>
      <c r="K102" s="2">
        <v>25</v>
      </c>
      <c r="L102" s="2">
        <f t="shared" si="4"/>
        <v>12.5</v>
      </c>
      <c r="M102" s="2">
        <f t="shared" si="5"/>
        <v>12.5</v>
      </c>
      <c r="O102" s="1"/>
    </row>
    <row r="103" spans="3:15" x14ac:dyDescent="0.25">
      <c r="C103" t="str">
        <f t="shared" si="3"/>
        <v>Abril</v>
      </c>
      <c r="D103" s="1">
        <v>44301</v>
      </c>
      <c r="E103" s="1" t="s">
        <v>43</v>
      </c>
      <c r="F103" t="s">
        <v>0</v>
      </c>
      <c r="G103" t="s">
        <v>21</v>
      </c>
      <c r="H103" t="s">
        <v>2</v>
      </c>
      <c r="I103" t="s">
        <v>12</v>
      </c>
      <c r="J103" t="s">
        <v>4</v>
      </c>
      <c r="K103" s="2">
        <v>3.2975206611570251</v>
      </c>
      <c r="L103" s="2">
        <f t="shared" si="4"/>
        <v>1.6487603305785126</v>
      </c>
      <c r="M103" s="2">
        <f t="shared" si="5"/>
        <v>1.6487603305785126</v>
      </c>
      <c r="O103" s="1"/>
    </row>
    <row r="104" spans="3:15" x14ac:dyDescent="0.25">
      <c r="C104" t="str">
        <f t="shared" si="3"/>
        <v>Abril</v>
      </c>
      <c r="D104" s="1">
        <v>44301</v>
      </c>
      <c r="E104" s="1" t="s">
        <v>29</v>
      </c>
      <c r="F104" t="s">
        <v>5</v>
      </c>
      <c r="G104" t="s">
        <v>22</v>
      </c>
      <c r="H104" t="s">
        <v>6</v>
      </c>
      <c r="I104" t="s">
        <v>15</v>
      </c>
      <c r="J104" t="s">
        <v>10</v>
      </c>
      <c r="K104" s="2">
        <v>11.561983471074381</v>
      </c>
      <c r="L104" s="2">
        <f t="shared" si="4"/>
        <v>5.7809917355371905</v>
      </c>
      <c r="M104" s="2">
        <f t="shared" si="5"/>
        <v>5.7809917355371905</v>
      </c>
      <c r="O104" s="1"/>
    </row>
    <row r="105" spans="3:15" x14ac:dyDescent="0.25">
      <c r="C105" t="str">
        <f t="shared" si="3"/>
        <v>Abril</v>
      </c>
      <c r="D105" s="1">
        <v>44302</v>
      </c>
      <c r="E105" s="1" t="s">
        <v>31</v>
      </c>
      <c r="F105" t="s">
        <v>0</v>
      </c>
      <c r="G105" t="s">
        <v>16</v>
      </c>
      <c r="H105" t="s">
        <v>2</v>
      </c>
      <c r="I105" t="s">
        <v>15</v>
      </c>
      <c r="J105" t="s">
        <v>10</v>
      </c>
      <c r="K105" s="2">
        <v>28.090909090909093</v>
      </c>
      <c r="L105" s="2">
        <f t="shared" si="4"/>
        <v>14.045454545454547</v>
      </c>
      <c r="M105" s="2">
        <f t="shared" si="5"/>
        <v>14.045454545454547</v>
      </c>
      <c r="O105" s="1"/>
    </row>
    <row r="106" spans="3:15" x14ac:dyDescent="0.25">
      <c r="C106" t="str">
        <f t="shared" si="3"/>
        <v>Abril</v>
      </c>
      <c r="D106" s="1">
        <v>44302</v>
      </c>
      <c r="E106" s="1" t="s">
        <v>41</v>
      </c>
      <c r="F106" t="s">
        <v>5</v>
      </c>
      <c r="G106" t="s">
        <v>18</v>
      </c>
      <c r="H106" t="s">
        <v>6</v>
      </c>
      <c r="I106" t="s">
        <v>12</v>
      </c>
      <c r="J106" t="s">
        <v>10</v>
      </c>
      <c r="K106" s="2">
        <v>79.330578512396698</v>
      </c>
      <c r="L106" s="2">
        <f t="shared" si="4"/>
        <v>39.665289256198349</v>
      </c>
      <c r="M106" s="2">
        <f t="shared" si="5"/>
        <v>39.665289256198349</v>
      </c>
      <c r="O106" s="1"/>
    </row>
    <row r="107" spans="3:15" x14ac:dyDescent="0.25">
      <c r="C107" t="str">
        <f t="shared" si="3"/>
        <v>Abril</v>
      </c>
      <c r="D107" s="1">
        <v>44302</v>
      </c>
      <c r="E107" s="1" t="s">
        <v>42</v>
      </c>
      <c r="F107" t="s">
        <v>0</v>
      </c>
      <c r="G107" t="s">
        <v>62</v>
      </c>
      <c r="H107" t="s">
        <v>8</v>
      </c>
      <c r="I107" t="s">
        <v>20</v>
      </c>
      <c r="J107" t="s">
        <v>4</v>
      </c>
      <c r="K107" s="2">
        <v>24.785123966942148</v>
      </c>
      <c r="L107" s="2">
        <f t="shared" si="4"/>
        <v>12.392561983471074</v>
      </c>
      <c r="M107" s="2">
        <f t="shared" si="5"/>
        <v>12.392561983471074</v>
      </c>
      <c r="O107" s="1"/>
    </row>
    <row r="108" spans="3:15" x14ac:dyDescent="0.25">
      <c r="C108" t="str">
        <f t="shared" si="3"/>
        <v>Abril</v>
      </c>
      <c r="D108" s="1">
        <v>44303</v>
      </c>
      <c r="E108" s="1" t="s">
        <v>26</v>
      </c>
      <c r="F108" t="s">
        <v>0</v>
      </c>
      <c r="G108" t="s">
        <v>1</v>
      </c>
      <c r="H108" t="s">
        <v>19</v>
      </c>
      <c r="I108" t="s">
        <v>9</v>
      </c>
      <c r="J108" t="s">
        <v>4</v>
      </c>
      <c r="K108" s="2">
        <v>13.214876033057852</v>
      </c>
      <c r="L108" s="2">
        <f t="shared" si="4"/>
        <v>6.6074380165289259</v>
      </c>
      <c r="M108" s="2">
        <f t="shared" si="5"/>
        <v>6.6074380165289259</v>
      </c>
      <c r="O108" s="1"/>
    </row>
    <row r="109" spans="3:15" x14ac:dyDescent="0.25">
      <c r="C109" t="str">
        <f t="shared" si="3"/>
        <v>Abril</v>
      </c>
      <c r="D109" s="1">
        <v>44305</v>
      </c>
      <c r="E109" s="1" t="s">
        <v>31</v>
      </c>
      <c r="F109" t="s">
        <v>5</v>
      </c>
      <c r="G109" t="s">
        <v>22</v>
      </c>
      <c r="H109" t="s">
        <v>19</v>
      </c>
      <c r="I109" t="s">
        <v>17</v>
      </c>
      <c r="J109" t="s">
        <v>10</v>
      </c>
      <c r="K109" s="2">
        <v>19</v>
      </c>
      <c r="L109" s="2">
        <f t="shared" si="4"/>
        <v>9.5</v>
      </c>
      <c r="M109" s="2">
        <f t="shared" si="5"/>
        <v>9.5</v>
      </c>
      <c r="O109" s="1"/>
    </row>
    <row r="110" spans="3:15" x14ac:dyDescent="0.25">
      <c r="C110" t="str">
        <f t="shared" si="3"/>
        <v>Abril</v>
      </c>
      <c r="D110" s="1">
        <v>44305</v>
      </c>
      <c r="E110" s="1" t="s">
        <v>35</v>
      </c>
      <c r="F110" t="s">
        <v>0</v>
      </c>
      <c r="G110" t="s">
        <v>21</v>
      </c>
      <c r="H110" t="s">
        <v>19</v>
      </c>
      <c r="I110" t="s">
        <v>9</v>
      </c>
      <c r="J110" t="s">
        <v>4</v>
      </c>
      <c r="K110" s="2">
        <v>14.867768595041321</v>
      </c>
      <c r="L110" s="2">
        <f t="shared" si="4"/>
        <v>7.4338842975206605</v>
      </c>
      <c r="M110" s="2">
        <f t="shared" si="5"/>
        <v>7.4338842975206605</v>
      </c>
      <c r="O110" s="1"/>
    </row>
    <row r="111" spans="3:15" x14ac:dyDescent="0.25">
      <c r="C111" t="str">
        <f t="shared" si="3"/>
        <v>Abril</v>
      </c>
      <c r="D111" s="1">
        <v>44306</v>
      </c>
      <c r="E111" s="1" t="s">
        <v>35</v>
      </c>
      <c r="F111" t="s">
        <v>5</v>
      </c>
      <c r="G111" t="s">
        <v>22</v>
      </c>
      <c r="H111" t="s">
        <v>6</v>
      </c>
      <c r="I111" t="s">
        <v>13</v>
      </c>
      <c r="J111" t="s">
        <v>10</v>
      </c>
      <c r="K111" s="2">
        <v>23.132231404958677</v>
      </c>
      <c r="L111" s="2">
        <f t="shared" si="4"/>
        <v>11.566115702479339</v>
      </c>
      <c r="M111" s="2">
        <f t="shared" si="5"/>
        <v>11.566115702479339</v>
      </c>
      <c r="O111" s="1"/>
    </row>
    <row r="112" spans="3:15" x14ac:dyDescent="0.25">
      <c r="C112" t="str">
        <f t="shared" si="3"/>
        <v>Abril</v>
      </c>
      <c r="D112" s="1">
        <v>44308</v>
      </c>
      <c r="E112" s="1" t="s">
        <v>34</v>
      </c>
      <c r="F112" t="s">
        <v>0</v>
      </c>
      <c r="G112" t="s">
        <v>24</v>
      </c>
      <c r="H112" t="s">
        <v>8</v>
      </c>
      <c r="I112" t="s">
        <v>3</v>
      </c>
      <c r="J112" t="s">
        <v>10</v>
      </c>
      <c r="K112" s="2">
        <v>23.132231404958677</v>
      </c>
      <c r="L112" s="2">
        <f t="shared" si="4"/>
        <v>11.566115702479339</v>
      </c>
      <c r="M112" s="2">
        <f t="shared" si="5"/>
        <v>11.566115702479339</v>
      </c>
      <c r="O112" s="1"/>
    </row>
    <row r="113" spans="3:15" x14ac:dyDescent="0.25">
      <c r="C113" t="str">
        <f t="shared" si="3"/>
        <v>Abril</v>
      </c>
      <c r="D113" s="1">
        <v>44309</v>
      </c>
      <c r="E113" s="1" t="s">
        <v>30</v>
      </c>
      <c r="F113" t="s">
        <v>5</v>
      </c>
      <c r="G113" t="s">
        <v>22</v>
      </c>
      <c r="H113" t="s">
        <v>8</v>
      </c>
      <c r="I113" t="s">
        <v>17</v>
      </c>
      <c r="J113" t="s">
        <v>10</v>
      </c>
      <c r="K113" s="2">
        <v>31.396694214876035</v>
      </c>
      <c r="L113" s="2">
        <f t="shared" si="4"/>
        <v>15.698347107438018</v>
      </c>
      <c r="M113" s="2">
        <f t="shared" si="5"/>
        <v>15.698347107438018</v>
      </c>
      <c r="O113" s="1"/>
    </row>
    <row r="114" spans="3:15" x14ac:dyDescent="0.25">
      <c r="C114" t="str">
        <f t="shared" si="3"/>
        <v>Abril</v>
      </c>
      <c r="D114" s="1">
        <v>44312</v>
      </c>
      <c r="E114" s="1" t="s">
        <v>27</v>
      </c>
      <c r="F114" t="s">
        <v>5</v>
      </c>
      <c r="G114" t="s">
        <v>11</v>
      </c>
      <c r="H114" t="s">
        <v>8</v>
      </c>
      <c r="I114" t="s">
        <v>20</v>
      </c>
      <c r="J114" t="s">
        <v>10</v>
      </c>
      <c r="K114" s="2">
        <v>23.132231404958677</v>
      </c>
      <c r="L114" s="2">
        <f t="shared" si="4"/>
        <v>11.566115702479339</v>
      </c>
      <c r="M114" s="2">
        <f t="shared" si="5"/>
        <v>11.566115702479339</v>
      </c>
      <c r="O114" s="1"/>
    </row>
    <row r="115" spans="3:15" x14ac:dyDescent="0.25">
      <c r="C115" t="str">
        <f t="shared" si="3"/>
        <v>Abril</v>
      </c>
      <c r="D115" s="1">
        <v>44313</v>
      </c>
      <c r="E115" s="1" t="s">
        <v>36</v>
      </c>
      <c r="F115" t="s">
        <v>5</v>
      </c>
      <c r="G115" t="s">
        <v>62</v>
      </c>
      <c r="H115" t="s">
        <v>6</v>
      </c>
      <c r="I115" t="s">
        <v>17</v>
      </c>
      <c r="J115" t="s">
        <v>7</v>
      </c>
      <c r="K115" s="2">
        <v>41.314049586776861</v>
      </c>
      <c r="L115" s="2">
        <f t="shared" si="4"/>
        <v>20.65702479338843</v>
      </c>
      <c r="M115" s="2">
        <f t="shared" si="5"/>
        <v>20.65702479338843</v>
      </c>
      <c r="O115" s="1"/>
    </row>
    <row r="116" spans="3:15" x14ac:dyDescent="0.25">
      <c r="C116" t="str">
        <f t="shared" si="3"/>
        <v>Abril</v>
      </c>
      <c r="D116" s="1">
        <v>44313</v>
      </c>
      <c r="E116" s="1" t="s">
        <v>26</v>
      </c>
      <c r="F116" t="s">
        <v>0</v>
      </c>
      <c r="G116" t="s">
        <v>24</v>
      </c>
      <c r="H116" t="s">
        <v>19</v>
      </c>
      <c r="I116" t="s">
        <v>20</v>
      </c>
      <c r="J116" t="s">
        <v>4</v>
      </c>
      <c r="K116" s="2">
        <v>20.652892561983471</v>
      </c>
      <c r="L116" s="2">
        <f t="shared" si="4"/>
        <v>10.326446280991735</v>
      </c>
      <c r="M116" s="2">
        <f t="shared" si="5"/>
        <v>10.326446280991735</v>
      </c>
      <c r="O116" s="1"/>
    </row>
    <row r="117" spans="3:15" x14ac:dyDescent="0.25">
      <c r="C117" t="str">
        <f t="shared" si="3"/>
        <v>Abril</v>
      </c>
      <c r="D117" s="1">
        <v>44314</v>
      </c>
      <c r="E117" s="1" t="s">
        <v>43</v>
      </c>
      <c r="F117" t="s">
        <v>5</v>
      </c>
      <c r="G117" t="s">
        <v>62</v>
      </c>
      <c r="H117" t="s">
        <v>6</v>
      </c>
      <c r="I117" t="s">
        <v>20</v>
      </c>
      <c r="J117" t="s">
        <v>7</v>
      </c>
      <c r="K117" s="2">
        <v>24.785123966942148</v>
      </c>
      <c r="L117" s="2">
        <f t="shared" si="4"/>
        <v>12.392561983471074</v>
      </c>
      <c r="M117" s="2">
        <f t="shared" si="5"/>
        <v>12.392561983471074</v>
      </c>
      <c r="O117" s="1"/>
    </row>
    <row r="118" spans="3:15" x14ac:dyDescent="0.25">
      <c r="C118" t="str">
        <f t="shared" si="3"/>
        <v>Abril</v>
      </c>
      <c r="D118" s="1">
        <v>44315</v>
      </c>
      <c r="E118" s="1" t="s">
        <v>26</v>
      </c>
      <c r="F118" t="s">
        <v>5</v>
      </c>
      <c r="G118" t="s">
        <v>62</v>
      </c>
      <c r="H118" t="s">
        <v>2</v>
      </c>
      <c r="I118" t="s">
        <v>12</v>
      </c>
      <c r="J118" t="s">
        <v>10</v>
      </c>
      <c r="K118" s="2">
        <v>33.049586776859506</v>
      </c>
      <c r="L118" s="2">
        <f t="shared" si="4"/>
        <v>16.524793388429753</v>
      </c>
      <c r="M118" s="2">
        <f t="shared" si="5"/>
        <v>16.524793388429753</v>
      </c>
      <c r="O118" s="1"/>
    </row>
    <row r="119" spans="3:15" x14ac:dyDescent="0.25">
      <c r="C119" t="str">
        <f t="shared" si="3"/>
        <v>Abril</v>
      </c>
      <c r="D119" s="1">
        <v>44316</v>
      </c>
      <c r="E119" s="1" t="s">
        <v>30</v>
      </c>
      <c r="F119" t="s">
        <v>5</v>
      </c>
      <c r="G119" t="s">
        <v>14</v>
      </c>
      <c r="H119" t="s">
        <v>6</v>
      </c>
      <c r="I119" t="s">
        <v>17</v>
      </c>
      <c r="J119" t="s">
        <v>10</v>
      </c>
      <c r="K119" s="2">
        <v>95.859504132231407</v>
      </c>
      <c r="L119" s="2">
        <f t="shared" si="4"/>
        <v>47.929752066115704</v>
      </c>
      <c r="M119" s="2">
        <f t="shared" si="5"/>
        <v>47.929752066115704</v>
      </c>
      <c r="O119" s="1"/>
    </row>
    <row r="120" spans="3:15" x14ac:dyDescent="0.25">
      <c r="C120" t="str">
        <f t="shared" si="3"/>
        <v>Setiembre</v>
      </c>
      <c r="D120" s="1">
        <v>44464</v>
      </c>
      <c r="E120" s="1" t="s">
        <v>27</v>
      </c>
      <c r="F120" t="s">
        <v>0</v>
      </c>
      <c r="G120" t="s">
        <v>18</v>
      </c>
      <c r="H120" t="s">
        <v>8</v>
      </c>
      <c r="I120" t="s">
        <v>3</v>
      </c>
      <c r="J120" t="s">
        <v>4</v>
      </c>
      <c r="K120" s="2">
        <v>62.801652892561982</v>
      </c>
      <c r="L120" s="2">
        <f t="shared" si="4"/>
        <v>31.400826446280991</v>
      </c>
      <c r="M120" s="2">
        <f t="shared" si="5"/>
        <v>31.400826446280991</v>
      </c>
      <c r="O120" s="1"/>
    </row>
    <row r="121" spans="3:15" x14ac:dyDescent="0.25">
      <c r="C121" t="str">
        <f t="shared" si="3"/>
        <v>Mayo</v>
      </c>
      <c r="D121" s="1">
        <v>44322</v>
      </c>
      <c r="E121" s="1" t="s">
        <v>29</v>
      </c>
      <c r="F121" t="s">
        <v>5</v>
      </c>
      <c r="G121" t="s">
        <v>22</v>
      </c>
      <c r="H121" t="s">
        <v>19</v>
      </c>
      <c r="I121" t="s">
        <v>3</v>
      </c>
      <c r="J121" t="s">
        <v>7</v>
      </c>
      <c r="K121" s="2">
        <v>5.7768595041322319</v>
      </c>
      <c r="L121" s="2">
        <f t="shared" si="4"/>
        <v>2.888429752066116</v>
      </c>
      <c r="M121" s="2">
        <f t="shared" si="5"/>
        <v>2.888429752066116</v>
      </c>
      <c r="O121" s="1"/>
    </row>
    <row r="122" spans="3:15" x14ac:dyDescent="0.25">
      <c r="C122" t="str">
        <f t="shared" si="3"/>
        <v>Mayo</v>
      </c>
      <c r="D122" s="1">
        <v>44323</v>
      </c>
      <c r="E122" s="1" t="s">
        <v>34</v>
      </c>
      <c r="F122" t="s">
        <v>5</v>
      </c>
      <c r="G122" t="s">
        <v>22</v>
      </c>
      <c r="H122" t="s">
        <v>19</v>
      </c>
      <c r="I122" t="s">
        <v>9</v>
      </c>
      <c r="J122" t="s">
        <v>10</v>
      </c>
      <c r="K122" s="2">
        <v>16.520661157024794</v>
      </c>
      <c r="L122" s="2">
        <f t="shared" si="4"/>
        <v>8.2603305785123968</v>
      </c>
      <c r="M122" s="2">
        <f t="shared" si="5"/>
        <v>8.2603305785123968</v>
      </c>
      <c r="O122" s="1"/>
    </row>
    <row r="123" spans="3:15" x14ac:dyDescent="0.25">
      <c r="C123" t="str">
        <f t="shared" si="3"/>
        <v>Mayo</v>
      </c>
      <c r="D123" s="1">
        <v>44324</v>
      </c>
      <c r="E123" s="1" t="s">
        <v>41</v>
      </c>
      <c r="F123" t="s">
        <v>5</v>
      </c>
      <c r="G123" t="s">
        <v>21</v>
      </c>
      <c r="H123" t="s">
        <v>19</v>
      </c>
      <c r="I123" t="s">
        <v>20</v>
      </c>
      <c r="J123" t="s">
        <v>10</v>
      </c>
      <c r="K123" s="2">
        <v>9.9090909090909101</v>
      </c>
      <c r="L123" s="2">
        <f t="shared" si="4"/>
        <v>4.954545454545455</v>
      </c>
      <c r="M123" s="2">
        <f t="shared" si="5"/>
        <v>4.954545454545455</v>
      </c>
      <c r="O123" s="1"/>
    </row>
    <row r="124" spans="3:15" x14ac:dyDescent="0.25">
      <c r="C124" t="str">
        <f t="shared" si="3"/>
        <v>Mayo</v>
      </c>
      <c r="D124" s="1">
        <v>44345</v>
      </c>
      <c r="E124" s="1" t="s">
        <v>36</v>
      </c>
      <c r="F124" t="s">
        <v>0</v>
      </c>
      <c r="G124" t="s">
        <v>21</v>
      </c>
      <c r="H124" t="s">
        <v>6</v>
      </c>
      <c r="I124" t="s">
        <v>13</v>
      </c>
      <c r="J124" t="s">
        <v>4</v>
      </c>
      <c r="K124" s="2">
        <v>12.388429752066116</v>
      </c>
      <c r="L124" s="2">
        <f t="shared" si="4"/>
        <v>6.1942148760330582</v>
      </c>
      <c r="M124" s="2">
        <f t="shared" si="5"/>
        <v>6.1942148760330582</v>
      </c>
      <c r="O124" s="1"/>
    </row>
    <row r="125" spans="3:15" x14ac:dyDescent="0.25">
      <c r="C125" t="str">
        <f t="shared" si="3"/>
        <v>Junio</v>
      </c>
      <c r="D125" s="1">
        <v>44354</v>
      </c>
      <c r="E125" s="1" t="s">
        <v>39</v>
      </c>
      <c r="F125" t="s">
        <v>0</v>
      </c>
      <c r="G125" t="s">
        <v>21</v>
      </c>
      <c r="H125" t="s">
        <v>6</v>
      </c>
      <c r="I125" t="s">
        <v>15</v>
      </c>
      <c r="J125" t="s">
        <v>10</v>
      </c>
      <c r="K125" s="2">
        <v>5.7768595041322319</v>
      </c>
      <c r="L125" s="2">
        <f t="shared" si="4"/>
        <v>2.888429752066116</v>
      </c>
      <c r="M125" s="2">
        <f t="shared" si="5"/>
        <v>2.888429752066116</v>
      </c>
      <c r="O125" s="1"/>
    </row>
    <row r="126" spans="3:15" x14ac:dyDescent="0.25">
      <c r="C126" t="str">
        <f t="shared" si="3"/>
        <v>Junio</v>
      </c>
      <c r="D126" s="1">
        <v>44376</v>
      </c>
      <c r="E126" s="1" t="s">
        <v>42</v>
      </c>
      <c r="F126" t="s">
        <v>0</v>
      </c>
      <c r="G126" t="s">
        <v>21</v>
      </c>
      <c r="H126" t="s">
        <v>19</v>
      </c>
      <c r="I126" t="s">
        <v>17</v>
      </c>
      <c r="J126" t="s">
        <v>4</v>
      </c>
      <c r="K126" s="2">
        <v>5.7768595041322319</v>
      </c>
      <c r="L126" s="2">
        <f t="shared" si="4"/>
        <v>2.888429752066116</v>
      </c>
      <c r="M126" s="2">
        <f t="shared" si="5"/>
        <v>2.888429752066116</v>
      </c>
      <c r="O126" s="1"/>
    </row>
    <row r="127" spans="3:15" x14ac:dyDescent="0.25">
      <c r="C127" t="str">
        <f t="shared" si="3"/>
        <v>Julio</v>
      </c>
      <c r="D127" s="1">
        <v>44380</v>
      </c>
      <c r="E127" s="1" t="s">
        <v>31</v>
      </c>
      <c r="F127" t="s">
        <v>5</v>
      </c>
      <c r="G127" t="s">
        <v>22</v>
      </c>
      <c r="H127" t="s">
        <v>2</v>
      </c>
      <c r="I127" t="s">
        <v>23</v>
      </c>
      <c r="J127" t="s">
        <v>10</v>
      </c>
      <c r="K127" s="2">
        <v>7.4297520661157028</v>
      </c>
      <c r="L127" s="2">
        <f t="shared" si="4"/>
        <v>3.7148760330578514</v>
      </c>
      <c r="M127" s="2">
        <f t="shared" si="5"/>
        <v>3.7148760330578514</v>
      </c>
      <c r="O127" s="1"/>
    </row>
    <row r="128" spans="3:15" x14ac:dyDescent="0.25">
      <c r="C128" t="str">
        <f t="shared" si="3"/>
        <v>Agosto</v>
      </c>
      <c r="D128" s="1">
        <v>44409</v>
      </c>
      <c r="E128" s="1" t="s">
        <v>30</v>
      </c>
      <c r="F128" t="s">
        <v>0</v>
      </c>
      <c r="G128" t="s">
        <v>21</v>
      </c>
      <c r="H128" t="s">
        <v>6</v>
      </c>
      <c r="I128" t="s">
        <v>12</v>
      </c>
      <c r="J128" t="s">
        <v>4</v>
      </c>
      <c r="K128" s="2">
        <v>9.0826446280991746</v>
      </c>
      <c r="L128" s="2">
        <f t="shared" si="4"/>
        <v>4.5413223140495873</v>
      </c>
      <c r="M128" s="2">
        <f t="shared" si="5"/>
        <v>4.5413223140495873</v>
      </c>
      <c r="O128" s="1"/>
    </row>
    <row r="129" spans="3:15" x14ac:dyDescent="0.25">
      <c r="C129" t="str">
        <f t="shared" si="3"/>
        <v>Agosto</v>
      </c>
      <c r="D129" s="1">
        <v>44415</v>
      </c>
      <c r="E129" s="1" t="s">
        <v>39</v>
      </c>
      <c r="F129" t="s">
        <v>0</v>
      </c>
      <c r="G129" t="s">
        <v>21</v>
      </c>
      <c r="H129" t="s">
        <v>2</v>
      </c>
      <c r="I129" t="s">
        <v>9</v>
      </c>
      <c r="J129" t="s">
        <v>10</v>
      </c>
      <c r="K129" s="2">
        <v>14.041322314049586</v>
      </c>
      <c r="L129" s="2">
        <f t="shared" si="4"/>
        <v>7.0206611570247928</v>
      </c>
      <c r="M129" s="2">
        <f t="shared" si="5"/>
        <v>7.0206611570247928</v>
      </c>
      <c r="O129" s="1"/>
    </row>
    <row r="130" spans="3:15" x14ac:dyDescent="0.25">
      <c r="C130" t="str">
        <f t="shared" si="3"/>
        <v>Agosto</v>
      </c>
      <c r="D130" s="1">
        <v>44421</v>
      </c>
      <c r="E130" s="1" t="s">
        <v>39</v>
      </c>
      <c r="F130" t="s">
        <v>0</v>
      </c>
      <c r="G130" t="s">
        <v>21</v>
      </c>
      <c r="H130" t="s">
        <v>19</v>
      </c>
      <c r="I130" t="s">
        <v>3</v>
      </c>
      <c r="J130" t="s">
        <v>4</v>
      </c>
      <c r="K130" s="2">
        <v>9.9090909090909101</v>
      </c>
      <c r="L130" s="2">
        <f t="shared" si="4"/>
        <v>4.954545454545455</v>
      </c>
      <c r="M130" s="2">
        <f t="shared" si="5"/>
        <v>4.954545454545455</v>
      </c>
      <c r="O130" s="1"/>
    </row>
    <row r="131" spans="3:15" x14ac:dyDescent="0.25">
      <c r="C131" t="str">
        <f t="shared" si="3"/>
        <v>Agosto</v>
      </c>
      <c r="D131" s="1">
        <v>44426</v>
      </c>
      <c r="E131" s="1" t="s">
        <v>26</v>
      </c>
      <c r="F131" t="s">
        <v>5</v>
      </c>
      <c r="G131" t="s">
        <v>21</v>
      </c>
      <c r="H131" t="s">
        <v>19</v>
      </c>
      <c r="I131" t="s">
        <v>9</v>
      </c>
      <c r="J131" t="s">
        <v>10</v>
      </c>
      <c r="K131" s="2">
        <v>6.6033057851239674</v>
      </c>
      <c r="L131" s="2">
        <f t="shared" si="4"/>
        <v>3.3016528925619837</v>
      </c>
      <c r="M131" s="2">
        <f t="shared" si="5"/>
        <v>3.3016528925619837</v>
      </c>
      <c r="O131" s="1"/>
    </row>
    <row r="132" spans="3:15" x14ac:dyDescent="0.25">
      <c r="C132" t="str">
        <f t="shared" si="3"/>
        <v>Agosto</v>
      </c>
      <c r="D132" s="1">
        <v>44431</v>
      </c>
      <c r="E132" s="1" t="s">
        <v>42</v>
      </c>
      <c r="F132" t="s">
        <v>0</v>
      </c>
      <c r="G132" t="s">
        <v>21</v>
      </c>
      <c r="H132" t="s">
        <v>19</v>
      </c>
      <c r="I132" t="s">
        <v>9</v>
      </c>
      <c r="J132" t="s">
        <v>4</v>
      </c>
      <c r="K132" s="2">
        <v>7.4297520661157028</v>
      </c>
      <c r="L132" s="2">
        <f t="shared" si="4"/>
        <v>3.7148760330578514</v>
      </c>
      <c r="M132" s="2">
        <f t="shared" si="5"/>
        <v>3.7148760330578514</v>
      </c>
      <c r="O132" s="1"/>
    </row>
    <row r="133" spans="3:15" x14ac:dyDescent="0.25">
      <c r="C133" t="str">
        <f t="shared" ref="C133:C196" si="6">TEXT(D133,"MMMM")</f>
        <v>Agosto</v>
      </c>
      <c r="D133" s="1">
        <v>44433</v>
      </c>
      <c r="E133" s="1" t="s">
        <v>38</v>
      </c>
      <c r="F133" t="s">
        <v>0</v>
      </c>
      <c r="G133" t="s">
        <v>21</v>
      </c>
      <c r="H133" t="s">
        <v>6</v>
      </c>
      <c r="I133" t="s">
        <v>17</v>
      </c>
      <c r="J133" t="s">
        <v>4</v>
      </c>
      <c r="K133" s="2">
        <v>5.7768595041322319</v>
      </c>
      <c r="L133" s="2">
        <f t="shared" ref="L133:L196" si="7">K133*0.5</f>
        <v>2.888429752066116</v>
      </c>
      <c r="M133" s="2">
        <f t="shared" ref="M133:M196" si="8">K133-L133</f>
        <v>2.888429752066116</v>
      </c>
      <c r="O133" s="1"/>
    </row>
    <row r="134" spans="3:15" x14ac:dyDescent="0.25">
      <c r="C134" t="str">
        <f t="shared" si="6"/>
        <v>Setiembre</v>
      </c>
      <c r="D134" s="1">
        <v>44447</v>
      </c>
      <c r="E134" s="1" t="s">
        <v>32</v>
      </c>
      <c r="F134" t="s">
        <v>5</v>
      </c>
      <c r="G134" t="s">
        <v>22</v>
      </c>
      <c r="H134" t="s">
        <v>6</v>
      </c>
      <c r="I134" t="s">
        <v>12</v>
      </c>
      <c r="J134" t="s">
        <v>10</v>
      </c>
      <c r="K134" s="2">
        <v>15.694214876033056</v>
      </c>
      <c r="L134" s="2">
        <f t="shared" si="7"/>
        <v>7.8471074380165282</v>
      </c>
      <c r="M134" s="2">
        <f t="shared" si="8"/>
        <v>7.8471074380165282</v>
      </c>
      <c r="O134" s="1"/>
    </row>
    <row r="135" spans="3:15" x14ac:dyDescent="0.25">
      <c r="C135" t="str">
        <f t="shared" si="6"/>
        <v>Setiembre</v>
      </c>
      <c r="D135" s="1">
        <v>44452</v>
      </c>
      <c r="E135" s="1" t="s">
        <v>39</v>
      </c>
      <c r="F135" t="s">
        <v>0</v>
      </c>
      <c r="G135" t="s">
        <v>21</v>
      </c>
      <c r="H135" t="s">
        <v>2</v>
      </c>
      <c r="I135" t="s">
        <v>9</v>
      </c>
      <c r="J135" t="s">
        <v>10</v>
      </c>
      <c r="K135" s="2">
        <v>9.0826446280991746</v>
      </c>
      <c r="L135" s="2">
        <f t="shared" si="7"/>
        <v>4.5413223140495873</v>
      </c>
      <c r="M135" s="2">
        <f t="shared" si="8"/>
        <v>4.5413223140495873</v>
      </c>
      <c r="O135" s="1"/>
    </row>
    <row r="136" spans="3:15" x14ac:dyDescent="0.25">
      <c r="C136" t="str">
        <f t="shared" si="6"/>
        <v>Mayo</v>
      </c>
      <c r="D136" s="1">
        <v>44325</v>
      </c>
      <c r="E136" s="1" t="s">
        <v>38</v>
      </c>
      <c r="F136" t="s">
        <v>0</v>
      </c>
      <c r="G136" t="s">
        <v>22</v>
      </c>
      <c r="H136" t="s">
        <v>8</v>
      </c>
      <c r="I136" t="s">
        <v>9</v>
      </c>
      <c r="J136" t="s">
        <v>10</v>
      </c>
      <c r="K136" s="2">
        <v>25.611570247933884</v>
      </c>
      <c r="L136" s="2">
        <f t="shared" si="7"/>
        <v>12.805785123966942</v>
      </c>
      <c r="M136" s="2">
        <f t="shared" si="8"/>
        <v>12.805785123966942</v>
      </c>
      <c r="O136" s="1"/>
    </row>
    <row r="137" spans="3:15" x14ac:dyDescent="0.25">
      <c r="C137" t="str">
        <f t="shared" si="6"/>
        <v>Mayo</v>
      </c>
      <c r="D137" s="1">
        <v>44329</v>
      </c>
      <c r="E137" s="1" t="s">
        <v>31</v>
      </c>
      <c r="F137" t="s">
        <v>0</v>
      </c>
      <c r="G137" t="s">
        <v>22</v>
      </c>
      <c r="H137" t="s">
        <v>8</v>
      </c>
      <c r="I137" t="s">
        <v>12</v>
      </c>
      <c r="J137" t="s">
        <v>10</v>
      </c>
      <c r="K137" s="2">
        <v>19</v>
      </c>
      <c r="L137" s="2">
        <f t="shared" si="7"/>
        <v>9.5</v>
      </c>
      <c r="M137" s="2">
        <f t="shared" si="8"/>
        <v>9.5</v>
      </c>
      <c r="O137" s="1"/>
    </row>
    <row r="138" spans="3:15" x14ac:dyDescent="0.25">
      <c r="C138" t="str">
        <f t="shared" si="6"/>
        <v>Mayo</v>
      </c>
      <c r="D138" s="1">
        <v>44333</v>
      </c>
      <c r="E138" s="1" t="s">
        <v>39</v>
      </c>
      <c r="F138" t="s">
        <v>0</v>
      </c>
      <c r="G138" t="s">
        <v>22</v>
      </c>
      <c r="H138" t="s">
        <v>2</v>
      </c>
      <c r="I138" t="s">
        <v>15</v>
      </c>
      <c r="J138" t="s">
        <v>4</v>
      </c>
      <c r="K138" s="2">
        <v>18.173553719008265</v>
      </c>
      <c r="L138" s="2">
        <f t="shared" si="7"/>
        <v>9.0867768595041323</v>
      </c>
      <c r="M138" s="2">
        <f t="shared" si="8"/>
        <v>9.0867768595041323</v>
      </c>
      <c r="O138" s="1"/>
    </row>
    <row r="139" spans="3:15" x14ac:dyDescent="0.25">
      <c r="C139" t="str">
        <f t="shared" si="6"/>
        <v>Mayo</v>
      </c>
      <c r="D139" s="1">
        <v>44336</v>
      </c>
      <c r="E139" s="1" t="s">
        <v>42</v>
      </c>
      <c r="F139" t="s">
        <v>5</v>
      </c>
      <c r="G139" t="s">
        <v>22</v>
      </c>
      <c r="H139" t="s">
        <v>19</v>
      </c>
      <c r="I139" t="s">
        <v>17</v>
      </c>
      <c r="J139" t="s">
        <v>10</v>
      </c>
      <c r="K139" s="2">
        <v>19.826446280991735</v>
      </c>
      <c r="L139" s="2">
        <f t="shared" si="7"/>
        <v>9.9132231404958677</v>
      </c>
      <c r="M139" s="2">
        <f t="shared" si="8"/>
        <v>9.9132231404958677</v>
      </c>
      <c r="O139" s="1"/>
    </row>
    <row r="140" spans="3:15" x14ac:dyDescent="0.25">
      <c r="C140" t="str">
        <f t="shared" si="6"/>
        <v>Junio</v>
      </c>
      <c r="D140" s="1">
        <v>44350</v>
      </c>
      <c r="E140" s="1" t="s">
        <v>40</v>
      </c>
      <c r="F140" t="s">
        <v>5</v>
      </c>
      <c r="G140" t="s">
        <v>22</v>
      </c>
      <c r="H140" t="s">
        <v>8</v>
      </c>
      <c r="I140" t="s">
        <v>9</v>
      </c>
      <c r="J140" t="s">
        <v>7</v>
      </c>
      <c r="K140" s="2">
        <v>16.520661157024794</v>
      </c>
      <c r="L140" s="2">
        <f t="shared" si="7"/>
        <v>8.2603305785123968</v>
      </c>
      <c r="M140" s="2">
        <f t="shared" si="8"/>
        <v>8.2603305785123968</v>
      </c>
      <c r="O140" s="1"/>
    </row>
    <row r="141" spans="3:15" x14ac:dyDescent="0.25">
      <c r="C141" t="str">
        <f t="shared" si="6"/>
        <v>Junio</v>
      </c>
      <c r="D141" s="1">
        <v>44365</v>
      </c>
      <c r="E141" s="1" t="s">
        <v>42</v>
      </c>
      <c r="F141" t="s">
        <v>5</v>
      </c>
      <c r="G141" t="s">
        <v>22</v>
      </c>
      <c r="H141" t="s">
        <v>8</v>
      </c>
      <c r="I141" t="s">
        <v>12</v>
      </c>
      <c r="J141" t="s">
        <v>7</v>
      </c>
      <c r="K141" s="2">
        <v>21.479338842975206</v>
      </c>
      <c r="L141" s="2">
        <f t="shared" si="7"/>
        <v>10.739669421487603</v>
      </c>
      <c r="M141" s="2">
        <f t="shared" si="8"/>
        <v>10.739669421487603</v>
      </c>
      <c r="O141" s="1"/>
    </row>
    <row r="142" spans="3:15" x14ac:dyDescent="0.25">
      <c r="C142" t="str">
        <f t="shared" si="6"/>
        <v>Junio</v>
      </c>
      <c r="D142" s="1">
        <v>44365</v>
      </c>
      <c r="E142" s="1" t="s">
        <v>39</v>
      </c>
      <c r="F142" t="s">
        <v>5</v>
      </c>
      <c r="G142" t="s">
        <v>22</v>
      </c>
      <c r="H142" t="s">
        <v>8</v>
      </c>
      <c r="I142" t="s">
        <v>9</v>
      </c>
      <c r="J142" t="s">
        <v>7</v>
      </c>
      <c r="K142" s="2">
        <v>26.438016528925619</v>
      </c>
      <c r="L142" s="2">
        <f t="shared" si="7"/>
        <v>13.21900826446281</v>
      </c>
      <c r="M142" s="2">
        <f t="shared" si="8"/>
        <v>13.21900826446281</v>
      </c>
      <c r="O142" s="1"/>
    </row>
    <row r="143" spans="3:15" x14ac:dyDescent="0.25">
      <c r="C143" t="str">
        <f t="shared" si="6"/>
        <v>Junio</v>
      </c>
      <c r="D143" s="1">
        <v>44372</v>
      </c>
      <c r="E143" s="1" t="s">
        <v>29</v>
      </c>
      <c r="F143" t="s">
        <v>0</v>
      </c>
      <c r="G143" t="s">
        <v>22</v>
      </c>
      <c r="H143" t="s">
        <v>8</v>
      </c>
      <c r="I143" t="s">
        <v>9</v>
      </c>
      <c r="J143" t="s">
        <v>10</v>
      </c>
      <c r="K143" s="2">
        <v>13.214876033057852</v>
      </c>
      <c r="L143" s="2">
        <f t="shared" si="7"/>
        <v>6.6074380165289259</v>
      </c>
      <c r="M143" s="2">
        <f t="shared" si="8"/>
        <v>6.6074380165289259</v>
      </c>
      <c r="O143" s="1"/>
    </row>
    <row r="144" spans="3:15" x14ac:dyDescent="0.25">
      <c r="C144" t="str">
        <f t="shared" si="6"/>
        <v>Junio</v>
      </c>
      <c r="D144" s="1">
        <v>44374</v>
      </c>
      <c r="E144" s="1" t="s">
        <v>25</v>
      </c>
      <c r="F144" t="s">
        <v>5</v>
      </c>
      <c r="G144" t="s">
        <v>22</v>
      </c>
      <c r="H144" t="s">
        <v>19</v>
      </c>
      <c r="I144" t="s">
        <v>13</v>
      </c>
      <c r="J144" t="s">
        <v>7</v>
      </c>
      <c r="K144" s="2">
        <v>29.743801652892564</v>
      </c>
      <c r="L144" s="2">
        <f t="shared" si="7"/>
        <v>14.871900826446282</v>
      </c>
      <c r="M144" s="2">
        <f t="shared" si="8"/>
        <v>14.871900826446282</v>
      </c>
      <c r="O144" s="1"/>
    </row>
    <row r="145" spans="3:15" x14ac:dyDescent="0.25">
      <c r="C145" t="str">
        <f t="shared" si="6"/>
        <v>Junio</v>
      </c>
      <c r="D145" s="1">
        <v>44375</v>
      </c>
      <c r="E145" s="1" t="s">
        <v>26</v>
      </c>
      <c r="F145" t="s">
        <v>5</v>
      </c>
      <c r="G145" t="s">
        <v>22</v>
      </c>
      <c r="H145" t="s">
        <v>8</v>
      </c>
      <c r="I145" t="s">
        <v>12</v>
      </c>
      <c r="J145" t="s">
        <v>10</v>
      </c>
      <c r="K145" s="2">
        <v>25.611570247933884</v>
      </c>
      <c r="L145" s="2">
        <f t="shared" si="7"/>
        <v>12.805785123966942</v>
      </c>
      <c r="M145" s="2">
        <f t="shared" si="8"/>
        <v>12.805785123966942</v>
      </c>
      <c r="O145" s="1"/>
    </row>
    <row r="146" spans="3:15" x14ac:dyDescent="0.25">
      <c r="C146" t="str">
        <f t="shared" si="6"/>
        <v>Junio</v>
      </c>
      <c r="D146" s="1">
        <v>44377</v>
      </c>
      <c r="E146" s="1" t="s">
        <v>41</v>
      </c>
      <c r="F146" t="s">
        <v>0</v>
      </c>
      <c r="G146" t="s">
        <v>22</v>
      </c>
      <c r="H146" t="s">
        <v>6</v>
      </c>
      <c r="I146" t="s">
        <v>23</v>
      </c>
      <c r="J146" t="s">
        <v>10</v>
      </c>
      <c r="K146" s="2">
        <v>29.743801652892564</v>
      </c>
      <c r="L146" s="2">
        <f t="shared" si="7"/>
        <v>14.871900826446282</v>
      </c>
      <c r="M146" s="2">
        <f t="shared" si="8"/>
        <v>14.871900826446282</v>
      </c>
      <c r="O146" s="1"/>
    </row>
    <row r="147" spans="3:15" x14ac:dyDescent="0.25">
      <c r="C147" t="str">
        <f t="shared" si="6"/>
        <v>Julio</v>
      </c>
      <c r="D147" s="1">
        <v>44380</v>
      </c>
      <c r="E147" s="1" t="s">
        <v>41</v>
      </c>
      <c r="F147" t="s">
        <v>0</v>
      </c>
      <c r="G147" t="s">
        <v>22</v>
      </c>
      <c r="H147" t="s">
        <v>19</v>
      </c>
      <c r="I147" t="s">
        <v>12</v>
      </c>
      <c r="J147" t="s">
        <v>10</v>
      </c>
      <c r="K147" s="2">
        <v>18.173553719008265</v>
      </c>
      <c r="L147" s="2">
        <f t="shared" si="7"/>
        <v>9.0867768595041323</v>
      </c>
      <c r="M147" s="2">
        <f t="shared" si="8"/>
        <v>9.0867768595041323</v>
      </c>
      <c r="O147" s="1"/>
    </row>
    <row r="148" spans="3:15" x14ac:dyDescent="0.25">
      <c r="C148" t="str">
        <f t="shared" si="6"/>
        <v>Julio</v>
      </c>
      <c r="D148" s="1">
        <v>44387</v>
      </c>
      <c r="E148" s="1" t="s">
        <v>36</v>
      </c>
      <c r="F148" t="s">
        <v>5</v>
      </c>
      <c r="G148" t="s">
        <v>22</v>
      </c>
      <c r="H148" t="s">
        <v>2</v>
      </c>
      <c r="I148" t="s">
        <v>12</v>
      </c>
      <c r="J148" t="s">
        <v>10</v>
      </c>
      <c r="K148" s="2">
        <v>14.867768595041321</v>
      </c>
      <c r="L148" s="2">
        <f t="shared" si="7"/>
        <v>7.4338842975206605</v>
      </c>
      <c r="M148" s="2">
        <f t="shared" si="8"/>
        <v>7.4338842975206605</v>
      </c>
      <c r="O148" s="1"/>
    </row>
    <row r="149" spans="3:15" x14ac:dyDescent="0.25">
      <c r="C149" t="str">
        <f t="shared" si="6"/>
        <v>Julio</v>
      </c>
      <c r="D149" s="1">
        <v>44388</v>
      </c>
      <c r="E149" s="1" t="s">
        <v>30</v>
      </c>
      <c r="F149" t="s">
        <v>5</v>
      </c>
      <c r="G149" t="s">
        <v>22</v>
      </c>
      <c r="H149" t="s">
        <v>19</v>
      </c>
      <c r="I149" t="s">
        <v>3</v>
      </c>
      <c r="J149" t="s">
        <v>10</v>
      </c>
      <c r="K149" s="2">
        <v>28.917355371900829</v>
      </c>
      <c r="L149" s="2">
        <f t="shared" si="7"/>
        <v>14.458677685950414</v>
      </c>
      <c r="M149" s="2">
        <f t="shared" si="8"/>
        <v>14.458677685950414</v>
      </c>
      <c r="O149" s="1"/>
    </row>
    <row r="150" spans="3:15" x14ac:dyDescent="0.25">
      <c r="C150" t="str">
        <f t="shared" si="6"/>
        <v>Julio</v>
      </c>
      <c r="D150" s="1">
        <v>44391</v>
      </c>
      <c r="E150" s="1" t="s">
        <v>31</v>
      </c>
      <c r="F150" t="s">
        <v>5</v>
      </c>
      <c r="G150" t="s">
        <v>22</v>
      </c>
      <c r="H150" t="s">
        <v>6</v>
      </c>
      <c r="I150" t="s">
        <v>13</v>
      </c>
      <c r="J150" t="s">
        <v>7</v>
      </c>
      <c r="K150" s="2">
        <v>18.173553719008265</v>
      </c>
      <c r="L150" s="2">
        <f t="shared" si="7"/>
        <v>9.0867768595041323</v>
      </c>
      <c r="M150" s="2">
        <f t="shared" si="8"/>
        <v>9.0867768595041323</v>
      </c>
      <c r="O150" s="1"/>
    </row>
    <row r="151" spans="3:15" x14ac:dyDescent="0.25">
      <c r="C151" t="str">
        <f t="shared" si="6"/>
        <v>Julio</v>
      </c>
      <c r="D151" s="1">
        <v>44394</v>
      </c>
      <c r="E151" s="1" t="s">
        <v>36</v>
      </c>
      <c r="F151" t="s">
        <v>0</v>
      </c>
      <c r="G151" t="s">
        <v>22</v>
      </c>
      <c r="H151" t="s">
        <v>19</v>
      </c>
      <c r="I151" t="s">
        <v>13</v>
      </c>
      <c r="J151" t="s">
        <v>4</v>
      </c>
      <c r="K151" s="2">
        <v>21.479338842975206</v>
      </c>
      <c r="L151" s="2">
        <f t="shared" si="7"/>
        <v>10.739669421487603</v>
      </c>
      <c r="M151" s="2">
        <f t="shared" si="8"/>
        <v>10.739669421487603</v>
      </c>
      <c r="O151" s="1"/>
    </row>
    <row r="152" spans="3:15" x14ac:dyDescent="0.25">
      <c r="C152" t="str">
        <f t="shared" si="6"/>
        <v>Julio</v>
      </c>
      <c r="D152" s="1">
        <v>44399</v>
      </c>
      <c r="E152" s="1" t="s">
        <v>33</v>
      </c>
      <c r="F152" t="s">
        <v>5</v>
      </c>
      <c r="G152" t="s">
        <v>22</v>
      </c>
      <c r="H152" t="s">
        <v>8</v>
      </c>
      <c r="I152" t="s">
        <v>20</v>
      </c>
      <c r="J152" t="s">
        <v>7</v>
      </c>
      <c r="K152" s="2">
        <v>24.785123966942148</v>
      </c>
      <c r="L152" s="2">
        <f t="shared" si="7"/>
        <v>12.392561983471074</v>
      </c>
      <c r="M152" s="2">
        <f t="shared" si="8"/>
        <v>12.392561983471074</v>
      </c>
      <c r="O152" s="1"/>
    </row>
    <row r="153" spans="3:15" x14ac:dyDescent="0.25">
      <c r="C153" t="str">
        <f t="shared" si="6"/>
        <v>Julio</v>
      </c>
      <c r="D153" s="1">
        <v>44400</v>
      </c>
      <c r="E153" s="1" t="s">
        <v>38</v>
      </c>
      <c r="F153" t="s">
        <v>5</v>
      </c>
      <c r="G153" t="s">
        <v>22</v>
      </c>
      <c r="H153" t="s">
        <v>8</v>
      </c>
      <c r="I153" t="s">
        <v>17</v>
      </c>
      <c r="J153" t="s">
        <v>10</v>
      </c>
      <c r="K153" s="2">
        <v>23.958677685950413</v>
      </c>
      <c r="L153" s="2">
        <f t="shared" si="7"/>
        <v>11.979338842975206</v>
      </c>
      <c r="M153" s="2">
        <f t="shared" si="8"/>
        <v>11.979338842975206</v>
      </c>
      <c r="O153" s="1"/>
    </row>
    <row r="154" spans="3:15" x14ac:dyDescent="0.25">
      <c r="C154" t="str">
        <f t="shared" si="6"/>
        <v>Agosto</v>
      </c>
      <c r="D154" s="1">
        <v>44417</v>
      </c>
      <c r="E154" s="1" t="s">
        <v>40</v>
      </c>
      <c r="F154" t="s">
        <v>0</v>
      </c>
      <c r="G154" t="s">
        <v>22</v>
      </c>
      <c r="H154" t="s">
        <v>2</v>
      </c>
      <c r="I154" t="s">
        <v>20</v>
      </c>
      <c r="J154" t="s">
        <v>4</v>
      </c>
      <c r="K154" s="2">
        <v>14.041322314049586</v>
      </c>
      <c r="L154" s="2">
        <f t="shared" si="7"/>
        <v>7.0206611570247928</v>
      </c>
      <c r="M154" s="2">
        <f t="shared" si="8"/>
        <v>7.0206611570247928</v>
      </c>
      <c r="O154" s="1"/>
    </row>
    <row r="155" spans="3:15" x14ac:dyDescent="0.25">
      <c r="C155" t="str">
        <f t="shared" si="6"/>
        <v>Agosto</v>
      </c>
      <c r="D155" s="1">
        <v>44419</v>
      </c>
      <c r="E155" s="1" t="s">
        <v>43</v>
      </c>
      <c r="F155" t="s">
        <v>0</v>
      </c>
      <c r="G155" t="s">
        <v>22</v>
      </c>
      <c r="H155" t="s">
        <v>8</v>
      </c>
      <c r="I155" t="s">
        <v>20</v>
      </c>
      <c r="J155" t="s">
        <v>4</v>
      </c>
      <c r="K155" s="2">
        <v>13.214876033057852</v>
      </c>
      <c r="L155" s="2">
        <f t="shared" si="7"/>
        <v>6.6074380165289259</v>
      </c>
      <c r="M155" s="2">
        <f t="shared" si="8"/>
        <v>6.6074380165289259</v>
      </c>
      <c r="O155" s="1"/>
    </row>
    <row r="156" spans="3:15" x14ac:dyDescent="0.25">
      <c r="C156" t="str">
        <f t="shared" si="6"/>
        <v>Agosto</v>
      </c>
      <c r="D156" s="1">
        <v>44433</v>
      </c>
      <c r="E156" s="1" t="s">
        <v>35</v>
      </c>
      <c r="F156" t="s">
        <v>0</v>
      </c>
      <c r="G156" t="s">
        <v>22</v>
      </c>
      <c r="H156" t="s">
        <v>8</v>
      </c>
      <c r="I156" t="s">
        <v>13</v>
      </c>
      <c r="J156" t="s">
        <v>10</v>
      </c>
      <c r="K156" s="2">
        <v>20.652892561983471</v>
      </c>
      <c r="L156" s="2">
        <f t="shared" si="7"/>
        <v>10.326446280991735</v>
      </c>
      <c r="M156" s="2">
        <f t="shared" si="8"/>
        <v>10.326446280991735</v>
      </c>
      <c r="O156" s="1"/>
    </row>
    <row r="157" spans="3:15" x14ac:dyDescent="0.25">
      <c r="C157" t="str">
        <f t="shared" si="6"/>
        <v>Setiembre</v>
      </c>
      <c r="D157" s="1">
        <v>44444</v>
      </c>
      <c r="E157" s="1" t="s">
        <v>32</v>
      </c>
      <c r="F157" t="s">
        <v>0</v>
      </c>
      <c r="G157" t="s">
        <v>22</v>
      </c>
      <c r="H157" t="s">
        <v>6</v>
      </c>
      <c r="I157" t="s">
        <v>15</v>
      </c>
      <c r="J157" t="s">
        <v>4</v>
      </c>
      <c r="K157" s="2">
        <v>26.438016528925619</v>
      </c>
      <c r="L157" s="2">
        <f t="shared" si="7"/>
        <v>13.21900826446281</v>
      </c>
      <c r="M157" s="2">
        <f t="shared" si="8"/>
        <v>13.21900826446281</v>
      </c>
      <c r="O157" s="1"/>
    </row>
    <row r="158" spans="3:15" x14ac:dyDescent="0.25">
      <c r="C158" t="str">
        <f t="shared" si="6"/>
        <v>Setiembre</v>
      </c>
      <c r="D158" s="1">
        <v>44450</v>
      </c>
      <c r="E158" s="1" t="s">
        <v>26</v>
      </c>
      <c r="F158" t="s">
        <v>0</v>
      </c>
      <c r="G158" t="s">
        <v>22</v>
      </c>
      <c r="H158" t="s">
        <v>2</v>
      </c>
      <c r="I158" t="s">
        <v>17</v>
      </c>
      <c r="J158" t="s">
        <v>4</v>
      </c>
      <c r="K158" s="2">
        <v>21.479338842975206</v>
      </c>
      <c r="L158" s="2">
        <f t="shared" si="7"/>
        <v>10.739669421487603</v>
      </c>
      <c r="M158" s="2">
        <f t="shared" si="8"/>
        <v>10.739669421487603</v>
      </c>
      <c r="O158" s="1"/>
    </row>
    <row r="159" spans="3:15" x14ac:dyDescent="0.25">
      <c r="C159" t="str">
        <f t="shared" si="6"/>
        <v>Setiembre</v>
      </c>
      <c r="D159" s="1">
        <v>44452</v>
      </c>
      <c r="E159" s="1" t="s">
        <v>42</v>
      </c>
      <c r="F159" t="s">
        <v>5</v>
      </c>
      <c r="G159" t="s">
        <v>22</v>
      </c>
      <c r="H159" t="s">
        <v>6</v>
      </c>
      <c r="I159" t="s">
        <v>12</v>
      </c>
      <c r="J159" t="s">
        <v>7</v>
      </c>
      <c r="K159" s="2">
        <v>28.090909090909093</v>
      </c>
      <c r="L159" s="2">
        <f t="shared" si="7"/>
        <v>14.045454545454547</v>
      </c>
      <c r="M159" s="2">
        <f t="shared" si="8"/>
        <v>14.045454545454547</v>
      </c>
      <c r="O159" s="1"/>
    </row>
    <row r="160" spans="3:15" x14ac:dyDescent="0.25">
      <c r="C160" t="str">
        <f t="shared" si="6"/>
        <v>Setiembre</v>
      </c>
      <c r="D160" s="1">
        <v>44459</v>
      </c>
      <c r="E160" s="1" t="s">
        <v>32</v>
      </c>
      <c r="F160" t="s">
        <v>5</v>
      </c>
      <c r="G160" t="s">
        <v>22</v>
      </c>
      <c r="H160" t="s">
        <v>2</v>
      </c>
      <c r="I160" t="s">
        <v>23</v>
      </c>
      <c r="J160" t="s">
        <v>7</v>
      </c>
      <c r="K160" s="2">
        <v>19.826446280991735</v>
      </c>
      <c r="L160" s="2">
        <f t="shared" si="7"/>
        <v>9.9132231404958677</v>
      </c>
      <c r="M160" s="2">
        <f t="shared" si="8"/>
        <v>9.9132231404958677</v>
      </c>
      <c r="O160" s="1"/>
    </row>
    <row r="161" spans="3:15" x14ac:dyDescent="0.25">
      <c r="C161" t="str">
        <f t="shared" si="6"/>
        <v>Setiembre</v>
      </c>
      <c r="D161" s="1">
        <v>44459</v>
      </c>
      <c r="E161" s="1" t="s">
        <v>40</v>
      </c>
      <c r="F161" t="s">
        <v>0</v>
      </c>
      <c r="G161" t="s">
        <v>22</v>
      </c>
      <c r="H161" t="s">
        <v>6</v>
      </c>
      <c r="I161" t="s">
        <v>3</v>
      </c>
      <c r="J161" t="s">
        <v>10</v>
      </c>
      <c r="K161" s="2">
        <v>25.611570247933884</v>
      </c>
      <c r="L161" s="2">
        <f t="shared" si="7"/>
        <v>12.805785123966942</v>
      </c>
      <c r="M161" s="2">
        <f t="shared" si="8"/>
        <v>12.805785123966942</v>
      </c>
      <c r="O161" s="1"/>
    </row>
    <row r="162" spans="3:15" x14ac:dyDescent="0.25">
      <c r="C162" t="str">
        <f t="shared" si="6"/>
        <v>Setiembre</v>
      </c>
      <c r="D162" s="1">
        <v>44468</v>
      </c>
      <c r="E162" s="1" t="s">
        <v>34</v>
      </c>
      <c r="F162" t="s">
        <v>0</v>
      </c>
      <c r="G162" t="s">
        <v>22</v>
      </c>
      <c r="H162" t="s">
        <v>19</v>
      </c>
      <c r="I162" t="s">
        <v>3</v>
      </c>
      <c r="J162" t="s">
        <v>4</v>
      </c>
      <c r="K162" s="2">
        <v>14.867768595041321</v>
      </c>
      <c r="L162" s="2">
        <f t="shared" si="7"/>
        <v>7.4338842975206605</v>
      </c>
      <c r="M162" s="2">
        <f t="shared" si="8"/>
        <v>7.4338842975206605</v>
      </c>
      <c r="O162" s="1"/>
    </row>
    <row r="163" spans="3:15" x14ac:dyDescent="0.25">
      <c r="C163" t="str">
        <f t="shared" si="6"/>
        <v>Mayo</v>
      </c>
      <c r="D163" s="1">
        <v>44320</v>
      </c>
      <c r="E163" s="1" t="s">
        <v>35</v>
      </c>
      <c r="F163" t="s">
        <v>0</v>
      </c>
      <c r="G163" t="s">
        <v>1</v>
      </c>
      <c r="H163" t="s">
        <v>19</v>
      </c>
      <c r="I163" t="s">
        <v>3</v>
      </c>
      <c r="J163" t="s">
        <v>10</v>
      </c>
      <c r="K163" s="2">
        <v>10.735537190082646</v>
      </c>
      <c r="L163" s="2">
        <f t="shared" si="7"/>
        <v>5.3677685950413228</v>
      </c>
      <c r="M163" s="2">
        <f t="shared" si="8"/>
        <v>5.3677685950413228</v>
      </c>
      <c r="O163" s="1"/>
    </row>
    <row r="164" spans="3:15" x14ac:dyDescent="0.25">
      <c r="C164" t="str">
        <f t="shared" si="6"/>
        <v>Mayo</v>
      </c>
      <c r="D164" s="1">
        <v>44323</v>
      </c>
      <c r="E164" s="1" t="s">
        <v>32</v>
      </c>
      <c r="F164" t="s">
        <v>0</v>
      </c>
      <c r="G164" t="s">
        <v>1</v>
      </c>
      <c r="H164" t="s">
        <v>6</v>
      </c>
      <c r="I164" t="s">
        <v>15</v>
      </c>
      <c r="J164" t="s">
        <v>4</v>
      </c>
      <c r="K164" s="2">
        <v>14.867768595041321</v>
      </c>
      <c r="L164" s="2">
        <f t="shared" si="7"/>
        <v>7.4338842975206605</v>
      </c>
      <c r="M164" s="2">
        <f t="shared" si="8"/>
        <v>7.4338842975206605</v>
      </c>
      <c r="O164" s="1"/>
    </row>
    <row r="165" spans="3:15" x14ac:dyDescent="0.25">
      <c r="C165" t="str">
        <f t="shared" si="6"/>
        <v>Mayo</v>
      </c>
      <c r="D165" s="1">
        <v>44325</v>
      </c>
      <c r="E165" s="1" t="s">
        <v>40</v>
      </c>
      <c r="F165" t="s">
        <v>5</v>
      </c>
      <c r="G165" t="s">
        <v>1</v>
      </c>
      <c r="H165" t="s">
        <v>8</v>
      </c>
      <c r="I165" t="s">
        <v>17</v>
      </c>
      <c r="J165" t="s">
        <v>10</v>
      </c>
      <c r="K165" s="2">
        <v>9.9090909090909101</v>
      </c>
      <c r="L165" s="2">
        <f t="shared" si="7"/>
        <v>4.954545454545455</v>
      </c>
      <c r="M165" s="2">
        <f t="shared" si="8"/>
        <v>4.954545454545455</v>
      </c>
      <c r="O165" s="1"/>
    </row>
    <row r="166" spans="3:15" x14ac:dyDescent="0.25">
      <c r="C166" t="str">
        <f t="shared" si="6"/>
        <v>Mayo</v>
      </c>
      <c r="D166" s="1">
        <v>44342</v>
      </c>
      <c r="E166" s="1" t="s">
        <v>35</v>
      </c>
      <c r="F166" t="s">
        <v>0</v>
      </c>
      <c r="G166" t="s">
        <v>1</v>
      </c>
      <c r="H166" t="s">
        <v>6</v>
      </c>
      <c r="I166" t="s">
        <v>12</v>
      </c>
      <c r="J166" t="s">
        <v>4</v>
      </c>
      <c r="K166" s="2">
        <v>16.520661157024794</v>
      </c>
      <c r="L166" s="2">
        <f t="shared" si="7"/>
        <v>8.2603305785123968</v>
      </c>
      <c r="M166" s="2">
        <f t="shared" si="8"/>
        <v>8.2603305785123968</v>
      </c>
      <c r="O166" s="1"/>
    </row>
    <row r="167" spans="3:15" x14ac:dyDescent="0.25">
      <c r="C167" t="str">
        <f t="shared" si="6"/>
        <v>Mayo</v>
      </c>
      <c r="D167" s="1">
        <v>44343</v>
      </c>
      <c r="E167" s="1" t="s">
        <v>36</v>
      </c>
      <c r="F167" t="s">
        <v>5</v>
      </c>
      <c r="G167" t="s">
        <v>1</v>
      </c>
      <c r="H167" t="s">
        <v>19</v>
      </c>
      <c r="I167" t="s">
        <v>17</v>
      </c>
      <c r="J167" t="s">
        <v>7</v>
      </c>
      <c r="K167" s="2">
        <v>16.520661157024794</v>
      </c>
      <c r="L167" s="2">
        <f t="shared" si="7"/>
        <v>8.2603305785123968</v>
      </c>
      <c r="M167" s="2">
        <f t="shared" si="8"/>
        <v>8.2603305785123968</v>
      </c>
      <c r="O167" s="1"/>
    </row>
    <row r="168" spans="3:15" x14ac:dyDescent="0.25">
      <c r="C168" t="str">
        <f t="shared" si="6"/>
        <v>Junio</v>
      </c>
      <c r="D168" s="1">
        <v>44356</v>
      </c>
      <c r="E168" s="1" t="s">
        <v>39</v>
      </c>
      <c r="F168" t="s">
        <v>5</v>
      </c>
      <c r="G168" t="s">
        <v>1</v>
      </c>
      <c r="H168" t="s">
        <v>19</v>
      </c>
      <c r="I168" t="s">
        <v>17</v>
      </c>
      <c r="J168" t="s">
        <v>10</v>
      </c>
      <c r="K168" s="2">
        <v>10.735537190082646</v>
      </c>
      <c r="L168" s="2">
        <f t="shared" si="7"/>
        <v>5.3677685950413228</v>
      </c>
      <c r="M168" s="2">
        <f t="shared" si="8"/>
        <v>5.3677685950413228</v>
      </c>
      <c r="O168" s="1"/>
    </row>
    <row r="169" spans="3:15" x14ac:dyDescent="0.25">
      <c r="C169" t="str">
        <f t="shared" si="6"/>
        <v>Junio</v>
      </c>
      <c r="D169" s="1">
        <v>44356</v>
      </c>
      <c r="E169" s="1" t="s">
        <v>37</v>
      </c>
      <c r="F169" t="s">
        <v>5</v>
      </c>
      <c r="G169" t="s">
        <v>1</v>
      </c>
      <c r="H169" t="s">
        <v>8</v>
      </c>
      <c r="I169" t="s">
        <v>15</v>
      </c>
      <c r="J169" t="s">
        <v>10</v>
      </c>
      <c r="K169" s="2">
        <v>14.041322314049586</v>
      </c>
      <c r="L169" s="2">
        <f t="shared" si="7"/>
        <v>7.0206611570247928</v>
      </c>
      <c r="M169" s="2">
        <f t="shared" si="8"/>
        <v>7.0206611570247928</v>
      </c>
      <c r="O169" s="1"/>
    </row>
    <row r="170" spans="3:15" x14ac:dyDescent="0.25">
      <c r="C170" t="str">
        <f t="shared" si="6"/>
        <v>Junio</v>
      </c>
      <c r="D170" s="1">
        <v>44363</v>
      </c>
      <c r="E170" s="1" t="s">
        <v>35</v>
      </c>
      <c r="F170" t="s">
        <v>0</v>
      </c>
      <c r="G170" t="s">
        <v>1</v>
      </c>
      <c r="H170" t="s">
        <v>6</v>
      </c>
      <c r="I170" t="s">
        <v>23</v>
      </c>
      <c r="J170" t="s">
        <v>10</v>
      </c>
      <c r="K170" s="2">
        <v>10.735537190082646</v>
      </c>
      <c r="L170" s="2">
        <f t="shared" si="7"/>
        <v>5.3677685950413228</v>
      </c>
      <c r="M170" s="2">
        <f t="shared" si="8"/>
        <v>5.3677685950413228</v>
      </c>
      <c r="O170" s="1"/>
    </row>
    <row r="171" spans="3:15" x14ac:dyDescent="0.25">
      <c r="C171" t="str">
        <f t="shared" si="6"/>
        <v>Junio</v>
      </c>
      <c r="D171" s="1">
        <v>44370</v>
      </c>
      <c r="E171" s="1" t="s">
        <v>25</v>
      </c>
      <c r="F171" t="s">
        <v>5</v>
      </c>
      <c r="G171" t="s">
        <v>1</v>
      </c>
      <c r="H171" t="s">
        <v>19</v>
      </c>
      <c r="I171" t="s">
        <v>15</v>
      </c>
      <c r="J171" t="s">
        <v>10</v>
      </c>
      <c r="K171" s="2">
        <v>9.0826446280991746</v>
      </c>
      <c r="L171" s="2">
        <f t="shared" si="7"/>
        <v>4.5413223140495873</v>
      </c>
      <c r="M171" s="2">
        <f t="shared" si="8"/>
        <v>4.5413223140495873</v>
      </c>
      <c r="O171" s="1"/>
    </row>
    <row r="172" spans="3:15" x14ac:dyDescent="0.25">
      <c r="C172" t="str">
        <f t="shared" si="6"/>
        <v>Julio</v>
      </c>
      <c r="D172" s="1">
        <v>44379</v>
      </c>
      <c r="E172" s="1" t="s">
        <v>35</v>
      </c>
      <c r="F172" t="s">
        <v>5</v>
      </c>
      <c r="G172" t="s">
        <v>1</v>
      </c>
      <c r="H172" t="s">
        <v>19</v>
      </c>
      <c r="I172" t="s">
        <v>12</v>
      </c>
      <c r="J172" t="s">
        <v>7</v>
      </c>
      <c r="K172" s="2">
        <v>16.520661157024794</v>
      </c>
      <c r="L172" s="2">
        <f t="shared" si="7"/>
        <v>8.2603305785123968</v>
      </c>
      <c r="M172" s="2">
        <f t="shared" si="8"/>
        <v>8.2603305785123968</v>
      </c>
      <c r="O172" s="1"/>
    </row>
    <row r="173" spans="3:15" x14ac:dyDescent="0.25">
      <c r="C173" t="str">
        <f t="shared" si="6"/>
        <v>Julio</v>
      </c>
      <c r="D173" s="1">
        <v>44385</v>
      </c>
      <c r="E173" s="1" t="s">
        <v>25</v>
      </c>
      <c r="F173" t="s">
        <v>0</v>
      </c>
      <c r="G173" t="s">
        <v>1</v>
      </c>
      <c r="H173" t="s">
        <v>8</v>
      </c>
      <c r="I173" t="s">
        <v>13</v>
      </c>
      <c r="J173" t="s">
        <v>4</v>
      </c>
      <c r="K173" s="2">
        <v>10.735537190082646</v>
      </c>
      <c r="L173" s="2">
        <f t="shared" si="7"/>
        <v>5.3677685950413228</v>
      </c>
      <c r="M173" s="2">
        <f t="shared" si="8"/>
        <v>5.3677685950413228</v>
      </c>
      <c r="O173" s="1"/>
    </row>
    <row r="174" spans="3:15" x14ac:dyDescent="0.25">
      <c r="C174" t="str">
        <f t="shared" si="6"/>
        <v>Julio</v>
      </c>
      <c r="D174" s="1">
        <v>44387</v>
      </c>
      <c r="E174" s="1" t="s">
        <v>39</v>
      </c>
      <c r="F174" t="s">
        <v>0</v>
      </c>
      <c r="G174" t="s">
        <v>1</v>
      </c>
      <c r="H174" t="s">
        <v>19</v>
      </c>
      <c r="I174" t="s">
        <v>3</v>
      </c>
      <c r="J174" t="s">
        <v>4</v>
      </c>
      <c r="K174" s="2">
        <v>10.735537190082646</v>
      </c>
      <c r="L174" s="2">
        <f t="shared" si="7"/>
        <v>5.3677685950413228</v>
      </c>
      <c r="M174" s="2">
        <f t="shared" si="8"/>
        <v>5.3677685950413228</v>
      </c>
      <c r="O174" s="1"/>
    </row>
    <row r="175" spans="3:15" x14ac:dyDescent="0.25">
      <c r="C175" t="str">
        <f t="shared" si="6"/>
        <v>Julio</v>
      </c>
      <c r="D175" s="1">
        <v>44397</v>
      </c>
      <c r="E175" s="1" t="s">
        <v>34</v>
      </c>
      <c r="F175" t="s">
        <v>0</v>
      </c>
      <c r="G175" t="s">
        <v>1</v>
      </c>
      <c r="H175" t="s">
        <v>8</v>
      </c>
      <c r="I175" t="s">
        <v>15</v>
      </c>
      <c r="J175" t="s">
        <v>10</v>
      </c>
      <c r="K175" s="2">
        <v>14.041322314049586</v>
      </c>
      <c r="L175" s="2">
        <f t="shared" si="7"/>
        <v>7.0206611570247928</v>
      </c>
      <c r="M175" s="2">
        <f t="shared" si="8"/>
        <v>7.0206611570247928</v>
      </c>
      <c r="O175" s="1"/>
    </row>
    <row r="176" spans="3:15" x14ac:dyDescent="0.25">
      <c r="C176" t="str">
        <f t="shared" si="6"/>
        <v>Julio</v>
      </c>
      <c r="D176" s="1">
        <v>44398</v>
      </c>
      <c r="E176" s="1" t="s">
        <v>31</v>
      </c>
      <c r="F176" t="s">
        <v>0</v>
      </c>
      <c r="G176" t="s">
        <v>1</v>
      </c>
      <c r="H176" t="s">
        <v>8</v>
      </c>
      <c r="I176" t="s">
        <v>15</v>
      </c>
      <c r="J176" t="s">
        <v>4</v>
      </c>
      <c r="K176" s="2">
        <v>10.735537190082646</v>
      </c>
      <c r="L176" s="2">
        <f t="shared" si="7"/>
        <v>5.3677685950413228</v>
      </c>
      <c r="M176" s="2">
        <f t="shared" si="8"/>
        <v>5.3677685950413228</v>
      </c>
      <c r="O176" s="1"/>
    </row>
    <row r="177" spans="3:15" x14ac:dyDescent="0.25">
      <c r="C177" t="str">
        <f t="shared" si="6"/>
        <v>Julio</v>
      </c>
      <c r="D177" s="1">
        <v>44399</v>
      </c>
      <c r="E177" s="1" t="s">
        <v>25</v>
      </c>
      <c r="F177" t="s">
        <v>5</v>
      </c>
      <c r="G177" t="s">
        <v>1</v>
      </c>
      <c r="H177" t="s">
        <v>6</v>
      </c>
      <c r="I177" t="s">
        <v>9</v>
      </c>
      <c r="J177" t="s">
        <v>10</v>
      </c>
      <c r="K177" s="2">
        <v>14.041322314049586</v>
      </c>
      <c r="L177" s="2">
        <f t="shared" si="7"/>
        <v>7.0206611570247928</v>
      </c>
      <c r="M177" s="2">
        <f t="shared" si="8"/>
        <v>7.0206611570247928</v>
      </c>
      <c r="O177" s="1"/>
    </row>
    <row r="178" spans="3:15" x14ac:dyDescent="0.25">
      <c r="C178" t="str">
        <f t="shared" si="6"/>
        <v>Agosto</v>
      </c>
      <c r="D178" s="1">
        <v>44431</v>
      </c>
      <c r="E178" s="1" t="s">
        <v>33</v>
      </c>
      <c r="F178" t="s">
        <v>5</v>
      </c>
      <c r="G178" t="s">
        <v>1</v>
      </c>
      <c r="H178" t="s">
        <v>19</v>
      </c>
      <c r="I178" t="s">
        <v>13</v>
      </c>
      <c r="J178" t="s">
        <v>7</v>
      </c>
      <c r="K178" s="2">
        <v>15.694214876033056</v>
      </c>
      <c r="L178" s="2">
        <f t="shared" si="7"/>
        <v>7.8471074380165282</v>
      </c>
      <c r="M178" s="2">
        <f t="shared" si="8"/>
        <v>7.8471074380165282</v>
      </c>
      <c r="O178" s="1"/>
    </row>
    <row r="179" spans="3:15" x14ac:dyDescent="0.25">
      <c r="C179" t="str">
        <f t="shared" si="6"/>
        <v>Agosto</v>
      </c>
      <c r="D179" s="1">
        <v>44434</v>
      </c>
      <c r="E179" s="1" t="s">
        <v>29</v>
      </c>
      <c r="F179" t="s">
        <v>5</v>
      </c>
      <c r="G179" t="s">
        <v>1</v>
      </c>
      <c r="H179" t="s">
        <v>19</v>
      </c>
      <c r="I179" t="s">
        <v>23</v>
      </c>
      <c r="J179" t="s">
        <v>7</v>
      </c>
      <c r="K179" s="2">
        <v>13.214876033057852</v>
      </c>
      <c r="L179" s="2">
        <f t="shared" si="7"/>
        <v>6.6074380165289259</v>
      </c>
      <c r="M179" s="2">
        <f t="shared" si="8"/>
        <v>6.6074380165289259</v>
      </c>
      <c r="O179" s="1"/>
    </row>
    <row r="180" spans="3:15" x14ac:dyDescent="0.25">
      <c r="C180" t="str">
        <f t="shared" si="6"/>
        <v>Setiembre</v>
      </c>
      <c r="D180" s="1">
        <v>44446</v>
      </c>
      <c r="E180" s="1" t="s">
        <v>25</v>
      </c>
      <c r="F180" t="s">
        <v>0</v>
      </c>
      <c r="G180" t="s">
        <v>1</v>
      </c>
      <c r="H180" t="s">
        <v>6</v>
      </c>
      <c r="I180" t="s">
        <v>17</v>
      </c>
      <c r="J180" t="s">
        <v>10</v>
      </c>
      <c r="K180" s="2">
        <v>15.694214876033056</v>
      </c>
      <c r="L180" s="2">
        <f t="shared" si="7"/>
        <v>7.8471074380165282</v>
      </c>
      <c r="M180" s="2">
        <f t="shared" si="8"/>
        <v>7.8471074380165282</v>
      </c>
      <c r="O180" s="1"/>
    </row>
    <row r="181" spans="3:15" x14ac:dyDescent="0.25">
      <c r="C181" t="str">
        <f t="shared" si="6"/>
        <v>Setiembre</v>
      </c>
      <c r="D181" s="1">
        <v>44451</v>
      </c>
      <c r="E181" s="1" t="s">
        <v>40</v>
      </c>
      <c r="F181" t="s">
        <v>0</v>
      </c>
      <c r="G181" t="s">
        <v>1</v>
      </c>
      <c r="H181" t="s">
        <v>19</v>
      </c>
      <c r="I181" t="s">
        <v>3</v>
      </c>
      <c r="J181" t="s">
        <v>4</v>
      </c>
      <c r="K181" s="2">
        <v>9.0826446280991746</v>
      </c>
      <c r="L181" s="2">
        <f t="shared" si="7"/>
        <v>4.5413223140495873</v>
      </c>
      <c r="M181" s="2">
        <f t="shared" si="8"/>
        <v>4.5413223140495873</v>
      </c>
      <c r="O181" s="1"/>
    </row>
    <row r="182" spans="3:15" x14ac:dyDescent="0.25">
      <c r="C182" t="str">
        <f t="shared" si="6"/>
        <v>Setiembre</v>
      </c>
      <c r="D182" s="1">
        <v>44462</v>
      </c>
      <c r="E182" s="1" t="s">
        <v>28</v>
      </c>
      <c r="F182" t="s">
        <v>5</v>
      </c>
      <c r="G182" t="s">
        <v>1</v>
      </c>
      <c r="H182" t="s">
        <v>6</v>
      </c>
      <c r="I182" t="s">
        <v>15</v>
      </c>
      <c r="J182" t="s">
        <v>10</v>
      </c>
      <c r="K182" s="2">
        <v>9.9090909090909101</v>
      </c>
      <c r="L182" s="2">
        <f t="shared" si="7"/>
        <v>4.954545454545455</v>
      </c>
      <c r="M182" s="2">
        <f t="shared" si="8"/>
        <v>4.954545454545455</v>
      </c>
      <c r="O182" s="1"/>
    </row>
    <row r="183" spans="3:15" x14ac:dyDescent="0.25">
      <c r="C183" t="str">
        <f t="shared" si="6"/>
        <v>Mayo</v>
      </c>
      <c r="D183" s="1">
        <v>44328</v>
      </c>
      <c r="E183" s="1" t="s">
        <v>39</v>
      </c>
      <c r="F183" t="s">
        <v>5</v>
      </c>
      <c r="G183" t="s">
        <v>11</v>
      </c>
      <c r="H183" t="s">
        <v>6</v>
      </c>
      <c r="I183" t="s">
        <v>17</v>
      </c>
      <c r="J183" t="s">
        <v>10</v>
      </c>
      <c r="K183" s="2">
        <v>27.264462809917358</v>
      </c>
      <c r="L183" s="2">
        <f t="shared" si="7"/>
        <v>13.632231404958679</v>
      </c>
      <c r="M183" s="2">
        <f t="shared" si="8"/>
        <v>13.632231404958679</v>
      </c>
      <c r="O183" s="1"/>
    </row>
    <row r="184" spans="3:15" x14ac:dyDescent="0.25">
      <c r="C184" t="str">
        <f t="shared" si="6"/>
        <v>Mayo</v>
      </c>
      <c r="D184" s="1">
        <v>44332</v>
      </c>
      <c r="E184" s="1" t="s">
        <v>41</v>
      </c>
      <c r="F184" t="s">
        <v>0</v>
      </c>
      <c r="G184" t="s">
        <v>11</v>
      </c>
      <c r="H184" t="s">
        <v>2</v>
      </c>
      <c r="I184" t="s">
        <v>15</v>
      </c>
      <c r="J184" t="s">
        <v>4</v>
      </c>
      <c r="K184" s="2">
        <v>21.479338842975206</v>
      </c>
      <c r="L184" s="2">
        <f t="shared" si="7"/>
        <v>10.739669421487603</v>
      </c>
      <c r="M184" s="2">
        <f t="shared" si="8"/>
        <v>10.739669421487603</v>
      </c>
      <c r="O184" s="1"/>
    </row>
    <row r="185" spans="3:15" x14ac:dyDescent="0.25">
      <c r="C185" t="str">
        <f t="shared" si="6"/>
        <v>Mayo</v>
      </c>
      <c r="D185" s="1">
        <v>44337</v>
      </c>
      <c r="E185" s="1" t="s">
        <v>32</v>
      </c>
      <c r="F185" t="s">
        <v>5</v>
      </c>
      <c r="G185" t="s">
        <v>11</v>
      </c>
      <c r="H185" t="s">
        <v>6</v>
      </c>
      <c r="I185" t="s">
        <v>23</v>
      </c>
      <c r="J185" t="s">
        <v>10</v>
      </c>
      <c r="K185" s="2">
        <v>27.264462809917358</v>
      </c>
      <c r="L185" s="2">
        <f t="shared" si="7"/>
        <v>13.632231404958679</v>
      </c>
      <c r="M185" s="2">
        <f t="shared" si="8"/>
        <v>13.632231404958679</v>
      </c>
      <c r="O185" s="1"/>
    </row>
    <row r="186" spans="3:15" x14ac:dyDescent="0.25">
      <c r="C186" t="str">
        <f t="shared" si="6"/>
        <v>Mayo</v>
      </c>
      <c r="D186" s="1">
        <v>44338</v>
      </c>
      <c r="E186" s="1" t="s">
        <v>32</v>
      </c>
      <c r="F186" t="s">
        <v>0</v>
      </c>
      <c r="G186" t="s">
        <v>11</v>
      </c>
      <c r="H186" t="s">
        <v>19</v>
      </c>
      <c r="I186" t="s">
        <v>12</v>
      </c>
      <c r="J186" t="s">
        <v>10</v>
      </c>
      <c r="K186" s="2">
        <v>32.223140495867774</v>
      </c>
      <c r="L186" s="2">
        <f t="shared" si="7"/>
        <v>16.111570247933887</v>
      </c>
      <c r="M186" s="2">
        <f t="shared" si="8"/>
        <v>16.111570247933887</v>
      </c>
      <c r="O186" s="1"/>
    </row>
    <row r="187" spans="3:15" x14ac:dyDescent="0.25">
      <c r="C187" t="str">
        <f t="shared" si="6"/>
        <v>Mayo</v>
      </c>
      <c r="D187" s="1">
        <v>44342</v>
      </c>
      <c r="E187" s="1" t="s">
        <v>40</v>
      </c>
      <c r="F187" t="s">
        <v>0</v>
      </c>
      <c r="G187" t="s">
        <v>11</v>
      </c>
      <c r="H187" t="s">
        <v>2</v>
      </c>
      <c r="I187" t="s">
        <v>20</v>
      </c>
      <c r="J187" t="s">
        <v>4</v>
      </c>
      <c r="K187" s="2">
        <v>17.347107438016529</v>
      </c>
      <c r="L187" s="2">
        <f t="shared" si="7"/>
        <v>8.6735537190082646</v>
      </c>
      <c r="M187" s="2">
        <f t="shared" si="8"/>
        <v>8.6735537190082646</v>
      </c>
      <c r="O187" s="1"/>
    </row>
    <row r="188" spans="3:15" x14ac:dyDescent="0.25">
      <c r="C188" t="str">
        <f t="shared" si="6"/>
        <v>Junio</v>
      </c>
      <c r="D188" s="1">
        <v>44349</v>
      </c>
      <c r="E188" s="1" t="s">
        <v>43</v>
      </c>
      <c r="F188" t="s">
        <v>0</v>
      </c>
      <c r="G188" t="s">
        <v>11</v>
      </c>
      <c r="H188" t="s">
        <v>2</v>
      </c>
      <c r="I188" t="s">
        <v>13</v>
      </c>
      <c r="J188" t="s">
        <v>4</v>
      </c>
      <c r="K188" s="2">
        <v>22.305785123966942</v>
      </c>
      <c r="L188" s="2">
        <f t="shared" si="7"/>
        <v>11.152892561983471</v>
      </c>
      <c r="M188" s="2">
        <f t="shared" si="8"/>
        <v>11.152892561983471</v>
      </c>
      <c r="O188" s="1"/>
    </row>
    <row r="189" spans="3:15" x14ac:dyDescent="0.25">
      <c r="C189" t="str">
        <f t="shared" si="6"/>
        <v>Junio</v>
      </c>
      <c r="D189" s="1">
        <v>44360</v>
      </c>
      <c r="E189" s="1" t="s">
        <v>34</v>
      </c>
      <c r="F189" t="s">
        <v>0</v>
      </c>
      <c r="G189" t="s">
        <v>11</v>
      </c>
      <c r="H189" t="s">
        <v>8</v>
      </c>
      <c r="I189" t="s">
        <v>3</v>
      </c>
      <c r="J189" t="s">
        <v>10</v>
      </c>
      <c r="K189" s="2">
        <v>30.5702479338843</v>
      </c>
      <c r="L189" s="2">
        <f t="shared" si="7"/>
        <v>15.28512396694215</v>
      </c>
      <c r="M189" s="2">
        <f t="shared" si="8"/>
        <v>15.28512396694215</v>
      </c>
      <c r="O189" s="1"/>
    </row>
    <row r="190" spans="3:15" x14ac:dyDescent="0.25">
      <c r="C190" t="str">
        <f t="shared" si="6"/>
        <v>Junio</v>
      </c>
      <c r="D190" s="1">
        <v>44365</v>
      </c>
      <c r="E190" s="1" t="s">
        <v>31</v>
      </c>
      <c r="F190" t="s">
        <v>5</v>
      </c>
      <c r="G190" t="s">
        <v>11</v>
      </c>
      <c r="H190" t="s">
        <v>19</v>
      </c>
      <c r="I190" t="s">
        <v>9</v>
      </c>
      <c r="J190" t="s">
        <v>7</v>
      </c>
      <c r="K190" s="2">
        <v>17.347107438016529</v>
      </c>
      <c r="L190" s="2">
        <f t="shared" si="7"/>
        <v>8.6735537190082646</v>
      </c>
      <c r="M190" s="2">
        <f t="shared" si="8"/>
        <v>8.6735537190082646</v>
      </c>
      <c r="O190" s="1"/>
    </row>
    <row r="191" spans="3:15" x14ac:dyDescent="0.25">
      <c r="C191" t="str">
        <f t="shared" si="6"/>
        <v>Junio</v>
      </c>
      <c r="D191" s="1">
        <v>44366</v>
      </c>
      <c r="E191" s="1" t="s">
        <v>43</v>
      </c>
      <c r="F191" t="s">
        <v>5</v>
      </c>
      <c r="G191" t="s">
        <v>11</v>
      </c>
      <c r="H191" t="s">
        <v>19</v>
      </c>
      <c r="I191" t="s">
        <v>9</v>
      </c>
      <c r="J191" t="s">
        <v>10</v>
      </c>
      <c r="K191" s="2">
        <v>33.876033057851245</v>
      </c>
      <c r="L191" s="2">
        <f t="shared" si="7"/>
        <v>16.938016528925623</v>
      </c>
      <c r="M191" s="2">
        <f t="shared" si="8"/>
        <v>16.938016528925623</v>
      </c>
      <c r="O191" s="1"/>
    </row>
    <row r="192" spans="3:15" x14ac:dyDescent="0.25">
      <c r="C192" t="str">
        <f t="shared" si="6"/>
        <v>Junio</v>
      </c>
      <c r="D192" s="1">
        <v>44376</v>
      </c>
      <c r="E192" s="1" t="s">
        <v>26</v>
      </c>
      <c r="F192" t="s">
        <v>0</v>
      </c>
      <c r="G192" t="s">
        <v>11</v>
      </c>
      <c r="H192" t="s">
        <v>2</v>
      </c>
      <c r="I192" t="s">
        <v>17</v>
      </c>
      <c r="J192" t="s">
        <v>10</v>
      </c>
      <c r="K192" s="2">
        <v>25.611570247933884</v>
      </c>
      <c r="L192" s="2">
        <f t="shared" si="7"/>
        <v>12.805785123966942</v>
      </c>
      <c r="M192" s="2">
        <f t="shared" si="8"/>
        <v>12.805785123966942</v>
      </c>
      <c r="O192" s="1"/>
    </row>
    <row r="193" spans="3:15" x14ac:dyDescent="0.25">
      <c r="C193" t="str">
        <f t="shared" si="6"/>
        <v>Julio</v>
      </c>
      <c r="D193" s="1">
        <v>44390</v>
      </c>
      <c r="E193" s="1" t="s">
        <v>27</v>
      </c>
      <c r="F193" t="s">
        <v>0</v>
      </c>
      <c r="G193" t="s">
        <v>11</v>
      </c>
      <c r="H193" t="s">
        <v>2</v>
      </c>
      <c r="I193" t="s">
        <v>20</v>
      </c>
      <c r="J193" t="s">
        <v>4</v>
      </c>
      <c r="K193" s="2">
        <v>19</v>
      </c>
      <c r="L193" s="2">
        <f t="shared" si="7"/>
        <v>9.5</v>
      </c>
      <c r="M193" s="2">
        <f t="shared" si="8"/>
        <v>9.5</v>
      </c>
      <c r="O193" s="1"/>
    </row>
    <row r="194" spans="3:15" x14ac:dyDescent="0.25">
      <c r="C194" t="str">
        <f t="shared" si="6"/>
        <v>Agosto</v>
      </c>
      <c r="D194" s="1">
        <v>44419</v>
      </c>
      <c r="E194" s="1" t="s">
        <v>31</v>
      </c>
      <c r="F194" t="s">
        <v>5</v>
      </c>
      <c r="G194" t="s">
        <v>11</v>
      </c>
      <c r="H194" t="s">
        <v>2</v>
      </c>
      <c r="I194" t="s">
        <v>12</v>
      </c>
      <c r="J194" t="s">
        <v>7</v>
      </c>
      <c r="K194" s="2">
        <v>17.347107438016529</v>
      </c>
      <c r="L194" s="2">
        <f t="shared" si="7"/>
        <v>8.6735537190082646</v>
      </c>
      <c r="M194" s="2">
        <f t="shared" si="8"/>
        <v>8.6735537190082646</v>
      </c>
      <c r="O194" s="1"/>
    </row>
    <row r="195" spans="3:15" x14ac:dyDescent="0.25">
      <c r="C195" t="str">
        <f t="shared" si="6"/>
        <v>Agosto</v>
      </c>
      <c r="D195" s="1">
        <v>44436</v>
      </c>
      <c r="E195" s="1" t="s">
        <v>26</v>
      </c>
      <c r="F195" t="s">
        <v>5</v>
      </c>
      <c r="G195" t="s">
        <v>11</v>
      </c>
      <c r="H195" t="s">
        <v>6</v>
      </c>
      <c r="I195" t="s">
        <v>3</v>
      </c>
      <c r="J195" t="s">
        <v>10</v>
      </c>
      <c r="K195" s="2">
        <v>22.305785123966942</v>
      </c>
      <c r="L195" s="2">
        <f t="shared" si="7"/>
        <v>11.152892561983471</v>
      </c>
      <c r="M195" s="2">
        <f t="shared" si="8"/>
        <v>11.152892561983471</v>
      </c>
      <c r="O195" s="1"/>
    </row>
    <row r="196" spans="3:15" x14ac:dyDescent="0.25">
      <c r="C196" t="str">
        <f t="shared" si="6"/>
        <v>Setiembre</v>
      </c>
      <c r="D196" s="1">
        <v>44445</v>
      </c>
      <c r="E196" s="1" t="s">
        <v>43</v>
      </c>
      <c r="F196" t="s">
        <v>5</v>
      </c>
      <c r="G196" t="s">
        <v>11</v>
      </c>
      <c r="H196" t="s">
        <v>2</v>
      </c>
      <c r="I196" t="s">
        <v>23</v>
      </c>
      <c r="J196" t="s">
        <v>7</v>
      </c>
      <c r="K196" s="2">
        <v>17.347107438016529</v>
      </c>
      <c r="L196" s="2">
        <f t="shared" si="7"/>
        <v>8.6735537190082646</v>
      </c>
      <c r="M196" s="2">
        <f t="shared" si="8"/>
        <v>8.6735537190082646</v>
      </c>
      <c r="O196" s="1"/>
    </row>
    <row r="197" spans="3:15" x14ac:dyDescent="0.25">
      <c r="C197" t="str">
        <f t="shared" ref="C197:C260" si="9">TEXT(D197,"MMMM")</f>
        <v>Mayo</v>
      </c>
      <c r="D197" s="1">
        <v>44317</v>
      </c>
      <c r="E197" s="1" t="s">
        <v>28</v>
      </c>
      <c r="F197" t="s">
        <v>5</v>
      </c>
      <c r="G197" t="s">
        <v>62</v>
      </c>
      <c r="H197" t="s">
        <v>2</v>
      </c>
      <c r="I197" t="s">
        <v>23</v>
      </c>
      <c r="J197" t="s">
        <v>10</v>
      </c>
      <c r="K197" s="2">
        <v>29.743801652892564</v>
      </c>
      <c r="L197" s="2">
        <f t="shared" ref="L197:L260" si="10">K197*0.5</f>
        <v>14.871900826446282</v>
      </c>
      <c r="M197" s="2">
        <f t="shared" ref="M197:M260" si="11">K197-L197</f>
        <v>14.871900826446282</v>
      </c>
      <c r="O197" s="1"/>
    </row>
    <row r="198" spans="3:15" x14ac:dyDescent="0.25">
      <c r="C198" t="str">
        <f t="shared" si="9"/>
        <v>Mayo</v>
      </c>
      <c r="D198" s="1">
        <v>44329</v>
      </c>
      <c r="E198" s="1" t="s">
        <v>38</v>
      </c>
      <c r="F198" t="s">
        <v>5</v>
      </c>
      <c r="G198" t="s">
        <v>62</v>
      </c>
      <c r="H198" t="s">
        <v>19</v>
      </c>
      <c r="I198" t="s">
        <v>15</v>
      </c>
      <c r="J198" t="s">
        <v>10</v>
      </c>
      <c r="K198" s="2">
        <v>39.66115702479339</v>
      </c>
      <c r="L198" s="2">
        <f t="shared" si="10"/>
        <v>19.830578512396695</v>
      </c>
      <c r="M198" s="2">
        <f t="shared" si="11"/>
        <v>19.830578512396695</v>
      </c>
      <c r="O198" s="1"/>
    </row>
    <row r="199" spans="3:15" x14ac:dyDescent="0.25">
      <c r="C199" t="str">
        <f t="shared" si="9"/>
        <v>Mayo</v>
      </c>
      <c r="D199" s="1">
        <v>44329</v>
      </c>
      <c r="E199" s="1" t="s">
        <v>28</v>
      </c>
      <c r="F199" t="s">
        <v>0</v>
      </c>
      <c r="G199" t="s">
        <v>62</v>
      </c>
      <c r="H199" t="s">
        <v>19</v>
      </c>
      <c r="I199" t="s">
        <v>13</v>
      </c>
      <c r="J199" t="s">
        <v>10</v>
      </c>
      <c r="K199" s="2">
        <v>24.785123966942148</v>
      </c>
      <c r="L199" s="2">
        <f t="shared" si="10"/>
        <v>12.392561983471074</v>
      </c>
      <c r="M199" s="2">
        <f t="shared" si="11"/>
        <v>12.392561983471074</v>
      </c>
      <c r="O199" s="1"/>
    </row>
    <row r="200" spans="3:15" x14ac:dyDescent="0.25">
      <c r="C200" t="str">
        <f t="shared" si="9"/>
        <v>Mayo</v>
      </c>
      <c r="D200" s="1">
        <v>44333</v>
      </c>
      <c r="E200" s="1" t="s">
        <v>30</v>
      </c>
      <c r="F200" t="s">
        <v>0</v>
      </c>
      <c r="G200" t="s">
        <v>62</v>
      </c>
      <c r="H200" t="s">
        <v>19</v>
      </c>
      <c r="I200" t="s">
        <v>9</v>
      </c>
      <c r="J200" t="s">
        <v>10</v>
      </c>
      <c r="K200" s="2">
        <v>36.355371900826448</v>
      </c>
      <c r="L200" s="2">
        <f t="shared" si="10"/>
        <v>18.177685950413224</v>
      </c>
      <c r="M200" s="2">
        <f t="shared" si="11"/>
        <v>18.177685950413224</v>
      </c>
      <c r="O200" s="1"/>
    </row>
    <row r="201" spans="3:15" x14ac:dyDescent="0.25">
      <c r="C201" t="str">
        <f t="shared" si="9"/>
        <v>Mayo</v>
      </c>
      <c r="D201" s="1">
        <v>44333</v>
      </c>
      <c r="E201" s="1" t="s">
        <v>36</v>
      </c>
      <c r="F201" t="s">
        <v>0</v>
      </c>
      <c r="G201" t="s">
        <v>62</v>
      </c>
      <c r="H201" t="s">
        <v>19</v>
      </c>
      <c r="I201" t="s">
        <v>23</v>
      </c>
      <c r="J201" t="s">
        <v>10</v>
      </c>
      <c r="K201" s="2">
        <v>38.834710743801658</v>
      </c>
      <c r="L201" s="2">
        <f t="shared" si="10"/>
        <v>19.417355371900829</v>
      </c>
      <c r="M201" s="2">
        <f t="shared" si="11"/>
        <v>19.417355371900829</v>
      </c>
      <c r="O201" s="1"/>
    </row>
    <row r="202" spans="3:15" x14ac:dyDescent="0.25">
      <c r="C202" t="str">
        <f t="shared" si="9"/>
        <v>Mayo</v>
      </c>
      <c r="D202" s="1">
        <v>44335</v>
      </c>
      <c r="E202" s="1" t="s">
        <v>28</v>
      </c>
      <c r="F202" t="s">
        <v>0</v>
      </c>
      <c r="G202" t="s">
        <v>62</v>
      </c>
      <c r="H202" t="s">
        <v>19</v>
      </c>
      <c r="I202" t="s">
        <v>17</v>
      </c>
      <c r="J202" t="s">
        <v>10</v>
      </c>
      <c r="K202" s="2">
        <v>22.305785123966942</v>
      </c>
      <c r="L202" s="2">
        <f t="shared" si="10"/>
        <v>11.152892561983471</v>
      </c>
      <c r="M202" s="2">
        <f t="shared" si="11"/>
        <v>11.152892561983471</v>
      </c>
      <c r="O202" s="1"/>
    </row>
    <row r="203" spans="3:15" x14ac:dyDescent="0.25">
      <c r="C203" t="str">
        <f t="shared" si="9"/>
        <v>Mayo</v>
      </c>
      <c r="D203" s="1">
        <v>44343</v>
      </c>
      <c r="E203" s="1" t="s">
        <v>32</v>
      </c>
      <c r="F203" t="s">
        <v>0</v>
      </c>
      <c r="G203" t="s">
        <v>62</v>
      </c>
      <c r="H203" t="s">
        <v>8</v>
      </c>
      <c r="I203" t="s">
        <v>15</v>
      </c>
      <c r="J203" t="s">
        <v>4</v>
      </c>
      <c r="K203" s="2">
        <v>42.1404958677686</v>
      </c>
      <c r="L203" s="2">
        <f t="shared" si="10"/>
        <v>21.0702479338843</v>
      </c>
      <c r="M203" s="2">
        <f t="shared" si="11"/>
        <v>21.0702479338843</v>
      </c>
      <c r="O203" s="1"/>
    </row>
    <row r="204" spans="3:15" x14ac:dyDescent="0.25">
      <c r="C204" t="str">
        <f t="shared" si="9"/>
        <v>Junio</v>
      </c>
      <c r="D204" s="1">
        <v>44348</v>
      </c>
      <c r="E204" s="1" t="s">
        <v>42</v>
      </c>
      <c r="F204" t="s">
        <v>0</v>
      </c>
      <c r="G204" t="s">
        <v>62</v>
      </c>
      <c r="H204" t="s">
        <v>2</v>
      </c>
      <c r="I204" t="s">
        <v>23</v>
      </c>
      <c r="J204" t="s">
        <v>10</v>
      </c>
      <c r="K204" s="2">
        <v>34.702479338842977</v>
      </c>
      <c r="L204" s="2">
        <f t="shared" si="10"/>
        <v>17.351239669421489</v>
      </c>
      <c r="M204" s="2">
        <f t="shared" si="11"/>
        <v>17.351239669421489</v>
      </c>
      <c r="O204" s="1"/>
    </row>
    <row r="205" spans="3:15" x14ac:dyDescent="0.25">
      <c r="C205" t="str">
        <f t="shared" si="9"/>
        <v>Junio</v>
      </c>
      <c r="D205" s="1">
        <v>44348</v>
      </c>
      <c r="E205" s="1" t="s">
        <v>37</v>
      </c>
      <c r="F205" t="s">
        <v>0</v>
      </c>
      <c r="G205" t="s">
        <v>62</v>
      </c>
      <c r="H205" t="s">
        <v>6</v>
      </c>
      <c r="I205" t="s">
        <v>13</v>
      </c>
      <c r="J205" t="s">
        <v>4</v>
      </c>
      <c r="K205" s="2">
        <v>33.049586776859506</v>
      </c>
      <c r="L205" s="2">
        <f t="shared" si="10"/>
        <v>16.524793388429753</v>
      </c>
      <c r="M205" s="2">
        <f t="shared" si="11"/>
        <v>16.524793388429753</v>
      </c>
      <c r="O205" s="1"/>
    </row>
    <row r="206" spans="3:15" x14ac:dyDescent="0.25">
      <c r="C206" t="str">
        <f t="shared" si="9"/>
        <v>Junio</v>
      </c>
      <c r="D206" s="1">
        <v>44354</v>
      </c>
      <c r="E206" s="1" t="s">
        <v>26</v>
      </c>
      <c r="F206" t="s">
        <v>5</v>
      </c>
      <c r="G206" t="s">
        <v>62</v>
      </c>
      <c r="H206" t="s">
        <v>6</v>
      </c>
      <c r="I206" t="s">
        <v>15</v>
      </c>
      <c r="J206" t="s">
        <v>10</v>
      </c>
      <c r="K206" s="2">
        <v>28.090909090909093</v>
      </c>
      <c r="L206" s="2">
        <f t="shared" si="10"/>
        <v>14.045454545454547</v>
      </c>
      <c r="M206" s="2">
        <f t="shared" si="11"/>
        <v>14.045454545454547</v>
      </c>
      <c r="O206" s="1"/>
    </row>
    <row r="207" spans="3:15" x14ac:dyDescent="0.25">
      <c r="C207" t="str">
        <f t="shared" si="9"/>
        <v>Junio</v>
      </c>
      <c r="D207" s="1">
        <v>44361</v>
      </c>
      <c r="E207" s="1" t="s">
        <v>33</v>
      </c>
      <c r="F207" t="s">
        <v>5</v>
      </c>
      <c r="G207" t="s">
        <v>62</v>
      </c>
      <c r="H207" t="s">
        <v>8</v>
      </c>
      <c r="I207" t="s">
        <v>3</v>
      </c>
      <c r="J207" t="s">
        <v>10</v>
      </c>
      <c r="K207" s="2">
        <v>28.917355371900829</v>
      </c>
      <c r="L207" s="2">
        <f t="shared" si="10"/>
        <v>14.458677685950414</v>
      </c>
      <c r="M207" s="2">
        <f t="shared" si="11"/>
        <v>14.458677685950414</v>
      </c>
      <c r="O207" s="1"/>
    </row>
    <row r="208" spans="3:15" x14ac:dyDescent="0.25">
      <c r="C208" t="str">
        <f t="shared" si="9"/>
        <v>Junio</v>
      </c>
      <c r="D208" s="1">
        <v>44377</v>
      </c>
      <c r="E208" s="1" t="s">
        <v>31</v>
      </c>
      <c r="F208" t="s">
        <v>5</v>
      </c>
      <c r="G208" t="s">
        <v>62</v>
      </c>
      <c r="H208" t="s">
        <v>6</v>
      </c>
      <c r="I208" t="s">
        <v>3</v>
      </c>
      <c r="J208" t="s">
        <v>10</v>
      </c>
      <c r="K208" s="2">
        <v>26.438016528925619</v>
      </c>
      <c r="L208" s="2">
        <f t="shared" si="10"/>
        <v>13.21900826446281</v>
      </c>
      <c r="M208" s="2">
        <f t="shared" si="11"/>
        <v>13.21900826446281</v>
      </c>
      <c r="O208" s="1"/>
    </row>
    <row r="209" spans="3:15" x14ac:dyDescent="0.25">
      <c r="C209" t="str">
        <f t="shared" si="9"/>
        <v>Julio</v>
      </c>
      <c r="D209" s="1">
        <v>44381</v>
      </c>
      <c r="E209" s="1" t="s">
        <v>29</v>
      </c>
      <c r="F209" t="s">
        <v>0</v>
      </c>
      <c r="G209" t="s">
        <v>62</v>
      </c>
      <c r="H209" t="s">
        <v>8</v>
      </c>
      <c r="I209" t="s">
        <v>12</v>
      </c>
      <c r="J209" t="s">
        <v>4</v>
      </c>
      <c r="K209" s="2">
        <v>24.785123966942148</v>
      </c>
      <c r="L209" s="2">
        <f t="shared" si="10"/>
        <v>12.392561983471074</v>
      </c>
      <c r="M209" s="2">
        <f t="shared" si="11"/>
        <v>12.392561983471074</v>
      </c>
      <c r="O209" s="1"/>
    </row>
    <row r="210" spans="3:15" x14ac:dyDescent="0.25">
      <c r="C210" t="str">
        <f t="shared" si="9"/>
        <v>Julio</v>
      </c>
      <c r="D210" s="1">
        <v>44391</v>
      </c>
      <c r="E210" s="1" t="s">
        <v>38</v>
      </c>
      <c r="F210" t="s">
        <v>0</v>
      </c>
      <c r="G210" t="s">
        <v>62</v>
      </c>
      <c r="H210" t="s">
        <v>8</v>
      </c>
      <c r="I210" t="s">
        <v>23</v>
      </c>
      <c r="J210" t="s">
        <v>10</v>
      </c>
      <c r="K210" s="2">
        <v>18.173553719008265</v>
      </c>
      <c r="L210" s="2">
        <f t="shared" si="10"/>
        <v>9.0867768595041323</v>
      </c>
      <c r="M210" s="2">
        <f t="shared" si="11"/>
        <v>9.0867768595041323</v>
      </c>
      <c r="O210" s="1"/>
    </row>
    <row r="211" spans="3:15" x14ac:dyDescent="0.25">
      <c r="C211" t="str">
        <f t="shared" si="9"/>
        <v>Julio</v>
      </c>
      <c r="D211" s="1">
        <v>44394</v>
      </c>
      <c r="E211" s="1" t="s">
        <v>27</v>
      </c>
      <c r="F211" t="s">
        <v>0</v>
      </c>
      <c r="G211" t="s">
        <v>62</v>
      </c>
      <c r="H211" t="s">
        <v>19</v>
      </c>
      <c r="I211" t="s">
        <v>15</v>
      </c>
      <c r="J211" t="s">
        <v>4</v>
      </c>
      <c r="K211" s="2">
        <v>22.305785123966942</v>
      </c>
      <c r="L211" s="2">
        <f t="shared" si="10"/>
        <v>11.152892561983471</v>
      </c>
      <c r="M211" s="2">
        <f t="shared" si="11"/>
        <v>11.152892561983471</v>
      </c>
      <c r="O211" s="1"/>
    </row>
    <row r="212" spans="3:15" x14ac:dyDescent="0.25">
      <c r="C212" t="str">
        <f t="shared" si="9"/>
        <v>Julio</v>
      </c>
      <c r="D212" s="1">
        <v>44397</v>
      </c>
      <c r="E212" s="1" t="s">
        <v>35</v>
      </c>
      <c r="F212" t="s">
        <v>0</v>
      </c>
      <c r="G212" t="s">
        <v>62</v>
      </c>
      <c r="H212" t="s">
        <v>6</v>
      </c>
      <c r="I212" t="s">
        <v>20</v>
      </c>
      <c r="J212" t="s">
        <v>10</v>
      </c>
      <c r="K212" s="2">
        <v>38.834710743801658</v>
      </c>
      <c r="L212" s="2">
        <f t="shared" si="10"/>
        <v>19.417355371900829</v>
      </c>
      <c r="M212" s="2">
        <f t="shared" si="11"/>
        <v>19.417355371900829</v>
      </c>
      <c r="O212" s="1"/>
    </row>
    <row r="213" spans="3:15" x14ac:dyDescent="0.25">
      <c r="C213" t="str">
        <f t="shared" si="9"/>
        <v>Julio</v>
      </c>
      <c r="D213" s="1">
        <v>44398</v>
      </c>
      <c r="E213" s="1" t="s">
        <v>37</v>
      </c>
      <c r="F213" t="s">
        <v>0</v>
      </c>
      <c r="G213" t="s">
        <v>62</v>
      </c>
      <c r="H213" t="s">
        <v>2</v>
      </c>
      <c r="I213" t="s">
        <v>12</v>
      </c>
      <c r="J213" t="s">
        <v>10</v>
      </c>
      <c r="K213" s="2">
        <v>37.181818181818187</v>
      </c>
      <c r="L213" s="2">
        <f t="shared" si="10"/>
        <v>18.590909090909093</v>
      </c>
      <c r="M213" s="2">
        <f t="shared" si="11"/>
        <v>18.590909090909093</v>
      </c>
      <c r="O213" s="1"/>
    </row>
    <row r="214" spans="3:15" x14ac:dyDescent="0.25">
      <c r="C214" t="str">
        <f t="shared" si="9"/>
        <v>Agosto</v>
      </c>
      <c r="D214" s="1">
        <v>44423</v>
      </c>
      <c r="E214" s="1" t="s">
        <v>27</v>
      </c>
      <c r="F214" t="s">
        <v>5</v>
      </c>
      <c r="G214" t="s">
        <v>62</v>
      </c>
      <c r="H214" t="s">
        <v>2</v>
      </c>
      <c r="I214" t="s">
        <v>20</v>
      </c>
      <c r="J214" t="s">
        <v>10</v>
      </c>
      <c r="K214" s="2">
        <v>26.438016528925619</v>
      </c>
      <c r="L214" s="2">
        <f t="shared" si="10"/>
        <v>13.21900826446281</v>
      </c>
      <c r="M214" s="2">
        <f t="shared" si="11"/>
        <v>13.21900826446281</v>
      </c>
      <c r="O214" s="1"/>
    </row>
    <row r="215" spans="3:15" x14ac:dyDescent="0.25">
      <c r="C215" t="str">
        <f t="shared" si="9"/>
        <v>Agosto</v>
      </c>
      <c r="D215" s="1">
        <v>44429</v>
      </c>
      <c r="E215" s="1" t="s">
        <v>29</v>
      </c>
      <c r="F215" t="s">
        <v>0</v>
      </c>
      <c r="G215" t="s">
        <v>62</v>
      </c>
      <c r="H215" t="s">
        <v>2</v>
      </c>
      <c r="I215" t="s">
        <v>9</v>
      </c>
      <c r="J215" t="s">
        <v>10</v>
      </c>
      <c r="K215" s="2">
        <v>19.826446280991735</v>
      </c>
      <c r="L215" s="2">
        <f t="shared" si="10"/>
        <v>9.9132231404958677</v>
      </c>
      <c r="M215" s="2">
        <f t="shared" si="11"/>
        <v>9.9132231404958677</v>
      </c>
      <c r="O215" s="1"/>
    </row>
    <row r="216" spans="3:15" x14ac:dyDescent="0.25">
      <c r="C216" t="str">
        <f t="shared" si="9"/>
        <v>Setiembre</v>
      </c>
      <c r="D216" s="1">
        <v>44459</v>
      </c>
      <c r="E216" s="1" t="s">
        <v>28</v>
      </c>
      <c r="F216" t="s">
        <v>0</v>
      </c>
      <c r="G216" t="s">
        <v>62</v>
      </c>
      <c r="H216" t="s">
        <v>2</v>
      </c>
      <c r="I216" t="s">
        <v>15</v>
      </c>
      <c r="J216" t="s">
        <v>4</v>
      </c>
      <c r="K216" s="2">
        <v>28.917355371900829</v>
      </c>
      <c r="L216" s="2">
        <f t="shared" si="10"/>
        <v>14.458677685950414</v>
      </c>
      <c r="M216" s="2">
        <f t="shared" si="11"/>
        <v>14.458677685950414</v>
      </c>
      <c r="O216" s="1"/>
    </row>
    <row r="217" spans="3:15" x14ac:dyDescent="0.25">
      <c r="C217" t="str">
        <f t="shared" si="9"/>
        <v>Mayo</v>
      </c>
      <c r="D217" s="1">
        <v>44324</v>
      </c>
      <c r="E217" s="1" t="s">
        <v>38</v>
      </c>
      <c r="F217" t="s">
        <v>5</v>
      </c>
      <c r="G217" t="s">
        <v>24</v>
      </c>
      <c r="H217" t="s">
        <v>6</v>
      </c>
      <c r="I217" t="s">
        <v>12</v>
      </c>
      <c r="J217" t="s">
        <v>10</v>
      </c>
      <c r="K217" s="2">
        <v>23.132231404958677</v>
      </c>
      <c r="L217" s="2">
        <f t="shared" si="10"/>
        <v>11.566115702479339</v>
      </c>
      <c r="M217" s="2">
        <f t="shared" si="11"/>
        <v>11.566115702479339</v>
      </c>
      <c r="O217" s="1"/>
    </row>
    <row r="218" spans="3:15" x14ac:dyDescent="0.25">
      <c r="C218" t="str">
        <f t="shared" si="9"/>
        <v>Mayo</v>
      </c>
      <c r="D218" s="1">
        <v>44325</v>
      </c>
      <c r="E218" s="1" t="s">
        <v>38</v>
      </c>
      <c r="F218" t="s">
        <v>5</v>
      </c>
      <c r="G218" t="s">
        <v>24</v>
      </c>
      <c r="H218" t="s">
        <v>2</v>
      </c>
      <c r="I218" t="s">
        <v>17</v>
      </c>
      <c r="J218" t="s">
        <v>7</v>
      </c>
      <c r="K218" s="2">
        <v>18.173553719008265</v>
      </c>
      <c r="L218" s="2">
        <f t="shared" si="10"/>
        <v>9.0867768595041323</v>
      </c>
      <c r="M218" s="2">
        <f t="shared" si="11"/>
        <v>9.0867768595041323</v>
      </c>
      <c r="O218" s="1"/>
    </row>
    <row r="219" spans="3:15" x14ac:dyDescent="0.25">
      <c r="C219" t="str">
        <f t="shared" si="9"/>
        <v>Mayo</v>
      </c>
      <c r="D219" s="1">
        <v>44326</v>
      </c>
      <c r="E219" s="1" t="s">
        <v>33</v>
      </c>
      <c r="F219" t="s">
        <v>5</v>
      </c>
      <c r="G219" t="s">
        <v>24</v>
      </c>
      <c r="H219" t="s">
        <v>6</v>
      </c>
      <c r="I219" t="s">
        <v>12</v>
      </c>
      <c r="J219" t="s">
        <v>10</v>
      </c>
      <c r="K219" s="2">
        <v>19.826446280991735</v>
      </c>
      <c r="L219" s="2">
        <f t="shared" si="10"/>
        <v>9.9132231404958677</v>
      </c>
      <c r="M219" s="2">
        <f t="shared" si="11"/>
        <v>9.9132231404958677</v>
      </c>
      <c r="O219" s="1"/>
    </row>
    <row r="220" spans="3:15" x14ac:dyDescent="0.25">
      <c r="C220" t="str">
        <f t="shared" si="9"/>
        <v>Mayo</v>
      </c>
      <c r="D220" s="1">
        <v>44336</v>
      </c>
      <c r="E220" s="1" t="s">
        <v>36</v>
      </c>
      <c r="F220" t="s">
        <v>0</v>
      </c>
      <c r="G220" t="s">
        <v>24</v>
      </c>
      <c r="H220" t="s">
        <v>8</v>
      </c>
      <c r="I220" t="s">
        <v>12</v>
      </c>
      <c r="J220" t="s">
        <v>10</v>
      </c>
      <c r="K220" s="2">
        <v>24.785123966942148</v>
      </c>
      <c r="L220" s="2">
        <f t="shared" si="10"/>
        <v>12.392561983471074</v>
      </c>
      <c r="M220" s="2">
        <f t="shared" si="11"/>
        <v>12.392561983471074</v>
      </c>
      <c r="O220" s="1"/>
    </row>
    <row r="221" spans="3:15" x14ac:dyDescent="0.25">
      <c r="C221" t="str">
        <f t="shared" si="9"/>
        <v>Mayo</v>
      </c>
      <c r="D221" s="1">
        <v>44338</v>
      </c>
      <c r="E221" s="1" t="s">
        <v>27</v>
      </c>
      <c r="F221" t="s">
        <v>0</v>
      </c>
      <c r="G221" t="s">
        <v>24</v>
      </c>
      <c r="H221" t="s">
        <v>19</v>
      </c>
      <c r="I221" t="s">
        <v>17</v>
      </c>
      <c r="J221" t="s">
        <v>4</v>
      </c>
      <c r="K221" s="2">
        <v>21.479338842975206</v>
      </c>
      <c r="L221" s="2">
        <f t="shared" si="10"/>
        <v>10.739669421487603</v>
      </c>
      <c r="M221" s="2">
        <f t="shared" si="11"/>
        <v>10.739669421487603</v>
      </c>
      <c r="O221" s="1"/>
    </row>
    <row r="222" spans="3:15" x14ac:dyDescent="0.25">
      <c r="C222" t="str">
        <f t="shared" si="9"/>
        <v>Junio</v>
      </c>
      <c r="D222" s="1">
        <v>44363</v>
      </c>
      <c r="E222" s="1" t="s">
        <v>40</v>
      </c>
      <c r="F222" t="s">
        <v>5</v>
      </c>
      <c r="G222" t="s">
        <v>24</v>
      </c>
      <c r="H222" t="s">
        <v>19</v>
      </c>
      <c r="I222" t="s">
        <v>12</v>
      </c>
      <c r="J222" t="s">
        <v>10</v>
      </c>
      <c r="K222" s="2">
        <v>19</v>
      </c>
      <c r="L222" s="2">
        <f t="shared" si="10"/>
        <v>9.5</v>
      </c>
      <c r="M222" s="2">
        <f t="shared" si="11"/>
        <v>9.5</v>
      </c>
      <c r="O222" s="1"/>
    </row>
    <row r="223" spans="3:15" x14ac:dyDescent="0.25">
      <c r="C223" t="str">
        <f t="shared" si="9"/>
        <v>Junio</v>
      </c>
      <c r="D223" s="1">
        <v>44368</v>
      </c>
      <c r="E223" s="1" t="s">
        <v>32</v>
      </c>
      <c r="F223" t="s">
        <v>5</v>
      </c>
      <c r="G223" t="s">
        <v>24</v>
      </c>
      <c r="H223" t="s">
        <v>19</v>
      </c>
      <c r="I223" t="s">
        <v>20</v>
      </c>
      <c r="J223" t="s">
        <v>10</v>
      </c>
      <c r="K223" s="2">
        <v>25.611570247933884</v>
      </c>
      <c r="L223" s="2">
        <f t="shared" si="10"/>
        <v>12.805785123966942</v>
      </c>
      <c r="M223" s="2">
        <f t="shared" si="11"/>
        <v>12.805785123966942</v>
      </c>
      <c r="O223" s="1"/>
    </row>
    <row r="224" spans="3:15" x14ac:dyDescent="0.25">
      <c r="C224" t="str">
        <f t="shared" si="9"/>
        <v>Junio</v>
      </c>
      <c r="D224" s="1">
        <v>44370</v>
      </c>
      <c r="E224" s="1" t="s">
        <v>30</v>
      </c>
      <c r="F224" t="s">
        <v>0</v>
      </c>
      <c r="G224" t="s">
        <v>24</v>
      </c>
      <c r="H224" t="s">
        <v>19</v>
      </c>
      <c r="I224" t="s">
        <v>9</v>
      </c>
      <c r="J224" t="s">
        <v>4</v>
      </c>
      <c r="K224" s="2">
        <v>18.173553719008265</v>
      </c>
      <c r="L224" s="2">
        <f t="shared" si="10"/>
        <v>9.0867768595041323</v>
      </c>
      <c r="M224" s="2">
        <f t="shared" si="11"/>
        <v>9.0867768595041323</v>
      </c>
      <c r="O224" s="1"/>
    </row>
    <row r="225" spans="3:15" x14ac:dyDescent="0.25">
      <c r="C225" t="str">
        <f t="shared" si="9"/>
        <v>Junio</v>
      </c>
      <c r="D225" s="1">
        <v>44373</v>
      </c>
      <c r="E225" s="1" t="s">
        <v>33</v>
      </c>
      <c r="F225" t="s">
        <v>0</v>
      </c>
      <c r="G225" t="s">
        <v>24</v>
      </c>
      <c r="H225" t="s">
        <v>2</v>
      </c>
      <c r="I225" t="s">
        <v>15</v>
      </c>
      <c r="J225" t="s">
        <v>10</v>
      </c>
      <c r="K225" s="2">
        <v>24.785123966942148</v>
      </c>
      <c r="L225" s="2">
        <f t="shared" si="10"/>
        <v>12.392561983471074</v>
      </c>
      <c r="M225" s="2">
        <f t="shared" si="11"/>
        <v>12.392561983471074</v>
      </c>
      <c r="O225" s="1"/>
    </row>
    <row r="226" spans="3:15" x14ac:dyDescent="0.25">
      <c r="C226" t="str">
        <f t="shared" si="9"/>
        <v>Julio</v>
      </c>
      <c r="D226" s="1">
        <v>44378</v>
      </c>
      <c r="E226" s="1" t="s">
        <v>27</v>
      </c>
      <c r="F226" t="s">
        <v>0</v>
      </c>
      <c r="G226" t="s">
        <v>24</v>
      </c>
      <c r="H226" t="s">
        <v>6</v>
      </c>
      <c r="I226" t="s">
        <v>15</v>
      </c>
      <c r="J226" t="s">
        <v>10</v>
      </c>
      <c r="K226" s="2">
        <v>17.347107438016529</v>
      </c>
      <c r="L226" s="2">
        <f t="shared" si="10"/>
        <v>8.6735537190082646</v>
      </c>
      <c r="M226" s="2">
        <f t="shared" si="11"/>
        <v>8.6735537190082646</v>
      </c>
      <c r="O226" s="1"/>
    </row>
    <row r="227" spans="3:15" x14ac:dyDescent="0.25">
      <c r="C227" t="str">
        <f t="shared" si="9"/>
        <v>Julio</v>
      </c>
      <c r="D227" s="1">
        <v>44384</v>
      </c>
      <c r="E227" s="1" t="s">
        <v>40</v>
      </c>
      <c r="F227" t="s">
        <v>5</v>
      </c>
      <c r="G227" t="s">
        <v>24</v>
      </c>
      <c r="H227" t="s">
        <v>19</v>
      </c>
      <c r="I227" t="s">
        <v>9</v>
      </c>
      <c r="J227" t="s">
        <v>10</v>
      </c>
      <c r="K227" s="2">
        <v>14.041322314049586</v>
      </c>
      <c r="L227" s="2">
        <f t="shared" si="10"/>
        <v>7.0206611570247928</v>
      </c>
      <c r="M227" s="2">
        <f t="shared" si="11"/>
        <v>7.0206611570247928</v>
      </c>
      <c r="O227" s="1"/>
    </row>
    <row r="228" spans="3:15" x14ac:dyDescent="0.25">
      <c r="C228" t="str">
        <f t="shared" si="9"/>
        <v>Julio</v>
      </c>
      <c r="D228" s="1">
        <v>44387</v>
      </c>
      <c r="E228" s="1" t="s">
        <v>42</v>
      </c>
      <c r="F228" t="s">
        <v>0</v>
      </c>
      <c r="G228" t="s">
        <v>24</v>
      </c>
      <c r="H228" t="s">
        <v>8</v>
      </c>
      <c r="I228" t="s">
        <v>20</v>
      </c>
      <c r="J228" t="s">
        <v>10</v>
      </c>
      <c r="K228" s="2">
        <v>20.652892561983471</v>
      </c>
      <c r="L228" s="2">
        <f t="shared" si="10"/>
        <v>10.326446280991735</v>
      </c>
      <c r="M228" s="2">
        <f t="shared" si="11"/>
        <v>10.326446280991735</v>
      </c>
      <c r="O228" s="1"/>
    </row>
    <row r="229" spans="3:15" x14ac:dyDescent="0.25">
      <c r="C229" t="str">
        <f t="shared" si="9"/>
        <v>Julio</v>
      </c>
      <c r="D229" s="1">
        <v>44392</v>
      </c>
      <c r="E229" s="1" t="s">
        <v>36</v>
      </c>
      <c r="F229" t="s">
        <v>5</v>
      </c>
      <c r="G229" t="s">
        <v>24</v>
      </c>
      <c r="H229" t="s">
        <v>6</v>
      </c>
      <c r="I229" t="s">
        <v>23</v>
      </c>
      <c r="J229" t="s">
        <v>10</v>
      </c>
      <c r="K229" s="2">
        <v>15.694214876033056</v>
      </c>
      <c r="L229" s="2">
        <f t="shared" si="10"/>
        <v>7.8471074380165282</v>
      </c>
      <c r="M229" s="2">
        <f t="shared" si="11"/>
        <v>7.8471074380165282</v>
      </c>
      <c r="O229" s="1"/>
    </row>
    <row r="230" spans="3:15" x14ac:dyDescent="0.25">
      <c r="C230" t="str">
        <f t="shared" si="9"/>
        <v>Julio</v>
      </c>
      <c r="D230" s="1">
        <v>44393</v>
      </c>
      <c r="E230" s="1" t="s">
        <v>36</v>
      </c>
      <c r="F230" t="s">
        <v>5</v>
      </c>
      <c r="G230" t="s">
        <v>24</v>
      </c>
      <c r="H230" t="s">
        <v>19</v>
      </c>
      <c r="I230" t="s">
        <v>12</v>
      </c>
      <c r="J230" t="s">
        <v>7</v>
      </c>
      <c r="K230" s="2">
        <v>19.826446280991735</v>
      </c>
      <c r="L230" s="2">
        <f t="shared" si="10"/>
        <v>9.9132231404958677</v>
      </c>
      <c r="M230" s="2">
        <f t="shared" si="11"/>
        <v>9.9132231404958677</v>
      </c>
      <c r="O230" s="1"/>
    </row>
    <row r="231" spans="3:15" x14ac:dyDescent="0.25">
      <c r="C231" t="str">
        <f t="shared" si="9"/>
        <v>Julio</v>
      </c>
      <c r="D231" s="1">
        <v>44403</v>
      </c>
      <c r="E231" s="1" t="s">
        <v>25</v>
      </c>
      <c r="F231" t="s">
        <v>5</v>
      </c>
      <c r="G231" t="s">
        <v>24</v>
      </c>
      <c r="H231" t="s">
        <v>2</v>
      </c>
      <c r="I231" t="s">
        <v>12</v>
      </c>
      <c r="J231" t="s">
        <v>10</v>
      </c>
      <c r="K231" s="2">
        <v>14.867768595041321</v>
      </c>
      <c r="L231" s="2">
        <f t="shared" si="10"/>
        <v>7.4338842975206605</v>
      </c>
      <c r="M231" s="2">
        <f t="shared" si="11"/>
        <v>7.4338842975206605</v>
      </c>
      <c r="O231" s="1"/>
    </row>
    <row r="232" spans="3:15" x14ac:dyDescent="0.25">
      <c r="C232" t="str">
        <f t="shared" si="9"/>
        <v>Agosto</v>
      </c>
      <c r="D232" s="1">
        <v>44422</v>
      </c>
      <c r="E232" s="1" t="s">
        <v>41</v>
      </c>
      <c r="F232" t="s">
        <v>0</v>
      </c>
      <c r="G232" t="s">
        <v>24</v>
      </c>
      <c r="H232" t="s">
        <v>6</v>
      </c>
      <c r="I232" t="s">
        <v>3</v>
      </c>
      <c r="J232" t="s">
        <v>10</v>
      </c>
      <c r="K232" s="2">
        <v>13.214876033057852</v>
      </c>
      <c r="L232" s="2">
        <f t="shared" si="10"/>
        <v>6.6074380165289259</v>
      </c>
      <c r="M232" s="2">
        <f t="shared" si="11"/>
        <v>6.6074380165289259</v>
      </c>
      <c r="O232" s="1"/>
    </row>
    <row r="233" spans="3:15" x14ac:dyDescent="0.25">
      <c r="C233" t="str">
        <f t="shared" si="9"/>
        <v>Agosto</v>
      </c>
      <c r="D233" s="1">
        <v>44427</v>
      </c>
      <c r="E233" s="1" t="s">
        <v>31</v>
      </c>
      <c r="F233" t="s">
        <v>0</v>
      </c>
      <c r="G233" t="s">
        <v>24</v>
      </c>
      <c r="H233" t="s">
        <v>19</v>
      </c>
      <c r="I233" t="s">
        <v>23</v>
      </c>
      <c r="J233" t="s">
        <v>4</v>
      </c>
      <c r="K233" s="2">
        <v>20.652892561983471</v>
      </c>
      <c r="L233" s="2">
        <f t="shared" si="10"/>
        <v>10.326446280991735</v>
      </c>
      <c r="M233" s="2">
        <f t="shared" si="11"/>
        <v>10.326446280991735</v>
      </c>
      <c r="O233" s="1"/>
    </row>
    <row r="234" spans="3:15" x14ac:dyDescent="0.25">
      <c r="C234" t="str">
        <f t="shared" si="9"/>
        <v>Agosto</v>
      </c>
      <c r="D234" s="1">
        <v>44430</v>
      </c>
      <c r="E234" s="1" t="s">
        <v>37</v>
      </c>
      <c r="F234" t="s">
        <v>5</v>
      </c>
      <c r="G234" t="s">
        <v>24</v>
      </c>
      <c r="H234" t="s">
        <v>8</v>
      </c>
      <c r="I234" t="s">
        <v>13</v>
      </c>
      <c r="J234" t="s">
        <v>7</v>
      </c>
      <c r="K234" s="2">
        <v>17.347107438016529</v>
      </c>
      <c r="L234" s="2">
        <f t="shared" si="10"/>
        <v>8.6735537190082646</v>
      </c>
      <c r="M234" s="2">
        <f t="shared" si="11"/>
        <v>8.6735537190082646</v>
      </c>
      <c r="O234" s="1"/>
    </row>
    <row r="235" spans="3:15" x14ac:dyDescent="0.25">
      <c r="C235" t="str">
        <f t="shared" si="9"/>
        <v>Agosto</v>
      </c>
      <c r="D235" s="1">
        <v>44431</v>
      </c>
      <c r="E235" s="1" t="s">
        <v>25</v>
      </c>
      <c r="F235" t="s">
        <v>5</v>
      </c>
      <c r="G235" t="s">
        <v>24</v>
      </c>
      <c r="H235" t="s">
        <v>19</v>
      </c>
      <c r="I235" t="s">
        <v>20</v>
      </c>
      <c r="J235" t="s">
        <v>10</v>
      </c>
      <c r="K235" s="2">
        <v>21.479338842975206</v>
      </c>
      <c r="L235" s="2">
        <f t="shared" si="10"/>
        <v>10.739669421487603</v>
      </c>
      <c r="M235" s="2">
        <f t="shared" si="11"/>
        <v>10.739669421487603</v>
      </c>
      <c r="O235" s="1"/>
    </row>
    <row r="236" spans="3:15" x14ac:dyDescent="0.25">
      <c r="C236" t="str">
        <f t="shared" si="9"/>
        <v>Setiembre</v>
      </c>
      <c r="D236" s="1">
        <v>44444</v>
      </c>
      <c r="E236" s="1" t="s">
        <v>25</v>
      </c>
      <c r="F236" t="s">
        <v>5</v>
      </c>
      <c r="G236" t="s">
        <v>24</v>
      </c>
      <c r="H236" t="s">
        <v>6</v>
      </c>
      <c r="I236" t="s">
        <v>13</v>
      </c>
      <c r="J236" t="s">
        <v>7</v>
      </c>
      <c r="K236" s="2">
        <v>16.520661157024794</v>
      </c>
      <c r="L236" s="2">
        <f t="shared" si="10"/>
        <v>8.2603305785123968</v>
      </c>
      <c r="M236" s="2">
        <f t="shared" si="11"/>
        <v>8.2603305785123968</v>
      </c>
      <c r="O236" s="1"/>
    </row>
    <row r="237" spans="3:15" x14ac:dyDescent="0.25">
      <c r="C237" t="str">
        <f t="shared" si="9"/>
        <v>Setiembre</v>
      </c>
      <c r="D237" s="1">
        <v>44445</v>
      </c>
      <c r="E237" s="1" t="s">
        <v>29</v>
      </c>
      <c r="F237" t="s">
        <v>5</v>
      </c>
      <c r="G237" t="s">
        <v>24</v>
      </c>
      <c r="H237" t="s">
        <v>19</v>
      </c>
      <c r="I237" t="s">
        <v>3</v>
      </c>
      <c r="J237" t="s">
        <v>10</v>
      </c>
      <c r="K237" s="2">
        <v>19.826446280991735</v>
      </c>
      <c r="L237" s="2">
        <f t="shared" si="10"/>
        <v>9.9132231404958677</v>
      </c>
      <c r="M237" s="2">
        <f t="shared" si="11"/>
        <v>9.9132231404958677</v>
      </c>
      <c r="O237" s="1"/>
    </row>
    <row r="238" spans="3:15" x14ac:dyDescent="0.25">
      <c r="C238" t="str">
        <f t="shared" si="9"/>
        <v>Setiembre</v>
      </c>
      <c r="D238" s="1">
        <v>44446</v>
      </c>
      <c r="E238" s="1" t="s">
        <v>37</v>
      </c>
      <c r="F238" t="s">
        <v>5</v>
      </c>
      <c r="G238" t="s">
        <v>24</v>
      </c>
      <c r="H238" t="s">
        <v>2</v>
      </c>
      <c r="I238" t="s">
        <v>9</v>
      </c>
      <c r="J238" t="s">
        <v>10</v>
      </c>
      <c r="K238" s="2">
        <v>19</v>
      </c>
      <c r="L238" s="2">
        <f t="shared" si="10"/>
        <v>9.5</v>
      </c>
      <c r="M238" s="2">
        <f t="shared" si="11"/>
        <v>9.5</v>
      </c>
      <c r="O238" s="1"/>
    </row>
    <row r="239" spans="3:15" x14ac:dyDescent="0.25">
      <c r="C239" t="str">
        <f t="shared" si="9"/>
        <v>Setiembre</v>
      </c>
      <c r="D239" s="1">
        <v>44451</v>
      </c>
      <c r="E239" s="1" t="s">
        <v>29</v>
      </c>
      <c r="F239" t="s">
        <v>0</v>
      </c>
      <c r="G239" t="s">
        <v>24</v>
      </c>
      <c r="H239" t="s">
        <v>2</v>
      </c>
      <c r="I239" t="s">
        <v>23</v>
      </c>
      <c r="J239" t="s">
        <v>4</v>
      </c>
      <c r="K239" s="2">
        <v>24.785123966942148</v>
      </c>
      <c r="L239" s="2">
        <f t="shared" si="10"/>
        <v>12.392561983471074</v>
      </c>
      <c r="M239" s="2">
        <f t="shared" si="11"/>
        <v>12.392561983471074</v>
      </c>
      <c r="O239" s="1"/>
    </row>
    <row r="240" spans="3:15" x14ac:dyDescent="0.25">
      <c r="C240" t="str">
        <f t="shared" si="9"/>
        <v>Setiembre</v>
      </c>
      <c r="D240" s="1">
        <v>44461</v>
      </c>
      <c r="E240" s="1" t="s">
        <v>38</v>
      </c>
      <c r="F240" t="s">
        <v>5</v>
      </c>
      <c r="G240" t="s">
        <v>24</v>
      </c>
      <c r="H240" t="s">
        <v>2</v>
      </c>
      <c r="I240" t="s">
        <v>20</v>
      </c>
      <c r="J240" t="s">
        <v>10</v>
      </c>
      <c r="K240" s="2">
        <v>22.305785123966942</v>
      </c>
      <c r="L240" s="2">
        <f t="shared" si="10"/>
        <v>11.152892561983471</v>
      </c>
      <c r="M240" s="2">
        <f t="shared" si="11"/>
        <v>11.152892561983471</v>
      </c>
      <c r="O240" s="1"/>
    </row>
    <row r="241" spans="3:15" x14ac:dyDescent="0.25">
      <c r="C241" t="str">
        <f t="shared" si="9"/>
        <v>Mayo</v>
      </c>
      <c r="D241" s="1">
        <v>44323</v>
      </c>
      <c r="E241" s="1" t="s">
        <v>32</v>
      </c>
      <c r="F241" t="s">
        <v>0</v>
      </c>
      <c r="G241" t="s">
        <v>16</v>
      </c>
      <c r="H241" t="s">
        <v>8</v>
      </c>
      <c r="I241" t="s">
        <v>3</v>
      </c>
      <c r="J241" t="s">
        <v>10</v>
      </c>
      <c r="K241" s="2">
        <v>35.528925619834716</v>
      </c>
      <c r="L241" s="2">
        <f t="shared" si="10"/>
        <v>17.764462809917358</v>
      </c>
      <c r="M241" s="2">
        <f t="shared" si="11"/>
        <v>17.764462809917358</v>
      </c>
      <c r="O241" s="1"/>
    </row>
    <row r="242" spans="3:15" x14ac:dyDescent="0.25">
      <c r="C242" t="str">
        <f t="shared" si="9"/>
        <v>Mayo</v>
      </c>
      <c r="D242" s="1">
        <v>44326</v>
      </c>
      <c r="E242" s="1" t="s">
        <v>33</v>
      </c>
      <c r="F242" t="s">
        <v>5</v>
      </c>
      <c r="G242" t="s">
        <v>22</v>
      </c>
      <c r="H242" t="s">
        <v>8</v>
      </c>
      <c r="I242" t="s">
        <v>3</v>
      </c>
      <c r="J242" t="s">
        <v>10</v>
      </c>
      <c r="K242" s="2">
        <v>41.314049586776861</v>
      </c>
      <c r="L242" s="2">
        <f t="shared" si="10"/>
        <v>20.65702479338843</v>
      </c>
      <c r="M242" s="2">
        <f t="shared" si="11"/>
        <v>20.65702479338843</v>
      </c>
      <c r="O242" s="1"/>
    </row>
    <row r="243" spans="3:15" x14ac:dyDescent="0.25">
      <c r="C243" t="str">
        <f t="shared" si="9"/>
        <v>Mayo</v>
      </c>
      <c r="D243" s="1">
        <v>44337</v>
      </c>
      <c r="E243" s="1" t="s">
        <v>37</v>
      </c>
      <c r="F243" t="s">
        <v>5</v>
      </c>
      <c r="G243" t="s">
        <v>22</v>
      </c>
      <c r="H243" t="s">
        <v>2</v>
      </c>
      <c r="I243" t="s">
        <v>23</v>
      </c>
      <c r="J243" t="s">
        <v>10</v>
      </c>
      <c r="K243" s="2">
        <v>27.264462809917358</v>
      </c>
      <c r="L243" s="2">
        <f t="shared" si="10"/>
        <v>13.632231404958679</v>
      </c>
      <c r="M243" s="2">
        <f t="shared" si="11"/>
        <v>13.632231404958679</v>
      </c>
      <c r="O243" s="1"/>
    </row>
    <row r="244" spans="3:15" x14ac:dyDescent="0.25">
      <c r="C244" t="str">
        <f t="shared" si="9"/>
        <v>Junio</v>
      </c>
      <c r="D244" s="1">
        <v>44371</v>
      </c>
      <c r="E244" s="1" t="s">
        <v>35</v>
      </c>
      <c r="F244" t="s">
        <v>0</v>
      </c>
      <c r="G244" t="s">
        <v>16</v>
      </c>
      <c r="H244" t="s">
        <v>19</v>
      </c>
      <c r="I244" t="s">
        <v>20</v>
      </c>
      <c r="J244" t="s">
        <v>4</v>
      </c>
      <c r="K244" s="2">
        <v>33.876033057851245</v>
      </c>
      <c r="L244" s="2">
        <f t="shared" si="10"/>
        <v>16.938016528925623</v>
      </c>
      <c r="M244" s="2">
        <f t="shared" si="11"/>
        <v>16.938016528925623</v>
      </c>
      <c r="O244" s="1"/>
    </row>
    <row r="245" spans="3:15" x14ac:dyDescent="0.25">
      <c r="C245" t="str">
        <f t="shared" si="9"/>
        <v>Junio</v>
      </c>
      <c r="D245" s="1">
        <v>44376</v>
      </c>
      <c r="E245" s="1" t="s">
        <v>43</v>
      </c>
      <c r="F245" t="s">
        <v>0</v>
      </c>
      <c r="G245" t="s">
        <v>16</v>
      </c>
      <c r="H245" t="s">
        <v>6</v>
      </c>
      <c r="I245" t="s">
        <v>23</v>
      </c>
      <c r="J245" t="s">
        <v>10</v>
      </c>
      <c r="K245" s="2">
        <v>37.181818181818187</v>
      </c>
      <c r="L245" s="2">
        <f t="shared" si="10"/>
        <v>18.590909090909093</v>
      </c>
      <c r="M245" s="2">
        <f t="shared" si="11"/>
        <v>18.590909090909093</v>
      </c>
      <c r="O245" s="1"/>
    </row>
    <row r="246" spans="3:15" x14ac:dyDescent="0.25">
      <c r="C246" t="str">
        <f t="shared" si="9"/>
        <v>Junio</v>
      </c>
      <c r="D246" s="1">
        <v>44376</v>
      </c>
      <c r="E246" s="1" t="s">
        <v>35</v>
      </c>
      <c r="F246" t="s">
        <v>5</v>
      </c>
      <c r="G246" t="s">
        <v>22</v>
      </c>
      <c r="H246" t="s">
        <v>8</v>
      </c>
      <c r="I246" t="s">
        <v>15</v>
      </c>
      <c r="J246" t="s">
        <v>7</v>
      </c>
      <c r="K246" s="2">
        <v>26.438016528925619</v>
      </c>
      <c r="L246" s="2">
        <f t="shared" si="10"/>
        <v>13.21900826446281</v>
      </c>
      <c r="M246" s="2">
        <f t="shared" si="11"/>
        <v>13.21900826446281</v>
      </c>
      <c r="O246" s="1"/>
    </row>
    <row r="247" spans="3:15" x14ac:dyDescent="0.25">
      <c r="C247" t="str">
        <f t="shared" si="9"/>
        <v>Julio</v>
      </c>
      <c r="D247" s="1">
        <v>44378</v>
      </c>
      <c r="E247" s="1" t="s">
        <v>35</v>
      </c>
      <c r="F247" t="s">
        <v>5</v>
      </c>
      <c r="G247" t="s">
        <v>22</v>
      </c>
      <c r="H247" t="s">
        <v>8</v>
      </c>
      <c r="I247" t="s">
        <v>23</v>
      </c>
      <c r="J247" t="s">
        <v>10</v>
      </c>
      <c r="K247" s="2">
        <v>20.652892561983471</v>
      </c>
      <c r="L247" s="2">
        <f t="shared" si="10"/>
        <v>10.326446280991735</v>
      </c>
      <c r="M247" s="2">
        <f t="shared" si="11"/>
        <v>10.326446280991735</v>
      </c>
      <c r="O247" s="1"/>
    </row>
    <row r="248" spans="3:15" x14ac:dyDescent="0.25">
      <c r="C248" t="str">
        <f t="shared" si="9"/>
        <v>Julio</v>
      </c>
      <c r="D248" s="1">
        <v>44379</v>
      </c>
      <c r="E248" s="1" t="s">
        <v>33</v>
      </c>
      <c r="F248" t="s">
        <v>0</v>
      </c>
      <c r="G248" t="s">
        <v>16</v>
      </c>
      <c r="H248" t="s">
        <v>2</v>
      </c>
      <c r="I248" t="s">
        <v>13</v>
      </c>
      <c r="J248" t="s">
        <v>10</v>
      </c>
      <c r="K248" s="2">
        <v>22.305785123966942</v>
      </c>
      <c r="L248" s="2">
        <f t="shared" si="10"/>
        <v>11.152892561983471</v>
      </c>
      <c r="M248" s="2">
        <f t="shared" si="11"/>
        <v>11.152892561983471</v>
      </c>
      <c r="O248" s="1"/>
    </row>
    <row r="249" spans="3:15" x14ac:dyDescent="0.25">
      <c r="C249" t="str">
        <f t="shared" si="9"/>
        <v>Julio</v>
      </c>
      <c r="D249" s="1">
        <v>44382</v>
      </c>
      <c r="E249" s="1" t="s">
        <v>25</v>
      </c>
      <c r="F249" t="s">
        <v>0</v>
      </c>
      <c r="G249" t="s">
        <v>16</v>
      </c>
      <c r="H249" t="s">
        <v>6</v>
      </c>
      <c r="I249" t="s">
        <v>13</v>
      </c>
      <c r="J249" t="s">
        <v>4</v>
      </c>
      <c r="K249" s="2">
        <v>18.173553719008265</v>
      </c>
      <c r="L249" s="2">
        <f t="shared" si="10"/>
        <v>9.0867768595041323</v>
      </c>
      <c r="M249" s="2">
        <f t="shared" si="11"/>
        <v>9.0867768595041323</v>
      </c>
      <c r="O249" s="1"/>
    </row>
    <row r="250" spans="3:15" x14ac:dyDescent="0.25">
      <c r="C250" t="str">
        <f t="shared" si="9"/>
        <v>Julio</v>
      </c>
      <c r="D250" s="1">
        <v>44387</v>
      </c>
      <c r="E250" s="1" t="s">
        <v>28</v>
      </c>
      <c r="F250" t="s">
        <v>0</v>
      </c>
      <c r="G250" t="s">
        <v>16</v>
      </c>
      <c r="H250" t="s">
        <v>6</v>
      </c>
      <c r="I250" t="s">
        <v>13</v>
      </c>
      <c r="J250" t="s">
        <v>10</v>
      </c>
      <c r="K250" s="2">
        <v>18.173553719008265</v>
      </c>
      <c r="L250" s="2">
        <f t="shared" si="10"/>
        <v>9.0867768595041323</v>
      </c>
      <c r="M250" s="2">
        <f t="shared" si="11"/>
        <v>9.0867768595041323</v>
      </c>
      <c r="O250" s="1"/>
    </row>
    <row r="251" spans="3:15" x14ac:dyDescent="0.25">
      <c r="C251" t="str">
        <f t="shared" si="9"/>
        <v>Julio</v>
      </c>
      <c r="D251" s="1">
        <v>44393</v>
      </c>
      <c r="E251" s="1" t="s">
        <v>42</v>
      </c>
      <c r="F251" t="s">
        <v>5</v>
      </c>
      <c r="G251" t="s">
        <v>22</v>
      </c>
      <c r="H251" t="s">
        <v>19</v>
      </c>
      <c r="I251" t="s">
        <v>3</v>
      </c>
      <c r="J251" t="s">
        <v>7</v>
      </c>
      <c r="K251" s="2">
        <v>41.314049586776861</v>
      </c>
      <c r="L251" s="2">
        <f t="shared" si="10"/>
        <v>20.65702479338843</v>
      </c>
      <c r="M251" s="2">
        <f t="shared" si="11"/>
        <v>20.65702479338843</v>
      </c>
      <c r="O251" s="1"/>
    </row>
    <row r="252" spans="3:15" x14ac:dyDescent="0.25">
      <c r="C252" t="str">
        <f t="shared" si="9"/>
        <v>Julio</v>
      </c>
      <c r="D252" s="1">
        <v>44394</v>
      </c>
      <c r="E252" s="1" t="s">
        <v>34</v>
      </c>
      <c r="F252" t="s">
        <v>5</v>
      </c>
      <c r="G252" t="s">
        <v>22</v>
      </c>
      <c r="H252" t="s">
        <v>19</v>
      </c>
      <c r="I252" t="s">
        <v>3</v>
      </c>
      <c r="J252" t="s">
        <v>7</v>
      </c>
      <c r="K252" s="2">
        <v>40.487603305785129</v>
      </c>
      <c r="L252" s="2">
        <f t="shared" si="10"/>
        <v>20.243801652892564</v>
      </c>
      <c r="M252" s="2">
        <f t="shared" si="11"/>
        <v>20.243801652892564</v>
      </c>
      <c r="O252" s="1"/>
    </row>
    <row r="253" spans="3:15" x14ac:dyDescent="0.25">
      <c r="C253" t="str">
        <f t="shared" si="9"/>
        <v>Agosto</v>
      </c>
      <c r="D253" s="1">
        <v>44411</v>
      </c>
      <c r="E253" s="1" t="s">
        <v>39</v>
      </c>
      <c r="F253" t="s">
        <v>5</v>
      </c>
      <c r="G253" t="s">
        <v>22</v>
      </c>
      <c r="H253" t="s">
        <v>19</v>
      </c>
      <c r="I253" t="s">
        <v>23</v>
      </c>
      <c r="J253" t="s">
        <v>10</v>
      </c>
      <c r="K253" s="2">
        <v>29.743801652892564</v>
      </c>
      <c r="L253" s="2">
        <f t="shared" si="10"/>
        <v>14.871900826446282</v>
      </c>
      <c r="M253" s="2">
        <f t="shared" si="11"/>
        <v>14.871900826446282</v>
      </c>
      <c r="O253" s="1"/>
    </row>
    <row r="254" spans="3:15" x14ac:dyDescent="0.25">
      <c r="C254" t="str">
        <f t="shared" si="9"/>
        <v>Agosto</v>
      </c>
      <c r="D254" s="1">
        <v>44421</v>
      </c>
      <c r="E254" s="1" t="s">
        <v>29</v>
      </c>
      <c r="F254" t="s">
        <v>0</v>
      </c>
      <c r="G254" t="s">
        <v>16</v>
      </c>
      <c r="H254" t="s">
        <v>6</v>
      </c>
      <c r="I254" t="s">
        <v>20</v>
      </c>
      <c r="J254" t="s">
        <v>10</v>
      </c>
      <c r="K254" s="2">
        <v>21.479338842975206</v>
      </c>
      <c r="L254" s="2">
        <f t="shared" si="10"/>
        <v>10.739669421487603</v>
      </c>
      <c r="M254" s="2">
        <f t="shared" si="11"/>
        <v>10.739669421487603</v>
      </c>
      <c r="O254" s="1"/>
    </row>
    <row r="255" spans="3:15" x14ac:dyDescent="0.25">
      <c r="C255" t="str">
        <f t="shared" si="9"/>
        <v>Setiembre</v>
      </c>
      <c r="D255" s="1">
        <v>44449</v>
      </c>
      <c r="E255" s="1" t="s">
        <v>25</v>
      </c>
      <c r="F255" t="s">
        <v>5</v>
      </c>
      <c r="G255" t="s">
        <v>22</v>
      </c>
      <c r="H255" t="s">
        <v>19</v>
      </c>
      <c r="I255" t="s">
        <v>3</v>
      </c>
      <c r="J255" t="s">
        <v>10</v>
      </c>
      <c r="K255" s="2">
        <v>33.049586776859506</v>
      </c>
      <c r="L255" s="2">
        <f t="shared" si="10"/>
        <v>16.524793388429753</v>
      </c>
      <c r="M255" s="2">
        <f t="shared" si="11"/>
        <v>16.524793388429753</v>
      </c>
      <c r="O255" s="1"/>
    </row>
    <row r="256" spans="3:15" x14ac:dyDescent="0.25">
      <c r="C256" t="str">
        <f t="shared" si="9"/>
        <v>Setiembre</v>
      </c>
      <c r="D256" s="1">
        <v>44457</v>
      </c>
      <c r="E256" s="1" t="s">
        <v>42</v>
      </c>
      <c r="F256" t="s">
        <v>5</v>
      </c>
      <c r="G256" t="s">
        <v>22</v>
      </c>
      <c r="H256" t="s">
        <v>19</v>
      </c>
      <c r="I256" t="s">
        <v>3</v>
      </c>
      <c r="J256" t="s">
        <v>7</v>
      </c>
      <c r="K256" s="2">
        <v>37.181818181818187</v>
      </c>
      <c r="L256" s="2">
        <f t="shared" si="10"/>
        <v>18.590909090909093</v>
      </c>
      <c r="M256" s="2">
        <f t="shared" si="11"/>
        <v>18.590909090909093</v>
      </c>
      <c r="O256" s="1"/>
    </row>
    <row r="257" spans="3:15" x14ac:dyDescent="0.25">
      <c r="C257" t="str">
        <f t="shared" si="9"/>
        <v>Setiembre</v>
      </c>
      <c r="D257" s="1">
        <v>44458</v>
      </c>
      <c r="E257" s="1" t="s">
        <v>33</v>
      </c>
      <c r="F257" t="s">
        <v>0</v>
      </c>
      <c r="G257" t="s">
        <v>16</v>
      </c>
      <c r="H257" t="s">
        <v>2</v>
      </c>
      <c r="I257" t="s">
        <v>17</v>
      </c>
      <c r="J257" t="s">
        <v>10</v>
      </c>
      <c r="K257" s="2">
        <v>38.008264462809919</v>
      </c>
      <c r="L257" s="2">
        <f t="shared" si="10"/>
        <v>19.004132231404959</v>
      </c>
      <c r="M257" s="2">
        <f t="shared" si="11"/>
        <v>19.004132231404959</v>
      </c>
      <c r="O257" s="1"/>
    </row>
    <row r="258" spans="3:15" x14ac:dyDescent="0.25">
      <c r="C258" t="str">
        <f t="shared" si="9"/>
        <v>Mayo</v>
      </c>
      <c r="D258" s="1">
        <v>44326</v>
      </c>
      <c r="E258" s="1" t="s">
        <v>42</v>
      </c>
      <c r="F258" t="s">
        <v>5</v>
      </c>
      <c r="G258" t="s">
        <v>14</v>
      </c>
      <c r="H258" t="s">
        <v>8</v>
      </c>
      <c r="I258" t="s">
        <v>13</v>
      </c>
      <c r="J258" t="s">
        <v>7</v>
      </c>
      <c r="K258" s="2">
        <v>80.983471074380162</v>
      </c>
      <c r="L258" s="2">
        <f t="shared" si="10"/>
        <v>40.491735537190081</v>
      </c>
      <c r="M258" s="2">
        <f t="shared" si="11"/>
        <v>40.491735537190081</v>
      </c>
      <c r="O258" s="1"/>
    </row>
    <row r="259" spans="3:15" x14ac:dyDescent="0.25">
      <c r="C259" t="str">
        <f t="shared" si="9"/>
        <v>Mayo</v>
      </c>
      <c r="D259" s="1">
        <v>44334</v>
      </c>
      <c r="E259" s="1" t="s">
        <v>33</v>
      </c>
      <c r="F259" t="s">
        <v>5</v>
      </c>
      <c r="G259" t="s">
        <v>14</v>
      </c>
      <c r="H259" t="s">
        <v>6</v>
      </c>
      <c r="I259" t="s">
        <v>12</v>
      </c>
      <c r="J259" t="s">
        <v>10</v>
      </c>
      <c r="K259" s="2">
        <v>58.669421487603302</v>
      </c>
      <c r="L259" s="2">
        <f t="shared" si="10"/>
        <v>29.334710743801651</v>
      </c>
      <c r="M259" s="2">
        <f t="shared" si="11"/>
        <v>29.334710743801651</v>
      </c>
      <c r="O259" s="1"/>
    </row>
    <row r="260" spans="3:15" x14ac:dyDescent="0.25">
      <c r="C260" t="str">
        <f t="shared" si="9"/>
        <v>Mayo</v>
      </c>
      <c r="D260" s="1">
        <v>44342</v>
      </c>
      <c r="E260" s="1" t="s">
        <v>28</v>
      </c>
      <c r="F260" t="s">
        <v>0</v>
      </c>
      <c r="G260" t="s">
        <v>16</v>
      </c>
      <c r="H260" t="s">
        <v>6</v>
      </c>
      <c r="I260" t="s">
        <v>17</v>
      </c>
      <c r="J260" t="s">
        <v>4</v>
      </c>
      <c r="K260" s="2">
        <v>19</v>
      </c>
      <c r="L260" s="2">
        <f t="shared" si="10"/>
        <v>9.5</v>
      </c>
      <c r="M260" s="2">
        <f t="shared" si="11"/>
        <v>9.5</v>
      </c>
      <c r="O260" s="1"/>
    </row>
    <row r="261" spans="3:15" x14ac:dyDescent="0.25">
      <c r="C261" t="str">
        <f t="shared" ref="C261:C324" si="12">TEXT(D261,"MMMM")</f>
        <v>Junio</v>
      </c>
      <c r="D261" s="1">
        <v>44353</v>
      </c>
      <c r="E261" s="1" t="s">
        <v>25</v>
      </c>
      <c r="F261" t="s">
        <v>5</v>
      </c>
      <c r="G261" t="s">
        <v>14</v>
      </c>
      <c r="H261" t="s">
        <v>8</v>
      </c>
      <c r="I261" t="s">
        <v>9</v>
      </c>
      <c r="J261" t="s">
        <v>7</v>
      </c>
      <c r="K261" s="2">
        <v>61.148760330578511</v>
      </c>
      <c r="L261" s="2">
        <f t="shared" ref="L261:L324" si="13">K261*0.5</f>
        <v>30.574380165289256</v>
      </c>
      <c r="M261" s="2">
        <f t="shared" ref="M261:M324" si="14">K261-L261</f>
        <v>30.574380165289256</v>
      </c>
      <c r="O261" s="1"/>
    </row>
    <row r="262" spans="3:15" x14ac:dyDescent="0.25">
      <c r="C262" t="str">
        <f t="shared" si="12"/>
        <v>Junio</v>
      </c>
      <c r="D262" s="1">
        <v>44366</v>
      </c>
      <c r="E262" s="1" t="s">
        <v>34</v>
      </c>
      <c r="F262" t="s">
        <v>0</v>
      </c>
      <c r="G262" t="s">
        <v>16</v>
      </c>
      <c r="H262" t="s">
        <v>19</v>
      </c>
      <c r="I262" t="s">
        <v>17</v>
      </c>
      <c r="J262" t="s">
        <v>4</v>
      </c>
      <c r="K262" s="2">
        <v>19</v>
      </c>
      <c r="L262" s="2">
        <f t="shared" si="13"/>
        <v>9.5</v>
      </c>
      <c r="M262" s="2">
        <f t="shared" si="14"/>
        <v>9.5</v>
      </c>
      <c r="O262" s="1"/>
    </row>
    <row r="263" spans="3:15" x14ac:dyDescent="0.25">
      <c r="C263" t="str">
        <f t="shared" si="12"/>
        <v>Junio</v>
      </c>
      <c r="D263" s="1">
        <v>44370</v>
      </c>
      <c r="E263" s="1" t="s">
        <v>30</v>
      </c>
      <c r="F263" t="s">
        <v>0</v>
      </c>
      <c r="G263" t="s">
        <v>16</v>
      </c>
      <c r="H263" t="s">
        <v>6</v>
      </c>
      <c r="I263" t="s">
        <v>23</v>
      </c>
      <c r="J263" t="s">
        <v>4</v>
      </c>
      <c r="K263" s="2">
        <v>31</v>
      </c>
      <c r="L263" s="2">
        <f t="shared" si="13"/>
        <v>15.5</v>
      </c>
      <c r="M263" s="2">
        <f t="shared" si="14"/>
        <v>15.5</v>
      </c>
      <c r="O263" s="1"/>
    </row>
    <row r="264" spans="3:15" x14ac:dyDescent="0.25">
      <c r="C264" t="str">
        <f t="shared" si="12"/>
        <v>Julio</v>
      </c>
      <c r="D264" s="1">
        <v>44385</v>
      </c>
      <c r="E264" s="1" t="s">
        <v>29</v>
      </c>
      <c r="F264" t="s">
        <v>5</v>
      </c>
      <c r="G264" t="s">
        <v>14</v>
      </c>
      <c r="H264" t="s">
        <v>19</v>
      </c>
      <c r="I264" t="s">
        <v>12</v>
      </c>
      <c r="J264" t="s">
        <v>7</v>
      </c>
      <c r="K264" s="2">
        <v>51.231404958677686</v>
      </c>
      <c r="L264" s="2">
        <f t="shared" si="13"/>
        <v>25.615702479338843</v>
      </c>
      <c r="M264" s="2">
        <f t="shared" si="14"/>
        <v>25.615702479338843</v>
      </c>
      <c r="O264" s="1"/>
    </row>
    <row r="265" spans="3:15" x14ac:dyDescent="0.25">
      <c r="C265" t="str">
        <f t="shared" si="12"/>
        <v>Julio</v>
      </c>
      <c r="D265" s="1">
        <v>44386</v>
      </c>
      <c r="E265" s="1" t="s">
        <v>27</v>
      </c>
      <c r="F265" t="s">
        <v>0</v>
      </c>
      <c r="G265" t="s">
        <v>16</v>
      </c>
      <c r="H265" t="s">
        <v>2</v>
      </c>
      <c r="I265" t="s">
        <v>9</v>
      </c>
      <c r="J265" t="s">
        <v>4</v>
      </c>
      <c r="K265" s="2">
        <v>43</v>
      </c>
      <c r="L265" s="2">
        <f t="shared" si="13"/>
        <v>21.5</v>
      </c>
      <c r="M265" s="2">
        <f t="shared" si="14"/>
        <v>21.5</v>
      </c>
      <c r="O265" s="1"/>
    </row>
    <row r="266" spans="3:15" x14ac:dyDescent="0.25">
      <c r="C266" t="str">
        <f t="shared" si="12"/>
        <v>Agosto</v>
      </c>
      <c r="D266" s="1">
        <v>44410</v>
      </c>
      <c r="E266" s="1" t="s">
        <v>31</v>
      </c>
      <c r="F266" t="s">
        <v>5</v>
      </c>
      <c r="G266" t="s">
        <v>14</v>
      </c>
      <c r="H266" t="s">
        <v>6</v>
      </c>
      <c r="I266" t="s">
        <v>15</v>
      </c>
      <c r="J266" t="s">
        <v>7</v>
      </c>
      <c r="K266" s="2">
        <v>50.404958677685954</v>
      </c>
      <c r="L266" s="2">
        <f t="shared" si="13"/>
        <v>25.202479338842977</v>
      </c>
      <c r="M266" s="2">
        <f t="shared" si="14"/>
        <v>25.202479338842977</v>
      </c>
      <c r="O266" s="1"/>
    </row>
    <row r="267" spans="3:15" x14ac:dyDescent="0.25">
      <c r="C267" t="str">
        <f t="shared" si="12"/>
        <v>Agosto</v>
      </c>
      <c r="D267" s="1">
        <v>44420</v>
      </c>
      <c r="E267" s="1" t="s">
        <v>28</v>
      </c>
      <c r="F267" t="s">
        <v>0</v>
      </c>
      <c r="G267" t="s">
        <v>1</v>
      </c>
      <c r="H267" t="s">
        <v>6</v>
      </c>
      <c r="I267" t="s">
        <v>23</v>
      </c>
      <c r="J267" t="s">
        <v>10</v>
      </c>
      <c r="K267" s="2">
        <v>19</v>
      </c>
      <c r="L267" s="2">
        <f t="shared" si="13"/>
        <v>9.5</v>
      </c>
      <c r="M267" s="2">
        <f t="shared" si="14"/>
        <v>9.5</v>
      </c>
      <c r="O267" s="1"/>
    </row>
    <row r="268" spans="3:15" x14ac:dyDescent="0.25">
      <c r="C268" t="str">
        <f t="shared" si="12"/>
        <v>Agosto</v>
      </c>
      <c r="D268" s="1">
        <v>44424</v>
      </c>
      <c r="E268" s="1" t="s">
        <v>30</v>
      </c>
      <c r="F268" t="s">
        <v>5</v>
      </c>
      <c r="G268" t="s">
        <v>14</v>
      </c>
      <c r="H268" t="s">
        <v>19</v>
      </c>
      <c r="I268" t="s">
        <v>13</v>
      </c>
      <c r="J268" t="s">
        <v>7</v>
      </c>
      <c r="K268" s="2">
        <v>59.495867768595041</v>
      </c>
      <c r="L268" s="2">
        <f t="shared" si="13"/>
        <v>29.74793388429752</v>
      </c>
      <c r="M268" s="2">
        <f t="shared" si="14"/>
        <v>29.74793388429752</v>
      </c>
      <c r="O268" s="1"/>
    </row>
    <row r="269" spans="3:15" x14ac:dyDescent="0.25">
      <c r="C269" t="str">
        <f t="shared" si="12"/>
        <v>Agosto</v>
      </c>
      <c r="D269" s="1">
        <v>44427</v>
      </c>
      <c r="E269" s="1" t="s">
        <v>41</v>
      </c>
      <c r="F269" t="s">
        <v>5</v>
      </c>
      <c r="G269" t="s">
        <v>14</v>
      </c>
      <c r="H269" t="s">
        <v>8</v>
      </c>
      <c r="I269" t="s">
        <v>13</v>
      </c>
      <c r="J269" t="s">
        <v>10</v>
      </c>
      <c r="K269" s="2">
        <v>99.991735537190081</v>
      </c>
      <c r="L269" s="2">
        <f t="shared" si="13"/>
        <v>49.995867768595041</v>
      </c>
      <c r="M269" s="2">
        <f t="shared" si="14"/>
        <v>49.995867768595041</v>
      </c>
      <c r="O269" s="1"/>
    </row>
    <row r="270" spans="3:15" x14ac:dyDescent="0.25">
      <c r="C270" t="str">
        <f t="shared" si="12"/>
        <v>Setiembre</v>
      </c>
      <c r="D270" s="1">
        <v>44443</v>
      </c>
      <c r="E270" s="1" t="s">
        <v>35</v>
      </c>
      <c r="F270" t="s">
        <v>0</v>
      </c>
      <c r="G270" t="s">
        <v>1</v>
      </c>
      <c r="H270" t="s">
        <v>6</v>
      </c>
      <c r="I270" t="s">
        <v>20</v>
      </c>
      <c r="J270" t="s">
        <v>10</v>
      </c>
      <c r="K270" s="2">
        <v>14</v>
      </c>
      <c r="L270" s="2">
        <f t="shared" si="13"/>
        <v>7</v>
      </c>
      <c r="M270" s="2">
        <f t="shared" si="14"/>
        <v>7</v>
      </c>
      <c r="O270" s="1"/>
    </row>
    <row r="271" spans="3:15" x14ac:dyDescent="0.25">
      <c r="C271" t="str">
        <f t="shared" si="12"/>
        <v>Setiembre</v>
      </c>
      <c r="D271" s="1">
        <v>44450</v>
      </c>
      <c r="E271" s="1" t="s">
        <v>41</v>
      </c>
      <c r="F271" t="s">
        <v>0</v>
      </c>
      <c r="G271" t="s">
        <v>1</v>
      </c>
      <c r="H271" t="s">
        <v>19</v>
      </c>
      <c r="I271" t="s">
        <v>20</v>
      </c>
      <c r="J271" t="s">
        <v>4</v>
      </c>
      <c r="K271" s="2">
        <v>13</v>
      </c>
      <c r="L271" s="2">
        <f t="shared" si="13"/>
        <v>6.5</v>
      </c>
      <c r="M271" s="2">
        <f t="shared" si="14"/>
        <v>6.5</v>
      </c>
      <c r="O271" s="1"/>
    </row>
    <row r="272" spans="3:15" x14ac:dyDescent="0.25">
      <c r="C272" t="str">
        <f t="shared" si="12"/>
        <v>Setiembre</v>
      </c>
      <c r="D272" s="1">
        <v>44463</v>
      </c>
      <c r="E272" s="1" t="s">
        <v>30</v>
      </c>
      <c r="F272" t="s">
        <v>0</v>
      </c>
      <c r="G272" t="s">
        <v>1</v>
      </c>
      <c r="H272" t="s">
        <v>19</v>
      </c>
      <c r="I272" t="s">
        <v>9</v>
      </c>
      <c r="J272" t="s">
        <v>4</v>
      </c>
      <c r="K272" s="2">
        <v>18</v>
      </c>
      <c r="L272" s="2">
        <f t="shared" si="13"/>
        <v>9</v>
      </c>
      <c r="M272" s="2">
        <f t="shared" si="14"/>
        <v>9</v>
      </c>
      <c r="O272" s="1"/>
    </row>
    <row r="273" spans="3:15" x14ac:dyDescent="0.25">
      <c r="C273" t="str">
        <f t="shared" si="12"/>
        <v>Setiembre</v>
      </c>
      <c r="D273" s="1">
        <v>44467</v>
      </c>
      <c r="E273" s="1" t="s">
        <v>29</v>
      </c>
      <c r="F273" t="s">
        <v>5</v>
      </c>
      <c r="G273" t="s">
        <v>14</v>
      </c>
      <c r="H273" t="s">
        <v>8</v>
      </c>
      <c r="I273" t="s">
        <v>13</v>
      </c>
      <c r="J273" t="s">
        <v>7</v>
      </c>
      <c r="K273" s="2">
        <v>92.553719008264466</v>
      </c>
      <c r="L273" s="2">
        <f t="shared" si="13"/>
        <v>46.276859504132233</v>
      </c>
      <c r="M273" s="2">
        <f t="shared" si="14"/>
        <v>46.276859504132233</v>
      </c>
      <c r="O273" s="1"/>
    </row>
    <row r="274" spans="3:15" x14ac:dyDescent="0.25">
      <c r="C274" t="str">
        <f t="shared" si="12"/>
        <v>Octubre</v>
      </c>
      <c r="D274" s="1">
        <v>44471</v>
      </c>
      <c r="E274" s="1" t="s">
        <v>27</v>
      </c>
      <c r="F274" t="s">
        <v>5</v>
      </c>
      <c r="G274" t="s">
        <v>18</v>
      </c>
      <c r="H274" t="s">
        <v>6</v>
      </c>
      <c r="I274" t="s">
        <v>13</v>
      </c>
      <c r="J274" t="s">
        <v>7</v>
      </c>
      <c r="K274" s="2">
        <v>68.586776859504127</v>
      </c>
      <c r="L274" s="2">
        <f t="shared" si="13"/>
        <v>34.293388429752063</v>
      </c>
      <c r="M274" s="2">
        <f t="shared" si="14"/>
        <v>34.293388429752063</v>
      </c>
      <c r="O274" s="1"/>
    </row>
    <row r="275" spans="3:15" x14ac:dyDescent="0.25">
      <c r="C275" t="str">
        <f t="shared" si="12"/>
        <v>Octubre</v>
      </c>
      <c r="D275" s="1">
        <v>44473</v>
      </c>
      <c r="E275" s="1" t="s">
        <v>25</v>
      </c>
      <c r="F275" t="s">
        <v>5</v>
      </c>
      <c r="G275" t="s">
        <v>24</v>
      </c>
      <c r="H275" t="s">
        <v>19</v>
      </c>
      <c r="I275" t="s">
        <v>23</v>
      </c>
      <c r="J275" t="s">
        <v>10</v>
      </c>
      <c r="K275" s="2">
        <v>23.132231404958677</v>
      </c>
      <c r="L275" s="2">
        <f t="shared" si="13"/>
        <v>11.566115702479339</v>
      </c>
      <c r="M275" s="2">
        <f t="shared" si="14"/>
        <v>11.566115702479339</v>
      </c>
      <c r="O275" s="1"/>
    </row>
    <row r="276" spans="3:15" x14ac:dyDescent="0.25">
      <c r="C276" t="str">
        <f t="shared" si="12"/>
        <v>Octubre</v>
      </c>
      <c r="D276" s="1">
        <v>44474</v>
      </c>
      <c r="E276" s="1" t="s">
        <v>35</v>
      </c>
      <c r="F276" t="s">
        <v>0</v>
      </c>
      <c r="G276" t="s">
        <v>21</v>
      </c>
      <c r="H276" t="s">
        <v>8</v>
      </c>
      <c r="I276" t="s">
        <v>13</v>
      </c>
      <c r="J276" t="s">
        <v>10</v>
      </c>
      <c r="K276" s="2">
        <v>17.347107438016529</v>
      </c>
      <c r="L276" s="2">
        <f t="shared" si="13"/>
        <v>8.6735537190082646</v>
      </c>
      <c r="M276" s="2">
        <f t="shared" si="14"/>
        <v>8.6735537190082646</v>
      </c>
      <c r="O276" s="1"/>
    </row>
    <row r="277" spans="3:15" x14ac:dyDescent="0.25">
      <c r="C277" t="str">
        <f t="shared" si="12"/>
        <v>Octubre</v>
      </c>
      <c r="D277" s="1">
        <v>44474</v>
      </c>
      <c r="E277" s="1" t="s">
        <v>27</v>
      </c>
      <c r="F277" t="s">
        <v>5</v>
      </c>
      <c r="G277" t="s">
        <v>22</v>
      </c>
      <c r="H277" t="s">
        <v>19</v>
      </c>
      <c r="I277" t="s">
        <v>3</v>
      </c>
      <c r="J277" t="s">
        <v>7</v>
      </c>
      <c r="K277" s="2">
        <v>42.1404958677686</v>
      </c>
      <c r="L277" s="2">
        <f t="shared" si="13"/>
        <v>21.0702479338843</v>
      </c>
      <c r="M277" s="2">
        <f t="shared" si="14"/>
        <v>21.0702479338843</v>
      </c>
      <c r="O277" s="1"/>
    </row>
    <row r="278" spans="3:15" x14ac:dyDescent="0.25">
      <c r="C278" t="str">
        <f t="shared" si="12"/>
        <v>Octubre</v>
      </c>
      <c r="D278" s="1">
        <v>44475</v>
      </c>
      <c r="E278" s="1" t="s">
        <v>27</v>
      </c>
      <c r="F278" t="s">
        <v>0</v>
      </c>
      <c r="G278" t="s">
        <v>24</v>
      </c>
      <c r="H278" t="s">
        <v>2</v>
      </c>
      <c r="I278" t="s">
        <v>17</v>
      </c>
      <c r="J278" t="s">
        <v>4</v>
      </c>
      <c r="K278" s="2">
        <v>17.347107438016529</v>
      </c>
      <c r="L278" s="2">
        <f t="shared" si="13"/>
        <v>8.6735537190082646</v>
      </c>
      <c r="M278" s="2">
        <f t="shared" si="14"/>
        <v>8.6735537190082646</v>
      </c>
      <c r="O278" s="1"/>
    </row>
    <row r="279" spans="3:15" x14ac:dyDescent="0.25">
      <c r="C279" t="str">
        <f t="shared" si="12"/>
        <v>Octubre</v>
      </c>
      <c r="D279" s="1">
        <v>44476</v>
      </c>
      <c r="E279" s="1" t="s">
        <v>26</v>
      </c>
      <c r="F279" t="s">
        <v>5</v>
      </c>
      <c r="G279" t="s">
        <v>22</v>
      </c>
      <c r="H279" t="s">
        <v>8</v>
      </c>
      <c r="I279" t="s">
        <v>15</v>
      </c>
      <c r="J279" t="s">
        <v>7</v>
      </c>
      <c r="K279" s="2">
        <v>20.652892561983471</v>
      </c>
      <c r="L279" s="2">
        <f t="shared" si="13"/>
        <v>10.326446280991735</v>
      </c>
      <c r="M279" s="2">
        <f t="shared" si="14"/>
        <v>10.326446280991735</v>
      </c>
      <c r="O279" s="1"/>
    </row>
    <row r="280" spans="3:15" x14ac:dyDescent="0.25">
      <c r="C280" t="str">
        <f t="shared" si="12"/>
        <v>Octubre</v>
      </c>
      <c r="D280" s="1">
        <v>44479</v>
      </c>
      <c r="E280" s="1" t="s">
        <v>42</v>
      </c>
      <c r="F280" t="s">
        <v>0</v>
      </c>
      <c r="G280" t="s">
        <v>1</v>
      </c>
      <c r="H280" t="s">
        <v>8</v>
      </c>
      <c r="I280" t="s">
        <v>13</v>
      </c>
      <c r="J280" t="s">
        <v>4</v>
      </c>
      <c r="K280" s="2">
        <v>16.520661157024794</v>
      </c>
      <c r="L280" s="2">
        <f t="shared" si="13"/>
        <v>8.2603305785123968</v>
      </c>
      <c r="M280" s="2">
        <f t="shared" si="14"/>
        <v>8.2603305785123968</v>
      </c>
      <c r="O280" s="1"/>
    </row>
    <row r="281" spans="3:15" x14ac:dyDescent="0.25">
      <c r="C281" t="str">
        <f t="shared" si="12"/>
        <v>Octubre</v>
      </c>
      <c r="D281" s="1">
        <v>44479</v>
      </c>
      <c r="E281" s="1" t="s">
        <v>39</v>
      </c>
      <c r="F281" t="s">
        <v>0</v>
      </c>
      <c r="G281" t="s">
        <v>18</v>
      </c>
      <c r="H281" t="s">
        <v>6</v>
      </c>
      <c r="I281" t="s">
        <v>9</v>
      </c>
      <c r="J281" t="s">
        <v>10</v>
      </c>
      <c r="K281" s="2">
        <v>71.892561983471069</v>
      </c>
      <c r="L281" s="2">
        <f t="shared" si="13"/>
        <v>35.946280991735534</v>
      </c>
      <c r="M281" s="2">
        <f t="shared" si="14"/>
        <v>35.946280991735534</v>
      </c>
      <c r="O281" s="1"/>
    </row>
    <row r="282" spans="3:15" x14ac:dyDescent="0.25">
      <c r="C282" t="str">
        <f t="shared" si="12"/>
        <v>Octubre</v>
      </c>
      <c r="D282" s="1">
        <v>44480</v>
      </c>
      <c r="E282" s="1" t="s">
        <v>36</v>
      </c>
      <c r="F282" t="s">
        <v>0</v>
      </c>
      <c r="G282" t="s">
        <v>11</v>
      </c>
      <c r="H282" t="s">
        <v>8</v>
      </c>
      <c r="I282" t="s">
        <v>15</v>
      </c>
      <c r="J282" t="s">
        <v>4</v>
      </c>
      <c r="K282" s="2">
        <v>23.132231404958677</v>
      </c>
      <c r="L282" s="2">
        <f t="shared" si="13"/>
        <v>11.566115702479339</v>
      </c>
      <c r="M282" s="2">
        <f t="shared" si="14"/>
        <v>11.566115702479339</v>
      </c>
      <c r="O282" s="1"/>
    </row>
    <row r="283" spans="3:15" x14ac:dyDescent="0.25">
      <c r="C283" t="str">
        <f t="shared" si="12"/>
        <v>Octubre</v>
      </c>
      <c r="D283" s="1">
        <v>44480</v>
      </c>
      <c r="E283" s="1" t="s">
        <v>36</v>
      </c>
      <c r="F283" t="s">
        <v>0</v>
      </c>
      <c r="G283" t="s">
        <v>18</v>
      </c>
      <c r="H283" t="s">
        <v>8</v>
      </c>
      <c r="I283" t="s">
        <v>23</v>
      </c>
      <c r="J283" t="s">
        <v>10</v>
      </c>
      <c r="K283" s="2">
        <v>56.190082644628099</v>
      </c>
      <c r="L283" s="2">
        <f t="shared" si="13"/>
        <v>28.095041322314049</v>
      </c>
      <c r="M283" s="2">
        <f t="shared" si="14"/>
        <v>28.095041322314049</v>
      </c>
      <c r="O283" s="1"/>
    </row>
    <row r="284" spans="3:15" x14ac:dyDescent="0.25">
      <c r="C284" t="str">
        <f t="shared" si="12"/>
        <v>Octubre</v>
      </c>
      <c r="D284" s="1">
        <v>44480</v>
      </c>
      <c r="E284" s="1" t="s">
        <v>38</v>
      </c>
      <c r="F284" t="s">
        <v>5</v>
      </c>
      <c r="G284" t="s">
        <v>16</v>
      </c>
      <c r="H284" t="s">
        <v>2</v>
      </c>
      <c r="I284" t="s">
        <v>17</v>
      </c>
      <c r="J284" t="s">
        <v>7</v>
      </c>
      <c r="K284" s="2">
        <v>24.785123966942148</v>
      </c>
      <c r="L284" s="2">
        <f t="shared" si="13"/>
        <v>12.392561983471074</v>
      </c>
      <c r="M284" s="2">
        <f t="shared" si="14"/>
        <v>12.392561983471074</v>
      </c>
      <c r="O284" s="1"/>
    </row>
    <row r="285" spans="3:15" x14ac:dyDescent="0.25">
      <c r="C285" t="str">
        <f t="shared" si="12"/>
        <v>Octubre</v>
      </c>
      <c r="D285" s="1">
        <v>44480</v>
      </c>
      <c r="E285" s="1" t="s">
        <v>42</v>
      </c>
      <c r="F285" t="s">
        <v>5</v>
      </c>
      <c r="G285" t="s">
        <v>16</v>
      </c>
      <c r="H285" t="s">
        <v>8</v>
      </c>
      <c r="I285" t="s">
        <v>23</v>
      </c>
      <c r="J285" t="s">
        <v>10</v>
      </c>
      <c r="K285" s="2">
        <v>28.090909090909093</v>
      </c>
      <c r="L285" s="2">
        <f t="shared" si="13"/>
        <v>14.045454545454547</v>
      </c>
      <c r="M285" s="2">
        <f t="shared" si="14"/>
        <v>14.045454545454547</v>
      </c>
      <c r="O285" s="1"/>
    </row>
    <row r="286" spans="3:15" x14ac:dyDescent="0.25">
      <c r="C286" t="str">
        <f t="shared" si="12"/>
        <v>Octubre</v>
      </c>
      <c r="D286" s="1">
        <v>44482</v>
      </c>
      <c r="E286" s="1" t="s">
        <v>33</v>
      </c>
      <c r="F286" t="s">
        <v>0</v>
      </c>
      <c r="G286" t="s">
        <v>18</v>
      </c>
      <c r="H286" t="s">
        <v>19</v>
      </c>
      <c r="I286" t="s">
        <v>12</v>
      </c>
      <c r="J286" t="s">
        <v>4</v>
      </c>
      <c r="K286" s="2">
        <v>34.702479338842977</v>
      </c>
      <c r="L286" s="2">
        <f t="shared" si="13"/>
        <v>17.351239669421489</v>
      </c>
      <c r="M286" s="2">
        <f t="shared" si="14"/>
        <v>17.351239669421489</v>
      </c>
      <c r="O286" s="1"/>
    </row>
    <row r="287" spans="3:15" x14ac:dyDescent="0.25">
      <c r="C287" t="str">
        <f t="shared" si="12"/>
        <v>Octubre</v>
      </c>
      <c r="D287" s="1">
        <v>44483</v>
      </c>
      <c r="E287" s="1" t="s">
        <v>33</v>
      </c>
      <c r="F287" t="s">
        <v>0</v>
      </c>
      <c r="G287" t="s">
        <v>11</v>
      </c>
      <c r="H287" t="s">
        <v>6</v>
      </c>
      <c r="I287" t="s">
        <v>12</v>
      </c>
      <c r="J287" t="s">
        <v>10</v>
      </c>
      <c r="K287" s="2">
        <v>21.479338842975206</v>
      </c>
      <c r="L287" s="2">
        <f t="shared" si="13"/>
        <v>10.739669421487603</v>
      </c>
      <c r="M287" s="2">
        <f t="shared" si="14"/>
        <v>10.739669421487603</v>
      </c>
      <c r="O287" s="1"/>
    </row>
    <row r="288" spans="3:15" x14ac:dyDescent="0.25">
      <c r="C288" t="str">
        <f t="shared" si="12"/>
        <v>Octubre</v>
      </c>
      <c r="D288" s="1">
        <v>44483</v>
      </c>
      <c r="E288" s="1" t="s">
        <v>32</v>
      </c>
      <c r="F288" t="s">
        <v>5</v>
      </c>
      <c r="G288" t="s">
        <v>22</v>
      </c>
      <c r="H288" t="s">
        <v>19</v>
      </c>
      <c r="I288" t="s">
        <v>20</v>
      </c>
      <c r="J288" t="s">
        <v>7</v>
      </c>
      <c r="K288" s="2">
        <v>14.041322314049586</v>
      </c>
      <c r="L288" s="2">
        <f t="shared" si="13"/>
        <v>7.0206611570247928</v>
      </c>
      <c r="M288" s="2">
        <f t="shared" si="14"/>
        <v>7.0206611570247928</v>
      </c>
      <c r="O288" s="1"/>
    </row>
    <row r="289" spans="3:15" x14ac:dyDescent="0.25">
      <c r="C289" t="str">
        <f t="shared" si="12"/>
        <v>Octubre</v>
      </c>
      <c r="D289" s="1">
        <v>44484</v>
      </c>
      <c r="E289" s="1" t="s">
        <v>25</v>
      </c>
      <c r="F289" t="s">
        <v>5</v>
      </c>
      <c r="G289" t="s">
        <v>22</v>
      </c>
      <c r="H289" t="s">
        <v>6</v>
      </c>
      <c r="I289" t="s">
        <v>3</v>
      </c>
      <c r="J289" t="s">
        <v>10</v>
      </c>
      <c r="K289" s="2">
        <v>26.438016528925619</v>
      </c>
      <c r="L289" s="2">
        <f t="shared" si="13"/>
        <v>13.21900826446281</v>
      </c>
      <c r="M289" s="2">
        <f t="shared" si="14"/>
        <v>13.21900826446281</v>
      </c>
      <c r="O289" s="1"/>
    </row>
    <row r="290" spans="3:15" x14ac:dyDescent="0.25">
      <c r="C290" t="str">
        <f t="shared" si="12"/>
        <v>Octubre</v>
      </c>
      <c r="D290" s="1">
        <v>44485</v>
      </c>
      <c r="E290" s="1" t="s">
        <v>30</v>
      </c>
      <c r="F290" t="s">
        <v>0</v>
      </c>
      <c r="G290" t="s">
        <v>62</v>
      </c>
      <c r="H290" t="s">
        <v>19</v>
      </c>
      <c r="I290" t="s">
        <v>17</v>
      </c>
      <c r="J290" t="s">
        <v>10</v>
      </c>
      <c r="K290" s="2">
        <v>38.008264462809919</v>
      </c>
      <c r="L290" s="2">
        <f t="shared" si="13"/>
        <v>19.004132231404959</v>
      </c>
      <c r="M290" s="2">
        <f t="shared" si="14"/>
        <v>19.004132231404959</v>
      </c>
      <c r="O290" s="1"/>
    </row>
    <row r="291" spans="3:15" x14ac:dyDescent="0.25">
      <c r="C291" t="str">
        <f t="shared" si="12"/>
        <v>Octubre</v>
      </c>
      <c r="D291" s="1">
        <v>44485</v>
      </c>
      <c r="E291" s="1" t="s">
        <v>38</v>
      </c>
      <c r="F291" t="s">
        <v>0</v>
      </c>
      <c r="G291" t="s">
        <v>22</v>
      </c>
      <c r="H291" t="s">
        <v>19</v>
      </c>
      <c r="I291" t="s">
        <v>20</v>
      </c>
      <c r="J291" t="s">
        <v>10</v>
      </c>
      <c r="K291" s="2">
        <v>16.520661157024794</v>
      </c>
      <c r="L291" s="2">
        <f t="shared" si="13"/>
        <v>8.2603305785123968</v>
      </c>
      <c r="M291" s="2">
        <f t="shared" si="14"/>
        <v>8.2603305785123968</v>
      </c>
      <c r="O291" s="1"/>
    </row>
    <row r="292" spans="3:15" x14ac:dyDescent="0.25">
      <c r="C292" t="str">
        <f t="shared" si="12"/>
        <v>Octubre</v>
      </c>
      <c r="D292" s="1">
        <v>44485</v>
      </c>
      <c r="E292" s="1" t="s">
        <v>41</v>
      </c>
      <c r="F292" t="s">
        <v>5</v>
      </c>
      <c r="G292" t="s">
        <v>18</v>
      </c>
      <c r="H292" t="s">
        <v>2</v>
      </c>
      <c r="I292" t="s">
        <v>3</v>
      </c>
      <c r="J292" t="s">
        <v>7</v>
      </c>
      <c r="K292" s="2">
        <v>49.578512396694215</v>
      </c>
      <c r="L292" s="2">
        <f t="shared" si="13"/>
        <v>24.789256198347108</v>
      </c>
      <c r="M292" s="2">
        <f t="shared" si="14"/>
        <v>24.789256198347108</v>
      </c>
      <c r="O292" s="1"/>
    </row>
    <row r="293" spans="3:15" x14ac:dyDescent="0.25">
      <c r="C293" t="str">
        <f t="shared" si="12"/>
        <v>Octubre</v>
      </c>
      <c r="D293" s="1">
        <v>44485</v>
      </c>
      <c r="E293" s="1" t="s">
        <v>39</v>
      </c>
      <c r="F293" t="s">
        <v>0</v>
      </c>
      <c r="G293" t="s">
        <v>18</v>
      </c>
      <c r="H293" t="s">
        <v>6</v>
      </c>
      <c r="I293" t="s">
        <v>12</v>
      </c>
      <c r="J293" t="s">
        <v>10</v>
      </c>
      <c r="K293" s="2">
        <v>80.15702479338843</v>
      </c>
      <c r="L293" s="2">
        <f t="shared" si="13"/>
        <v>40.078512396694215</v>
      </c>
      <c r="M293" s="2">
        <f t="shared" si="14"/>
        <v>40.078512396694215</v>
      </c>
      <c r="O293" s="1"/>
    </row>
    <row r="294" spans="3:15" x14ac:dyDescent="0.25">
      <c r="C294" t="str">
        <f t="shared" si="12"/>
        <v>Octubre</v>
      </c>
      <c r="D294" s="1">
        <v>44486</v>
      </c>
      <c r="E294" s="1" t="s">
        <v>43</v>
      </c>
      <c r="F294" t="s">
        <v>5</v>
      </c>
      <c r="G294" t="s">
        <v>24</v>
      </c>
      <c r="H294" t="s">
        <v>2</v>
      </c>
      <c r="I294" t="s">
        <v>9</v>
      </c>
      <c r="J294" t="s">
        <v>10</v>
      </c>
      <c r="K294" s="2">
        <v>19.826446280991735</v>
      </c>
      <c r="L294" s="2">
        <f t="shared" si="13"/>
        <v>9.9132231404958677</v>
      </c>
      <c r="M294" s="2">
        <f t="shared" si="14"/>
        <v>9.9132231404958677</v>
      </c>
      <c r="O294" s="1"/>
    </row>
    <row r="295" spans="3:15" x14ac:dyDescent="0.25">
      <c r="C295" t="str">
        <f t="shared" si="12"/>
        <v>Octubre</v>
      </c>
      <c r="D295" s="1">
        <v>44486</v>
      </c>
      <c r="E295" s="1" t="s">
        <v>25</v>
      </c>
      <c r="F295" t="s">
        <v>0</v>
      </c>
      <c r="G295" t="s">
        <v>21</v>
      </c>
      <c r="H295" t="s">
        <v>2</v>
      </c>
      <c r="I295" t="s">
        <v>20</v>
      </c>
      <c r="J295" t="s">
        <v>10</v>
      </c>
      <c r="K295" s="2">
        <v>6.6033057851239674</v>
      </c>
      <c r="L295" s="2">
        <f t="shared" si="13"/>
        <v>3.3016528925619837</v>
      </c>
      <c r="M295" s="2">
        <f t="shared" si="14"/>
        <v>3.3016528925619837</v>
      </c>
      <c r="O295" s="1"/>
    </row>
    <row r="296" spans="3:15" x14ac:dyDescent="0.25">
      <c r="C296" t="str">
        <f t="shared" si="12"/>
        <v>Octubre</v>
      </c>
      <c r="D296" s="1">
        <v>44489</v>
      </c>
      <c r="E296" s="1" t="s">
        <v>42</v>
      </c>
      <c r="F296" t="s">
        <v>5</v>
      </c>
      <c r="G296" t="s">
        <v>18</v>
      </c>
      <c r="H296" t="s">
        <v>2</v>
      </c>
      <c r="I296" t="s">
        <v>12</v>
      </c>
      <c r="J296" t="s">
        <v>10</v>
      </c>
      <c r="K296" s="2">
        <v>41.314049586776861</v>
      </c>
      <c r="L296" s="2">
        <f t="shared" si="13"/>
        <v>20.65702479338843</v>
      </c>
      <c r="M296" s="2">
        <f t="shared" si="14"/>
        <v>20.65702479338843</v>
      </c>
      <c r="O296" s="1"/>
    </row>
    <row r="297" spans="3:15" x14ac:dyDescent="0.25">
      <c r="C297" t="str">
        <f t="shared" si="12"/>
        <v>Octubre</v>
      </c>
      <c r="D297" s="1">
        <v>44490</v>
      </c>
      <c r="E297" s="1" t="s">
        <v>34</v>
      </c>
      <c r="F297" t="s">
        <v>5</v>
      </c>
      <c r="G297" t="s">
        <v>11</v>
      </c>
      <c r="H297" t="s">
        <v>19</v>
      </c>
      <c r="I297" t="s">
        <v>17</v>
      </c>
      <c r="J297" t="s">
        <v>7</v>
      </c>
      <c r="K297" s="2">
        <v>23.958677685950413</v>
      </c>
      <c r="L297" s="2">
        <f t="shared" si="13"/>
        <v>11.979338842975206</v>
      </c>
      <c r="M297" s="2">
        <f t="shared" si="14"/>
        <v>11.979338842975206</v>
      </c>
      <c r="O297" s="1"/>
    </row>
    <row r="298" spans="3:15" x14ac:dyDescent="0.25">
      <c r="C298" t="str">
        <f t="shared" si="12"/>
        <v>Octubre</v>
      </c>
      <c r="D298" s="1">
        <v>44491</v>
      </c>
      <c r="E298" s="1" t="s">
        <v>25</v>
      </c>
      <c r="F298" t="s">
        <v>0</v>
      </c>
      <c r="G298" t="s">
        <v>16</v>
      </c>
      <c r="H298" t="s">
        <v>2</v>
      </c>
      <c r="I298" t="s">
        <v>3</v>
      </c>
      <c r="J298" t="s">
        <v>4</v>
      </c>
      <c r="K298" s="2">
        <v>38.008264462809919</v>
      </c>
      <c r="L298" s="2">
        <f t="shared" si="13"/>
        <v>19.004132231404959</v>
      </c>
      <c r="M298" s="2">
        <f t="shared" si="14"/>
        <v>19.004132231404959</v>
      </c>
      <c r="O298" s="1"/>
    </row>
    <row r="299" spans="3:15" x14ac:dyDescent="0.25">
      <c r="C299" t="str">
        <f t="shared" si="12"/>
        <v>Octubre</v>
      </c>
      <c r="D299" s="1">
        <v>44491</v>
      </c>
      <c r="E299" s="1" t="s">
        <v>27</v>
      </c>
      <c r="F299" t="s">
        <v>5</v>
      </c>
      <c r="G299" t="s">
        <v>22</v>
      </c>
      <c r="H299" t="s">
        <v>2</v>
      </c>
      <c r="I299" t="s">
        <v>9</v>
      </c>
      <c r="J299" t="s">
        <v>10</v>
      </c>
      <c r="K299" s="2">
        <v>4.9504132231404965</v>
      </c>
      <c r="L299" s="2">
        <f t="shared" si="13"/>
        <v>2.4752066115702482</v>
      </c>
      <c r="M299" s="2">
        <f t="shared" si="14"/>
        <v>2.4752066115702482</v>
      </c>
      <c r="O299" s="1"/>
    </row>
    <row r="300" spans="3:15" x14ac:dyDescent="0.25">
      <c r="C300" t="str">
        <f t="shared" si="12"/>
        <v>Octubre</v>
      </c>
      <c r="D300" s="1">
        <v>44492</v>
      </c>
      <c r="E300" s="1" t="s">
        <v>33</v>
      </c>
      <c r="F300" t="s">
        <v>5</v>
      </c>
      <c r="G300" t="s">
        <v>22</v>
      </c>
      <c r="H300" t="s">
        <v>6</v>
      </c>
      <c r="I300" t="s">
        <v>3</v>
      </c>
      <c r="J300" t="s">
        <v>10</v>
      </c>
      <c r="K300" s="2">
        <v>14.041322314049586</v>
      </c>
      <c r="L300" s="2">
        <f t="shared" si="13"/>
        <v>7.0206611570247928</v>
      </c>
      <c r="M300" s="2">
        <f t="shared" si="14"/>
        <v>7.0206611570247928</v>
      </c>
      <c r="O300" s="1"/>
    </row>
    <row r="301" spans="3:15" x14ac:dyDescent="0.25">
      <c r="C301" t="str">
        <f t="shared" si="12"/>
        <v>Octubre</v>
      </c>
      <c r="D301" s="1">
        <v>44492</v>
      </c>
      <c r="E301" s="1" t="s">
        <v>32</v>
      </c>
      <c r="F301" t="s">
        <v>0</v>
      </c>
      <c r="G301" t="s">
        <v>16</v>
      </c>
      <c r="H301" t="s">
        <v>6</v>
      </c>
      <c r="I301" t="s">
        <v>15</v>
      </c>
      <c r="J301" t="s">
        <v>4</v>
      </c>
      <c r="K301" s="2">
        <v>35.528925619834716</v>
      </c>
      <c r="L301" s="2">
        <f t="shared" si="13"/>
        <v>17.764462809917358</v>
      </c>
      <c r="M301" s="2">
        <f t="shared" si="14"/>
        <v>17.764462809917358</v>
      </c>
      <c r="O301" s="1"/>
    </row>
    <row r="302" spans="3:15" x14ac:dyDescent="0.25">
      <c r="C302" t="str">
        <f t="shared" si="12"/>
        <v>Octubre</v>
      </c>
      <c r="D302" s="1">
        <v>44493</v>
      </c>
      <c r="E302" s="1" t="s">
        <v>43</v>
      </c>
      <c r="F302" t="s">
        <v>0</v>
      </c>
      <c r="G302" t="s">
        <v>22</v>
      </c>
      <c r="H302" t="s">
        <v>8</v>
      </c>
      <c r="I302" t="s">
        <v>9</v>
      </c>
      <c r="J302" t="s">
        <v>10</v>
      </c>
      <c r="K302" s="2">
        <v>26.438016528925619</v>
      </c>
      <c r="L302" s="2">
        <f t="shared" si="13"/>
        <v>13.21900826446281</v>
      </c>
      <c r="M302" s="2">
        <f t="shared" si="14"/>
        <v>13.21900826446281</v>
      </c>
      <c r="O302" s="1"/>
    </row>
    <row r="303" spans="3:15" x14ac:dyDescent="0.25">
      <c r="C303" t="str">
        <f t="shared" si="12"/>
        <v>Octubre</v>
      </c>
      <c r="D303" s="1">
        <v>44494</v>
      </c>
      <c r="E303" s="1" t="s">
        <v>35</v>
      </c>
      <c r="F303" t="s">
        <v>0</v>
      </c>
      <c r="G303" t="s">
        <v>18</v>
      </c>
      <c r="H303" t="s">
        <v>8</v>
      </c>
      <c r="I303" t="s">
        <v>23</v>
      </c>
      <c r="J303" t="s">
        <v>10</v>
      </c>
      <c r="K303" s="2">
        <v>69.413223140495859</v>
      </c>
      <c r="L303" s="2">
        <f t="shared" si="13"/>
        <v>34.706611570247929</v>
      </c>
      <c r="M303" s="2">
        <f t="shared" si="14"/>
        <v>34.706611570247929</v>
      </c>
      <c r="O303" s="1"/>
    </row>
    <row r="304" spans="3:15" x14ac:dyDescent="0.25">
      <c r="C304" t="str">
        <f t="shared" si="12"/>
        <v>Octubre</v>
      </c>
      <c r="D304" s="1">
        <v>44494</v>
      </c>
      <c r="E304" s="1" t="s">
        <v>27</v>
      </c>
      <c r="F304" t="s">
        <v>5</v>
      </c>
      <c r="G304" t="s">
        <v>16</v>
      </c>
      <c r="H304" t="s">
        <v>6</v>
      </c>
      <c r="I304" t="s">
        <v>17</v>
      </c>
      <c r="J304" t="s">
        <v>10</v>
      </c>
      <c r="K304" s="2">
        <v>34.702479338842977</v>
      </c>
      <c r="L304" s="2">
        <f t="shared" si="13"/>
        <v>17.351239669421489</v>
      </c>
      <c r="M304" s="2">
        <f t="shared" si="14"/>
        <v>17.351239669421489</v>
      </c>
      <c r="O304" s="1"/>
    </row>
    <row r="305" spans="3:15" x14ac:dyDescent="0.25">
      <c r="C305" t="str">
        <f t="shared" si="12"/>
        <v>Octubre</v>
      </c>
      <c r="D305" s="1">
        <v>44494</v>
      </c>
      <c r="E305" s="1" t="s">
        <v>42</v>
      </c>
      <c r="F305" t="s">
        <v>5</v>
      </c>
      <c r="G305" t="s">
        <v>14</v>
      </c>
      <c r="H305" t="s">
        <v>6</v>
      </c>
      <c r="I305" t="s">
        <v>12</v>
      </c>
      <c r="J305" t="s">
        <v>7</v>
      </c>
      <c r="K305" s="2">
        <v>91.72727272727272</v>
      </c>
      <c r="L305" s="2">
        <f t="shared" si="13"/>
        <v>45.86363636363636</v>
      </c>
      <c r="M305" s="2">
        <f t="shared" si="14"/>
        <v>45.86363636363636</v>
      </c>
      <c r="O305" s="1"/>
    </row>
    <row r="306" spans="3:15" x14ac:dyDescent="0.25">
      <c r="C306" t="str">
        <f t="shared" si="12"/>
        <v>Octubre</v>
      </c>
      <c r="D306" s="1">
        <v>44496</v>
      </c>
      <c r="E306" s="1" t="s">
        <v>27</v>
      </c>
      <c r="F306" t="s">
        <v>0</v>
      </c>
      <c r="G306" t="s">
        <v>22</v>
      </c>
      <c r="H306" t="s">
        <v>8</v>
      </c>
      <c r="I306" t="s">
        <v>23</v>
      </c>
      <c r="J306" t="s">
        <v>10</v>
      </c>
      <c r="K306" s="2">
        <v>21.479338842975206</v>
      </c>
      <c r="L306" s="2">
        <f t="shared" si="13"/>
        <v>10.739669421487603</v>
      </c>
      <c r="M306" s="2">
        <f t="shared" si="14"/>
        <v>10.739669421487603</v>
      </c>
      <c r="O306" s="1"/>
    </row>
    <row r="307" spans="3:15" x14ac:dyDescent="0.25">
      <c r="C307" t="str">
        <f t="shared" si="12"/>
        <v>Octubre</v>
      </c>
      <c r="D307" s="1">
        <v>44497</v>
      </c>
      <c r="E307" s="1" t="s">
        <v>33</v>
      </c>
      <c r="F307" t="s">
        <v>0</v>
      </c>
      <c r="G307" t="s">
        <v>24</v>
      </c>
      <c r="H307" t="s">
        <v>6</v>
      </c>
      <c r="I307" t="s">
        <v>13</v>
      </c>
      <c r="J307" t="s">
        <v>10</v>
      </c>
      <c r="K307" s="2">
        <v>22.305785123966942</v>
      </c>
      <c r="L307" s="2">
        <f t="shared" si="13"/>
        <v>11.152892561983471</v>
      </c>
      <c r="M307" s="2">
        <f t="shared" si="14"/>
        <v>11.152892561983471</v>
      </c>
      <c r="O307" s="1"/>
    </row>
    <row r="308" spans="3:15" x14ac:dyDescent="0.25">
      <c r="C308" t="str">
        <f t="shared" si="12"/>
        <v>Octubre</v>
      </c>
      <c r="D308" s="1">
        <v>44497</v>
      </c>
      <c r="E308" s="1" t="s">
        <v>36</v>
      </c>
      <c r="F308" t="s">
        <v>5</v>
      </c>
      <c r="G308" t="s">
        <v>62</v>
      </c>
      <c r="H308" t="s">
        <v>19</v>
      </c>
      <c r="I308" t="s">
        <v>9</v>
      </c>
      <c r="J308" t="s">
        <v>10</v>
      </c>
      <c r="K308" s="2">
        <v>38.008264462809919</v>
      </c>
      <c r="L308" s="2">
        <f t="shared" si="13"/>
        <v>19.004132231404959</v>
      </c>
      <c r="M308" s="2">
        <f t="shared" si="14"/>
        <v>19.004132231404959</v>
      </c>
      <c r="O308" s="1"/>
    </row>
    <row r="309" spans="3:15" x14ac:dyDescent="0.25">
      <c r="C309" t="str">
        <f t="shared" si="12"/>
        <v>Octubre</v>
      </c>
      <c r="D309" s="1">
        <v>44497</v>
      </c>
      <c r="E309" s="1" t="s">
        <v>38</v>
      </c>
      <c r="F309" t="s">
        <v>5</v>
      </c>
      <c r="G309" t="s">
        <v>24</v>
      </c>
      <c r="H309" t="s">
        <v>8</v>
      </c>
      <c r="I309" t="s">
        <v>3</v>
      </c>
      <c r="J309" t="s">
        <v>7</v>
      </c>
      <c r="K309" s="2">
        <v>14.867768595041321</v>
      </c>
      <c r="L309" s="2">
        <f t="shared" si="13"/>
        <v>7.4338842975206605</v>
      </c>
      <c r="M309" s="2">
        <f t="shared" si="14"/>
        <v>7.4338842975206605</v>
      </c>
      <c r="O309" s="1"/>
    </row>
    <row r="310" spans="3:15" x14ac:dyDescent="0.25">
      <c r="C310" t="str">
        <f t="shared" si="12"/>
        <v>Octubre</v>
      </c>
      <c r="D310" s="1">
        <v>44499</v>
      </c>
      <c r="E310" s="1" t="s">
        <v>27</v>
      </c>
      <c r="F310" t="s">
        <v>0</v>
      </c>
      <c r="G310" t="s">
        <v>1</v>
      </c>
      <c r="H310" t="s">
        <v>6</v>
      </c>
      <c r="I310" t="s">
        <v>15</v>
      </c>
      <c r="J310" t="s">
        <v>4</v>
      </c>
      <c r="K310" s="2">
        <v>16.520661157024794</v>
      </c>
      <c r="L310" s="2">
        <f t="shared" si="13"/>
        <v>8.2603305785123968</v>
      </c>
      <c r="M310" s="2">
        <f t="shared" si="14"/>
        <v>8.2603305785123968</v>
      </c>
      <c r="O310" s="1"/>
    </row>
    <row r="311" spans="3:15" x14ac:dyDescent="0.25">
      <c r="C311" t="str">
        <f t="shared" si="12"/>
        <v>Noviembre</v>
      </c>
      <c r="D311" s="1">
        <v>44501</v>
      </c>
      <c r="E311" s="1" t="s">
        <v>26</v>
      </c>
      <c r="F311" t="s">
        <v>0</v>
      </c>
      <c r="G311" t="s">
        <v>16</v>
      </c>
      <c r="H311" t="s">
        <v>8</v>
      </c>
      <c r="I311" t="s">
        <v>3</v>
      </c>
      <c r="J311" t="s">
        <v>4</v>
      </c>
      <c r="K311" s="2">
        <v>36.355371900826448</v>
      </c>
      <c r="L311" s="2">
        <f t="shared" si="13"/>
        <v>18.177685950413224</v>
      </c>
      <c r="M311" s="2">
        <f t="shared" si="14"/>
        <v>18.177685950413224</v>
      </c>
      <c r="O311" s="1"/>
    </row>
    <row r="312" spans="3:15" x14ac:dyDescent="0.25">
      <c r="C312" t="str">
        <f t="shared" si="12"/>
        <v>Noviembre</v>
      </c>
      <c r="D312" s="1">
        <v>44502</v>
      </c>
      <c r="E312" s="1" t="s">
        <v>42</v>
      </c>
      <c r="F312" t="s">
        <v>5</v>
      </c>
      <c r="G312" t="s">
        <v>1</v>
      </c>
      <c r="H312" t="s">
        <v>8</v>
      </c>
      <c r="I312" t="s">
        <v>15</v>
      </c>
      <c r="J312" t="s">
        <v>7</v>
      </c>
      <c r="K312" s="2">
        <v>14.867768595041321</v>
      </c>
      <c r="L312" s="2">
        <f t="shared" si="13"/>
        <v>7.4338842975206605</v>
      </c>
      <c r="M312" s="2">
        <f t="shared" si="14"/>
        <v>7.4338842975206605</v>
      </c>
      <c r="O312" s="1"/>
    </row>
    <row r="313" spans="3:15" x14ac:dyDescent="0.25">
      <c r="C313" t="str">
        <f t="shared" si="12"/>
        <v>Noviembre</v>
      </c>
      <c r="D313" s="1">
        <v>44502</v>
      </c>
      <c r="E313" s="1" t="s">
        <v>42</v>
      </c>
      <c r="F313" t="s">
        <v>0</v>
      </c>
      <c r="G313" t="s">
        <v>1</v>
      </c>
      <c r="H313" t="s">
        <v>2</v>
      </c>
      <c r="I313" t="s">
        <v>23</v>
      </c>
      <c r="J313" t="s">
        <v>10</v>
      </c>
      <c r="K313" s="2">
        <v>13.214876033057852</v>
      </c>
      <c r="L313" s="2">
        <f t="shared" si="13"/>
        <v>6.6074380165289259</v>
      </c>
      <c r="M313" s="2">
        <f t="shared" si="14"/>
        <v>6.6074380165289259</v>
      </c>
      <c r="O313" s="1"/>
    </row>
    <row r="314" spans="3:15" x14ac:dyDescent="0.25">
      <c r="C314" t="str">
        <f t="shared" si="12"/>
        <v>Noviembre</v>
      </c>
      <c r="D314" s="1">
        <v>44502</v>
      </c>
      <c r="E314" s="1" t="s">
        <v>39</v>
      </c>
      <c r="F314" t="s">
        <v>0</v>
      </c>
      <c r="G314" t="s">
        <v>11</v>
      </c>
      <c r="H314" t="s">
        <v>8</v>
      </c>
      <c r="I314" t="s">
        <v>15</v>
      </c>
      <c r="J314" t="s">
        <v>10</v>
      </c>
      <c r="K314" s="2">
        <v>22.305785123966942</v>
      </c>
      <c r="L314" s="2">
        <f t="shared" si="13"/>
        <v>11.152892561983471</v>
      </c>
      <c r="M314" s="2">
        <f t="shared" si="14"/>
        <v>11.152892561983471</v>
      </c>
      <c r="O314" s="1"/>
    </row>
    <row r="315" spans="3:15" x14ac:dyDescent="0.25">
      <c r="C315" t="str">
        <f t="shared" si="12"/>
        <v>Noviembre</v>
      </c>
      <c r="D315" s="1">
        <v>44502</v>
      </c>
      <c r="E315" s="1" t="s">
        <v>36</v>
      </c>
      <c r="F315" t="s">
        <v>5</v>
      </c>
      <c r="G315" t="s">
        <v>11</v>
      </c>
      <c r="H315" t="s">
        <v>6</v>
      </c>
      <c r="I315" t="s">
        <v>13</v>
      </c>
      <c r="J315" t="s">
        <v>7</v>
      </c>
      <c r="K315" s="2">
        <v>20.652892561983471</v>
      </c>
      <c r="L315" s="2">
        <f t="shared" si="13"/>
        <v>10.326446280991735</v>
      </c>
      <c r="M315" s="2">
        <f t="shared" si="14"/>
        <v>10.326446280991735</v>
      </c>
      <c r="O315" s="1"/>
    </row>
    <row r="316" spans="3:15" x14ac:dyDescent="0.25">
      <c r="C316" t="str">
        <f t="shared" si="12"/>
        <v>Noviembre</v>
      </c>
      <c r="D316" s="1">
        <v>44503</v>
      </c>
      <c r="E316" s="1" t="s">
        <v>41</v>
      </c>
      <c r="F316" t="s">
        <v>5</v>
      </c>
      <c r="G316" t="s">
        <v>11</v>
      </c>
      <c r="H316" t="s">
        <v>2</v>
      </c>
      <c r="I316" t="s">
        <v>17</v>
      </c>
      <c r="J316" t="s">
        <v>7</v>
      </c>
      <c r="K316" s="2">
        <v>21.479338842975206</v>
      </c>
      <c r="L316" s="2">
        <f t="shared" si="13"/>
        <v>10.739669421487603</v>
      </c>
      <c r="M316" s="2">
        <f t="shared" si="14"/>
        <v>10.739669421487603</v>
      </c>
      <c r="O316" s="1"/>
    </row>
    <row r="317" spans="3:15" x14ac:dyDescent="0.25">
      <c r="C317" t="str">
        <f t="shared" si="12"/>
        <v>Noviembre</v>
      </c>
      <c r="D317" s="1">
        <v>44504</v>
      </c>
      <c r="E317" s="1" t="s">
        <v>29</v>
      </c>
      <c r="F317" t="s">
        <v>0</v>
      </c>
      <c r="G317" t="s">
        <v>11</v>
      </c>
      <c r="H317" t="s">
        <v>8</v>
      </c>
      <c r="I317" t="s">
        <v>13</v>
      </c>
      <c r="J317" t="s">
        <v>4</v>
      </c>
      <c r="K317" s="2">
        <v>20.652892561983471</v>
      </c>
      <c r="L317" s="2">
        <f t="shared" si="13"/>
        <v>10.326446280991735</v>
      </c>
      <c r="M317" s="2">
        <f t="shared" si="14"/>
        <v>10.326446280991735</v>
      </c>
      <c r="O317" s="1"/>
    </row>
    <row r="318" spans="3:15" x14ac:dyDescent="0.25">
      <c r="C318" t="str">
        <f t="shared" si="12"/>
        <v>Noviembre</v>
      </c>
      <c r="D318" s="1">
        <v>44505</v>
      </c>
      <c r="E318" s="1" t="s">
        <v>26</v>
      </c>
      <c r="F318" t="s">
        <v>5</v>
      </c>
      <c r="G318" t="s">
        <v>1</v>
      </c>
      <c r="H318" t="s">
        <v>2</v>
      </c>
      <c r="I318" t="s">
        <v>9</v>
      </c>
      <c r="J318" t="s">
        <v>10</v>
      </c>
      <c r="K318" s="2">
        <v>9.0826446280991746</v>
      </c>
      <c r="L318" s="2">
        <f t="shared" si="13"/>
        <v>4.5413223140495873</v>
      </c>
      <c r="M318" s="2">
        <f t="shared" si="14"/>
        <v>4.5413223140495873</v>
      </c>
      <c r="O318" s="1"/>
    </row>
    <row r="319" spans="3:15" x14ac:dyDescent="0.25">
      <c r="C319" t="str">
        <f t="shared" si="12"/>
        <v>Noviembre</v>
      </c>
      <c r="D319" s="1">
        <v>44506</v>
      </c>
      <c r="E319" s="1" t="s">
        <v>31</v>
      </c>
      <c r="F319" t="s">
        <v>5</v>
      </c>
      <c r="G319" t="s">
        <v>1</v>
      </c>
      <c r="H319" t="s">
        <v>19</v>
      </c>
      <c r="I319" t="s">
        <v>12</v>
      </c>
      <c r="J319" t="s">
        <v>10</v>
      </c>
      <c r="K319" s="2">
        <v>16.520661157024794</v>
      </c>
      <c r="L319" s="2">
        <f t="shared" si="13"/>
        <v>8.2603305785123968</v>
      </c>
      <c r="M319" s="2">
        <f t="shared" si="14"/>
        <v>8.2603305785123968</v>
      </c>
      <c r="O319" s="1"/>
    </row>
    <row r="320" spans="3:15" x14ac:dyDescent="0.25">
      <c r="C320" t="str">
        <f t="shared" si="12"/>
        <v>Noviembre</v>
      </c>
      <c r="D320" s="1">
        <v>44506</v>
      </c>
      <c r="E320" s="1" t="s">
        <v>37</v>
      </c>
      <c r="F320" t="s">
        <v>0</v>
      </c>
      <c r="G320" t="s">
        <v>21</v>
      </c>
      <c r="H320" t="s">
        <v>19</v>
      </c>
      <c r="I320" t="s">
        <v>9</v>
      </c>
      <c r="J320" t="s">
        <v>4</v>
      </c>
      <c r="K320" s="2">
        <v>12.388429752066116</v>
      </c>
      <c r="L320" s="2">
        <f t="shared" si="13"/>
        <v>6.1942148760330582</v>
      </c>
      <c r="M320" s="2">
        <f t="shared" si="14"/>
        <v>6.1942148760330582</v>
      </c>
      <c r="O320" s="1"/>
    </row>
    <row r="321" spans="3:15" x14ac:dyDescent="0.25">
      <c r="C321" t="str">
        <f t="shared" si="12"/>
        <v>Noviembre</v>
      </c>
      <c r="D321" s="1">
        <v>44507</v>
      </c>
      <c r="E321" s="1" t="s">
        <v>26</v>
      </c>
      <c r="F321" t="s">
        <v>5</v>
      </c>
      <c r="G321" t="s">
        <v>22</v>
      </c>
      <c r="H321" t="s">
        <v>8</v>
      </c>
      <c r="I321" t="s">
        <v>12</v>
      </c>
      <c r="J321" t="s">
        <v>7</v>
      </c>
      <c r="K321" s="2">
        <v>14.867768595041321</v>
      </c>
      <c r="L321" s="2">
        <f t="shared" si="13"/>
        <v>7.4338842975206605</v>
      </c>
      <c r="M321" s="2">
        <f t="shared" si="14"/>
        <v>7.4338842975206605</v>
      </c>
      <c r="O321" s="1"/>
    </row>
    <row r="322" spans="3:15" x14ac:dyDescent="0.25">
      <c r="C322" t="str">
        <f t="shared" si="12"/>
        <v>Noviembre</v>
      </c>
      <c r="D322" s="1">
        <v>44508</v>
      </c>
      <c r="E322" s="1" t="s">
        <v>41</v>
      </c>
      <c r="F322" t="s">
        <v>0</v>
      </c>
      <c r="G322" t="s">
        <v>21</v>
      </c>
      <c r="H322" t="s">
        <v>8</v>
      </c>
      <c r="I322" t="s">
        <v>20</v>
      </c>
      <c r="J322" t="s">
        <v>4</v>
      </c>
      <c r="K322" s="2">
        <v>15.694214876033056</v>
      </c>
      <c r="L322" s="2">
        <f t="shared" si="13"/>
        <v>7.8471074380165282</v>
      </c>
      <c r="M322" s="2">
        <f t="shared" si="14"/>
        <v>7.8471074380165282</v>
      </c>
      <c r="O322" s="1"/>
    </row>
    <row r="323" spans="3:15" x14ac:dyDescent="0.25">
      <c r="C323" t="str">
        <f t="shared" si="12"/>
        <v>Noviembre</v>
      </c>
      <c r="D323" s="1">
        <v>44509</v>
      </c>
      <c r="E323" s="1" t="s">
        <v>35</v>
      </c>
      <c r="F323" t="s">
        <v>5</v>
      </c>
      <c r="G323" t="s">
        <v>1</v>
      </c>
      <c r="H323" t="s">
        <v>2</v>
      </c>
      <c r="I323" t="s">
        <v>3</v>
      </c>
      <c r="J323" t="s">
        <v>10</v>
      </c>
      <c r="K323" s="2">
        <v>11.561983471074381</v>
      </c>
      <c r="L323" s="2">
        <f t="shared" si="13"/>
        <v>5.7809917355371905</v>
      </c>
      <c r="M323" s="2">
        <f t="shared" si="14"/>
        <v>5.7809917355371905</v>
      </c>
      <c r="O323" s="1"/>
    </row>
    <row r="324" spans="3:15" x14ac:dyDescent="0.25">
      <c r="C324" t="str">
        <f t="shared" si="12"/>
        <v>Noviembre</v>
      </c>
      <c r="D324" s="1">
        <v>44511</v>
      </c>
      <c r="E324" s="1" t="s">
        <v>32</v>
      </c>
      <c r="F324" t="s">
        <v>5</v>
      </c>
      <c r="G324" t="s">
        <v>62</v>
      </c>
      <c r="H324" t="s">
        <v>8</v>
      </c>
      <c r="I324" t="s">
        <v>20</v>
      </c>
      <c r="J324" t="s">
        <v>7</v>
      </c>
      <c r="K324" s="2">
        <v>29.743801652892564</v>
      </c>
      <c r="L324" s="2">
        <f t="shared" si="13"/>
        <v>14.871900826446282</v>
      </c>
      <c r="M324" s="2">
        <f t="shared" si="14"/>
        <v>14.871900826446282</v>
      </c>
      <c r="O324" s="1"/>
    </row>
    <row r="325" spans="3:15" x14ac:dyDescent="0.25">
      <c r="C325" t="str">
        <f t="shared" ref="C325:C371" si="15">TEXT(D325,"MMMM")</f>
        <v>Noviembre</v>
      </c>
      <c r="D325" s="1">
        <v>44512</v>
      </c>
      <c r="E325" s="1" t="s">
        <v>29</v>
      </c>
      <c r="F325" t="s">
        <v>5</v>
      </c>
      <c r="G325" t="s">
        <v>18</v>
      </c>
      <c r="H325" t="s">
        <v>8</v>
      </c>
      <c r="I325" t="s">
        <v>20</v>
      </c>
      <c r="J325" t="s">
        <v>7</v>
      </c>
      <c r="K325" s="2">
        <v>97.512396694214871</v>
      </c>
      <c r="L325" s="2">
        <f t="shared" ref="L325:L371" si="16">K325*0.5</f>
        <v>48.756198347107436</v>
      </c>
      <c r="M325" s="2">
        <f t="shared" ref="M325:M371" si="17">K325-L325</f>
        <v>48.756198347107436</v>
      </c>
      <c r="O325" s="1"/>
    </row>
    <row r="326" spans="3:15" x14ac:dyDescent="0.25">
      <c r="C326" t="str">
        <f t="shared" si="15"/>
        <v>Noviembre</v>
      </c>
      <c r="D326" s="1">
        <v>44513</v>
      </c>
      <c r="E326" s="1" t="s">
        <v>43</v>
      </c>
      <c r="F326" t="s">
        <v>0</v>
      </c>
      <c r="G326" t="s">
        <v>1</v>
      </c>
      <c r="H326" t="s">
        <v>8</v>
      </c>
      <c r="I326" t="s">
        <v>23</v>
      </c>
      <c r="J326" t="s">
        <v>4</v>
      </c>
      <c r="K326" s="2">
        <v>10.735537190082646</v>
      </c>
      <c r="L326" s="2">
        <f t="shared" si="16"/>
        <v>5.3677685950413228</v>
      </c>
      <c r="M326" s="2">
        <f t="shared" si="17"/>
        <v>5.3677685950413228</v>
      </c>
      <c r="O326" s="1"/>
    </row>
    <row r="327" spans="3:15" x14ac:dyDescent="0.25">
      <c r="C327" t="str">
        <f t="shared" si="15"/>
        <v>Noviembre</v>
      </c>
      <c r="D327" s="1">
        <v>44514</v>
      </c>
      <c r="E327" s="1" t="s">
        <v>37</v>
      </c>
      <c r="F327" t="s">
        <v>0</v>
      </c>
      <c r="G327" t="s">
        <v>1</v>
      </c>
      <c r="H327" t="s">
        <v>6</v>
      </c>
      <c r="I327" t="s">
        <v>15</v>
      </c>
      <c r="J327" t="s">
        <v>4</v>
      </c>
      <c r="K327" s="2">
        <v>16.520661157024794</v>
      </c>
      <c r="L327" s="2">
        <f t="shared" si="16"/>
        <v>8.2603305785123968</v>
      </c>
      <c r="M327" s="2">
        <f t="shared" si="17"/>
        <v>8.2603305785123968</v>
      </c>
      <c r="O327" s="1"/>
    </row>
    <row r="328" spans="3:15" x14ac:dyDescent="0.25">
      <c r="C328" t="str">
        <f t="shared" si="15"/>
        <v>Noviembre</v>
      </c>
      <c r="D328" s="1">
        <v>44514</v>
      </c>
      <c r="E328" s="1" t="s">
        <v>33</v>
      </c>
      <c r="F328" t="s">
        <v>0</v>
      </c>
      <c r="G328" t="s">
        <v>1</v>
      </c>
      <c r="H328" t="s">
        <v>2</v>
      </c>
      <c r="I328" t="s">
        <v>23</v>
      </c>
      <c r="J328" t="s">
        <v>10</v>
      </c>
      <c r="K328" s="2">
        <v>14.867768595041321</v>
      </c>
      <c r="L328" s="2">
        <f t="shared" si="16"/>
        <v>7.4338842975206605</v>
      </c>
      <c r="M328" s="2">
        <f t="shared" si="17"/>
        <v>7.4338842975206605</v>
      </c>
      <c r="O328" s="1"/>
    </row>
    <row r="329" spans="3:15" x14ac:dyDescent="0.25">
      <c r="C329" t="str">
        <f t="shared" si="15"/>
        <v>Noviembre</v>
      </c>
      <c r="D329" s="1">
        <v>44516</v>
      </c>
      <c r="E329" s="1" t="s">
        <v>26</v>
      </c>
      <c r="F329" t="s">
        <v>0</v>
      </c>
      <c r="G329" t="s">
        <v>62</v>
      </c>
      <c r="H329" t="s">
        <v>8</v>
      </c>
      <c r="I329" t="s">
        <v>23</v>
      </c>
      <c r="J329" t="s">
        <v>4</v>
      </c>
      <c r="K329" s="2">
        <v>41.314049586776861</v>
      </c>
      <c r="L329" s="2">
        <f t="shared" si="16"/>
        <v>20.65702479338843</v>
      </c>
      <c r="M329" s="2">
        <f t="shared" si="17"/>
        <v>20.65702479338843</v>
      </c>
      <c r="O329" s="1"/>
    </row>
    <row r="330" spans="3:15" x14ac:dyDescent="0.25">
      <c r="C330" t="str">
        <f t="shared" si="15"/>
        <v>Noviembre</v>
      </c>
      <c r="D330" s="1">
        <v>44516</v>
      </c>
      <c r="E330" s="1" t="s">
        <v>40</v>
      </c>
      <c r="F330" t="s">
        <v>0</v>
      </c>
      <c r="G330" t="s">
        <v>22</v>
      </c>
      <c r="H330" t="s">
        <v>19</v>
      </c>
      <c r="I330" t="s">
        <v>12</v>
      </c>
      <c r="J330" t="s">
        <v>10</v>
      </c>
      <c r="K330" s="2">
        <v>27.264462809917358</v>
      </c>
      <c r="L330" s="2">
        <f t="shared" si="16"/>
        <v>13.632231404958679</v>
      </c>
      <c r="M330" s="2">
        <f t="shared" si="17"/>
        <v>13.632231404958679</v>
      </c>
      <c r="O330" s="1"/>
    </row>
    <row r="331" spans="3:15" x14ac:dyDescent="0.25">
      <c r="C331" t="str">
        <f t="shared" si="15"/>
        <v>Noviembre</v>
      </c>
      <c r="D331" s="1">
        <v>44517</v>
      </c>
      <c r="E331" s="1" t="s">
        <v>43</v>
      </c>
      <c r="F331" t="s">
        <v>0</v>
      </c>
      <c r="G331" t="s">
        <v>16</v>
      </c>
      <c r="H331" t="s">
        <v>2</v>
      </c>
      <c r="I331" t="s">
        <v>15</v>
      </c>
      <c r="J331" t="s">
        <v>10</v>
      </c>
      <c r="K331" s="2">
        <v>21.479338842975206</v>
      </c>
      <c r="L331" s="2">
        <f t="shared" si="16"/>
        <v>10.739669421487603</v>
      </c>
      <c r="M331" s="2">
        <f t="shared" si="17"/>
        <v>10.739669421487603</v>
      </c>
      <c r="O331" s="1"/>
    </row>
    <row r="332" spans="3:15" x14ac:dyDescent="0.25">
      <c r="C332" t="str">
        <f t="shared" si="15"/>
        <v>Noviembre</v>
      </c>
      <c r="D332" s="1">
        <v>44519</v>
      </c>
      <c r="E332" s="1" t="s">
        <v>29</v>
      </c>
      <c r="F332" t="s">
        <v>0</v>
      </c>
      <c r="G332" t="s">
        <v>16</v>
      </c>
      <c r="H332" t="s">
        <v>2</v>
      </c>
      <c r="I332" t="s">
        <v>15</v>
      </c>
      <c r="J332" t="s">
        <v>4</v>
      </c>
      <c r="K332" s="2">
        <v>18.173553719008265</v>
      </c>
      <c r="L332" s="2">
        <f t="shared" si="16"/>
        <v>9.0867768595041323</v>
      </c>
      <c r="M332" s="2">
        <f t="shared" si="17"/>
        <v>9.0867768595041323</v>
      </c>
      <c r="O332" s="1"/>
    </row>
    <row r="333" spans="3:15" x14ac:dyDescent="0.25">
      <c r="C333" t="str">
        <f t="shared" si="15"/>
        <v>Noviembre</v>
      </c>
      <c r="D333" s="1">
        <v>44519</v>
      </c>
      <c r="E333" s="1" t="s">
        <v>35</v>
      </c>
      <c r="F333" t="s">
        <v>0</v>
      </c>
      <c r="G333" t="s">
        <v>1</v>
      </c>
      <c r="H333" t="s">
        <v>2</v>
      </c>
      <c r="I333" t="s">
        <v>13</v>
      </c>
      <c r="J333" t="s">
        <v>10</v>
      </c>
      <c r="K333" s="2">
        <v>20</v>
      </c>
      <c r="L333" s="2">
        <f t="shared" si="16"/>
        <v>10</v>
      </c>
      <c r="M333" s="2">
        <f t="shared" si="17"/>
        <v>10</v>
      </c>
      <c r="O333" s="1"/>
    </row>
    <row r="334" spans="3:15" x14ac:dyDescent="0.25">
      <c r="C334" t="str">
        <f t="shared" si="15"/>
        <v>Noviembre</v>
      </c>
      <c r="D334" s="1">
        <v>44520</v>
      </c>
      <c r="E334" s="1" t="s">
        <v>43</v>
      </c>
      <c r="F334" t="s">
        <v>0</v>
      </c>
      <c r="G334" t="s">
        <v>21</v>
      </c>
      <c r="H334" t="s">
        <v>8</v>
      </c>
      <c r="I334" t="s">
        <v>12</v>
      </c>
      <c r="J334" t="s">
        <v>4</v>
      </c>
      <c r="K334" s="2">
        <v>10.735537190082646</v>
      </c>
      <c r="L334" s="2">
        <f t="shared" si="16"/>
        <v>5.3677685950413228</v>
      </c>
      <c r="M334" s="2">
        <f t="shared" si="17"/>
        <v>5.3677685950413228</v>
      </c>
      <c r="O334" s="1"/>
    </row>
    <row r="335" spans="3:15" x14ac:dyDescent="0.25">
      <c r="C335" t="str">
        <f t="shared" si="15"/>
        <v>Noviembre</v>
      </c>
      <c r="D335" s="1">
        <v>44523</v>
      </c>
      <c r="E335" s="1" t="s">
        <v>39</v>
      </c>
      <c r="F335" t="s">
        <v>5</v>
      </c>
      <c r="G335" t="s">
        <v>1</v>
      </c>
      <c r="H335" t="s">
        <v>8</v>
      </c>
      <c r="I335" t="s">
        <v>3</v>
      </c>
      <c r="J335" t="s">
        <v>7</v>
      </c>
      <c r="K335" s="2">
        <v>12.388429752066116</v>
      </c>
      <c r="L335" s="2">
        <f t="shared" si="16"/>
        <v>6.1942148760330582</v>
      </c>
      <c r="M335" s="2">
        <f t="shared" si="17"/>
        <v>6.1942148760330582</v>
      </c>
      <c r="O335" s="1"/>
    </row>
    <row r="336" spans="3:15" x14ac:dyDescent="0.25">
      <c r="C336" t="str">
        <f t="shared" si="15"/>
        <v>Noviembre</v>
      </c>
      <c r="D336" s="1">
        <v>44524</v>
      </c>
      <c r="E336" s="1" t="s">
        <v>33</v>
      </c>
      <c r="F336" t="s">
        <v>5</v>
      </c>
      <c r="G336" t="s">
        <v>18</v>
      </c>
      <c r="H336" t="s">
        <v>6</v>
      </c>
      <c r="I336" t="s">
        <v>3</v>
      </c>
      <c r="J336" t="s">
        <v>7</v>
      </c>
      <c r="K336" s="2">
        <v>41.314049586776861</v>
      </c>
      <c r="L336" s="2">
        <f t="shared" si="16"/>
        <v>20.65702479338843</v>
      </c>
      <c r="M336" s="2">
        <f t="shared" si="17"/>
        <v>20.65702479338843</v>
      </c>
      <c r="O336" s="1"/>
    </row>
    <row r="337" spans="3:15" x14ac:dyDescent="0.25">
      <c r="C337" t="str">
        <f t="shared" si="15"/>
        <v>Noviembre</v>
      </c>
      <c r="D337" s="1">
        <v>44525</v>
      </c>
      <c r="E337" s="1" t="s">
        <v>31</v>
      </c>
      <c r="F337" t="s">
        <v>5</v>
      </c>
      <c r="G337" t="s">
        <v>18</v>
      </c>
      <c r="H337" t="s">
        <v>6</v>
      </c>
      <c r="I337" t="s">
        <v>9</v>
      </c>
      <c r="J337" t="s">
        <v>7</v>
      </c>
      <c r="K337" s="2">
        <v>82.63636363636364</v>
      </c>
      <c r="L337" s="2">
        <f t="shared" si="16"/>
        <v>41.31818181818182</v>
      </c>
      <c r="M337" s="2">
        <f t="shared" si="17"/>
        <v>41.31818181818182</v>
      </c>
      <c r="O337" s="1"/>
    </row>
    <row r="338" spans="3:15" x14ac:dyDescent="0.25">
      <c r="C338" t="str">
        <f t="shared" si="15"/>
        <v>Noviembre</v>
      </c>
      <c r="D338" s="1">
        <v>44527</v>
      </c>
      <c r="E338" s="1" t="s">
        <v>26</v>
      </c>
      <c r="F338" t="s">
        <v>0</v>
      </c>
      <c r="G338" t="s">
        <v>62</v>
      </c>
      <c r="H338" t="s">
        <v>8</v>
      </c>
      <c r="I338" t="s">
        <v>20</v>
      </c>
      <c r="J338" t="s">
        <v>4</v>
      </c>
      <c r="K338" s="2">
        <v>29.743801652892564</v>
      </c>
      <c r="L338" s="2">
        <f t="shared" si="16"/>
        <v>14.871900826446282</v>
      </c>
      <c r="M338" s="2">
        <f t="shared" si="17"/>
        <v>14.871900826446282</v>
      </c>
      <c r="O338" s="1"/>
    </row>
    <row r="339" spans="3:15" x14ac:dyDescent="0.25">
      <c r="C339" t="str">
        <f t="shared" si="15"/>
        <v>Noviembre</v>
      </c>
      <c r="D339" s="1">
        <v>44528</v>
      </c>
      <c r="E339" s="1" t="s">
        <v>36</v>
      </c>
      <c r="F339" t="s">
        <v>5</v>
      </c>
      <c r="G339" t="s">
        <v>22</v>
      </c>
      <c r="H339" t="s">
        <v>6</v>
      </c>
      <c r="I339" t="s">
        <v>12</v>
      </c>
      <c r="J339" t="s">
        <v>7</v>
      </c>
      <c r="K339" s="2">
        <v>28.090909090909093</v>
      </c>
      <c r="L339" s="2">
        <f t="shared" si="16"/>
        <v>14.045454545454547</v>
      </c>
      <c r="M339" s="2">
        <f t="shared" si="17"/>
        <v>14.045454545454547</v>
      </c>
      <c r="O339" s="1"/>
    </row>
    <row r="340" spans="3:15" x14ac:dyDescent="0.25">
      <c r="C340" t="str">
        <f t="shared" si="15"/>
        <v>Noviembre</v>
      </c>
      <c r="D340" s="1">
        <v>44528</v>
      </c>
      <c r="E340" s="1" t="s">
        <v>35</v>
      </c>
      <c r="F340" t="s">
        <v>0</v>
      </c>
      <c r="G340" t="s">
        <v>16</v>
      </c>
      <c r="H340" t="s">
        <v>8</v>
      </c>
      <c r="I340" t="s">
        <v>3</v>
      </c>
      <c r="J340" t="s">
        <v>4</v>
      </c>
      <c r="K340" s="2">
        <v>33.049586776859506</v>
      </c>
      <c r="L340" s="2">
        <f t="shared" si="16"/>
        <v>16.524793388429753</v>
      </c>
      <c r="M340" s="2">
        <f t="shared" si="17"/>
        <v>16.524793388429753</v>
      </c>
      <c r="O340" s="1"/>
    </row>
    <row r="341" spans="3:15" x14ac:dyDescent="0.25">
      <c r="C341" t="str">
        <f t="shared" si="15"/>
        <v>Noviembre</v>
      </c>
      <c r="D341" s="1">
        <v>44528</v>
      </c>
      <c r="E341" s="1" t="s">
        <v>31</v>
      </c>
      <c r="F341" t="s">
        <v>5</v>
      </c>
      <c r="G341" t="s">
        <v>14</v>
      </c>
      <c r="H341" t="s">
        <v>6</v>
      </c>
      <c r="I341" t="s">
        <v>20</v>
      </c>
      <c r="J341" t="s">
        <v>10</v>
      </c>
      <c r="K341" s="2">
        <v>94.206611570247929</v>
      </c>
      <c r="L341" s="2">
        <f t="shared" si="16"/>
        <v>47.103305785123965</v>
      </c>
      <c r="M341" s="2">
        <f t="shared" si="17"/>
        <v>47.103305785123965</v>
      </c>
      <c r="O341" s="1"/>
    </row>
    <row r="342" spans="3:15" x14ac:dyDescent="0.25">
      <c r="C342" t="str">
        <f t="shared" si="15"/>
        <v>Noviembre</v>
      </c>
      <c r="D342" s="1">
        <v>44529</v>
      </c>
      <c r="E342" s="1" t="s">
        <v>32</v>
      </c>
      <c r="F342" t="s">
        <v>0</v>
      </c>
      <c r="G342" t="s">
        <v>1</v>
      </c>
      <c r="H342" t="s">
        <v>8</v>
      </c>
      <c r="I342" t="s">
        <v>17</v>
      </c>
      <c r="J342" t="s">
        <v>10</v>
      </c>
      <c r="K342" s="2">
        <v>14.041322314049586</v>
      </c>
      <c r="L342" s="2">
        <f t="shared" si="16"/>
        <v>7.0206611570247928</v>
      </c>
      <c r="M342" s="2">
        <f t="shared" si="17"/>
        <v>7.0206611570247928</v>
      </c>
      <c r="O342" s="1"/>
    </row>
    <row r="343" spans="3:15" x14ac:dyDescent="0.25">
      <c r="C343" t="str">
        <f t="shared" si="15"/>
        <v>Noviembre</v>
      </c>
      <c r="D343" s="1">
        <v>44529</v>
      </c>
      <c r="E343" s="1" t="s">
        <v>32</v>
      </c>
      <c r="F343" t="s">
        <v>0</v>
      </c>
      <c r="G343" t="s">
        <v>18</v>
      </c>
      <c r="H343" t="s">
        <v>19</v>
      </c>
      <c r="I343" t="s">
        <v>20</v>
      </c>
      <c r="J343" t="s">
        <v>4</v>
      </c>
      <c r="K343" s="2">
        <v>67.760330578512395</v>
      </c>
      <c r="L343" s="2">
        <f t="shared" si="16"/>
        <v>33.880165289256198</v>
      </c>
      <c r="M343" s="2">
        <f t="shared" si="17"/>
        <v>33.880165289256198</v>
      </c>
      <c r="O343" s="1"/>
    </row>
    <row r="344" spans="3:15" x14ac:dyDescent="0.25">
      <c r="C344" t="str">
        <f t="shared" si="15"/>
        <v>Noviembre</v>
      </c>
      <c r="D344" s="1">
        <v>44529</v>
      </c>
      <c r="E344" s="1" t="s">
        <v>26</v>
      </c>
      <c r="F344" t="s">
        <v>5</v>
      </c>
      <c r="G344" t="s">
        <v>1</v>
      </c>
      <c r="H344" t="s">
        <v>19</v>
      </c>
      <c r="I344" t="s">
        <v>23</v>
      </c>
      <c r="J344" t="s">
        <v>10</v>
      </c>
      <c r="K344" s="2">
        <v>9.9090909090909101</v>
      </c>
      <c r="L344" s="2">
        <f t="shared" si="16"/>
        <v>4.954545454545455</v>
      </c>
      <c r="M344" s="2">
        <f t="shared" si="17"/>
        <v>4.954545454545455</v>
      </c>
      <c r="O344" s="1"/>
    </row>
    <row r="345" spans="3:15" x14ac:dyDescent="0.25">
      <c r="C345" t="str">
        <f t="shared" si="15"/>
        <v>Diciembre</v>
      </c>
      <c r="D345" s="1">
        <v>44531</v>
      </c>
      <c r="E345" s="1" t="s">
        <v>43</v>
      </c>
      <c r="F345" t="s">
        <v>5</v>
      </c>
      <c r="G345" t="s">
        <v>22</v>
      </c>
      <c r="H345" t="s">
        <v>2</v>
      </c>
      <c r="I345" t="s">
        <v>9</v>
      </c>
      <c r="J345" t="s">
        <v>7</v>
      </c>
      <c r="K345" s="2">
        <v>11.561983471074381</v>
      </c>
      <c r="L345" s="2">
        <f t="shared" si="16"/>
        <v>5.7809917355371905</v>
      </c>
      <c r="M345" s="2">
        <f t="shared" si="17"/>
        <v>5.7809917355371905</v>
      </c>
      <c r="O345" s="1"/>
    </row>
    <row r="346" spans="3:15" x14ac:dyDescent="0.25">
      <c r="C346" t="str">
        <f t="shared" si="15"/>
        <v>Diciembre</v>
      </c>
      <c r="D346" s="1">
        <v>44532</v>
      </c>
      <c r="E346" s="1" t="s">
        <v>40</v>
      </c>
      <c r="F346" t="s">
        <v>0</v>
      </c>
      <c r="G346" t="s">
        <v>11</v>
      </c>
      <c r="H346" t="s">
        <v>2</v>
      </c>
      <c r="I346" t="s">
        <v>17</v>
      </c>
      <c r="J346" t="s">
        <v>4</v>
      </c>
      <c r="K346" s="2">
        <v>28.917355371900829</v>
      </c>
      <c r="L346" s="2">
        <f t="shared" si="16"/>
        <v>14.458677685950414</v>
      </c>
      <c r="M346" s="2">
        <f t="shared" si="17"/>
        <v>14.458677685950414</v>
      </c>
      <c r="O346" s="1"/>
    </row>
    <row r="347" spans="3:15" x14ac:dyDescent="0.25">
      <c r="C347" t="str">
        <f t="shared" si="15"/>
        <v>Diciembre</v>
      </c>
      <c r="D347" s="1">
        <v>44532</v>
      </c>
      <c r="E347" s="1" t="s">
        <v>28</v>
      </c>
      <c r="F347" t="s">
        <v>5</v>
      </c>
      <c r="G347" t="s">
        <v>14</v>
      </c>
      <c r="H347" t="s">
        <v>6</v>
      </c>
      <c r="I347" t="s">
        <v>3</v>
      </c>
      <c r="J347" t="s">
        <v>10</v>
      </c>
      <c r="K347" s="2">
        <v>90.900826446280988</v>
      </c>
      <c r="L347" s="2">
        <f t="shared" si="16"/>
        <v>45.450413223140494</v>
      </c>
      <c r="M347" s="2">
        <f t="shared" si="17"/>
        <v>45.450413223140494</v>
      </c>
      <c r="O347" s="1"/>
    </row>
    <row r="348" spans="3:15" x14ac:dyDescent="0.25">
      <c r="C348" t="str">
        <f t="shared" si="15"/>
        <v>Diciembre</v>
      </c>
      <c r="D348" s="1">
        <v>44537</v>
      </c>
      <c r="E348" s="1" t="s">
        <v>42</v>
      </c>
      <c r="F348" t="s">
        <v>5</v>
      </c>
      <c r="G348" t="s">
        <v>11</v>
      </c>
      <c r="H348" t="s">
        <v>8</v>
      </c>
      <c r="I348" t="s">
        <v>23</v>
      </c>
      <c r="J348" t="s">
        <v>10</v>
      </c>
      <c r="K348" s="2">
        <v>22.305785123966942</v>
      </c>
      <c r="L348" s="2">
        <f t="shared" si="16"/>
        <v>11.152892561983471</v>
      </c>
      <c r="M348" s="2">
        <f t="shared" si="17"/>
        <v>11.152892561983471</v>
      </c>
      <c r="O348" s="1"/>
    </row>
    <row r="349" spans="3:15" x14ac:dyDescent="0.25">
      <c r="C349" t="str">
        <f t="shared" si="15"/>
        <v>Diciembre</v>
      </c>
      <c r="D349" s="1">
        <v>44540</v>
      </c>
      <c r="E349" s="1" t="s">
        <v>31</v>
      </c>
      <c r="F349" t="s">
        <v>5</v>
      </c>
      <c r="G349" t="s">
        <v>1</v>
      </c>
      <c r="H349" t="s">
        <v>8</v>
      </c>
      <c r="I349" t="s">
        <v>23</v>
      </c>
      <c r="J349" t="s">
        <v>10</v>
      </c>
      <c r="K349" s="2">
        <v>11.561983471074381</v>
      </c>
      <c r="L349" s="2">
        <f t="shared" si="16"/>
        <v>5.7809917355371905</v>
      </c>
      <c r="M349" s="2">
        <f t="shared" si="17"/>
        <v>5.7809917355371905</v>
      </c>
      <c r="O349" s="1"/>
    </row>
    <row r="350" spans="3:15" x14ac:dyDescent="0.25">
      <c r="C350" t="str">
        <f t="shared" si="15"/>
        <v>Diciembre</v>
      </c>
      <c r="D350" s="1">
        <v>44541</v>
      </c>
      <c r="E350" s="1" t="s">
        <v>29</v>
      </c>
      <c r="F350" t="s">
        <v>5</v>
      </c>
      <c r="G350" t="s">
        <v>1</v>
      </c>
      <c r="H350" t="s">
        <v>19</v>
      </c>
      <c r="I350" t="s">
        <v>23</v>
      </c>
      <c r="J350" t="s">
        <v>10</v>
      </c>
      <c r="K350" s="2">
        <v>13.214876033057852</v>
      </c>
      <c r="L350" s="2">
        <f t="shared" si="16"/>
        <v>6.6074380165289259</v>
      </c>
      <c r="M350" s="2">
        <f t="shared" si="17"/>
        <v>6.6074380165289259</v>
      </c>
      <c r="O350" s="1"/>
    </row>
    <row r="351" spans="3:15" x14ac:dyDescent="0.25">
      <c r="C351" t="str">
        <f t="shared" si="15"/>
        <v>Diciembre</v>
      </c>
      <c r="D351" s="1">
        <v>44541</v>
      </c>
      <c r="E351" s="1" t="s">
        <v>35</v>
      </c>
      <c r="F351" t="s">
        <v>0</v>
      </c>
      <c r="G351" t="s">
        <v>62</v>
      </c>
      <c r="H351" t="s">
        <v>19</v>
      </c>
      <c r="I351" t="s">
        <v>17</v>
      </c>
      <c r="J351" t="s">
        <v>4</v>
      </c>
      <c r="K351" s="2">
        <v>33.049586776859506</v>
      </c>
      <c r="L351" s="2">
        <f t="shared" si="16"/>
        <v>16.524793388429753</v>
      </c>
      <c r="M351" s="2">
        <f t="shared" si="17"/>
        <v>16.524793388429753</v>
      </c>
      <c r="O351" s="1"/>
    </row>
    <row r="352" spans="3:15" x14ac:dyDescent="0.25">
      <c r="C352" t="str">
        <f t="shared" si="15"/>
        <v>Diciembre</v>
      </c>
      <c r="D352" s="1">
        <v>44541</v>
      </c>
      <c r="E352" s="1" t="s">
        <v>36</v>
      </c>
      <c r="F352" t="s">
        <v>0</v>
      </c>
      <c r="G352" t="s">
        <v>21</v>
      </c>
      <c r="H352" t="s">
        <v>2</v>
      </c>
      <c r="I352" t="s">
        <v>23</v>
      </c>
      <c r="J352" t="s">
        <v>10</v>
      </c>
      <c r="K352" s="2">
        <v>14.867768595041321</v>
      </c>
      <c r="L352" s="2">
        <f t="shared" si="16"/>
        <v>7.4338842975206605</v>
      </c>
      <c r="M352" s="2">
        <f t="shared" si="17"/>
        <v>7.4338842975206605</v>
      </c>
      <c r="O352" s="1"/>
    </row>
    <row r="353" spans="3:15" x14ac:dyDescent="0.25">
      <c r="C353" t="str">
        <f t="shared" si="15"/>
        <v>Diciembre</v>
      </c>
      <c r="D353" s="1">
        <v>44542</v>
      </c>
      <c r="E353" s="1" t="s">
        <v>39</v>
      </c>
      <c r="F353" t="s">
        <v>5</v>
      </c>
      <c r="G353" t="s">
        <v>62</v>
      </c>
      <c r="H353" t="s">
        <v>6</v>
      </c>
      <c r="I353" t="s">
        <v>9</v>
      </c>
      <c r="J353" t="s">
        <v>7</v>
      </c>
      <c r="K353" s="2">
        <v>38.834710743801658</v>
      </c>
      <c r="L353" s="2">
        <f t="shared" si="16"/>
        <v>19.417355371900829</v>
      </c>
      <c r="M353" s="2">
        <f t="shared" si="17"/>
        <v>19.417355371900829</v>
      </c>
      <c r="O353" s="1"/>
    </row>
    <row r="354" spans="3:15" x14ac:dyDescent="0.25">
      <c r="C354" t="str">
        <f t="shared" si="15"/>
        <v>Diciembre</v>
      </c>
      <c r="D354" s="1">
        <v>44543</v>
      </c>
      <c r="E354" s="1" t="s">
        <v>34</v>
      </c>
      <c r="F354" t="s">
        <v>0</v>
      </c>
      <c r="G354" t="s">
        <v>22</v>
      </c>
      <c r="H354" t="s">
        <v>6</v>
      </c>
      <c r="I354" t="s">
        <v>12</v>
      </c>
      <c r="J354" t="s">
        <v>4</v>
      </c>
      <c r="K354" s="2">
        <v>25.611570247933884</v>
      </c>
      <c r="L354" s="2">
        <f t="shared" si="16"/>
        <v>12.805785123966942</v>
      </c>
      <c r="M354" s="2">
        <f t="shared" si="17"/>
        <v>12.805785123966942</v>
      </c>
      <c r="O354" s="1"/>
    </row>
    <row r="355" spans="3:15" x14ac:dyDescent="0.25">
      <c r="C355" t="str">
        <f t="shared" si="15"/>
        <v>Diciembre</v>
      </c>
      <c r="D355" s="1">
        <v>44544</v>
      </c>
      <c r="E355" s="1" t="s">
        <v>40</v>
      </c>
      <c r="F355" t="s">
        <v>0</v>
      </c>
      <c r="G355" t="s">
        <v>1</v>
      </c>
      <c r="H355" t="s">
        <v>19</v>
      </c>
      <c r="I355" t="s">
        <v>3</v>
      </c>
      <c r="J355" t="s">
        <v>10</v>
      </c>
      <c r="K355" s="2">
        <v>23</v>
      </c>
      <c r="L355" s="2">
        <f t="shared" si="16"/>
        <v>11.5</v>
      </c>
      <c r="M355" s="2">
        <f t="shared" si="17"/>
        <v>11.5</v>
      </c>
      <c r="O355" s="1"/>
    </row>
    <row r="356" spans="3:15" x14ac:dyDescent="0.25">
      <c r="C356" t="str">
        <f t="shared" si="15"/>
        <v>Diciembre</v>
      </c>
      <c r="D356" s="1">
        <v>44544</v>
      </c>
      <c r="E356" s="1" t="s">
        <v>43</v>
      </c>
      <c r="F356" t="s">
        <v>5</v>
      </c>
      <c r="G356" t="s">
        <v>1</v>
      </c>
      <c r="H356" t="s">
        <v>19</v>
      </c>
      <c r="I356" t="s">
        <v>20</v>
      </c>
      <c r="J356" t="s">
        <v>10</v>
      </c>
      <c r="K356" s="2">
        <v>14.041322314049586</v>
      </c>
      <c r="L356" s="2">
        <f t="shared" si="16"/>
        <v>7.0206611570247928</v>
      </c>
      <c r="M356" s="2">
        <f t="shared" si="17"/>
        <v>7.0206611570247928</v>
      </c>
      <c r="O356" s="1"/>
    </row>
    <row r="357" spans="3:15" x14ac:dyDescent="0.25">
      <c r="C357" t="str">
        <f t="shared" si="15"/>
        <v>Diciembre</v>
      </c>
      <c r="D357" s="1">
        <v>44545</v>
      </c>
      <c r="E357" s="1" t="s">
        <v>31</v>
      </c>
      <c r="F357" t="s">
        <v>0</v>
      </c>
      <c r="G357" t="s">
        <v>62</v>
      </c>
      <c r="H357" t="s">
        <v>6</v>
      </c>
      <c r="I357" t="s">
        <v>20</v>
      </c>
      <c r="J357" t="s">
        <v>10</v>
      </c>
      <c r="K357" s="2">
        <v>31.396694214876035</v>
      </c>
      <c r="L357" s="2">
        <f t="shared" si="16"/>
        <v>15.698347107438018</v>
      </c>
      <c r="M357" s="2">
        <f t="shared" si="17"/>
        <v>15.698347107438018</v>
      </c>
      <c r="O357" s="1"/>
    </row>
    <row r="358" spans="3:15" x14ac:dyDescent="0.25">
      <c r="C358" t="str">
        <f t="shared" si="15"/>
        <v>Diciembre</v>
      </c>
      <c r="D358" s="1">
        <v>44546</v>
      </c>
      <c r="E358" s="1" t="s">
        <v>34</v>
      </c>
      <c r="F358" t="s">
        <v>0</v>
      </c>
      <c r="G358" t="s">
        <v>1</v>
      </c>
      <c r="H358" t="s">
        <v>6</v>
      </c>
      <c r="I358" t="s">
        <v>17</v>
      </c>
      <c r="J358" t="s">
        <v>10</v>
      </c>
      <c r="K358" s="2">
        <v>17.347107438016529</v>
      </c>
      <c r="L358" s="2">
        <f t="shared" si="16"/>
        <v>8.6735537190082646</v>
      </c>
      <c r="M358" s="2">
        <f t="shared" si="17"/>
        <v>8.6735537190082646</v>
      </c>
      <c r="O358" s="1"/>
    </row>
    <row r="359" spans="3:15" x14ac:dyDescent="0.25">
      <c r="C359" t="str">
        <f t="shared" si="15"/>
        <v>Diciembre</v>
      </c>
      <c r="D359" s="1">
        <v>44546</v>
      </c>
      <c r="E359" s="1" t="s">
        <v>36</v>
      </c>
      <c r="F359" t="s">
        <v>0</v>
      </c>
      <c r="G359" t="s">
        <v>18</v>
      </c>
      <c r="H359" t="s">
        <v>19</v>
      </c>
      <c r="I359" t="s">
        <v>23</v>
      </c>
      <c r="J359" t="s">
        <v>10</v>
      </c>
      <c r="K359" s="2">
        <v>89.247933884297524</v>
      </c>
      <c r="L359" s="2">
        <f t="shared" si="16"/>
        <v>44.623966942148762</v>
      </c>
      <c r="M359" s="2">
        <f t="shared" si="17"/>
        <v>44.623966942148762</v>
      </c>
      <c r="O359" s="1"/>
    </row>
    <row r="360" spans="3:15" x14ac:dyDescent="0.25">
      <c r="C360" t="str">
        <f t="shared" si="15"/>
        <v>Diciembre</v>
      </c>
      <c r="D360" s="1">
        <v>44550</v>
      </c>
      <c r="E360" s="1" t="s">
        <v>33</v>
      </c>
      <c r="F360" t="s">
        <v>0</v>
      </c>
      <c r="G360" t="s">
        <v>18</v>
      </c>
      <c r="H360" t="s">
        <v>2</v>
      </c>
      <c r="I360" t="s">
        <v>13</v>
      </c>
      <c r="J360" t="s">
        <v>10</v>
      </c>
      <c r="K360" s="2">
        <v>95.859504132231407</v>
      </c>
      <c r="L360" s="2">
        <f t="shared" si="16"/>
        <v>47.929752066115704</v>
      </c>
      <c r="M360" s="2">
        <f t="shared" si="17"/>
        <v>47.929752066115704</v>
      </c>
      <c r="O360" s="1"/>
    </row>
    <row r="361" spans="3:15" x14ac:dyDescent="0.25">
      <c r="C361" t="str">
        <f t="shared" si="15"/>
        <v>Diciembre</v>
      </c>
      <c r="D361" s="1">
        <v>44550</v>
      </c>
      <c r="E361" s="1" t="s">
        <v>26</v>
      </c>
      <c r="F361" t="s">
        <v>0</v>
      </c>
      <c r="G361" t="s">
        <v>21</v>
      </c>
      <c r="H361" t="s">
        <v>19</v>
      </c>
      <c r="I361" t="s">
        <v>23</v>
      </c>
      <c r="J361" t="s">
        <v>10</v>
      </c>
      <c r="K361" s="2">
        <v>4.9504132231404965</v>
      </c>
      <c r="L361" s="2">
        <f t="shared" si="16"/>
        <v>2.4752066115702482</v>
      </c>
      <c r="M361" s="2">
        <f t="shared" si="17"/>
        <v>2.4752066115702482</v>
      </c>
      <c r="O361" s="1"/>
    </row>
    <row r="362" spans="3:15" x14ac:dyDescent="0.25">
      <c r="C362" t="str">
        <f t="shared" si="15"/>
        <v>Diciembre</v>
      </c>
      <c r="D362" s="1">
        <v>44551</v>
      </c>
      <c r="E362" s="1" t="s">
        <v>41</v>
      </c>
      <c r="F362" t="s">
        <v>5</v>
      </c>
      <c r="G362" t="s">
        <v>18</v>
      </c>
      <c r="H362" t="s">
        <v>2</v>
      </c>
      <c r="I362" t="s">
        <v>3</v>
      </c>
      <c r="J362" t="s">
        <v>10</v>
      </c>
      <c r="K362" s="2">
        <v>95.033057851239661</v>
      </c>
      <c r="L362" s="2">
        <f t="shared" si="16"/>
        <v>47.516528925619831</v>
      </c>
      <c r="M362" s="2">
        <f t="shared" si="17"/>
        <v>47.516528925619831</v>
      </c>
      <c r="O362" s="1"/>
    </row>
    <row r="363" spans="3:15" x14ac:dyDescent="0.25">
      <c r="C363" t="str">
        <f t="shared" si="15"/>
        <v>Diciembre</v>
      </c>
      <c r="D363" s="1">
        <v>44552</v>
      </c>
      <c r="E363" s="1" t="s">
        <v>33</v>
      </c>
      <c r="F363" t="s">
        <v>0</v>
      </c>
      <c r="G363" t="s">
        <v>18</v>
      </c>
      <c r="H363" t="s">
        <v>2</v>
      </c>
      <c r="I363" t="s">
        <v>9</v>
      </c>
      <c r="J363" t="s">
        <v>10</v>
      </c>
      <c r="K363" s="2">
        <v>65.280991735537185</v>
      </c>
      <c r="L363" s="2">
        <f t="shared" si="16"/>
        <v>32.640495867768593</v>
      </c>
      <c r="M363" s="2">
        <f t="shared" si="17"/>
        <v>32.640495867768593</v>
      </c>
      <c r="O363" s="1"/>
    </row>
    <row r="364" spans="3:15" x14ac:dyDescent="0.25">
      <c r="C364" t="str">
        <f t="shared" si="15"/>
        <v>Diciembre</v>
      </c>
      <c r="D364" s="1">
        <v>44552</v>
      </c>
      <c r="E364" s="1" t="s">
        <v>33</v>
      </c>
      <c r="F364" t="s">
        <v>0</v>
      </c>
      <c r="G364" t="s">
        <v>1</v>
      </c>
      <c r="H364" t="s">
        <v>19</v>
      </c>
      <c r="I364" t="s">
        <v>12</v>
      </c>
      <c r="J364" t="s">
        <v>4</v>
      </c>
      <c r="K364" s="2">
        <v>16.520661157024794</v>
      </c>
      <c r="L364" s="2">
        <f t="shared" si="16"/>
        <v>8.2603305785123968</v>
      </c>
      <c r="M364" s="2">
        <f t="shared" si="17"/>
        <v>8.2603305785123968</v>
      </c>
      <c r="O364" s="1"/>
    </row>
    <row r="365" spans="3:15" x14ac:dyDescent="0.25">
      <c r="C365" t="str">
        <f t="shared" si="15"/>
        <v>Diciembre</v>
      </c>
      <c r="D365" s="1">
        <v>44553</v>
      </c>
      <c r="E365" s="1" t="s">
        <v>32</v>
      </c>
      <c r="F365" t="s">
        <v>5</v>
      </c>
      <c r="G365" t="s">
        <v>1</v>
      </c>
      <c r="H365" t="s">
        <v>6</v>
      </c>
      <c r="I365" t="s">
        <v>13</v>
      </c>
      <c r="J365" t="s">
        <v>10</v>
      </c>
      <c r="K365" s="2">
        <v>14.867768595041321</v>
      </c>
      <c r="L365" s="2">
        <f t="shared" si="16"/>
        <v>7.4338842975206605</v>
      </c>
      <c r="M365" s="2">
        <f t="shared" si="17"/>
        <v>7.4338842975206605</v>
      </c>
      <c r="O365" s="1"/>
    </row>
    <row r="366" spans="3:15" x14ac:dyDescent="0.25">
      <c r="C366" t="str">
        <f t="shared" si="15"/>
        <v>Diciembre</v>
      </c>
      <c r="D366" s="1">
        <v>44555</v>
      </c>
      <c r="E366" s="1" t="s">
        <v>34</v>
      </c>
      <c r="F366" t="s">
        <v>0</v>
      </c>
      <c r="G366" t="s">
        <v>11</v>
      </c>
      <c r="H366" t="s">
        <v>8</v>
      </c>
      <c r="I366" t="s">
        <v>3</v>
      </c>
      <c r="J366" t="s">
        <v>10</v>
      </c>
      <c r="K366" s="2">
        <v>24.785123966942148</v>
      </c>
      <c r="L366" s="2">
        <f t="shared" si="16"/>
        <v>12.392561983471074</v>
      </c>
      <c r="M366" s="2">
        <f t="shared" si="17"/>
        <v>12.392561983471074</v>
      </c>
      <c r="O366" s="1"/>
    </row>
    <row r="367" spans="3:15" x14ac:dyDescent="0.25">
      <c r="C367" t="str">
        <f t="shared" si="15"/>
        <v>Diciembre</v>
      </c>
      <c r="D367" s="1">
        <v>44555</v>
      </c>
      <c r="E367" s="1" t="s">
        <v>26</v>
      </c>
      <c r="F367" t="s">
        <v>0</v>
      </c>
      <c r="G367" t="s">
        <v>18</v>
      </c>
      <c r="H367" t="s">
        <v>8</v>
      </c>
      <c r="I367" t="s">
        <v>23</v>
      </c>
      <c r="J367" t="s">
        <v>4</v>
      </c>
      <c r="K367" s="2">
        <v>42.1404958677686</v>
      </c>
      <c r="L367" s="2">
        <f t="shared" si="16"/>
        <v>21.0702479338843</v>
      </c>
      <c r="M367" s="2">
        <f t="shared" si="17"/>
        <v>21.0702479338843</v>
      </c>
      <c r="O367" s="1"/>
    </row>
    <row r="368" spans="3:15" x14ac:dyDescent="0.25">
      <c r="C368" t="str">
        <f t="shared" si="15"/>
        <v>Diciembre</v>
      </c>
      <c r="D368" s="1">
        <v>44556</v>
      </c>
      <c r="E368" s="1" t="s">
        <v>36</v>
      </c>
      <c r="F368" t="s">
        <v>5</v>
      </c>
      <c r="G368" t="s">
        <v>1</v>
      </c>
      <c r="H368" t="s">
        <v>6</v>
      </c>
      <c r="I368" t="s">
        <v>20</v>
      </c>
      <c r="J368" t="s">
        <v>7</v>
      </c>
      <c r="K368" s="2">
        <v>13.214876033057852</v>
      </c>
      <c r="L368" s="2">
        <f t="shared" si="16"/>
        <v>6.6074380165289259</v>
      </c>
      <c r="M368" s="2">
        <f t="shared" si="17"/>
        <v>6.6074380165289259</v>
      </c>
      <c r="O368" s="1"/>
    </row>
    <row r="369" spans="3:15" x14ac:dyDescent="0.25">
      <c r="C369" t="str">
        <f t="shared" si="15"/>
        <v>Diciembre</v>
      </c>
      <c r="D369" s="1">
        <v>44559</v>
      </c>
      <c r="E369" s="1" t="s">
        <v>28</v>
      </c>
      <c r="F369" t="s">
        <v>5</v>
      </c>
      <c r="G369" t="s">
        <v>22</v>
      </c>
      <c r="H369" t="s">
        <v>6</v>
      </c>
      <c r="I369" t="s">
        <v>23</v>
      </c>
      <c r="J369" t="s">
        <v>10</v>
      </c>
      <c r="K369" s="2">
        <v>26.438016528925619</v>
      </c>
      <c r="L369" s="2">
        <f t="shared" si="16"/>
        <v>13.21900826446281</v>
      </c>
      <c r="M369" s="2">
        <f t="shared" si="17"/>
        <v>13.21900826446281</v>
      </c>
      <c r="O369" s="1"/>
    </row>
    <row r="370" spans="3:15" x14ac:dyDescent="0.25">
      <c r="C370" t="str">
        <f t="shared" si="15"/>
        <v>Diciembre</v>
      </c>
      <c r="D370" s="1">
        <v>44560</v>
      </c>
      <c r="E370" s="1" t="s">
        <v>35</v>
      </c>
      <c r="F370" t="s">
        <v>0</v>
      </c>
      <c r="G370" t="s">
        <v>21</v>
      </c>
      <c r="H370" t="s">
        <v>19</v>
      </c>
      <c r="I370" t="s">
        <v>23</v>
      </c>
      <c r="J370" t="s">
        <v>4</v>
      </c>
      <c r="K370" s="2">
        <v>11.561983471074381</v>
      </c>
      <c r="L370" s="2">
        <f t="shared" si="16"/>
        <v>5.7809917355371905</v>
      </c>
      <c r="M370" s="2">
        <f t="shared" si="17"/>
        <v>5.7809917355371905</v>
      </c>
      <c r="O370" s="1"/>
    </row>
    <row r="371" spans="3:15" x14ac:dyDescent="0.25">
      <c r="C371" t="str">
        <f t="shared" si="15"/>
        <v>Diciembre</v>
      </c>
      <c r="D371" s="1">
        <v>44561</v>
      </c>
      <c r="E371" s="1" t="s">
        <v>35</v>
      </c>
      <c r="F371" t="s">
        <v>0</v>
      </c>
      <c r="G371" t="s">
        <v>21</v>
      </c>
      <c r="H371" t="s">
        <v>6</v>
      </c>
      <c r="I371" t="s">
        <v>17</v>
      </c>
      <c r="J371" t="s">
        <v>10</v>
      </c>
      <c r="K371" s="2">
        <v>15.694214876033056</v>
      </c>
      <c r="L371" s="2">
        <f t="shared" si="16"/>
        <v>7.8471074380165282</v>
      </c>
      <c r="M371" s="2">
        <f t="shared" si="17"/>
        <v>7.8471074380165282</v>
      </c>
      <c r="O37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3F35-6627-4E8D-83D0-9DE72FE9D12F}">
  <dimension ref="A1:C16"/>
  <sheetViews>
    <sheetView showGridLines="0" workbookViewId="0">
      <selection activeCell="F26" sqref="F26"/>
    </sheetView>
  </sheetViews>
  <sheetFormatPr baseColWidth="10" defaultRowHeight="15" x14ac:dyDescent="0.25"/>
  <cols>
    <col min="3" max="3" width="40.28515625" customWidth="1"/>
    <col min="4" max="4" width="11.5703125" customWidth="1"/>
  </cols>
  <sheetData>
    <row r="1" spans="1:3" x14ac:dyDescent="0.25">
      <c r="B1" s="3" t="s">
        <v>80</v>
      </c>
      <c r="C1" s="3" t="s">
        <v>81</v>
      </c>
    </row>
    <row r="3" spans="1:3" x14ac:dyDescent="0.25">
      <c r="C3" s="6" t="s">
        <v>67</v>
      </c>
    </row>
    <row r="4" spans="1:3" x14ac:dyDescent="0.25">
      <c r="A4" s="5"/>
      <c r="B4" s="7" t="s">
        <v>66</v>
      </c>
      <c r="C4" s="8" t="s">
        <v>64</v>
      </c>
    </row>
    <row r="5" spans="1:3" x14ac:dyDescent="0.25">
      <c r="A5" s="5"/>
      <c r="B5" s="7" t="s">
        <v>65</v>
      </c>
      <c r="C5" s="8" t="s">
        <v>74</v>
      </c>
    </row>
    <row r="6" spans="1:3" x14ac:dyDescent="0.25">
      <c r="A6" s="5"/>
      <c r="B6" s="7" t="s">
        <v>68</v>
      </c>
      <c r="C6" s="8" t="s">
        <v>77</v>
      </c>
    </row>
    <row r="7" spans="1:3" x14ac:dyDescent="0.25">
      <c r="A7" s="5"/>
      <c r="B7" s="7" t="s">
        <v>69</v>
      </c>
      <c r="C7" s="8" t="s">
        <v>63</v>
      </c>
    </row>
    <row r="8" spans="1:3" x14ac:dyDescent="0.25">
      <c r="A8" s="5"/>
      <c r="B8" s="7" t="s">
        <v>70</v>
      </c>
      <c r="C8" s="8" t="s">
        <v>76</v>
      </c>
    </row>
    <row r="9" spans="1:3" x14ac:dyDescent="0.25">
      <c r="A9" s="5"/>
      <c r="B9" s="9"/>
    </row>
    <row r="10" spans="1:3" x14ac:dyDescent="0.25">
      <c r="A10" s="5"/>
    </row>
    <row r="11" spans="1:3" x14ac:dyDescent="0.25">
      <c r="A11" s="5"/>
    </row>
    <row r="12" spans="1:3" x14ac:dyDescent="0.25">
      <c r="A12" s="5"/>
    </row>
    <row r="13" spans="1:3" x14ac:dyDescent="0.25">
      <c r="A13" s="5"/>
    </row>
    <row r="14" spans="1:3" x14ac:dyDescent="0.25">
      <c r="A14" s="5"/>
    </row>
    <row r="15" spans="1:3" x14ac:dyDescent="0.25">
      <c r="A15" s="5"/>
    </row>
    <row r="16" spans="1:3" x14ac:dyDescent="0.25">
      <c r="A16" s="5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C18E76D-1390-4C53-9A99-951153CF616F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A4:A16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2A4E-1880-4239-826B-E824EC516C7F}">
  <dimension ref="A1:E26"/>
  <sheetViews>
    <sheetView tabSelected="1" workbookViewId="0">
      <selection activeCell="J9" sqref="J9"/>
    </sheetView>
  </sheetViews>
  <sheetFormatPr baseColWidth="10" defaultRowHeight="15" x14ac:dyDescent="0.25"/>
  <cols>
    <col min="1" max="1" width="18" customWidth="1"/>
    <col min="4" max="4" width="27.42578125" customWidth="1"/>
    <col min="5" max="5" width="28.140625" customWidth="1"/>
  </cols>
  <sheetData>
    <row r="1" spans="1:5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</row>
    <row r="2" spans="1:5" x14ac:dyDescent="0.25">
      <c r="A2" s="1">
        <v>44927</v>
      </c>
      <c r="B2" s="22">
        <v>538.26033057851248</v>
      </c>
    </row>
    <row r="3" spans="1:5" x14ac:dyDescent="0.25">
      <c r="A3" s="1">
        <v>44958</v>
      </c>
      <c r="B3" s="22">
        <v>536.6487603305784</v>
      </c>
    </row>
    <row r="4" spans="1:5" x14ac:dyDescent="0.25">
      <c r="A4" s="1">
        <v>44986</v>
      </c>
      <c r="B4" s="22">
        <v>275.97107438016525</v>
      </c>
    </row>
    <row r="5" spans="1:5" x14ac:dyDescent="0.25">
      <c r="A5" s="1">
        <v>45017</v>
      </c>
      <c r="B5" s="22">
        <v>458.7933884297521</v>
      </c>
    </row>
    <row r="6" spans="1:5" x14ac:dyDescent="0.25">
      <c r="A6" s="1">
        <v>45047</v>
      </c>
      <c r="B6" s="22">
        <v>462.6611570247934</v>
      </c>
    </row>
    <row r="7" spans="1:5" x14ac:dyDescent="0.25">
      <c r="A7" s="1">
        <v>45078</v>
      </c>
      <c r="B7" s="22">
        <v>398.01239669421483</v>
      </c>
    </row>
    <row r="8" spans="1:5" x14ac:dyDescent="0.25">
      <c r="A8" s="1">
        <v>45108</v>
      </c>
      <c r="B8" s="22">
        <v>376.32231404958679</v>
      </c>
    </row>
    <row r="9" spans="1:5" x14ac:dyDescent="0.25">
      <c r="A9" s="1">
        <v>45139</v>
      </c>
      <c r="B9" s="22">
        <v>284.19421487603307</v>
      </c>
    </row>
    <row r="10" spans="1:5" x14ac:dyDescent="0.25">
      <c r="A10" s="1">
        <v>45170</v>
      </c>
      <c r="B10" s="22">
        <v>326.5371900826446</v>
      </c>
    </row>
    <row r="11" spans="1:5" x14ac:dyDescent="0.25">
      <c r="A11" s="1">
        <v>45200</v>
      </c>
      <c r="B11" s="22">
        <v>605.21900826446279</v>
      </c>
    </row>
    <row r="12" spans="1:5" x14ac:dyDescent="0.25">
      <c r="A12" s="1">
        <v>45231</v>
      </c>
      <c r="B12" s="22">
        <v>475.56611570247929</v>
      </c>
    </row>
    <row r="13" spans="1:5" x14ac:dyDescent="0.25">
      <c r="A13" s="1">
        <v>45261</v>
      </c>
      <c r="B13" s="22">
        <v>446.10330578512389</v>
      </c>
      <c r="C13" s="22">
        <v>446.10330578512389</v>
      </c>
      <c r="D13" s="22">
        <v>446.10330578512389</v>
      </c>
      <c r="E13" s="22">
        <v>446.10330578512389</v>
      </c>
    </row>
    <row r="14" spans="1:5" x14ac:dyDescent="0.25">
      <c r="A14" s="1">
        <v>45292</v>
      </c>
      <c r="C14" s="22">
        <f>_xlfn.FORECAST.ETS(A14,$B$2:$B$13,$A$2:$A$13,1,1)</f>
        <v>437.27124896941535</v>
      </c>
      <c r="D14" s="22">
        <f>C14-_xlfn.FORECAST.ETS.CONFINT(A14,$B$2:$B$13,$A$2:$A$13,0.95,1,1)</f>
        <v>213.03781592754819</v>
      </c>
      <c r="E14" s="22">
        <f>C14+_xlfn.FORECAST.ETS.CONFINT(A14,$B$2:$B$13,$A$2:$A$13,0.95,1,1)</f>
        <v>661.50468201128251</v>
      </c>
    </row>
    <row r="15" spans="1:5" x14ac:dyDescent="0.25">
      <c r="A15" s="1">
        <v>45323</v>
      </c>
      <c r="C15" s="22">
        <f>_xlfn.FORECAST.ETS(A15,$B$2:$B$13,$A$2:$A$13,1,1)</f>
        <v>435.2938377640163</v>
      </c>
      <c r="D15" s="22">
        <f>C15-_xlfn.FORECAST.ETS.CONFINT(A15,$B$2:$B$13,$A$2:$A$13,0.95,1,1)</f>
        <v>204.10481851465892</v>
      </c>
      <c r="E15" s="22">
        <f>C15+_xlfn.FORECAST.ETS.CONFINT(A15,$B$2:$B$13,$A$2:$A$13,0.95,1,1)</f>
        <v>666.48285701337363</v>
      </c>
    </row>
    <row r="16" spans="1:5" x14ac:dyDescent="0.25">
      <c r="A16" s="1">
        <v>45352</v>
      </c>
      <c r="C16" s="22">
        <f>_xlfn.FORECAST.ETS(A16,$B$2:$B$13,$A$2:$A$13,1,1)</f>
        <v>433.31642655861702</v>
      </c>
      <c r="D16" s="22">
        <f>C16-_xlfn.FORECAST.ETS.CONFINT(A16,$B$2:$B$13,$A$2:$A$13,0.95,1,1)</f>
        <v>195.32192261501268</v>
      </c>
      <c r="E16" s="22">
        <f>C16+_xlfn.FORECAST.ETS.CONFINT(A16,$B$2:$B$13,$A$2:$A$13,0.95,1,1)</f>
        <v>671.31093050222137</v>
      </c>
    </row>
    <row r="17" spans="1:5" x14ac:dyDescent="0.25">
      <c r="A17" s="1">
        <v>45383</v>
      </c>
      <c r="C17" s="22">
        <f>_xlfn.FORECAST.ETS(A17,$B$2:$B$13,$A$2:$A$13,1,1)</f>
        <v>431.33901535321797</v>
      </c>
      <c r="D17" s="22">
        <f>C17-_xlfn.FORECAST.ETS.CONFINT(A17,$B$2:$B$13,$A$2:$A$13,0.95,1,1)</f>
        <v>186.6763968095299</v>
      </c>
      <c r="E17" s="22">
        <f>C17+_xlfn.FORECAST.ETS.CONFINT(A17,$B$2:$B$13,$A$2:$A$13,0.95,1,1)</f>
        <v>676.00163389690601</v>
      </c>
    </row>
    <row r="18" spans="1:5" x14ac:dyDescent="0.25">
      <c r="A18" s="1">
        <v>45413</v>
      </c>
      <c r="C18" s="22">
        <f>_xlfn.FORECAST.ETS(A18,$B$2:$B$13,$A$2:$A$13,1,1)</f>
        <v>429.3616041478187</v>
      </c>
      <c r="D18" s="22">
        <f>C18-_xlfn.FORECAST.ETS.CONFINT(A18,$B$2:$B$13,$A$2:$A$13,0.95,1,1)</f>
        <v>178.15710140429613</v>
      </c>
      <c r="E18" s="22">
        <f>C18+_xlfn.FORECAST.ETS.CONFINT(A18,$B$2:$B$13,$A$2:$A$13,0.95,1,1)</f>
        <v>680.56610689134129</v>
      </c>
    </row>
    <row r="19" spans="1:5" x14ac:dyDescent="0.25">
      <c r="A19" s="1">
        <v>45444</v>
      </c>
      <c r="C19" s="22">
        <f>_xlfn.FORECAST.ETS(A19,$B$2:$B$13,$A$2:$A$13,1,1)</f>
        <v>427.3841929424197</v>
      </c>
      <c r="D19" s="22">
        <f>C19-_xlfn.FORECAST.ETS.CONFINT(A19,$B$2:$B$13,$A$2:$A$13,0.95,1,1)</f>
        <v>169.7542251076859</v>
      </c>
      <c r="E19" s="22">
        <f>C19+_xlfn.FORECAST.ETS.CONFINT(A19,$B$2:$B$13,$A$2:$A$13,0.95,1,1)</f>
        <v>685.01416077715351</v>
      </c>
    </row>
    <row r="20" spans="1:5" x14ac:dyDescent="0.25">
      <c r="A20" s="1">
        <v>45474</v>
      </c>
      <c r="C20" s="22">
        <f>_xlfn.FORECAST.ETS(A20,$B$2:$B$13,$A$2:$A$13,1,1)</f>
        <v>425.40678173702042</v>
      </c>
      <c r="D20" s="22">
        <f>C20-_xlfn.FORECAST.ETS.CONFINT(A20,$B$2:$B$13,$A$2:$A$13,0.95,1,1)</f>
        <v>161.45907506458911</v>
      </c>
      <c r="E20" s="22">
        <f>C20+_xlfn.FORECAST.ETS.CONFINT(A20,$B$2:$B$13,$A$2:$A$13,0.95,1,1)</f>
        <v>689.35448840945173</v>
      </c>
    </row>
    <row r="21" spans="1:5" x14ac:dyDescent="0.25">
      <c r="A21" s="1">
        <v>45505</v>
      </c>
      <c r="C21" s="22">
        <f>_xlfn.FORECAST.ETS(A21,$B$2:$B$13,$A$2:$A$13,1,1)</f>
        <v>423.42937053162137</v>
      </c>
      <c r="D21" s="22">
        <f>C21-_xlfn.FORECAST.ETS.CONFINT(A21,$B$2:$B$13,$A$2:$A$13,0.95,1,1)</f>
        <v>153.26390761451393</v>
      </c>
      <c r="E21" s="22">
        <f>C21+_xlfn.FORECAST.ETS.CONFINT(A21,$B$2:$B$13,$A$2:$A$13,0.95,1,1)</f>
        <v>693.59483344872888</v>
      </c>
    </row>
    <row r="22" spans="1:5" x14ac:dyDescent="0.25">
      <c r="A22" s="1">
        <v>45536</v>
      </c>
      <c r="C22" s="22">
        <f>_xlfn.FORECAST.ETS(A22,$B$2:$B$13,$A$2:$A$13,1,1)</f>
        <v>421.4519593262221</v>
      </c>
      <c r="D22" s="22">
        <f>C22-_xlfn.FORECAST.ETS.CONFINT(A22,$B$2:$B$13,$A$2:$A$13,0.95,1,1)</f>
        <v>145.16179052803926</v>
      </c>
      <c r="E22" s="22">
        <f>C22+_xlfn.FORECAST.ETS.CONFINT(A22,$B$2:$B$13,$A$2:$A$13,0.95,1,1)</f>
        <v>697.74212812440487</v>
      </c>
    </row>
    <row r="23" spans="1:5" x14ac:dyDescent="0.25">
      <c r="A23" s="1">
        <v>45566</v>
      </c>
      <c r="C23" s="22">
        <f>_xlfn.FORECAST.ETS(A23,$B$2:$B$13,$A$2:$A$13,1,1)</f>
        <v>419.47454812082304</v>
      </c>
      <c r="D23" s="22">
        <f>C23-_xlfn.FORECAST.ETS.CONFINT(A23,$B$2:$B$13,$A$2:$A$13,0.95,1,1)</f>
        <v>137.1464898573181</v>
      </c>
      <c r="E23" s="22">
        <f>C23+_xlfn.FORECAST.ETS.CONFINT(A23,$B$2:$B$13,$A$2:$A$13,0.95,1,1)</f>
        <v>701.80260638432799</v>
      </c>
    </row>
    <row r="24" spans="1:5" x14ac:dyDescent="0.25">
      <c r="A24" s="1">
        <v>45597</v>
      </c>
      <c r="C24" s="22">
        <f>_xlfn.FORECAST.ETS(A24,$B$2:$B$13,$A$2:$A$13,1,1)</f>
        <v>417.49713691542377</v>
      </c>
      <c r="D24" s="22">
        <f>C24-_xlfn.FORECAST.ETS.CONFINT(A24,$B$2:$B$13,$A$2:$A$13,0.95,1,1)</f>
        <v>129.21237623699665</v>
      </c>
      <c r="E24" s="22">
        <f>C24+_xlfn.FORECAST.ETS.CONFINT(A24,$B$2:$B$13,$A$2:$A$13,0.95,1,1)</f>
        <v>705.78189759385089</v>
      </c>
    </row>
    <row r="25" spans="1:5" x14ac:dyDescent="0.25">
      <c r="A25" s="1">
        <v>45627</v>
      </c>
      <c r="C25" s="22">
        <f>_xlfn.FORECAST.ETS(A25,$B$2:$B$13,$A$2:$A$13,1,1)</f>
        <v>415.51972571002472</v>
      </c>
      <c r="D25" s="22">
        <f>C25-_xlfn.FORECAST.ETS.CONFINT(A25,$B$2:$B$13,$A$2:$A$13,0.95,1,1)</f>
        <v>121.35434670439776</v>
      </c>
      <c r="E25" s="22">
        <f>C25+_xlfn.FORECAST.ETS.CONFINT(A25,$B$2:$B$13,$A$2:$A$13,0.95,1,1)</f>
        <v>709.68510471565173</v>
      </c>
    </row>
    <row r="26" spans="1:5" x14ac:dyDescent="0.25">
      <c r="A26" s="1">
        <v>45657</v>
      </c>
      <c r="C26" s="22">
        <f>_xlfn.FORECAST.ETS(A26,$B$2:$B$13,$A$2:$A$13,1,1)</f>
        <v>413.6061019628641</v>
      </c>
      <c r="D26" s="22">
        <f>C26-_xlfn.FORECAST.ETS.CONFINT(A26,$B$2:$B$13,$A$2:$A$13,0.95,1,1)</f>
        <v>113.8171822167792</v>
      </c>
      <c r="E26" s="22">
        <f>C26+_xlfn.FORECAST.ETS.CONFINT(A26,$B$2:$B$13,$A$2:$A$13,0.95,1,1)</f>
        <v>713.395021708949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A8C2-5A3D-4F6D-9DCB-666AFC08B611}">
  <dimension ref="A2:W37"/>
  <sheetViews>
    <sheetView workbookViewId="0">
      <selection activeCell="A3" sqref="A3:C14"/>
    </sheetView>
  </sheetViews>
  <sheetFormatPr baseColWidth="10" defaultColWidth="11.5703125" defaultRowHeight="15" x14ac:dyDescent="0.25"/>
  <cols>
    <col min="2" max="2" width="21.42578125" customWidth="1"/>
    <col min="3" max="3" width="17.5703125" customWidth="1"/>
    <col min="7" max="7" width="17.42578125" customWidth="1"/>
  </cols>
  <sheetData>
    <row r="2" spans="1:23" x14ac:dyDescent="0.25">
      <c r="C2" s="12" t="s">
        <v>72</v>
      </c>
      <c r="G2" s="12" t="s">
        <v>75</v>
      </c>
      <c r="K2" s="12" t="s">
        <v>51</v>
      </c>
      <c r="L2" s="12" t="s">
        <v>52</v>
      </c>
      <c r="M2" s="12" t="s">
        <v>53</v>
      </c>
      <c r="N2" s="12" t="s">
        <v>54</v>
      </c>
      <c r="O2" s="12" t="s">
        <v>55</v>
      </c>
      <c r="P2" s="12" t="s">
        <v>56</v>
      </c>
      <c r="Q2" s="12" t="s">
        <v>57</v>
      </c>
      <c r="R2" s="12" t="s">
        <v>58</v>
      </c>
      <c r="S2" s="12" t="s">
        <v>82</v>
      </c>
      <c r="T2" s="12" t="s">
        <v>59</v>
      </c>
      <c r="U2" s="12" t="s">
        <v>60</v>
      </c>
      <c r="V2" s="12" t="s">
        <v>61</v>
      </c>
      <c r="W2" s="14" t="s">
        <v>73</v>
      </c>
    </row>
    <row r="3" spans="1:23" x14ac:dyDescent="0.25">
      <c r="A3" s="1">
        <v>44927</v>
      </c>
      <c r="B3" s="12" t="s">
        <v>51</v>
      </c>
      <c r="C3" s="11">
        <f>SUMIF('Base de datos'!$C$4:$C$371,Analisis!B3,'Base de datos'!$M$4:$M$371)</f>
        <v>538.26033057851248</v>
      </c>
      <c r="F3" s="12" t="s">
        <v>0</v>
      </c>
      <c r="G3" s="8">
        <f>COUNTIF('Base de datos'!$F$4:$F$371,Analisis!F3)</f>
        <v>192</v>
      </c>
      <c r="J3" s="12" t="s">
        <v>11</v>
      </c>
      <c r="K3" s="17">
        <f>COUNTIFS('Base de datos'!$G$4:$G$371,Analisis!$J3,'Base de datos'!$C$4:$C$371,Analisis!K$2)</f>
        <v>6</v>
      </c>
      <c r="L3" s="17">
        <f>COUNTIFS('Base de datos'!$G$4:$G$371,Analisis!$J3,'Base de datos'!$C$4:$C$371,Analisis!L$2)</f>
        <v>2</v>
      </c>
      <c r="M3" s="17">
        <f>COUNTIFS('Base de datos'!$G$4:$G$371,Analisis!$J3,'Base de datos'!$C$4:$C$371,Analisis!M$2)</f>
        <v>2</v>
      </c>
      <c r="N3" s="17">
        <f>COUNTIFS('Base de datos'!$G$4:$G$371,Analisis!$J3,'Base de datos'!$C$4:$C$371,Analisis!N$2)</f>
        <v>2</v>
      </c>
      <c r="O3" s="17">
        <f>COUNTIFS('Base de datos'!$G$4:$G$371,Analisis!$J3,'Base de datos'!$C$4:$C$371,Analisis!O$2)</f>
        <v>5</v>
      </c>
      <c r="P3" s="17">
        <f>COUNTIFS('Base de datos'!$G$4:$G$371,Analisis!$J3,'Base de datos'!$C$4:$C$371,Analisis!P$2)</f>
        <v>5</v>
      </c>
      <c r="Q3" s="17">
        <f>COUNTIFS('Base de datos'!$G$4:$G$371,Analisis!$J3,'Base de datos'!$C$4:$C$371,Analisis!Q$2)</f>
        <v>1</v>
      </c>
      <c r="R3" s="17">
        <f>COUNTIFS('Base de datos'!$G$4:$G$371,Analisis!$J3,'Base de datos'!$C$4:$C$371,Analisis!R$2)</f>
        <v>2</v>
      </c>
      <c r="S3" s="17">
        <f>COUNTIFS('Base de datos'!$G$4:$G$371,Analisis!$J3,'Base de datos'!$C$4:$C$371,Analisis!S$2)</f>
        <v>1</v>
      </c>
      <c r="T3" s="17">
        <f>COUNTIFS('Base de datos'!$G$4:$G$371,Analisis!$J3,'Base de datos'!$C$4:$C$371,Analisis!T$2)</f>
        <v>3</v>
      </c>
      <c r="U3" s="17">
        <f>COUNTIFS('Base de datos'!$G$4:$G$371,Analisis!$J3,'Base de datos'!$C$4:$C$371,Analisis!U$2)</f>
        <v>4</v>
      </c>
      <c r="V3" s="17">
        <f>COUNTIFS('Base de datos'!$G$4:$G$371,Analisis!$J3,'Base de datos'!$C$4:$C$371,Analisis!V$2)</f>
        <v>3</v>
      </c>
      <c r="W3" s="18">
        <f>SUM(K3:V3)</f>
        <v>36</v>
      </c>
    </row>
    <row r="4" spans="1:23" x14ac:dyDescent="0.25">
      <c r="A4" s="1">
        <v>44958</v>
      </c>
      <c r="B4" s="12" t="s">
        <v>52</v>
      </c>
      <c r="C4" s="11">
        <f>SUMIF('Base de datos'!$C$4:$C$371,Analisis!B4,'Base de datos'!$M$4:$M$371)</f>
        <v>536.6487603305784</v>
      </c>
      <c r="D4" s="4"/>
      <c r="F4" s="12" t="s">
        <v>5</v>
      </c>
      <c r="G4" s="8">
        <f>COUNTIF('Base de datos'!$F$4:$F$371,Analisis!F4)</f>
        <v>176</v>
      </c>
      <c r="J4" s="12" t="s">
        <v>18</v>
      </c>
      <c r="K4" s="17">
        <f>COUNTIFS('Base de datos'!$G$4:$G$371,Analisis!$J4,'Base de datos'!$C$4:$C$371,Analisis!K$2)</f>
        <v>4</v>
      </c>
      <c r="L4" s="17">
        <f>COUNTIFS('Base de datos'!$G$4:$G$371,Analisis!$J4,'Base de datos'!$C$4:$C$371,Analisis!L$2)</f>
        <v>4</v>
      </c>
      <c r="M4" s="17">
        <f>COUNTIFS('Base de datos'!$G$4:$G$371,Analisis!$J4,'Base de datos'!$C$4:$C$371,Analisis!M$2)</f>
        <v>1</v>
      </c>
      <c r="N4" s="17">
        <f>COUNTIFS('Base de datos'!$G$4:$G$371,Analisis!$J4,'Base de datos'!$C$4:$C$371,Analisis!N$2)</f>
        <v>3</v>
      </c>
      <c r="O4" s="17">
        <f>COUNTIFS('Base de datos'!$G$4:$G$371,Analisis!$J4,'Base de datos'!$C$4:$C$371,Analisis!O$2)</f>
        <v>0</v>
      </c>
      <c r="P4" s="17">
        <f>COUNTIFS('Base de datos'!$G$4:$G$371,Analisis!$J4,'Base de datos'!$C$4:$C$371,Analisis!P$2)</f>
        <v>0</v>
      </c>
      <c r="Q4" s="17">
        <f>COUNTIFS('Base de datos'!$G$4:$G$371,Analisis!$J4,'Base de datos'!$C$4:$C$371,Analisis!Q$2)</f>
        <v>0</v>
      </c>
      <c r="R4" s="17">
        <f>COUNTIFS('Base de datos'!$G$4:$G$371,Analisis!$J4,'Base de datos'!$C$4:$C$371,Analisis!R$2)</f>
        <v>0</v>
      </c>
      <c r="S4" s="17">
        <f>COUNTIFS('Base de datos'!$G$4:$G$371,Analisis!$J4,'Base de datos'!$C$4:$C$371,Analisis!S$2)</f>
        <v>1</v>
      </c>
      <c r="T4" s="17">
        <f>COUNTIFS('Base de datos'!$G$4:$G$371,Analisis!$J4,'Base de datos'!$C$4:$C$371,Analisis!T$2)</f>
        <v>8</v>
      </c>
      <c r="U4" s="17">
        <f>COUNTIFS('Base de datos'!$G$4:$G$371,Analisis!$J4,'Base de datos'!$C$4:$C$371,Analisis!U$2)</f>
        <v>4</v>
      </c>
      <c r="V4" s="17">
        <f>COUNTIFS('Base de datos'!$G$4:$G$371,Analisis!$J4,'Base de datos'!$C$4:$C$371,Analisis!V$2)</f>
        <v>5</v>
      </c>
      <c r="W4" s="18">
        <f>SUM(K4:V4)</f>
        <v>30</v>
      </c>
    </row>
    <row r="5" spans="1:23" x14ac:dyDescent="0.25">
      <c r="A5" s="1">
        <v>44986</v>
      </c>
      <c r="B5" s="12" t="s">
        <v>53</v>
      </c>
      <c r="C5" s="11">
        <f>SUMIF('Base de datos'!$C$4:$C$371,Analisis!B5,'Base de datos'!$M$4:$M$371)</f>
        <v>275.97107438016525</v>
      </c>
      <c r="D5" s="4"/>
      <c r="J5" s="12" t="s">
        <v>1</v>
      </c>
      <c r="K5" s="17">
        <f>COUNTIFS('Base de datos'!$G$4:$G$371,Analisis!$J5,'Base de datos'!$C$4:$C$371,Analisis!K$2)</f>
        <v>4</v>
      </c>
      <c r="L5" s="17">
        <f>COUNTIFS('Base de datos'!$G$4:$G$371,Analisis!$J5,'Base de datos'!$C$4:$C$371,Analisis!L$2)</f>
        <v>10</v>
      </c>
      <c r="M5" s="17">
        <f>COUNTIFS('Base de datos'!$G$4:$G$371,Analisis!$J5,'Base de datos'!$C$4:$C$371,Analisis!M$2)</f>
        <v>4</v>
      </c>
      <c r="N5" s="17">
        <f>COUNTIFS('Base de datos'!$G$4:$G$371,Analisis!$J5,'Base de datos'!$C$4:$C$371,Analisis!N$2)</f>
        <v>1</v>
      </c>
      <c r="O5" s="17">
        <f>COUNTIFS('Base de datos'!$G$4:$G$371,Analisis!$J5,'Base de datos'!$C$4:$C$371,Analisis!O$2)</f>
        <v>5</v>
      </c>
      <c r="P5" s="17">
        <f>COUNTIFS('Base de datos'!$G$4:$G$371,Analisis!$J5,'Base de datos'!$C$4:$C$371,Analisis!P$2)</f>
        <v>4</v>
      </c>
      <c r="Q5" s="17">
        <f>COUNTIFS('Base de datos'!$G$4:$G$371,Analisis!$J5,'Base de datos'!$C$4:$C$371,Analisis!Q$2)</f>
        <v>6</v>
      </c>
      <c r="R5" s="17">
        <f>COUNTIFS('Base de datos'!$G$4:$G$371,Analisis!$J5,'Base de datos'!$C$4:$C$371,Analisis!R$2)</f>
        <v>3</v>
      </c>
      <c r="S5" s="17">
        <f>COUNTIFS('Base de datos'!$G$4:$G$371,Analisis!$J5,'Base de datos'!$C$4:$C$371,Analisis!S$2)</f>
        <v>6</v>
      </c>
      <c r="T5" s="17">
        <f>COUNTIFS('Base de datos'!$G$4:$G$371,Analisis!$J5,'Base de datos'!$C$4:$C$371,Analisis!T$2)</f>
        <v>2</v>
      </c>
      <c r="U5" s="17">
        <f>COUNTIFS('Base de datos'!$G$4:$G$371,Analisis!$J5,'Base de datos'!$C$4:$C$371,Analisis!U$2)</f>
        <v>12</v>
      </c>
      <c r="V5" s="17">
        <f>COUNTIFS('Base de datos'!$G$4:$G$371,Analisis!$J5,'Base de datos'!$C$4:$C$371,Analisis!V$2)</f>
        <v>8</v>
      </c>
      <c r="W5" s="18">
        <f>SUM(K5:V5)</f>
        <v>65</v>
      </c>
    </row>
    <row r="6" spans="1:23" x14ac:dyDescent="0.25">
      <c r="A6" s="1">
        <v>45017</v>
      </c>
      <c r="B6" s="12" t="s">
        <v>54</v>
      </c>
      <c r="C6" s="11">
        <f>SUMIF('Base de datos'!$C$4:$C$371,Analisis!B6,'Base de datos'!$M$4:$M$371)</f>
        <v>458.7933884297521</v>
      </c>
      <c r="D6" s="4"/>
      <c r="J6" s="12" t="s">
        <v>22</v>
      </c>
      <c r="K6" s="17">
        <f>COUNTIFS('Base de datos'!$G$4:$G$371,Analisis!$J6,'Base de datos'!$C$4:$C$371,Analisis!K$2)</f>
        <v>7</v>
      </c>
      <c r="L6" s="17">
        <f>COUNTIFS('Base de datos'!$G$4:$G$371,Analisis!$J6,'Base de datos'!$C$4:$C$371,Analisis!L$2)</f>
        <v>2</v>
      </c>
      <c r="M6" s="17">
        <f>COUNTIFS('Base de datos'!$G$4:$G$371,Analisis!$J6,'Base de datos'!$C$4:$C$371,Analisis!M$2)</f>
        <v>1</v>
      </c>
      <c r="N6" s="17">
        <f>COUNTIFS('Base de datos'!$G$4:$G$371,Analisis!$J6,'Base de datos'!$C$4:$C$371,Analisis!N$2)</f>
        <v>7</v>
      </c>
      <c r="O6" s="17">
        <f>COUNTIFS('Base de datos'!$G$4:$G$371,Analisis!$J6,'Base de datos'!$C$4:$C$371,Analisis!O$2)</f>
        <v>8</v>
      </c>
      <c r="P6" s="17">
        <f>COUNTIFS('Base de datos'!$G$4:$G$371,Analisis!$J6,'Base de datos'!$C$4:$C$371,Analisis!P$2)</f>
        <v>8</v>
      </c>
      <c r="Q6" s="17">
        <f>COUNTIFS('Base de datos'!$G$4:$G$371,Analisis!$J6,'Base de datos'!$C$4:$C$371,Analisis!Q$2)</f>
        <v>11</v>
      </c>
      <c r="R6" s="17">
        <f>COUNTIFS('Base de datos'!$G$4:$G$371,Analisis!$J6,'Base de datos'!$C$4:$C$371,Analisis!R$2)</f>
        <v>4</v>
      </c>
      <c r="S6" s="17">
        <f>COUNTIFS('Base de datos'!$G$4:$G$371,Analisis!$J6,'Base de datos'!$C$4:$C$371,Analisis!S$2)</f>
        <v>9</v>
      </c>
      <c r="T6" s="17">
        <f>COUNTIFS('Base de datos'!$G$4:$G$371,Analisis!$J6,'Base de datos'!$C$4:$C$371,Analisis!T$2)</f>
        <v>9</v>
      </c>
      <c r="U6" s="17">
        <f>COUNTIFS('Base de datos'!$G$4:$G$371,Analisis!$J6,'Base de datos'!$C$4:$C$371,Analisis!U$2)</f>
        <v>3</v>
      </c>
      <c r="V6" s="17">
        <f>COUNTIFS('Base de datos'!$G$4:$G$371,Analisis!$J6,'Base de datos'!$C$4:$C$371,Analisis!V$2)</f>
        <v>3</v>
      </c>
      <c r="W6" s="18">
        <f>SUM(K6:V6)</f>
        <v>72</v>
      </c>
    </row>
    <row r="7" spans="1:23" x14ac:dyDescent="0.25">
      <c r="A7" s="1">
        <v>45047</v>
      </c>
      <c r="B7" s="12" t="s">
        <v>55</v>
      </c>
      <c r="C7" s="11">
        <f>SUMIF('Base de datos'!$C$4:$C$371,Analisis!B7,'Base de datos'!$M$4:$M$371)</f>
        <v>462.6611570247934</v>
      </c>
      <c r="D7" s="4"/>
      <c r="J7" s="12" t="s">
        <v>16</v>
      </c>
      <c r="K7" s="17">
        <f>COUNTIFS('Base de datos'!$G$4:$G$371,Analisis!$J7,'Base de datos'!$C$4:$C$371,Analisis!K$2)</f>
        <v>6</v>
      </c>
      <c r="L7" s="17">
        <f>COUNTIFS('Base de datos'!$G$4:$G$371,Analisis!$J7,'Base de datos'!$C$4:$C$371,Analisis!L$2)</f>
        <v>2</v>
      </c>
      <c r="M7" s="17">
        <f>COUNTIFS('Base de datos'!$G$4:$G$371,Analisis!$J7,'Base de datos'!$C$4:$C$371,Analisis!M$2)</f>
        <v>4</v>
      </c>
      <c r="N7" s="17">
        <f>COUNTIFS('Base de datos'!$G$4:$G$371,Analisis!$J7,'Base de datos'!$C$4:$C$371,Analisis!N$2)</f>
        <v>5</v>
      </c>
      <c r="O7" s="17">
        <f>COUNTIFS('Base de datos'!$G$4:$G$371,Analisis!$J7,'Base de datos'!$C$4:$C$371,Analisis!O$2)</f>
        <v>2</v>
      </c>
      <c r="P7" s="17">
        <f>COUNTIFS('Base de datos'!$G$4:$G$371,Analisis!$J7,'Base de datos'!$C$4:$C$371,Analisis!P$2)</f>
        <v>4</v>
      </c>
      <c r="Q7" s="17">
        <f>COUNTIFS('Base de datos'!$G$4:$G$371,Analisis!$J7,'Base de datos'!$C$4:$C$371,Analisis!Q$2)</f>
        <v>4</v>
      </c>
      <c r="R7" s="17">
        <f>COUNTIFS('Base de datos'!$G$4:$G$371,Analisis!$J7,'Base de datos'!$C$4:$C$371,Analisis!R$2)</f>
        <v>1</v>
      </c>
      <c r="S7" s="17">
        <f>COUNTIFS('Base de datos'!$G$4:$G$371,Analisis!$J7,'Base de datos'!$C$4:$C$371,Analisis!S$2)</f>
        <v>1</v>
      </c>
      <c r="T7" s="17">
        <f>COUNTIFS('Base de datos'!$G$4:$G$371,Analisis!$J7,'Base de datos'!$C$4:$C$371,Analisis!T$2)</f>
        <v>5</v>
      </c>
      <c r="U7" s="17">
        <f>COUNTIFS('Base de datos'!$G$4:$G$371,Analisis!$J7,'Base de datos'!$C$4:$C$371,Analisis!U$2)</f>
        <v>4</v>
      </c>
      <c r="V7" s="17">
        <f>COUNTIFS('Base de datos'!$G$4:$G$371,Analisis!$J7,'Base de datos'!$C$4:$C$371,Analisis!V$2)</f>
        <v>0</v>
      </c>
      <c r="W7" s="18">
        <f>SUM(K7:V7)</f>
        <v>38</v>
      </c>
    </row>
    <row r="8" spans="1:23" x14ac:dyDescent="0.25">
      <c r="A8" s="1">
        <v>45078</v>
      </c>
      <c r="B8" s="12" t="s">
        <v>56</v>
      </c>
      <c r="C8" s="11">
        <f>SUMIF('Base de datos'!$C$4:$C$371,Analisis!B8,'Base de datos'!$M$4:$M$371)</f>
        <v>398.01239669421483</v>
      </c>
      <c r="D8" s="4"/>
      <c r="J8" s="12" t="s">
        <v>62</v>
      </c>
      <c r="K8" s="17">
        <f>COUNTIFS('Base de datos'!$G$4:$G$371,Analisis!$J8,'Base de datos'!$C$4:$C$371,Analisis!K$2)</f>
        <v>3</v>
      </c>
      <c r="L8" s="17">
        <f>COUNTIFS('Base de datos'!$G$4:$G$371,Analisis!$J8,'Base de datos'!$C$4:$C$371,Analisis!L$2)</f>
        <v>3</v>
      </c>
      <c r="M8" s="17">
        <f>COUNTIFS('Base de datos'!$G$4:$G$371,Analisis!$J8,'Base de datos'!$C$4:$C$371,Analisis!M$2)</f>
        <v>5</v>
      </c>
      <c r="N8" s="17">
        <f>COUNTIFS('Base de datos'!$G$4:$G$371,Analisis!$J8,'Base de datos'!$C$4:$C$371,Analisis!N$2)</f>
        <v>4</v>
      </c>
      <c r="O8" s="17">
        <f>COUNTIFS('Base de datos'!$G$4:$G$371,Analisis!$J8,'Base de datos'!$C$4:$C$371,Analisis!O$2)</f>
        <v>7</v>
      </c>
      <c r="P8" s="17">
        <f>COUNTIFS('Base de datos'!$G$4:$G$371,Analisis!$J8,'Base de datos'!$C$4:$C$371,Analisis!P$2)</f>
        <v>5</v>
      </c>
      <c r="Q8" s="17">
        <f>COUNTIFS('Base de datos'!$G$4:$G$371,Analisis!$J8,'Base de datos'!$C$4:$C$371,Analisis!Q$2)</f>
        <v>5</v>
      </c>
      <c r="R8" s="17">
        <f>COUNTIFS('Base de datos'!$G$4:$G$371,Analisis!$J8,'Base de datos'!$C$4:$C$371,Analisis!R$2)</f>
        <v>2</v>
      </c>
      <c r="S8" s="17">
        <f>COUNTIFS('Base de datos'!$G$4:$G$371,Analisis!$J8,'Base de datos'!$C$4:$C$371,Analisis!S$2)</f>
        <v>1</v>
      </c>
      <c r="T8" s="17">
        <f>COUNTIFS('Base de datos'!$G$4:$G$371,Analisis!$J8,'Base de datos'!$C$4:$C$371,Analisis!T$2)</f>
        <v>2</v>
      </c>
      <c r="U8" s="17">
        <f>COUNTIFS('Base de datos'!$G$4:$G$371,Analisis!$J8,'Base de datos'!$C$4:$C$371,Analisis!U$2)</f>
        <v>3</v>
      </c>
      <c r="V8" s="17">
        <f>COUNTIFS('Base de datos'!$G$4:$G$371,Analisis!$J8,'Base de datos'!$C$4:$C$371,Analisis!V$2)</f>
        <v>3</v>
      </c>
      <c r="W8" s="18">
        <f>SUM(K8:V8)</f>
        <v>43</v>
      </c>
    </row>
    <row r="9" spans="1:23" x14ac:dyDescent="0.25">
      <c r="A9" s="1">
        <v>45108</v>
      </c>
      <c r="B9" s="12" t="s">
        <v>57</v>
      </c>
      <c r="C9" s="11">
        <f>SUMIF('Base de datos'!$C$4:$C$371,Analisis!B9,'Base de datos'!$M$4:$M$371)</f>
        <v>376.32231404958679</v>
      </c>
      <c r="D9" s="4"/>
      <c r="J9" s="12" t="s">
        <v>21</v>
      </c>
      <c r="K9" s="17">
        <f>COUNTIFS('Base de datos'!$G$4:$G$371,Analisis!$J9,'Base de datos'!$C$4:$C$371,Analisis!K$2)</f>
        <v>4</v>
      </c>
      <c r="L9" s="17">
        <f>COUNTIFS('Base de datos'!$G$4:$G$371,Analisis!$J9,'Base de datos'!$C$4:$C$371,Analisis!L$2)</f>
        <v>4</v>
      </c>
      <c r="M9" s="17">
        <f>COUNTIFS('Base de datos'!$G$4:$G$371,Analisis!$J9,'Base de datos'!$C$4:$C$371,Analisis!M$2)</f>
        <v>2</v>
      </c>
      <c r="N9" s="17">
        <f>COUNTIFS('Base de datos'!$G$4:$G$371,Analisis!$J9,'Base de datos'!$C$4:$C$371,Analisis!N$2)</f>
        <v>3</v>
      </c>
      <c r="O9" s="17">
        <f>COUNTIFS('Base de datos'!$G$4:$G$371,Analisis!$J9,'Base de datos'!$C$4:$C$371,Analisis!O$2)</f>
        <v>2</v>
      </c>
      <c r="P9" s="17">
        <f>COUNTIFS('Base de datos'!$G$4:$G$371,Analisis!$J9,'Base de datos'!$C$4:$C$371,Analisis!P$2)</f>
        <v>2</v>
      </c>
      <c r="Q9" s="17">
        <f>COUNTIFS('Base de datos'!$G$4:$G$371,Analisis!$J9,'Base de datos'!$C$4:$C$371,Analisis!Q$2)</f>
        <v>0</v>
      </c>
      <c r="R9" s="17">
        <f>COUNTIFS('Base de datos'!$G$4:$G$371,Analisis!$J9,'Base de datos'!$C$4:$C$371,Analisis!R$2)</f>
        <v>6</v>
      </c>
      <c r="S9" s="17">
        <f>COUNTIFS('Base de datos'!$G$4:$G$371,Analisis!$J9,'Base de datos'!$C$4:$C$371,Analisis!S$2)</f>
        <v>1</v>
      </c>
      <c r="T9" s="17">
        <f>COUNTIFS('Base de datos'!$G$4:$G$371,Analisis!$J9,'Base de datos'!$C$4:$C$371,Analisis!T$2)</f>
        <v>2</v>
      </c>
      <c r="U9" s="17">
        <f>COUNTIFS('Base de datos'!$G$4:$G$371,Analisis!$J9,'Base de datos'!$C$4:$C$371,Analisis!U$2)</f>
        <v>3</v>
      </c>
      <c r="V9" s="17">
        <f>COUNTIFS('Base de datos'!$G$4:$G$371,Analisis!$J9,'Base de datos'!$C$4:$C$371,Analisis!V$2)</f>
        <v>4</v>
      </c>
      <c r="W9" s="18">
        <f>SUM(K9:V9)</f>
        <v>33</v>
      </c>
    </row>
    <row r="10" spans="1:23" x14ac:dyDescent="0.25">
      <c r="A10" s="1">
        <v>45139</v>
      </c>
      <c r="B10" s="12" t="s">
        <v>58</v>
      </c>
      <c r="C10" s="11">
        <f>SUMIF('Base de datos'!$C$4:$C$371,Analisis!B10,'Base de datos'!$M$4:$M$371)</f>
        <v>284.19421487603307</v>
      </c>
      <c r="D10" s="4"/>
      <c r="J10" s="12" t="s">
        <v>14</v>
      </c>
      <c r="K10" s="17">
        <f>COUNTIFS('Base de datos'!$G$4:$G$371,Analisis!$J10,'Base de datos'!$C$4:$C$371,Analisis!K$2)</f>
        <v>2</v>
      </c>
      <c r="L10" s="17">
        <f>COUNTIFS('Base de datos'!$G$4:$G$371,Analisis!$J10,'Base de datos'!$C$4:$C$371,Analisis!L$2)</f>
        <v>4</v>
      </c>
      <c r="M10" s="17">
        <f>COUNTIFS('Base de datos'!$G$4:$G$371,Analisis!$J10,'Base de datos'!$C$4:$C$371,Analisis!M$2)</f>
        <v>1</v>
      </c>
      <c r="N10" s="17">
        <f>COUNTIFS('Base de datos'!$G$4:$G$371,Analisis!$J10,'Base de datos'!$C$4:$C$371,Analisis!N$2)</f>
        <v>2</v>
      </c>
      <c r="O10" s="17">
        <f>COUNTIFS('Base de datos'!$G$4:$G$371,Analisis!$J10,'Base de datos'!$C$4:$C$371,Analisis!O$2)</f>
        <v>2</v>
      </c>
      <c r="P10" s="17">
        <f>COUNTIFS('Base de datos'!$G$4:$G$371,Analisis!$J10,'Base de datos'!$C$4:$C$371,Analisis!P$2)</f>
        <v>1</v>
      </c>
      <c r="Q10" s="17">
        <f>COUNTIFS('Base de datos'!$G$4:$G$371,Analisis!$J10,'Base de datos'!$C$4:$C$371,Analisis!Q$2)</f>
        <v>1</v>
      </c>
      <c r="R10" s="17">
        <f>COUNTIFS('Base de datos'!$G$4:$G$371,Analisis!$J10,'Base de datos'!$C$4:$C$371,Analisis!R$2)</f>
        <v>3</v>
      </c>
      <c r="S10" s="17">
        <f>COUNTIFS('Base de datos'!$G$4:$G$371,Analisis!$J10,'Base de datos'!$C$4:$C$371,Analisis!S$2)</f>
        <v>1</v>
      </c>
      <c r="T10" s="17">
        <f>COUNTIFS('Base de datos'!$G$4:$G$371,Analisis!$J10,'Base de datos'!$C$4:$C$371,Analisis!T$2)</f>
        <v>1</v>
      </c>
      <c r="U10" s="17">
        <f>COUNTIFS('Base de datos'!$G$4:$G$371,Analisis!$J10,'Base de datos'!$C$4:$C$371,Analisis!U$2)</f>
        <v>1</v>
      </c>
      <c r="V10" s="17">
        <f>COUNTIFS('Base de datos'!$G$4:$G$371,Analisis!$J10,'Base de datos'!$C$4:$C$371,Analisis!V$2)</f>
        <v>1</v>
      </c>
      <c r="W10" s="18">
        <f>SUM(K10:V10)</f>
        <v>20</v>
      </c>
    </row>
    <row r="11" spans="1:23" x14ac:dyDescent="0.25">
      <c r="A11" s="1">
        <v>45170</v>
      </c>
      <c r="B11" s="12" t="s">
        <v>82</v>
      </c>
      <c r="C11" s="11">
        <f>SUMIF('Base de datos'!$C$4:$C$371,Analisis!B11,'Base de datos'!$M$4:$M$371)</f>
        <v>326.5371900826446</v>
      </c>
      <c r="D11" s="4"/>
      <c r="J11" s="12" t="s">
        <v>24</v>
      </c>
      <c r="K11" s="17">
        <f>COUNTIFS('Base de datos'!$G$4:$G$371,Analisis!$J11,'Base de datos'!$C$4:$C$371,Analisis!K$2)</f>
        <v>0</v>
      </c>
      <c r="L11" s="17">
        <f>COUNTIFS('Base de datos'!$G$4:$G$371,Analisis!$J11,'Base de datos'!$C$4:$C$371,Analisis!L$2)</f>
        <v>0</v>
      </c>
      <c r="M11" s="17">
        <f>COUNTIFS('Base de datos'!$G$4:$G$371,Analisis!$J11,'Base de datos'!$C$4:$C$371,Analisis!M$2)</f>
        <v>0</v>
      </c>
      <c r="N11" s="17">
        <f>COUNTIFS('Base de datos'!$G$4:$G$371,Analisis!$J11,'Base de datos'!$C$4:$C$371,Analisis!N$2)</f>
        <v>2</v>
      </c>
      <c r="O11" s="17">
        <f>COUNTIFS('Base de datos'!$G$4:$G$371,Analisis!$J11,'Base de datos'!$C$4:$C$371,Analisis!O$2)</f>
        <v>5</v>
      </c>
      <c r="P11" s="17">
        <f>COUNTIFS('Base de datos'!$G$4:$G$371,Analisis!$J11,'Base de datos'!$C$4:$C$371,Analisis!P$2)</f>
        <v>4</v>
      </c>
      <c r="Q11" s="17">
        <f>COUNTIFS('Base de datos'!$G$4:$G$371,Analisis!$J11,'Base de datos'!$C$4:$C$371,Analisis!Q$2)</f>
        <v>6</v>
      </c>
      <c r="R11" s="17">
        <f>COUNTIFS('Base de datos'!$G$4:$G$371,Analisis!$J11,'Base de datos'!$C$4:$C$371,Analisis!R$2)</f>
        <v>4</v>
      </c>
      <c r="S11" s="17">
        <f>COUNTIFS('Base de datos'!$G$4:$G$371,Analisis!$J11,'Base de datos'!$C$4:$C$371,Analisis!S$2)</f>
        <v>5</v>
      </c>
      <c r="T11" s="17">
        <f>COUNTIFS('Base de datos'!$G$4:$G$371,Analisis!$J11,'Base de datos'!$C$4:$C$371,Analisis!T$2)</f>
        <v>5</v>
      </c>
      <c r="U11" s="17">
        <f>COUNTIFS('Base de datos'!$G$4:$G$371,Analisis!$J11,'Base de datos'!$C$4:$C$371,Analisis!U$2)</f>
        <v>0</v>
      </c>
      <c r="V11" s="17">
        <f>COUNTIFS('Base de datos'!$G$4:$G$371,Analisis!$J11,'Base de datos'!$C$4:$C$371,Analisis!V$2)</f>
        <v>0</v>
      </c>
      <c r="W11" s="18">
        <f>SUM(K11:V11)</f>
        <v>31</v>
      </c>
    </row>
    <row r="12" spans="1:23" x14ac:dyDescent="0.25">
      <c r="A12" s="1">
        <v>45200</v>
      </c>
      <c r="B12" s="12" t="s">
        <v>59</v>
      </c>
      <c r="C12" s="11">
        <f>SUMIF('Base de datos'!$C$4:$C$371,Analisis!B12,'Base de datos'!$M$4:$M$371)</f>
        <v>605.21900826446279</v>
      </c>
      <c r="D12" s="4"/>
      <c r="J12" s="13" t="s">
        <v>73</v>
      </c>
      <c r="K12" s="18">
        <f>SUM(K3:K11)</f>
        <v>36</v>
      </c>
      <c r="L12" s="18">
        <f>SUM(L3:L11)</f>
        <v>31</v>
      </c>
      <c r="M12" s="18">
        <f>SUM(M3:M11)</f>
        <v>20</v>
      </c>
      <c r="N12" s="18">
        <f>SUM(N3:N11)</f>
        <v>29</v>
      </c>
      <c r="O12" s="18">
        <f>SUM(O3:O11)</f>
        <v>36</v>
      </c>
      <c r="P12" s="18">
        <f>SUM(P3:P11)</f>
        <v>33</v>
      </c>
      <c r="Q12" s="18">
        <f>SUM(Q3:Q11)</f>
        <v>34</v>
      </c>
      <c r="R12" s="18">
        <f>SUM(R3:R11)</f>
        <v>25</v>
      </c>
      <c r="S12" s="18">
        <f>SUM(S3:S11)</f>
        <v>26</v>
      </c>
      <c r="T12" s="18">
        <f>SUM(T3:T11)</f>
        <v>37</v>
      </c>
      <c r="U12" s="18">
        <f>SUM(U3:U11)</f>
        <v>34</v>
      </c>
      <c r="V12" s="18">
        <f>SUM(V3:V11)</f>
        <v>27</v>
      </c>
      <c r="W12" s="18">
        <f>SUM(K12:V12)</f>
        <v>368</v>
      </c>
    </row>
    <row r="13" spans="1:23" x14ac:dyDescent="0.25">
      <c r="A13" s="1">
        <v>45231</v>
      </c>
      <c r="B13" s="12" t="s">
        <v>60</v>
      </c>
      <c r="C13" s="11">
        <f>SUMIF('Base de datos'!$C$4:$C$371,Analisis!B13,'Base de datos'!$M$4:$M$371)</f>
        <v>475.56611570247929</v>
      </c>
      <c r="D13" s="4"/>
      <c r="W13" s="19"/>
    </row>
    <row r="14" spans="1:23" x14ac:dyDescent="0.25">
      <c r="A14" s="1">
        <v>45261</v>
      </c>
      <c r="B14" s="12" t="s">
        <v>61</v>
      </c>
      <c r="C14" s="11">
        <f>SUMIF('Base de datos'!$C$4:$C$371,Analisis!B14,'Base de datos'!$M$4:$M$371)</f>
        <v>446.10330578512389</v>
      </c>
      <c r="D14" s="4"/>
    </row>
    <row r="15" spans="1:23" x14ac:dyDescent="0.25">
      <c r="B15" s="10" t="s">
        <v>73</v>
      </c>
      <c r="C15" s="15"/>
      <c r="D15" s="4"/>
    </row>
    <row r="16" spans="1:23" x14ac:dyDescent="0.25">
      <c r="D16" s="4"/>
    </row>
    <row r="17" spans="2:23" x14ac:dyDescent="0.25">
      <c r="D17" s="4"/>
      <c r="K17" s="12" t="s">
        <v>51</v>
      </c>
      <c r="L17" s="12" t="s">
        <v>52</v>
      </c>
      <c r="M17" s="12" t="s">
        <v>53</v>
      </c>
      <c r="N17" s="12" t="s">
        <v>54</v>
      </c>
      <c r="O17" s="12" t="s">
        <v>55</v>
      </c>
      <c r="P17" s="12" t="s">
        <v>56</v>
      </c>
      <c r="Q17" s="12" t="s">
        <v>57</v>
      </c>
      <c r="R17" s="12" t="s">
        <v>58</v>
      </c>
      <c r="S17" s="12" t="s">
        <v>82</v>
      </c>
      <c r="T17" s="12" t="s">
        <v>59</v>
      </c>
      <c r="U17" s="12" t="s">
        <v>60</v>
      </c>
      <c r="V17" s="12" t="s">
        <v>61</v>
      </c>
      <c r="W17" s="14" t="s">
        <v>73</v>
      </c>
    </row>
    <row r="18" spans="2:23" x14ac:dyDescent="0.25">
      <c r="C18" s="12" t="s">
        <v>72</v>
      </c>
      <c r="D18" s="4"/>
      <c r="J18" s="12" t="s">
        <v>11</v>
      </c>
      <c r="K18" s="20">
        <f>IFERROR(AVERAGEIFS('Base de datos'!$M$4:$M$371,'Base de datos'!$C$4:$C$371,Analisis!K$17,'Base de datos'!$G$4:$G$371,Analisis!$J18),"")</f>
        <v>13.012396694214877</v>
      </c>
      <c r="L18" s="20">
        <f>IFERROR(AVERAGEIFS('Base de datos'!$M$4:$M$371,'Base de datos'!$C$4:$C$371,Analisis!L$17,'Base de datos'!$G$4:$G$371,Analisis!$J18),"")</f>
        <v>11.152892561983471</v>
      </c>
      <c r="M18" s="20">
        <f>IFERROR(AVERAGEIFS('Base de datos'!$M$4:$M$371,'Base de datos'!$C$4:$C$371,Analisis!M$17,'Base de datos'!$G$4:$G$371,Analisis!$J18),"")</f>
        <v>10.533057851239668</v>
      </c>
      <c r="N18" s="20">
        <f>IFERROR(AVERAGEIFS('Base de datos'!$M$4:$M$371,'Base de datos'!$C$4:$C$371,Analisis!N$17,'Base de datos'!$G$4:$G$371,Analisis!$J18),"")</f>
        <v>10.533057851239668</v>
      </c>
      <c r="O18" s="20">
        <f>IFERROR(AVERAGEIFS('Base de datos'!$M$4:$M$371,'Base de datos'!$C$4:$C$371,Analisis!O$17,'Base de datos'!$G$4:$G$371,Analisis!$J18),"")</f>
        <v>12.557851239669423</v>
      </c>
      <c r="P18" s="20">
        <f>IFERROR(AVERAGEIFS('Base de datos'!$M$4:$M$371,'Base de datos'!$C$4:$C$371,Analisis!P$17,'Base de datos'!$G$4:$G$371,Analisis!$J18),"")</f>
        <v>12.971074380165287</v>
      </c>
      <c r="Q18" s="20">
        <f>IFERROR(AVERAGEIFS('Base de datos'!$M$4:$M$371,'Base de datos'!$C$4:$C$371,Analisis!Q$17,'Base de datos'!$G$4:$G$371,Analisis!$J18),"")</f>
        <v>9.5</v>
      </c>
      <c r="R18" s="20">
        <f>IFERROR(AVERAGEIFS('Base de datos'!$M$4:$M$371,'Base de datos'!$C$4:$C$371,Analisis!R$17,'Base de datos'!$G$4:$G$371,Analisis!$J18),"")</f>
        <v>9.9132231404958677</v>
      </c>
      <c r="S18" s="20">
        <f>IFERROR(AVERAGEIFS('Base de datos'!$M$4:$M$371,'Base de datos'!$C$4:$C$371,Analisis!S$17,'Base de datos'!$G$4:$G$371,Analisis!$J18),"")</f>
        <v>8.6735537190082646</v>
      </c>
      <c r="T18" s="20">
        <f>IFERROR(AVERAGEIFS('Base de datos'!$M$4:$M$371,'Base de datos'!$C$4:$C$371,Analisis!T$17,'Base de datos'!$G$4:$G$371,Analisis!$J18),"")</f>
        <v>11.428374655647383</v>
      </c>
      <c r="U18" s="20">
        <f>IFERROR(AVERAGEIFS('Base de datos'!$M$4:$M$371,'Base de datos'!$C$4:$C$371,Analisis!U$17,'Base de datos'!$G$4:$G$371,Analisis!$J18),"")</f>
        <v>10.636363636363637</v>
      </c>
      <c r="V18" s="20">
        <f>IFERROR(AVERAGEIFS('Base de datos'!$M$4:$M$371,'Base de datos'!$C$4:$C$371,Analisis!V$17,'Base de datos'!$G$4:$G$371,Analisis!$J18),"")</f>
        <v>12.668044077134986</v>
      </c>
      <c r="W18" s="21">
        <f>SUM(K18:V18)</f>
        <v>133.57988980716254</v>
      </c>
    </row>
    <row r="19" spans="2:23" x14ac:dyDescent="0.25">
      <c r="B19" s="12" t="s">
        <v>42</v>
      </c>
      <c r="C19" s="16">
        <f>AVERAGEIF('Base de datos'!$E$4:$E$371,Analisis!B19,'Base de datos'!$M$4:$M$371)</f>
        <v>15.112947658402206</v>
      </c>
      <c r="D19" s="4"/>
      <c r="J19" s="12" t="s">
        <v>18</v>
      </c>
      <c r="K19" s="20">
        <f>IFERROR(AVERAGEIFS('Base de datos'!$M$4:$M$371,'Base de datos'!$C$4:$C$371,Analisis!K$17,'Base de datos'!$G$4:$G$371,Analisis!$J19),"")</f>
        <v>40.904958677685954</v>
      </c>
      <c r="L19" s="20">
        <f>IFERROR(AVERAGEIFS('Base de datos'!$M$4:$M$371,'Base de datos'!$C$4:$C$371,Analisis!L$17,'Base de datos'!$G$4:$G$371,Analisis!$J19),"")</f>
        <v>42.867768595041319</v>
      </c>
      <c r="M19" s="20">
        <f>IFERROR(AVERAGEIFS('Base de datos'!$M$4:$M$371,'Base de datos'!$C$4:$C$371,Analisis!M$17,'Base de datos'!$G$4:$G$371,Analisis!$J19),"")</f>
        <v>60</v>
      </c>
      <c r="N19" s="20">
        <f>IFERROR(AVERAGEIFS('Base de datos'!$M$4:$M$371,'Base de datos'!$C$4:$C$371,Analisis!N$17,'Base de datos'!$G$4:$G$371,Analisis!$J19),"")</f>
        <v>38.83884297520661</v>
      </c>
      <c r="O19" s="20" t="str">
        <f>IFERROR(AVERAGEIFS('Base de datos'!$M$4:$M$371,'Base de datos'!$C$4:$C$371,Analisis!O$17,'Base de datos'!$G$4:$G$371,Analisis!$J19),"")</f>
        <v/>
      </c>
      <c r="P19" s="20" t="str">
        <f>IFERROR(AVERAGEIFS('Base de datos'!$M$4:$M$371,'Base de datos'!$C$4:$C$371,Analisis!P$17,'Base de datos'!$G$4:$G$371,Analisis!$J19),"")</f>
        <v/>
      </c>
      <c r="Q19" s="20" t="str">
        <f>IFERROR(AVERAGEIFS('Base de datos'!$M$4:$M$371,'Base de datos'!$C$4:$C$371,Analisis!Q$17,'Base de datos'!$G$4:$G$371,Analisis!$J19),"")</f>
        <v/>
      </c>
      <c r="R19" s="20" t="str">
        <f>IFERROR(AVERAGEIFS('Base de datos'!$M$4:$M$371,'Base de datos'!$C$4:$C$371,Analisis!R$17,'Base de datos'!$G$4:$G$371,Analisis!$J19),"")</f>
        <v/>
      </c>
      <c r="S19" s="20">
        <f>IFERROR(AVERAGEIFS('Base de datos'!$M$4:$M$371,'Base de datos'!$C$4:$C$371,Analisis!S$17,'Base de datos'!$G$4:$G$371,Analisis!$J19),"")</f>
        <v>31.400826446280991</v>
      </c>
      <c r="T19" s="20">
        <f>IFERROR(AVERAGEIFS('Base de datos'!$M$4:$M$371,'Base de datos'!$C$4:$C$371,Analisis!T$17,'Base de datos'!$G$4:$G$371,Analisis!$J19),"")</f>
        <v>29.489669421487601</v>
      </c>
      <c r="U19" s="20">
        <f>IFERROR(AVERAGEIFS('Base de datos'!$M$4:$M$371,'Base de datos'!$C$4:$C$371,Analisis!U$17,'Base de datos'!$G$4:$G$371,Analisis!$J19),"")</f>
        <v>36.152892561983464</v>
      </c>
      <c r="V19" s="20">
        <f>IFERROR(AVERAGEIFS('Base de datos'!$M$4:$M$371,'Base de datos'!$C$4:$C$371,Analisis!V$17,'Base de datos'!$G$4:$G$371,Analisis!$J19),"")</f>
        <v>38.756198347107436</v>
      </c>
      <c r="W19" s="21">
        <f>SUM(K19:V19)</f>
        <v>318.4111570247934</v>
      </c>
    </row>
    <row r="20" spans="2:23" x14ac:dyDescent="0.25">
      <c r="B20" s="12" t="s">
        <v>31</v>
      </c>
      <c r="C20" s="16">
        <f>AVERAGEIF('Base de datos'!$E$4:$E$371,Analisis!B20,'Base de datos'!$M$4:$M$371)</f>
        <v>17.143190801293571</v>
      </c>
      <c r="D20" s="4"/>
      <c r="J20" s="12" t="s">
        <v>1</v>
      </c>
      <c r="K20" s="20">
        <f>IFERROR(AVERAGEIFS('Base de datos'!$M$4:$M$371,'Base de datos'!$C$4:$C$371,Analisis!K$17,'Base de datos'!$G$4:$G$371,Analisis!$J20),"")</f>
        <v>6.2975206611570247</v>
      </c>
      <c r="L20" s="20">
        <f>IFERROR(AVERAGEIFS('Base de datos'!$M$4:$M$371,'Base de datos'!$C$4:$C$371,Analisis!L$17,'Base de datos'!$G$4:$G$371,Analisis!$J20),"")</f>
        <v>6.1942148760330582</v>
      </c>
      <c r="M20" s="20">
        <f>IFERROR(AVERAGEIFS('Base de datos'!$M$4:$M$371,'Base de datos'!$C$4:$C$371,Analisis!M$17,'Base de datos'!$G$4:$G$371,Analisis!$J20),"")</f>
        <v>6.2975206611570247</v>
      </c>
      <c r="N20" s="20">
        <f>IFERROR(AVERAGEIFS('Base de datos'!$M$4:$M$371,'Base de datos'!$C$4:$C$371,Analisis!N$17,'Base de datos'!$G$4:$G$371,Analisis!$J20),"")</f>
        <v>6.6074380165289259</v>
      </c>
      <c r="O20" s="20">
        <f>IFERROR(AVERAGEIFS('Base de datos'!$M$4:$M$371,'Base de datos'!$C$4:$C$371,Analisis!O$17,'Base de datos'!$G$4:$G$371,Analisis!$J20),"")</f>
        <v>6.8553719008264453</v>
      </c>
      <c r="P20" s="20">
        <f>IFERROR(AVERAGEIFS('Base de datos'!$M$4:$M$371,'Base de datos'!$C$4:$C$371,Analisis!P$17,'Base de datos'!$G$4:$G$371,Analisis!$J20),"")</f>
        <v>5.5743801652892566</v>
      </c>
      <c r="Q20" s="20">
        <f>IFERROR(AVERAGEIFS('Base de datos'!$M$4:$M$371,'Base de datos'!$C$4:$C$371,Analisis!Q$17,'Base de datos'!$G$4:$G$371,Analisis!$J20),"")</f>
        <v>6.4008264462809912</v>
      </c>
      <c r="R20" s="20">
        <f>IFERROR(AVERAGEIFS('Base de datos'!$M$4:$M$371,'Base de datos'!$C$4:$C$371,Analisis!R$17,'Base de datos'!$G$4:$G$371,Analisis!$J20),"")</f>
        <v>7.9848484848484844</v>
      </c>
      <c r="S20" s="20">
        <f>IFERROR(AVERAGEIFS('Base de datos'!$M$4:$M$371,'Base de datos'!$C$4:$C$371,Analisis!S$17,'Base de datos'!$G$4:$G$371,Analisis!$J20),"")</f>
        <v>6.6404958677685952</v>
      </c>
      <c r="T20" s="20">
        <f>IFERROR(AVERAGEIFS('Base de datos'!$M$4:$M$371,'Base de datos'!$C$4:$C$371,Analisis!T$17,'Base de datos'!$G$4:$G$371,Analisis!$J20),"")</f>
        <v>8.2603305785123968</v>
      </c>
      <c r="U20" s="20">
        <f>IFERROR(AVERAGEIFS('Base de datos'!$M$4:$M$371,'Base de datos'!$C$4:$C$371,Analisis!U$17,'Base de datos'!$G$4:$G$371,Analisis!$J20),"")</f>
        <v>6.821280991735537</v>
      </c>
      <c r="V20" s="20">
        <f>IFERROR(AVERAGEIFS('Base de datos'!$M$4:$M$371,'Base de datos'!$C$4:$C$371,Analisis!V$17,'Base de datos'!$G$4:$G$371,Analisis!$J20),"")</f>
        <v>7.7355371900826446</v>
      </c>
      <c r="W20" s="21">
        <f>SUM(K20:V20)</f>
        <v>81.669765840220379</v>
      </c>
    </row>
    <row r="21" spans="2:23" x14ac:dyDescent="0.25">
      <c r="B21" s="12" t="s">
        <v>41</v>
      </c>
      <c r="C21" s="16">
        <f>AVERAGEIF('Base de datos'!$E$4:$E$371,Analisis!B21,'Base de datos'!$M$4:$M$371)</f>
        <v>16.494166261545939</v>
      </c>
      <c r="D21" s="4"/>
      <c r="J21" s="12" t="s">
        <v>22</v>
      </c>
      <c r="K21" s="20">
        <f>IFERROR(AVERAGEIFS('Base de datos'!$M$4:$M$371,'Base de datos'!$C$4:$C$371,Analisis!K$17,'Base de datos'!$G$4:$G$371,Analisis!$J21),"")</f>
        <v>9.9132231404958695</v>
      </c>
      <c r="L21" s="20">
        <f>IFERROR(AVERAGEIFS('Base de datos'!$M$4:$M$371,'Base de datos'!$C$4:$C$371,Analisis!L$17,'Base de datos'!$G$4:$G$371,Analisis!$J21),"")</f>
        <v>9.706611570247933</v>
      </c>
      <c r="M21" s="20">
        <f>IFERROR(AVERAGEIFS('Base de datos'!$M$4:$M$371,'Base de datos'!$C$4:$C$371,Analisis!M$17,'Base de datos'!$G$4:$G$371,Analisis!$J21),"")</f>
        <v>10.739669421487603</v>
      </c>
      <c r="N21" s="20">
        <f>IFERROR(AVERAGEIFS('Base de datos'!$M$4:$M$371,'Base de datos'!$C$4:$C$371,Analisis!N$17,'Base de datos'!$G$4:$G$371,Analisis!$J21),"")</f>
        <v>9.7951593860684767</v>
      </c>
      <c r="O21" s="20">
        <f>IFERROR(AVERAGEIFS('Base de datos'!$M$4:$M$371,'Base de datos'!$C$4:$C$371,Analisis!O$17,'Base de datos'!$G$4:$G$371,Analisis!$J21),"")</f>
        <v>10.84297520661157</v>
      </c>
      <c r="P21" s="20">
        <f>IFERROR(AVERAGEIFS('Base de datos'!$M$4:$M$371,'Base de datos'!$C$4:$C$371,Analisis!P$17,'Base de datos'!$G$4:$G$371,Analisis!$J21),"")</f>
        <v>11.824380165289256</v>
      </c>
      <c r="Q21" s="20">
        <f>IFERROR(AVERAGEIFS('Base de datos'!$M$4:$M$371,'Base de datos'!$C$4:$C$371,Analisis!Q$17,'Base de datos'!$G$4:$G$371,Analisis!$J21),"")</f>
        <v>11.829075882794893</v>
      </c>
      <c r="R21" s="20">
        <f>IFERROR(AVERAGEIFS('Base de datos'!$M$4:$M$371,'Base de datos'!$C$4:$C$371,Analisis!R$17,'Base de datos'!$G$4:$G$371,Analisis!$J21),"")</f>
        <v>9.706611570247933</v>
      </c>
      <c r="S21" s="20">
        <f>IFERROR(AVERAGEIFS('Base de datos'!$M$4:$M$371,'Base de datos'!$C$4:$C$371,Analisis!S$17,'Base de datos'!$G$4:$G$371,Analisis!$J21),"")</f>
        <v>12.346648301193758</v>
      </c>
      <c r="T21" s="20">
        <f>IFERROR(AVERAGEIFS('Base de datos'!$M$4:$M$371,'Base de datos'!$C$4:$C$371,Analisis!T$17,'Base de datos'!$G$4:$G$371,Analisis!$J21),"")</f>
        <v>10.372359963269055</v>
      </c>
      <c r="U21" s="20">
        <f>IFERROR(AVERAGEIFS('Base de datos'!$M$4:$M$371,'Base de datos'!$C$4:$C$371,Analisis!U$17,'Base de datos'!$G$4:$G$371,Analisis!$J21),"")</f>
        <v>11.703856749311294</v>
      </c>
      <c r="V21" s="20">
        <f>IFERROR(AVERAGEIFS('Base de datos'!$M$4:$M$371,'Base de datos'!$C$4:$C$371,Analisis!V$17,'Base de datos'!$G$4:$G$371,Analisis!$J21),"")</f>
        <v>10.601928374655648</v>
      </c>
      <c r="W21" s="21">
        <f>SUM(K21:V21)</f>
        <v>129.38249973167331</v>
      </c>
    </row>
    <row r="22" spans="2:23" x14ac:dyDescent="0.25">
      <c r="B22" s="12" t="s">
        <v>29</v>
      </c>
      <c r="C22" s="16">
        <f>AVERAGEIF('Base de datos'!$E$4:$E$371,Analisis!B22,'Base de datos'!$M$4:$M$371)</f>
        <v>14.210743801652892</v>
      </c>
      <c r="D22" s="4"/>
      <c r="J22" s="12" t="s">
        <v>16</v>
      </c>
      <c r="K22" s="20">
        <f>IFERROR(AVERAGEIFS('Base de datos'!$M$4:$M$371,'Base de datos'!$C$4:$C$371,Analisis!K$17,'Base de datos'!$G$4:$G$371,Analisis!$J22),"")</f>
        <v>11.700413223140496</v>
      </c>
      <c r="L22" s="20">
        <f>IFERROR(AVERAGEIFS('Base de datos'!$M$4:$M$371,'Base de datos'!$C$4:$C$371,Analisis!L$17,'Base de datos'!$G$4:$G$371,Analisis!$J22),"")</f>
        <v>19.830578512396698</v>
      </c>
      <c r="M22" s="20">
        <f>IFERROR(AVERAGEIFS('Base de datos'!$M$4:$M$371,'Base de datos'!$C$4:$C$371,Analisis!M$17,'Base de datos'!$G$4:$G$371,Analisis!$J22),"")</f>
        <v>11.34297520661157</v>
      </c>
      <c r="N22" s="20">
        <f>IFERROR(AVERAGEIFS('Base de datos'!$M$4:$M$371,'Base de datos'!$C$4:$C$371,Analisis!N$17,'Base de datos'!$G$4:$G$371,Analisis!$J22),"")</f>
        <v>12.109090909090909</v>
      </c>
      <c r="O22" s="20">
        <f>IFERROR(AVERAGEIFS('Base de datos'!$M$4:$M$371,'Base de datos'!$C$4:$C$371,Analisis!O$17,'Base de datos'!$G$4:$G$371,Analisis!$J22),"")</f>
        <v>13.632231404958679</v>
      </c>
      <c r="P22" s="20">
        <f>IFERROR(AVERAGEIFS('Base de datos'!$M$4:$M$371,'Base de datos'!$C$4:$C$371,Analisis!P$17,'Base de datos'!$G$4:$G$371,Analisis!$J22),"")</f>
        <v>15.132231404958679</v>
      </c>
      <c r="Q22" s="20">
        <f>IFERROR(AVERAGEIFS('Base de datos'!$M$4:$M$371,'Base de datos'!$C$4:$C$371,Analisis!Q$17,'Base de datos'!$G$4:$G$371,Analisis!$J22),"")</f>
        <v>12.706611570247935</v>
      </c>
      <c r="R22" s="20">
        <f>IFERROR(AVERAGEIFS('Base de datos'!$M$4:$M$371,'Base de datos'!$C$4:$C$371,Analisis!R$17,'Base de datos'!$G$4:$G$371,Analisis!$J22),"")</f>
        <v>10.739669421487603</v>
      </c>
      <c r="S22" s="20">
        <f>IFERROR(AVERAGEIFS('Base de datos'!$M$4:$M$371,'Base de datos'!$C$4:$C$371,Analisis!S$17,'Base de datos'!$G$4:$G$371,Analisis!$J22),"")</f>
        <v>19.004132231404959</v>
      </c>
      <c r="T22" s="20">
        <f>IFERROR(AVERAGEIFS('Base de datos'!$M$4:$M$371,'Base de datos'!$C$4:$C$371,Analisis!T$17,'Base de datos'!$G$4:$G$371,Analisis!$J22),"")</f>
        <v>16.111570247933887</v>
      </c>
      <c r="U22" s="20">
        <f>IFERROR(AVERAGEIFS('Base de datos'!$M$4:$M$371,'Base de datos'!$C$4:$C$371,Analisis!U$17,'Base de datos'!$G$4:$G$371,Analisis!$J22),"")</f>
        <v>13.632231404958677</v>
      </c>
      <c r="V22" s="20" t="str">
        <f>IFERROR(AVERAGEIFS('Base de datos'!$M$4:$M$371,'Base de datos'!$C$4:$C$371,Analisis!V$17,'Base de datos'!$G$4:$G$371,Analisis!$J22),"")</f>
        <v/>
      </c>
      <c r="W22" s="21">
        <f>SUM(K22:V22)</f>
        <v>155.94173553719008</v>
      </c>
    </row>
    <row r="23" spans="2:23" x14ac:dyDescent="0.25">
      <c r="B23" s="12" t="s">
        <v>43</v>
      </c>
      <c r="C23" s="16">
        <f>AVERAGEIF('Base de datos'!$E$4:$E$371,Analisis!B23,'Base de datos'!$M$4:$M$371)</f>
        <v>12.062809917355368</v>
      </c>
      <c r="J23" s="12" t="s">
        <v>62</v>
      </c>
      <c r="K23" s="20">
        <f>IFERROR(AVERAGEIFS('Base de datos'!$M$4:$M$371,'Base de datos'!$C$4:$C$371,Analisis!K$17,'Base de datos'!$G$4:$G$371,Analisis!$J23),"")</f>
        <v>15.97382920110193</v>
      </c>
      <c r="L23" s="20">
        <f>IFERROR(AVERAGEIFS('Base de datos'!$M$4:$M$371,'Base de datos'!$C$4:$C$371,Analisis!L$17,'Base de datos'!$G$4:$G$371,Analisis!$J23),"")</f>
        <v>16.249311294765842</v>
      </c>
      <c r="M23" s="20">
        <f>IFERROR(AVERAGEIFS('Base de datos'!$M$4:$M$371,'Base de datos'!$C$4:$C$371,Analisis!M$17,'Base de datos'!$G$4:$G$371,Analisis!$J23),"")</f>
        <v>15.037190082644628</v>
      </c>
      <c r="N23" s="20">
        <f>IFERROR(AVERAGEIFS('Base de datos'!$M$4:$M$371,'Base de datos'!$C$4:$C$371,Analisis!N$17,'Base de datos'!$G$4:$G$371,Analisis!$J23),"")</f>
        <v>15.491735537190085</v>
      </c>
      <c r="O23" s="20">
        <f>IFERROR(AVERAGEIFS('Base de datos'!$M$4:$M$371,'Base de datos'!$C$4:$C$371,Analisis!O$17,'Base de datos'!$G$4:$G$371,Analisis!$J23),"")</f>
        <v>16.701889020070841</v>
      </c>
      <c r="P23" s="20">
        <f>IFERROR(AVERAGEIFS('Base de datos'!$M$4:$M$371,'Base de datos'!$C$4:$C$371,Analisis!P$17,'Base de datos'!$G$4:$G$371,Analisis!$J23),"")</f>
        <v>15.119834710743802</v>
      </c>
      <c r="Q23" s="20">
        <f>IFERROR(AVERAGEIFS('Base de datos'!$M$4:$M$371,'Base de datos'!$C$4:$C$371,Analisis!Q$17,'Base de datos'!$G$4:$G$371,Analisis!$J23),"")</f>
        <v>14.128099173553718</v>
      </c>
      <c r="R23" s="20">
        <f>IFERROR(AVERAGEIFS('Base de datos'!$M$4:$M$371,'Base de datos'!$C$4:$C$371,Analisis!R$17,'Base de datos'!$G$4:$G$371,Analisis!$J23),"")</f>
        <v>11.566115702479339</v>
      </c>
      <c r="S23" s="20">
        <f>IFERROR(AVERAGEIFS('Base de datos'!$M$4:$M$371,'Base de datos'!$C$4:$C$371,Analisis!S$17,'Base de datos'!$G$4:$G$371,Analisis!$J23),"")</f>
        <v>14.458677685950414</v>
      </c>
      <c r="T23" s="20">
        <f>IFERROR(AVERAGEIFS('Base de datos'!$M$4:$M$371,'Base de datos'!$C$4:$C$371,Analisis!T$17,'Base de datos'!$G$4:$G$371,Analisis!$J23),"")</f>
        <v>19.004132231404959</v>
      </c>
      <c r="U23" s="20">
        <f>IFERROR(AVERAGEIFS('Base de datos'!$M$4:$M$371,'Base de datos'!$C$4:$C$371,Analisis!U$17,'Base de datos'!$G$4:$G$371,Analisis!$J23),"")</f>
        <v>16.800275482093664</v>
      </c>
      <c r="V23" s="20">
        <f>IFERROR(AVERAGEIFS('Base de datos'!$M$4:$M$371,'Base de datos'!$C$4:$C$371,Analisis!V$17,'Base de datos'!$G$4:$G$371,Analisis!$J23),"")</f>
        <v>17.213498622589533</v>
      </c>
      <c r="W23" s="21">
        <f>SUM(K23:V23)</f>
        <v>187.74458874458875</v>
      </c>
    </row>
    <row r="24" spans="2:23" x14ac:dyDescent="0.25">
      <c r="B24" s="12" t="s">
        <v>32</v>
      </c>
      <c r="C24" s="16">
        <f>AVERAGEIF('Base de datos'!$E$4:$E$371,Analisis!B24,'Base de datos'!$M$4:$M$371)</f>
        <v>12.553259871441687</v>
      </c>
      <c r="J24" s="12" t="s">
        <v>21</v>
      </c>
      <c r="K24" s="20">
        <f>IFERROR(AVERAGEIFS('Base de datos'!$M$4:$M$371,'Base de datos'!$C$4:$C$371,Analisis!K$17,'Base de datos'!$G$4:$G$371,Analisis!$J24),"")</f>
        <v>5.4710743801652892</v>
      </c>
      <c r="L24" s="20">
        <f>IFERROR(AVERAGEIFS('Base de datos'!$M$4:$M$371,'Base de datos'!$C$4:$C$371,Analisis!L$17,'Base de datos'!$G$4:$G$371,Analisis!$J24),"")</f>
        <v>5.0578512396694215</v>
      </c>
      <c r="M24" s="20">
        <f>IFERROR(AVERAGEIFS('Base de datos'!$M$4:$M$371,'Base de datos'!$C$4:$C$371,Analisis!M$17,'Base de datos'!$G$4:$G$371,Analisis!$J24),"")</f>
        <v>2.888429752066116</v>
      </c>
      <c r="N24" s="20">
        <f>IFERROR(AVERAGEIFS('Base de datos'!$M$4:$M$371,'Base de datos'!$C$4:$C$371,Analisis!N$17,'Base de datos'!$G$4:$G$371,Analisis!$J24),"")</f>
        <v>3.5771349862258952</v>
      </c>
      <c r="O24" s="20">
        <f>IFERROR(AVERAGEIFS('Base de datos'!$M$4:$M$371,'Base de datos'!$C$4:$C$371,Analisis!O$17,'Base de datos'!$G$4:$G$371,Analisis!$J24),"")</f>
        <v>5.5743801652892566</v>
      </c>
      <c r="P24" s="20">
        <f>IFERROR(AVERAGEIFS('Base de datos'!$M$4:$M$371,'Base de datos'!$C$4:$C$371,Analisis!P$17,'Base de datos'!$G$4:$G$371,Analisis!$J24),"")</f>
        <v>2.888429752066116</v>
      </c>
      <c r="Q24" s="20" t="str">
        <f>IFERROR(AVERAGEIFS('Base de datos'!$M$4:$M$371,'Base de datos'!$C$4:$C$371,Analisis!Q$17,'Base de datos'!$G$4:$G$371,Analisis!$J24),"")</f>
        <v/>
      </c>
      <c r="R24" s="20">
        <f>IFERROR(AVERAGEIFS('Base de datos'!$M$4:$M$371,'Base de datos'!$C$4:$C$371,Analisis!R$17,'Base de datos'!$G$4:$G$371,Analisis!$J24),"")</f>
        <v>4.4035812672176311</v>
      </c>
      <c r="S24" s="20">
        <f>IFERROR(AVERAGEIFS('Base de datos'!$M$4:$M$371,'Base de datos'!$C$4:$C$371,Analisis!S$17,'Base de datos'!$G$4:$G$371,Analisis!$J24),"")</f>
        <v>4.5413223140495873</v>
      </c>
      <c r="T24" s="20">
        <f>IFERROR(AVERAGEIFS('Base de datos'!$M$4:$M$371,'Base de datos'!$C$4:$C$371,Analisis!T$17,'Base de datos'!$G$4:$G$371,Analisis!$J24),"")</f>
        <v>5.9876033057851243</v>
      </c>
      <c r="U24" s="20">
        <f>IFERROR(AVERAGEIFS('Base de datos'!$M$4:$M$371,'Base de datos'!$C$4:$C$371,Analisis!U$17,'Base de datos'!$G$4:$G$371,Analisis!$J24),"")</f>
        <v>6.4696969696969697</v>
      </c>
      <c r="V24" s="20">
        <f>IFERROR(AVERAGEIFS('Base de datos'!$M$4:$M$371,'Base de datos'!$C$4:$C$371,Analisis!V$17,'Base de datos'!$G$4:$G$371,Analisis!$J24),"")</f>
        <v>5.884297520661157</v>
      </c>
      <c r="W24" s="21">
        <f>SUM(K24:V24)</f>
        <v>52.743801652892557</v>
      </c>
    </row>
    <row r="25" spans="2:23" x14ac:dyDescent="0.25">
      <c r="B25" s="12" t="s">
        <v>37</v>
      </c>
      <c r="C25" s="16">
        <f>AVERAGEIF('Base de datos'!$E$4:$E$371,Analisis!B25,'Base de datos'!$M$4:$M$371)</f>
        <v>11.150826446280991</v>
      </c>
      <c r="J25" s="12" t="s">
        <v>14</v>
      </c>
      <c r="K25" s="20">
        <f>IFERROR(AVERAGEIFS('Base de datos'!$M$4:$M$371,'Base de datos'!$C$4:$C$371,Analisis!K$17,'Base de datos'!$G$4:$G$371,Analisis!$J25),"")</f>
        <v>30.987603305785122</v>
      </c>
      <c r="L25" s="20">
        <f>IFERROR(AVERAGEIFS('Base de datos'!$M$4:$M$371,'Base de datos'!$C$4:$C$371,Analisis!L$17,'Base de datos'!$G$4:$G$371,Analisis!$J25),"")</f>
        <v>38.219008264462815</v>
      </c>
      <c r="M25" s="20">
        <f>IFERROR(AVERAGEIFS('Base de datos'!$M$4:$M$371,'Base de datos'!$C$4:$C$371,Analisis!M$17,'Base de datos'!$G$4:$G$371,Analisis!$J25),"")</f>
        <v>32.640495867768593</v>
      </c>
      <c r="N25" s="20">
        <f>IFERROR(AVERAGEIFS('Base de datos'!$M$4:$M$371,'Base de datos'!$C$4:$C$371,Analisis!N$17,'Base de datos'!$G$4:$G$371,Analisis!$J25),"")</f>
        <v>45.450413223140501</v>
      </c>
      <c r="O25" s="20">
        <f>IFERROR(AVERAGEIFS('Base de datos'!$M$4:$M$371,'Base de datos'!$C$4:$C$371,Analisis!O$17,'Base de datos'!$G$4:$G$371,Analisis!$J25),"")</f>
        <v>34.913223140495866</v>
      </c>
      <c r="P25" s="20">
        <f>IFERROR(AVERAGEIFS('Base de datos'!$M$4:$M$371,'Base de datos'!$C$4:$C$371,Analisis!P$17,'Base de datos'!$G$4:$G$371,Analisis!$J25),"")</f>
        <v>30.574380165289256</v>
      </c>
      <c r="Q25" s="20">
        <f>IFERROR(AVERAGEIFS('Base de datos'!$M$4:$M$371,'Base de datos'!$C$4:$C$371,Analisis!Q$17,'Base de datos'!$G$4:$G$371,Analisis!$J25),"")</f>
        <v>25.615702479338843</v>
      </c>
      <c r="R25" s="20">
        <f>IFERROR(AVERAGEIFS('Base de datos'!$M$4:$M$371,'Base de datos'!$C$4:$C$371,Analisis!R$17,'Base de datos'!$G$4:$G$371,Analisis!$J25),"")</f>
        <v>34.982093663911847</v>
      </c>
      <c r="S25" s="20">
        <f>IFERROR(AVERAGEIFS('Base de datos'!$M$4:$M$371,'Base de datos'!$C$4:$C$371,Analisis!S$17,'Base de datos'!$G$4:$G$371,Analisis!$J25),"")</f>
        <v>46.276859504132233</v>
      </c>
      <c r="T25" s="20">
        <f>IFERROR(AVERAGEIFS('Base de datos'!$M$4:$M$371,'Base de datos'!$C$4:$C$371,Analisis!T$17,'Base de datos'!$G$4:$G$371,Analisis!$J25),"")</f>
        <v>45.86363636363636</v>
      </c>
      <c r="U25" s="20">
        <f>IFERROR(AVERAGEIFS('Base de datos'!$M$4:$M$371,'Base de datos'!$C$4:$C$371,Analisis!U$17,'Base de datos'!$G$4:$G$371,Analisis!$J25),"")</f>
        <v>47.103305785123965</v>
      </c>
      <c r="V25" s="20">
        <f>IFERROR(AVERAGEIFS('Base de datos'!$M$4:$M$371,'Base de datos'!$C$4:$C$371,Analisis!V$17,'Base de datos'!$G$4:$G$371,Analisis!$J25),"")</f>
        <v>45.450413223140494</v>
      </c>
      <c r="W25" s="21">
        <f>SUM(K25:V25)</f>
        <v>458.07713498622587</v>
      </c>
    </row>
    <row r="26" spans="2:23" x14ac:dyDescent="0.25">
      <c r="B26" s="12" t="s">
        <v>28</v>
      </c>
      <c r="C26" s="16">
        <f>AVERAGEIF('Base de datos'!$E$4:$E$371,Analisis!B26,'Base de datos'!$M$4:$M$371)</f>
        <v>14.25206611570248</v>
      </c>
      <c r="J26" s="12" t="s">
        <v>24</v>
      </c>
      <c r="K26" s="20" t="str">
        <f>IFERROR(AVERAGEIFS('Base de datos'!$M$4:$M$371,'Base de datos'!$C$4:$C$371,Analisis!K$17,'Base de datos'!$G$4:$G$371,Analisis!$J26),"")</f>
        <v/>
      </c>
      <c r="L26" s="20" t="str">
        <f>IFERROR(AVERAGEIFS('Base de datos'!$M$4:$M$371,'Base de datos'!$C$4:$C$371,Analisis!L$17,'Base de datos'!$G$4:$G$371,Analisis!$J26),"")</f>
        <v/>
      </c>
      <c r="M26" s="20" t="str">
        <f>IFERROR(AVERAGEIFS('Base de datos'!$M$4:$M$371,'Base de datos'!$C$4:$C$371,Analisis!M$17,'Base de datos'!$G$4:$G$371,Analisis!$J26),"")</f>
        <v/>
      </c>
      <c r="N26" s="20">
        <f>IFERROR(AVERAGEIFS('Base de datos'!$M$4:$M$371,'Base de datos'!$C$4:$C$371,Analisis!N$17,'Base de datos'!$G$4:$G$371,Analisis!$J26),"")</f>
        <v>10.946280991735538</v>
      </c>
      <c r="O26" s="20">
        <f>IFERROR(AVERAGEIFS('Base de datos'!$M$4:$M$371,'Base de datos'!$C$4:$C$371,Analisis!O$17,'Base de datos'!$G$4:$G$371,Analisis!$J26),"")</f>
        <v>10.739669421487603</v>
      </c>
      <c r="P26" s="20">
        <f>IFERROR(AVERAGEIFS('Base de datos'!$M$4:$M$371,'Base de datos'!$C$4:$C$371,Analisis!P$17,'Base de datos'!$G$4:$G$371,Analisis!$J26),"")</f>
        <v>10.946280991735538</v>
      </c>
      <c r="Q26" s="20">
        <f>IFERROR(AVERAGEIFS('Base de datos'!$M$4:$M$371,'Base de datos'!$C$4:$C$371,Analisis!Q$17,'Base de datos'!$G$4:$G$371,Analisis!$J26),"")</f>
        <v>8.5358126721763075</v>
      </c>
      <c r="R26" s="20">
        <f>IFERROR(AVERAGEIFS('Base de datos'!$M$4:$M$371,'Base de datos'!$C$4:$C$371,Analisis!R$17,'Base de datos'!$G$4:$G$371,Analisis!$J26),"")</f>
        <v>9.0867768595041323</v>
      </c>
      <c r="S26" s="20">
        <f>IFERROR(AVERAGEIFS('Base de datos'!$M$4:$M$371,'Base de datos'!$C$4:$C$371,Analisis!S$17,'Base de datos'!$G$4:$G$371,Analisis!$J26),"")</f>
        <v>10.243801652892561</v>
      </c>
      <c r="T26" s="20">
        <f>IFERROR(AVERAGEIFS('Base de datos'!$M$4:$M$371,'Base de datos'!$C$4:$C$371,Analisis!T$17,'Base de datos'!$G$4:$G$371,Analisis!$J26),"")</f>
        <v>9.7479338842975203</v>
      </c>
      <c r="U26" s="20" t="str">
        <f>IFERROR(AVERAGEIFS('Base de datos'!$M$4:$M$371,'Base de datos'!$C$4:$C$371,Analisis!U$17,'Base de datos'!$G$4:$G$371,Analisis!$J26),"")</f>
        <v/>
      </c>
      <c r="V26" s="20" t="str">
        <f>IFERROR(AVERAGEIFS('Base de datos'!$M$4:$M$371,'Base de datos'!$C$4:$C$371,Analisis!V$17,'Base de datos'!$G$4:$G$371,Analisis!$J26),"")</f>
        <v/>
      </c>
      <c r="W26" s="21">
        <f>SUM(K26:V26)</f>
        <v>70.246556473829202</v>
      </c>
    </row>
    <row r="27" spans="2:23" x14ac:dyDescent="0.25">
      <c r="B27" s="12" t="s">
        <v>39</v>
      </c>
      <c r="C27" s="16">
        <f>AVERAGEIF('Base de datos'!$E$4:$E$371,Analisis!B27,'Base de datos'!$M$4:$M$371)</f>
        <v>12.289256198347108</v>
      </c>
      <c r="J27" s="13" t="s">
        <v>73</v>
      </c>
      <c r="K27" s="21">
        <f>SUM(K18:K26)</f>
        <v>134.26101928374658</v>
      </c>
      <c r="L27" s="21">
        <f>SUM(L18:L26)</f>
        <v>149.27823691460054</v>
      </c>
      <c r="M27" s="21">
        <f>SUM(M18:M26)</f>
        <v>149.47933884297521</v>
      </c>
      <c r="N27" s="21">
        <f>SUM(N18:N26)</f>
        <v>153.34915387642661</v>
      </c>
      <c r="O27" s="21">
        <f>SUM(O18:O26)</f>
        <v>111.81759149940967</v>
      </c>
      <c r="P27" s="21">
        <f>SUM(P18:P26)</f>
        <v>105.03099173553719</v>
      </c>
      <c r="Q27" s="21">
        <f>SUM(Q18:Q26)</f>
        <v>88.716128224392676</v>
      </c>
      <c r="R27" s="21">
        <f>SUM(R18:R26)</f>
        <v>98.382920110192828</v>
      </c>
      <c r="S27" s="21">
        <f>SUM(S18:S26)</f>
        <v>153.58631772268137</v>
      </c>
      <c r="T27" s="21">
        <f>SUM(T18:T26)</f>
        <v>156.26561065197427</v>
      </c>
      <c r="U27" s="21">
        <f>SUM(U18:U26)</f>
        <v>149.31990358126723</v>
      </c>
      <c r="V27" s="21">
        <f>SUM(V18:V26)</f>
        <v>138.30991735537191</v>
      </c>
      <c r="W27" s="21">
        <f>SUM(K27:V27)</f>
        <v>1587.797129798576</v>
      </c>
    </row>
    <row r="28" spans="2:23" x14ac:dyDescent="0.25">
      <c r="B28" s="12" t="s">
        <v>26</v>
      </c>
      <c r="C28" s="16">
        <f>AVERAGEIF('Base de datos'!$E$4:$E$371,Analisis!B28,'Base de datos'!$M$4:$M$371)</f>
        <v>16.39103152739516</v>
      </c>
    </row>
    <row r="29" spans="2:23" x14ac:dyDescent="0.25">
      <c r="B29" s="12" t="s">
        <v>25</v>
      </c>
      <c r="C29" s="16">
        <f>AVERAGEIF('Base de datos'!$E$4:$E$371,Analisis!B29,'Base de datos'!$M$4:$M$371)</f>
        <v>11.787933884297523</v>
      </c>
    </row>
    <row r="30" spans="2:23" x14ac:dyDescent="0.25">
      <c r="B30" s="12" t="s">
        <v>40</v>
      </c>
      <c r="C30" s="16">
        <f>AVERAGEIF('Base de datos'!$E$4:$E$371,Analisis!B30,'Base de datos'!$M$4:$M$371)</f>
        <v>12.80189596499757</v>
      </c>
    </row>
    <row r="31" spans="2:23" x14ac:dyDescent="0.25">
      <c r="B31" s="12" t="s">
        <v>30</v>
      </c>
      <c r="C31" s="16">
        <f>AVERAGEIF('Base de datos'!$E$4:$E$371,Analisis!B31,'Base de datos'!$M$4:$M$371)</f>
        <v>16.352014462809919</v>
      </c>
    </row>
    <row r="32" spans="2:23" x14ac:dyDescent="0.25">
      <c r="B32" s="12" t="s">
        <v>34</v>
      </c>
      <c r="C32" s="16">
        <f>AVERAGEIF('Base de datos'!$E$4:$E$371,Analisis!B32,'Base de datos'!$M$4:$M$371)</f>
        <v>11.53659976387249</v>
      </c>
    </row>
    <row r="33" spans="2:3" x14ac:dyDescent="0.25">
      <c r="B33" s="12" t="s">
        <v>27</v>
      </c>
      <c r="C33" s="16">
        <f>AVERAGEIF('Base de datos'!$E$4:$E$371,Analisis!B33,'Base de datos'!$M$4:$M$371)</f>
        <v>14.894519356241846</v>
      </c>
    </row>
    <row r="34" spans="2:3" x14ac:dyDescent="0.25">
      <c r="B34" s="12" t="s">
        <v>35</v>
      </c>
      <c r="C34" s="16">
        <f>AVERAGEIF('Base de datos'!$E$4:$E$371,Analisis!B34,'Base de datos'!$M$4:$M$371)</f>
        <v>13.79140495867769</v>
      </c>
    </row>
    <row r="35" spans="2:3" x14ac:dyDescent="0.25">
      <c r="B35" s="12" t="s">
        <v>36</v>
      </c>
      <c r="C35" s="16">
        <f>AVERAGEIF('Base de datos'!$E$4:$E$371,Analisis!B35,'Base de datos'!$M$4:$M$371)</f>
        <v>13.553522235340417</v>
      </c>
    </row>
    <row r="36" spans="2:3" x14ac:dyDescent="0.25">
      <c r="B36" s="12" t="s">
        <v>38</v>
      </c>
      <c r="C36" s="16">
        <f>AVERAGEIF('Base de datos'!$E$4:$E$371,Analisis!B36,'Base de datos'!$M$4:$M$371)</f>
        <v>12.658205430932702</v>
      </c>
    </row>
    <row r="37" spans="2:3" x14ac:dyDescent="0.25">
      <c r="B37" s="12" t="s">
        <v>33</v>
      </c>
      <c r="C37" s="16">
        <f>AVERAGEIF('Base de datos'!$E$4:$E$371,Analisis!B37,'Base de datos'!$M$4:$M$371)</f>
        <v>15.77705627705628</v>
      </c>
    </row>
  </sheetData>
  <conditionalFormatting sqref="K18:V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8A996C8-9EA6-4D5B-87BA-126DD2BD75D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Analisis!K18:V18</xm:f>
              <xm:sqref>I18</xm:sqref>
            </x14:sparkline>
            <x14:sparkline>
              <xm:f>Analisis!K19:V19</xm:f>
              <xm:sqref>I19</xm:sqref>
            </x14:sparkline>
            <x14:sparkline>
              <xm:f>Analisis!K20:V20</xm:f>
              <xm:sqref>I20</xm:sqref>
            </x14:sparkline>
            <x14:sparkline>
              <xm:f>Analisis!K21:V21</xm:f>
              <xm:sqref>I21</xm:sqref>
            </x14:sparkline>
            <x14:sparkline>
              <xm:f>Analisis!K22:V22</xm:f>
              <xm:sqref>I22</xm:sqref>
            </x14:sparkline>
            <x14:sparkline>
              <xm:f>Analisis!K23:V23</xm:f>
              <xm:sqref>I23</xm:sqref>
            </x14:sparkline>
            <x14:sparkline>
              <xm:f>Analisis!K24:V24</xm:f>
              <xm:sqref>I24</xm:sqref>
            </x14:sparkline>
            <x14:sparkline>
              <xm:f>Analisis!K25:V25</xm:f>
              <xm:sqref>I25</xm:sqref>
            </x14:sparkline>
            <x14:sparkline>
              <xm:f>Analisis!K26:V26</xm:f>
              <xm:sqref>I26</xm:sqref>
            </x14:sparkline>
            <x14:sparkline>
              <xm:f>Analisis!K27:V27</xm:f>
              <xm:sqref>I27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 de datos</vt:lpstr>
      <vt:lpstr>TAREAS</vt:lpstr>
      <vt:lpstr>Hoja1</vt:lpstr>
      <vt:lpstr>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Luis Daniel Huingo Chavez</cp:lastModifiedBy>
  <dcterms:created xsi:type="dcterms:W3CDTF">2022-09-12T18:31:11Z</dcterms:created>
  <dcterms:modified xsi:type="dcterms:W3CDTF">2023-01-17T22:00:44Z</dcterms:modified>
</cp:coreProperties>
</file>