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atzi\12. Excel avanzado para analsis de datos\"/>
    </mc:Choice>
  </mc:AlternateContent>
  <xr:revisionPtr revIDLastSave="0" documentId="13_ncr:1_{5B337D00-38B2-4757-ABB3-A880947A2C3A}" xr6:coauthVersionLast="47" xr6:coauthVersionMax="47" xr10:uidLastSave="{00000000-0000-0000-0000-000000000000}"/>
  <bookViews>
    <workbookView xWindow="-120" yWindow="-120" windowWidth="29040" windowHeight="15720" activeTab="2" xr2:uid="{416AB884-36D1-495D-9AD2-4770B9B6AD5F}"/>
  </bookViews>
  <sheets>
    <sheet name="Base de datos" sheetId="1" r:id="rId1"/>
    <sheet name="TAREAS" sheetId="5" r:id="rId2"/>
    <sheet name="Hoja1" sheetId="10" r:id="rId3"/>
    <sheet name="Analisis" sheetId="9" r:id="rId4"/>
  </sheets>
  <definedNames>
    <definedName name="_xlchart.v5.0" hidden="1">Analisis!$B$18</definedName>
    <definedName name="_xlchart.v5.1" hidden="1">Analisis!$B$19:$B$37</definedName>
    <definedName name="_xlchart.v5.2" hidden="1">Analisis!$C$18</definedName>
    <definedName name="_xlchart.v5.3" hidden="1">Analisis!$C$19:$C$37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9" l="1"/>
  <c r="L27" i="9"/>
  <c r="M27" i="9"/>
  <c r="N27" i="9"/>
  <c r="O27" i="9"/>
  <c r="P27" i="9"/>
  <c r="Q27" i="9"/>
  <c r="R27" i="9"/>
  <c r="S27" i="9"/>
  <c r="T27" i="9"/>
  <c r="U27" i="9"/>
  <c r="W27" i="9" s="1"/>
  <c r="V27" i="9"/>
  <c r="W18" i="9"/>
  <c r="W19" i="9"/>
  <c r="W20" i="9"/>
  <c r="W21" i="9"/>
  <c r="W22" i="9"/>
  <c r="W23" i="9"/>
  <c r="W24" i="9"/>
  <c r="W25" i="9"/>
  <c r="W26" i="9"/>
  <c r="L18" i="9"/>
  <c r="M18" i="9"/>
  <c r="N18" i="9"/>
  <c r="O18" i="9"/>
  <c r="P18" i="9"/>
  <c r="Q18" i="9"/>
  <c r="R18" i="9"/>
  <c r="S18" i="9"/>
  <c r="T18" i="9"/>
  <c r="U18" i="9"/>
  <c r="V18" i="9"/>
  <c r="L19" i="9"/>
  <c r="M19" i="9"/>
  <c r="N19" i="9"/>
  <c r="O19" i="9"/>
  <c r="P19" i="9"/>
  <c r="Q19" i="9"/>
  <c r="R19" i="9"/>
  <c r="S19" i="9"/>
  <c r="T19" i="9"/>
  <c r="U19" i="9"/>
  <c r="V19" i="9"/>
  <c r="L20" i="9"/>
  <c r="M20" i="9"/>
  <c r="N20" i="9"/>
  <c r="O20" i="9"/>
  <c r="P20" i="9"/>
  <c r="Q20" i="9"/>
  <c r="R20" i="9"/>
  <c r="S20" i="9"/>
  <c r="T20" i="9"/>
  <c r="U20" i="9"/>
  <c r="V20" i="9"/>
  <c r="L21" i="9"/>
  <c r="M21" i="9"/>
  <c r="N21" i="9"/>
  <c r="O21" i="9"/>
  <c r="P21" i="9"/>
  <c r="Q21" i="9"/>
  <c r="R21" i="9"/>
  <c r="S21" i="9"/>
  <c r="T21" i="9"/>
  <c r="U21" i="9"/>
  <c r="V21" i="9"/>
  <c r="L22" i="9"/>
  <c r="M22" i="9"/>
  <c r="N22" i="9"/>
  <c r="O22" i="9"/>
  <c r="P22" i="9"/>
  <c r="Q22" i="9"/>
  <c r="R22" i="9"/>
  <c r="S22" i="9"/>
  <c r="T22" i="9"/>
  <c r="U22" i="9"/>
  <c r="V22" i="9"/>
  <c r="L23" i="9"/>
  <c r="M23" i="9"/>
  <c r="N23" i="9"/>
  <c r="O23" i="9"/>
  <c r="P23" i="9"/>
  <c r="Q23" i="9"/>
  <c r="R23" i="9"/>
  <c r="S23" i="9"/>
  <c r="T23" i="9"/>
  <c r="U23" i="9"/>
  <c r="V23" i="9"/>
  <c r="L24" i="9"/>
  <c r="M24" i="9"/>
  <c r="N24" i="9"/>
  <c r="O24" i="9"/>
  <c r="P24" i="9"/>
  <c r="Q24" i="9"/>
  <c r="R24" i="9"/>
  <c r="S24" i="9"/>
  <c r="T24" i="9"/>
  <c r="U24" i="9"/>
  <c r="V24" i="9"/>
  <c r="L25" i="9"/>
  <c r="M25" i="9"/>
  <c r="N25" i="9"/>
  <c r="O25" i="9"/>
  <c r="P25" i="9"/>
  <c r="Q25" i="9"/>
  <c r="R25" i="9"/>
  <c r="S25" i="9"/>
  <c r="T25" i="9"/>
  <c r="U25" i="9"/>
  <c r="V25" i="9"/>
  <c r="L26" i="9"/>
  <c r="M26" i="9"/>
  <c r="N26" i="9"/>
  <c r="O26" i="9"/>
  <c r="P26" i="9"/>
  <c r="Q26" i="9"/>
  <c r="R26" i="9"/>
  <c r="S26" i="9"/>
  <c r="T26" i="9"/>
  <c r="U26" i="9"/>
  <c r="V26" i="9"/>
  <c r="K19" i="9"/>
  <c r="K20" i="9"/>
  <c r="K21" i="9"/>
  <c r="K22" i="9"/>
  <c r="K23" i="9"/>
  <c r="K24" i="9"/>
  <c r="K25" i="9"/>
  <c r="K26" i="9"/>
  <c r="K18" i="9"/>
  <c r="K12" i="9"/>
  <c r="L12" i="9"/>
  <c r="M12" i="9"/>
  <c r="N12" i="9"/>
  <c r="O12" i="9"/>
  <c r="P12" i="9"/>
  <c r="Q12" i="9"/>
  <c r="R12" i="9"/>
  <c r="T12" i="9"/>
  <c r="U12" i="9"/>
  <c r="V12" i="9"/>
  <c r="V11" i="9"/>
  <c r="U11" i="9"/>
  <c r="T11" i="9"/>
  <c r="S11" i="9"/>
  <c r="W11" i="9" s="1"/>
  <c r="R11" i="9"/>
  <c r="Q11" i="9"/>
  <c r="P11" i="9"/>
  <c r="O11" i="9"/>
  <c r="N11" i="9"/>
  <c r="M11" i="9"/>
  <c r="L11" i="9"/>
  <c r="K11" i="9"/>
  <c r="V10" i="9"/>
  <c r="U10" i="9"/>
  <c r="T10" i="9"/>
  <c r="S10" i="9"/>
  <c r="W10" i="9" s="1"/>
  <c r="R10" i="9"/>
  <c r="Q10" i="9"/>
  <c r="P10" i="9"/>
  <c r="O10" i="9"/>
  <c r="N10" i="9"/>
  <c r="M10" i="9"/>
  <c r="L10" i="9"/>
  <c r="K10" i="9"/>
  <c r="V9" i="9"/>
  <c r="U9" i="9"/>
  <c r="T9" i="9"/>
  <c r="S9" i="9"/>
  <c r="W9" i="9" s="1"/>
  <c r="R9" i="9"/>
  <c r="Q9" i="9"/>
  <c r="P9" i="9"/>
  <c r="O9" i="9"/>
  <c r="N9" i="9"/>
  <c r="M9" i="9"/>
  <c r="L9" i="9"/>
  <c r="K9" i="9"/>
  <c r="V8" i="9"/>
  <c r="U8" i="9"/>
  <c r="T8" i="9"/>
  <c r="S8" i="9"/>
  <c r="W8" i="9" s="1"/>
  <c r="R8" i="9"/>
  <c r="Q8" i="9"/>
  <c r="P8" i="9"/>
  <c r="O8" i="9"/>
  <c r="N8" i="9"/>
  <c r="M8" i="9"/>
  <c r="L8" i="9"/>
  <c r="K8" i="9"/>
  <c r="V7" i="9"/>
  <c r="U7" i="9"/>
  <c r="T7" i="9"/>
  <c r="S7" i="9"/>
  <c r="W7" i="9" s="1"/>
  <c r="R7" i="9"/>
  <c r="Q7" i="9"/>
  <c r="P7" i="9"/>
  <c r="O7" i="9"/>
  <c r="N7" i="9"/>
  <c r="M7" i="9"/>
  <c r="L7" i="9"/>
  <c r="K7" i="9"/>
  <c r="V6" i="9"/>
  <c r="U6" i="9"/>
  <c r="T6" i="9"/>
  <c r="S6" i="9"/>
  <c r="W6" i="9" s="1"/>
  <c r="R6" i="9"/>
  <c r="Q6" i="9"/>
  <c r="P6" i="9"/>
  <c r="O6" i="9"/>
  <c r="N6" i="9"/>
  <c r="M6" i="9"/>
  <c r="L6" i="9"/>
  <c r="K6" i="9"/>
  <c r="V5" i="9"/>
  <c r="U5" i="9"/>
  <c r="T5" i="9"/>
  <c r="S5" i="9"/>
  <c r="W5" i="9" s="1"/>
  <c r="R5" i="9"/>
  <c r="Q5" i="9"/>
  <c r="P5" i="9"/>
  <c r="O5" i="9"/>
  <c r="N5" i="9"/>
  <c r="M5" i="9"/>
  <c r="L5" i="9"/>
  <c r="K5" i="9"/>
  <c r="V4" i="9"/>
  <c r="U4" i="9"/>
  <c r="T4" i="9"/>
  <c r="S4" i="9"/>
  <c r="W4" i="9" s="1"/>
  <c r="R4" i="9"/>
  <c r="Q4" i="9"/>
  <c r="P4" i="9"/>
  <c r="O4" i="9"/>
  <c r="N4" i="9"/>
  <c r="M4" i="9"/>
  <c r="L4" i="9"/>
  <c r="K4" i="9"/>
  <c r="L3" i="9"/>
  <c r="M3" i="9"/>
  <c r="N3" i="9"/>
  <c r="O3" i="9"/>
  <c r="P3" i="9"/>
  <c r="Q3" i="9"/>
  <c r="R3" i="9"/>
  <c r="S3" i="9"/>
  <c r="W3" i="9" s="1"/>
  <c r="T3" i="9"/>
  <c r="U3" i="9"/>
  <c r="V3" i="9"/>
  <c r="K3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G4" i="9"/>
  <c r="G3" i="9"/>
  <c r="C4" i="9"/>
  <c r="C5" i="9"/>
  <c r="C6" i="9"/>
  <c r="C7" i="9"/>
  <c r="C8" i="9"/>
  <c r="C9" i="9"/>
  <c r="C10" i="9"/>
  <c r="C11" i="9"/>
  <c r="C12" i="9"/>
  <c r="C13" i="9"/>
  <c r="C14" i="9"/>
  <c r="C3" i="9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4" i="1"/>
  <c r="C14" i="10"/>
  <c r="C26" i="10"/>
  <c r="C15" i="10"/>
  <c r="C21" i="10"/>
  <c r="C24" i="10"/>
  <c r="C16" i="10"/>
  <c r="C22" i="10"/>
  <c r="C23" i="10"/>
  <c r="C17" i="10"/>
  <c r="C18" i="10"/>
  <c r="C20" i="10"/>
  <c r="C25" i="10"/>
  <c r="C19" i="10"/>
  <c r="S12" i="9" l="1"/>
  <c r="W12" i="9" s="1"/>
  <c r="D23" i="10"/>
  <c r="D26" i="10"/>
  <c r="E23" i="10"/>
  <c r="E26" i="10"/>
  <c r="D19" i="10"/>
  <c r="D22" i="10"/>
  <c r="D14" i="10"/>
  <c r="E19" i="10"/>
  <c r="E22" i="10"/>
  <c r="E14" i="10"/>
  <c r="D25" i="10"/>
  <c r="D16" i="10"/>
  <c r="E25" i="10"/>
  <c r="E16" i="10"/>
  <c r="E20" i="10"/>
  <c r="E24" i="10"/>
  <c r="D20" i="10"/>
  <c r="D24" i="10"/>
  <c r="E18" i="10"/>
  <c r="D21" i="10"/>
  <c r="D18" i="10"/>
  <c r="E21" i="10"/>
  <c r="D17" i="10"/>
  <c r="D15" i="10"/>
  <c r="E17" i="10"/>
  <c r="E15" i="10"/>
</calcChain>
</file>

<file path=xl/sharedStrings.xml><?xml version="1.0" encoding="utf-8"?>
<sst xmlns="http://schemas.openxmlformats.org/spreadsheetml/2006/main" count="2320" uniqueCount="88">
  <si>
    <t>Mujer</t>
  </si>
  <si>
    <t>Camiseta</t>
  </si>
  <si>
    <t>S</t>
  </si>
  <si>
    <t>Negro</t>
  </si>
  <si>
    <t>Señora</t>
  </si>
  <si>
    <t>Hombre</t>
  </si>
  <si>
    <t>XL</t>
  </si>
  <si>
    <t>Cabellero</t>
  </si>
  <si>
    <t>M</t>
  </si>
  <si>
    <t>Estampado</t>
  </si>
  <si>
    <t>Moda joven</t>
  </si>
  <si>
    <t>Pantalones</t>
  </si>
  <si>
    <t>Naranja</t>
  </si>
  <si>
    <t>Blanco</t>
  </si>
  <si>
    <t>Traje</t>
  </si>
  <si>
    <t>Verde</t>
  </si>
  <si>
    <t>Vestidos</t>
  </si>
  <si>
    <t>Rojo</t>
  </si>
  <si>
    <t>Abrigo</t>
  </si>
  <si>
    <t>L</t>
  </si>
  <si>
    <t>Marron</t>
  </si>
  <si>
    <t>Accesorios</t>
  </si>
  <si>
    <t>Camisa</t>
  </si>
  <si>
    <t>Amarillo</t>
  </si>
  <si>
    <t>Shorts</t>
  </si>
  <si>
    <t>Navarra</t>
  </si>
  <si>
    <t>Comunidad de Madrid</t>
  </si>
  <si>
    <t>País Vasco</t>
  </si>
  <si>
    <t>Ceuta</t>
  </si>
  <si>
    <t>Castilla y León</t>
  </si>
  <si>
    <t>Castilla-La Mancha</t>
  </si>
  <si>
    <t>La Rioja</t>
  </si>
  <si>
    <t>Canarias</t>
  </si>
  <si>
    <t>Región de Murcia</t>
  </si>
  <si>
    <t>Galicia</t>
  </si>
  <si>
    <t>Islas Baleares</t>
  </si>
  <si>
    <t>Aragón</t>
  </si>
  <si>
    <t>Extremadura</t>
  </si>
  <si>
    <t>Asturias</t>
  </si>
  <si>
    <t>Cataluña</t>
  </si>
  <si>
    <t>Comunidad Valenciana</t>
  </si>
  <si>
    <t>Andalucía</t>
  </si>
  <si>
    <t>Cantabria</t>
  </si>
  <si>
    <t>Melilla</t>
  </si>
  <si>
    <t>Fecha</t>
  </si>
  <si>
    <t>Provincia</t>
  </si>
  <si>
    <t>Prenda</t>
  </si>
  <si>
    <t>Talla</t>
  </si>
  <si>
    <t>Color</t>
  </si>
  <si>
    <t>Sección</t>
  </si>
  <si>
    <t>Base Imponible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</si>
  <si>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</si>
  <si>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</si>
  <si>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</si>
  <si>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</si>
  <si>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</si>
  <si>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</si>
  <si>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</si>
  <si>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</si>
  <si>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</si>
  <si>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</si>
  <si>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</si>
  <si>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Jersey</t>
  </si>
  <si>
    <t>Prendas vendidas por mes</t>
  </si>
  <si>
    <t>Beneficio por mes</t>
  </si>
  <si>
    <t>2.</t>
  </si>
  <si>
    <t>1.</t>
  </si>
  <si>
    <t xml:space="preserve">Tareas </t>
  </si>
  <si>
    <t>3.</t>
  </si>
  <si>
    <t>4.</t>
  </si>
  <si>
    <t>5.</t>
  </si>
  <si>
    <t>Genero</t>
  </si>
  <si>
    <t>Beneficio</t>
  </si>
  <si>
    <t>Total</t>
  </si>
  <si>
    <t>¿Quién compra mas en la tienda?</t>
  </si>
  <si>
    <t>Prendas vendidas</t>
  </si>
  <si>
    <t>Beneficio por Comunidad</t>
  </si>
  <si>
    <t>Beneficio promedio por mes y prenda</t>
  </si>
  <si>
    <t>Mes</t>
  </si>
  <si>
    <t>Coste</t>
  </si>
  <si>
    <t>Actividad:</t>
  </si>
  <si>
    <t>Realiza la tarea 1,2 y 3</t>
  </si>
  <si>
    <t>Setiembre</t>
  </si>
  <si>
    <t>Escala de tiempo</t>
  </si>
  <si>
    <t>Valores</t>
  </si>
  <si>
    <t>Previsión</t>
  </si>
  <si>
    <t>Límite de confianza inferior</t>
  </si>
  <si>
    <t>Límite de confianza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</si>
</sst>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\ &quot;€&quot;_-;\-* #,##0\ &quot;€&quot;_-;_-* &quot;-&quot;??\ &quot;€&quot;_-;_-@_-"/>
    <numFmt numFmtId="166" formatCode="_-[$€-2]\ * #,##0_-;\-[$€-2]\ * #,##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165" fontId="0" fillId="0" borderId="0" xfId="1" applyNumberFormat="1" applyFont="1"/>
    <xf numFmtId="0" fontId="0" fillId="0" borderId="0" xfId="0" applyAlignment="1">
      <alignment horizontal="right"/>
    </xf>
    <xf numFmtId="0" fontId="3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2" fillId="0" borderId="1" xfId="0" applyFont="1" applyBorder="1"/>
    <xf numFmtId="166" fontId="0" fillId="0" borderId="1" xfId="0" applyNumberFormat="1" applyBorder="1"/>
    <xf numFmtId="0" fontId="0" fillId="3" borderId="1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166" fontId="2" fillId="0" borderId="1" xfId="0" applyNumberFormat="1" applyFont="1" applyBorder="1"/>
    <xf numFmtId="0" fontId="0" fillId="0" borderId="1" xfId="0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0" fillId="0" borderId="0" xfId="0" applyNumberFormat="1"/>
    <xf numFmtId="165" fontId="0" fillId="0" borderId="1" xfId="1" applyNumberFormat="1" applyFont="1" applyBorder="1"/>
    <xf numFmtId="165" fontId="2" fillId="3" borderId="1" xfId="0" applyNumberFormat="1" applyFont="1" applyFill="1" applyBorder="1"/>
    <xf numFmtId="166" fontId="0" fillId="0" borderId="0" xfId="0" applyNumberFormat="1"/>
  </cellXfs>
  <cellStyles count="2">
    <cellStyle name="Moneda" xfId="1" builtinId="4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66" formatCode="_-[$€-2]\ * #,##0_-;\-[$€-2]\ * #,##0_-;_-[$€-2]\ * &quot;-&quot;??_-;_-@_-"/>
    </dxf>
    <dxf>
      <numFmt numFmtId="166" formatCode="_-[$€-2]\ * #,##0_-;\-[$€-2]\ * #,##0_-;_-[$€-2]\ * &quot;-&quot;??_-;_-@_-"/>
    </dxf>
    <dxf>
      <numFmt numFmtId="166" formatCode="_-[$€-2]\ * #,##0_-;\-[$€-2]\ * #,##0_-;_-[$€-2]\ * &quot;-&quot;??_-;_-@_-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Hoja1!$B$2:$B$26</c:f>
              <c:numCache>
                <c:formatCode>_-[$€-2]\ * #,##0_-;\-[$€-2]\ * #,##0_-;_-[$€-2]\ * "-"??_-;_-@_-</c:formatCode>
                <c:ptCount val="25"/>
                <c:pt idx="0">
                  <c:v>538.26033057851248</c:v>
                </c:pt>
                <c:pt idx="1">
                  <c:v>536.6487603305784</c:v>
                </c:pt>
                <c:pt idx="2">
                  <c:v>275.97107438016525</c:v>
                </c:pt>
                <c:pt idx="3">
                  <c:v>458.7933884297521</c:v>
                </c:pt>
                <c:pt idx="4">
                  <c:v>462.6611570247934</c:v>
                </c:pt>
                <c:pt idx="5">
                  <c:v>398.01239669421483</c:v>
                </c:pt>
                <c:pt idx="6">
                  <c:v>376.32231404958679</c:v>
                </c:pt>
                <c:pt idx="7">
                  <c:v>284.19421487603307</c:v>
                </c:pt>
                <c:pt idx="8">
                  <c:v>326.5371900826446</c:v>
                </c:pt>
                <c:pt idx="9">
                  <c:v>605.21900826446279</c:v>
                </c:pt>
                <c:pt idx="10">
                  <c:v>475.56611570247929</c:v>
                </c:pt>
                <c:pt idx="11">
                  <c:v>446.10330578512389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4-4C66-A7F2-78EC7AB52751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Previsión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Hoja1!$A$2:$A$26</c:f>
              <c:numCache>
                <c:formatCode>m/d/yyyy</c:formatCode>
                <c:ptCount val="25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45657</c:v>
                </c:pt>
              </c:numCache>
            </c:numRef>
          </c:cat>
          <c:val>
            <c:numRef>
              <c:f>Hoja1!$C$2:$C$26</c:f>
              <c:numCache>
                <c:formatCode>General</c:formatCode>
                <c:ptCount val="25"/>
                <c:pt idx="11" formatCode="_-[$€-2]\ * #,##0_-;\-[$€-2]\ * #,##0_-;_-[$€-2]\ * &quot;-&quot;??_-;_-@_-">
                  <c:v>446.10330578512389</c:v>
                </c:pt>
                <c:pt idx="12" formatCode="_-[$€-2]\ * #,##0_-;\-[$€-2]\ * #,##0_-;_-[$€-2]\ * &quot;-&quot;??_-;_-@_-">
                  <c:v>437.27124896941535</c:v>
                </c:pt>
                <c:pt idx="13" formatCode="_-[$€-2]\ * #,##0_-;\-[$€-2]\ * #,##0_-;_-[$€-2]\ * &quot;-&quot;??_-;_-@_-">
                  <c:v>435.2938377640163</c:v>
                </c:pt>
                <c:pt idx="14" formatCode="_-[$€-2]\ * #,##0_-;\-[$€-2]\ * #,##0_-;_-[$€-2]\ * &quot;-&quot;??_-;_-@_-">
                  <c:v>433.31642655861702</c:v>
                </c:pt>
                <c:pt idx="15" formatCode="_-[$€-2]\ * #,##0_-;\-[$€-2]\ * #,##0_-;_-[$€-2]\ * &quot;-&quot;??_-;_-@_-">
                  <c:v>431.33901535321797</c:v>
                </c:pt>
                <c:pt idx="16" formatCode="_-[$€-2]\ * #,##0_-;\-[$€-2]\ * #,##0_-;_-[$€-2]\ * &quot;-&quot;??_-;_-@_-">
                  <c:v>429.3616041478187</c:v>
                </c:pt>
                <c:pt idx="17" formatCode="_-[$€-2]\ * #,##0_-;\-[$€-2]\ * #,##0_-;_-[$€-2]\ * &quot;-&quot;??_-;_-@_-">
                  <c:v>427.3841929424197</c:v>
                </c:pt>
                <c:pt idx="18" formatCode="_-[$€-2]\ * #,##0_-;\-[$€-2]\ * #,##0_-;_-[$€-2]\ * &quot;-&quot;??_-;_-@_-">
                  <c:v>425.40678173702042</c:v>
                </c:pt>
                <c:pt idx="19" formatCode="_-[$€-2]\ * #,##0_-;\-[$€-2]\ * #,##0_-;_-[$€-2]\ * &quot;-&quot;??_-;_-@_-">
                  <c:v>423.42937053162137</c:v>
                </c:pt>
                <c:pt idx="20" formatCode="_-[$€-2]\ * #,##0_-;\-[$€-2]\ * #,##0_-;_-[$€-2]\ * &quot;-&quot;??_-;_-@_-">
                  <c:v>421.4519593262221</c:v>
                </c:pt>
                <c:pt idx="21" formatCode="_-[$€-2]\ * #,##0_-;\-[$€-2]\ * #,##0_-;_-[$€-2]\ * &quot;-&quot;??_-;_-@_-">
                  <c:v>419.47454812082304</c:v>
                </c:pt>
                <c:pt idx="22" formatCode="_-[$€-2]\ * #,##0_-;\-[$€-2]\ * #,##0_-;_-[$€-2]\ * &quot;-&quot;??_-;_-@_-">
                  <c:v>417.49713691542377</c:v>
                </c:pt>
                <c:pt idx="23" formatCode="_-[$€-2]\ * #,##0_-;\-[$€-2]\ * #,##0_-;_-[$€-2]\ * &quot;-&quot;??_-;_-@_-">
                  <c:v>415.51972571002472</c:v>
                </c:pt>
                <c:pt idx="24" formatCode="_-[$€-2]\ * #,##0_-;\-[$€-2]\ * #,##0_-;_-[$€-2]\ * &quot;-&quot;??_-;_-@_-">
                  <c:v>413.6061019628641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4-4C66-A7F2-78EC7AB52751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Límite de confianza inferior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Hoja1!$A$2:$A$26</c:f>
              <c:numCache>
                <c:formatCode>m/d/yyyy</c:formatCode>
                <c:ptCount val="25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45657</c:v>
                </c:pt>
              </c:numCache>
            </c:numRef>
          </c:cat>
          <c:val>
            <c:numRef>
              <c:f>Hoja1!$D$2:$D$26</c:f>
              <c:numCache>
                <c:formatCode>General</c:formatCode>
                <c:ptCount val="25"/>
                <c:pt idx="11" formatCode="_-[$€-2]\ * #,##0_-;\-[$€-2]\ * #,##0_-;_-[$€-2]\ * &quot;-&quot;??_-;_-@_-">
                  <c:v>446.10330578512389</c:v>
                </c:pt>
                <c:pt idx="12" formatCode="_-[$€-2]\ * #,##0_-;\-[$€-2]\ * #,##0_-;_-[$€-2]\ * &quot;-&quot;??_-;_-@_-">
                  <c:v>213.03781592754819</c:v>
                </c:pt>
                <c:pt idx="13" formatCode="_-[$€-2]\ * #,##0_-;\-[$€-2]\ * #,##0_-;_-[$€-2]\ * &quot;-&quot;??_-;_-@_-">
                  <c:v>204.10481851465892</c:v>
                </c:pt>
                <c:pt idx="14" formatCode="_-[$€-2]\ * #,##0_-;\-[$€-2]\ * #,##0_-;_-[$€-2]\ * &quot;-&quot;??_-;_-@_-">
                  <c:v>195.32192261501268</c:v>
                </c:pt>
                <c:pt idx="15" formatCode="_-[$€-2]\ * #,##0_-;\-[$€-2]\ * #,##0_-;_-[$€-2]\ * &quot;-&quot;??_-;_-@_-">
                  <c:v>186.6763968095299</c:v>
                </c:pt>
                <c:pt idx="16" formatCode="_-[$€-2]\ * #,##0_-;\-[$€-2]\ * #,##0_-;_-[$€-2]\ * &quot;-&quot;??_-;_-@_-">
                  <c:v>178.15710140429613</c:v>
                </c:pt>
                <c:pt idx="17" formatCode="_-[$€-2]\ * #,##0_-;\-[$€-2]\ * #,##0_-;_-[$€-2]\ * &quot;-&quot;??_-;_-@_-">
                  <c:v>169.7542251076859</c:v>
                </c:pt>
                <c:pt idx="18" formatCode="_-[$€-2]\ * #,##0_-;\-[$€-2]\ * #,##0_-;_-[$€-2]\ * &quot;-&quot;??_-;_-@_-">
                  <c:v>161.45907506458911</c:v>
                </c:pt>
                <c:pt idx="19" formatCode="_-[$€-2]\ * #,##0_-;\-[$€-2]\ * #,##0_-;_-[$€-2]\ * &quot;-&quot;??_-;_-@_-">
                  <c:v>153.26390761451393</c:v>
                </c:pt>
                <c:pt idx="20" formatCode="_-[$€-2]\ * #,##0_-;\-[$€-2]\ * #,##0_-;_-[$€-2]\ * &quot;-&quot;??_-;_-@_-">
                  <c:v>145.16179052803926</c:v>
                </c:pt>
                <c:pt idx="21" formatCode="_-[$€-2]\ * #,##0_-;\-[$€-2]\ * #,##0_-;_-[$€-2]\ * &quot;-&quot;??_-;_-@_-">
                  <c:v>137.1464898573181</c:v>
                </c:pt>
                <c:pt idx="22" formatCode="_-[$€-2]\ * #,##0_-;\-[$€-2]\ * #,##0_-;_-[$€-2]\ * &quot;-&quot;??_-;_-@_-">
                  <c:v>129.21237623699665</c:v>
                </c:pt>
                <c:pt idx="23" formatCode="_-[$€-2]\ * #,##0_-;\-[$€-2]\ * #,##0_-;_-[$€-2]\ * &quot;-&quot;??_-;_-@_-">
                  <c:v>121.35434670439776</c:v>
                </c:pt>
                <c:pt idx="24" formatCode="_-[$€-2]\ * #,##0_-;\-[$€-2]\ * #,##0_-;_-[$€-2]\ * &quot;-&quot;??_-;_-@_-">
                  <c:v>113.8171822167792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4-4C66-A7F2-78EC7AB52751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Límite de confianza superior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Hoja1!$A$2:$A$26</c:f>
              <c:numCache>
                <c:formatCode>m/d/yyyy</c:formatCode>
                <c:ptCount val="25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45657</c:v>
                </c:pt>
              </c:numCache>
            </c:numRef>
          </c:cat>
          <c:val>
            <c:numRef>
              <c:f>Hoja1!$E$2:$E$26</c:f>
              <c:numCache>
                <c:formatCode>General</c:formatCode>
                <c:ptCount val="25"/>
                <c:pt idx="11" formatCode="_-[$€-2]\ * #,##0_-;\-[$€-2]\ * #,##0_-;_-[$€-2]\ * &quot;-&quot;??_-;_-@_-">
                  <c:v>446.10330578512389</c:v>
                </c:pt>
                <c:pt idx="12" formatCode="_-[$€-2]\ * #,##0_-;\-[$€-2]\ * #,##0_-;_-[$€-2]\ * &quot;-&quot;??_-;_-@_-">
                  <c:v>661.50468201128251</c:v>
                </c:pt>
                <c:pt idx="13" formatCode="_-[$€-2]\ * #,##0_-;\-[$€-2]\ * #,##0_-;_-[$€-2]\ * &quot;-&quot;??_-;_-@_-">
                  <c:v>666.48285701337363</c:v>
                </c:pt>
                <c:pt idx="14" formatCode="_-[$€-2]\ * #,##0_-;\-[$€-2]\ * #,##0_-;_-[$€-2]\ * &quot;-&quot;??_-;_-@_-">
                  <c:v>671.31093050222137</c:v>
                </c:pt>
                <c:pt idx="15" formatCode="_-[$€-2]\ * #,##0_-;\-[$€-2]\ * #,##0_-;_-[$€-2]\ * &quot;-&quot;??_-;_-@_-">
                  <c:v>676.00163389690601</c:v>
                </c:pt>
                <c:pt idx="16" formatCode="_-[$€-2]\ * #,##0_-;\-[$€-2]\ * #,##0_-;_-[$€-2]\ * &quot;-&quot;??_-;_-@_-">
                  <c:v>680.56610689134129</c:v>
                </c:pt>
                <c:pt idx="17" formatCode="_-[$€-2]\ * #,##0_-;\-[$€-2]\ * #,##0_-;_-[$€-2]\ * &quot;-&quot;??_-;_-@_-">
                  <c:v>685.01416077715351</c:v>
                </c:pt>
                <c:pt idx="18" formatCode="_-[$€-2]\ * #,##0_-;\-[$€-2]\ * #,##0_-;_-[$€-2]\ * &quot;-&quot;??_-;_-@_-">
                  <c:v>689.35448840945173</c:v>
                </c:pt>
                <c:pt idx="19" formatCode="_-[$€-2]\ * #,##0_-;\-[$€-2]\ * #,##0_-;_-[$€-2]\ * &quot;-&quot;??_-;_-@_-">
                  <c:v>693.59483344872888</c:v>
                </c:pt>
                <c:pt idx="20" formatCode="_-[$€-2]\ * #,##0_-;\-[$€-2]\ * #,##0_-;_-[$€-2]\ * &quot;-&quot;??_-;_-@_-">
                  <c:v>697.74212812440487</c:v>
                </c:pt>
                <c:pt idx="21" formatCode="_-[$€-2]\ * #,##0_-;\-[$€-2]\ * #,##0_-;_-[$€-2]\ * &quot;-&quot;??_-;_-@_-">
                  <c:v>701.80260638432799</c:v>
                </c:pt>
                <c:pt idx="22" formatCode="_-[$€-2]\ * #,##0_-;\-[$€-2]\ * #,##0_-;_-[$€-2]\ * &quot;-&quot;??_-;_-@_-">
                  <c:v>705.78189759385089</c:v>
                </c:pt>
                <c:pt idx="23" formatCode="_-[$€-2]\ * #,##0_-;\-[$€-2]\ * #,##0_-;_-[$€-2]\ * &quot;-&quot;??_-;_-@_-">
                  <c:v>709.68510471565173</c:v>
                </c:pt>
                <c:pt idx="24" formatCode="_-[$€-2]\ * #,##0_-;\-[$€-2]\ * #,##0_-;_-[$€-2]\ * &quot;-&quot;??_-;_-@_-">
                  <c:v>713.395021708949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94-4C66-A7F2-78EC7AB52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412847"/>
        <c:axId val="1425414095"/>
      </c:lineChart>
      <c:catAx>
        <c:axId val="142541284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25414095"/>
        <c:crosses val="autoZero"/>
        <c:auto val="1"/>
        <c:lblAlgn val="ctr"/>
        <c:lblOffset val="100"/>
        <c:noMultiLvlLbl val="0"/>
      </c:catAx>
      <c:valAx>
        <c:axId val="142541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_-;\-[$€-2]\ * #,##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2541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278FE4E0-7037-43A1-8E62-CE8E5FD1FD44}">
          <cx:dataId val="0"/>
          <cx:layoutPr>
            <cx:geography cultureLanguage="es-ES" cultureRegion="PE" attribution="Con tecnología de Bing">
              <cx:geoCache provider="{E9337A44-BEBE-4D9F-B70C-5C5E7DAFC167}">
                <cx:binary>1HzZctw6su2vOPbzoTZGAujo3RENklWSSqXJsiz7hVHWwBmcwPGfzsOJ+wn9YzcpS96SLHu7ox0n
jmVH2CI4JLGQmStXourv1+PfrvPbXfNmLHLT/u16/OO32Nrqb7//3l7Ht8Wu3SuS66Zsyzu7d10W
v5d3d8n17e83zW5ITPQ7QZj9fh3vGns7/vaPv8PdotvyqLze2aQ0Z91tM53ftl1u2++MvTr0ZndT
JMZPWtsk1xb/8Zu3M7sm2bW/vbk1NrHTxVTd/vHbs7N+e/P7y3t99dw3OZhmuxu4lsg9ohAnlFN0
/0N+e5OXJnoYdrC7x7nrYuWyz+P48dnHuwKu/xGL7u3Z3dw0t20Lr3T/79Mrn9n/dOC67IxdZi+C
ifzjt6Ctdv/6n91vb5K29D4PeeXyEsHb+7f+/fnM/+PvLw7APLw48gScl5P2V0OvYWN3nwCdxwn6
z8FhdA8rQSkDiO5/YPKfgsP2ECUSCfmAHaKPz/4Mzj87W5qy+Nd/797c3L4BqP7awNex+uaNXkD3
zfN+KSQP2nzXvtG7JSTc/kRfo2rPxQuaRKrPP8/gJHuKu5Ip9DCo1HM0f9ys10F8ef0L7F4O/1KQ
BaNtIFDfdM1PdD/ACytMiYv/jH1P3c/dwxxJJdA33O8HjXodrWcXv4Dq2dgvhZO3a22S57s305uj
23/9P/O4wn9CrMR7gmMCaDz8fBUrhZQuIt+Klf+OZa8j9vUdXsD29Qm/FHZHuzfnSZn+RAdjZI8I
Jil15bNI6JA9jhe3UvxPMD8zns+J7UdMeR2kP698Ac6fA78UKN7O7vLunhX9LErIwJMU/KHuQ1x7
7kl4jxPJKSDzmKcenfiREf6ARa+D8+RlXqDzZOSXguef5gbguQYG9jhJ/3mko2KPuRRz4bLXaITD
9mAI/Ibg153nx2x6HaGn176A6OnQL4XR9jZfUtJPBIhDTYWlQBi/ChAQPYYUIuoRvxdE7wcMeh2d
Lxe+gObL8V8KF++2sz8XFSkldYmUn/0CiqWnbI7vUcQwlVg8gAY56WnO+UtzXsfk4bIXiDwc/bXw
KIvOJDe7m6WY3O5umuTmcYb+86DG0B5TjDOM3c/T/4IR0D2BXewCgXsIaqBTPEPn3zPuG1i9dpOX
yL12zi+F4/Gu3zU/s04CGue6IENg8UDXXngW3nOZqwhDj+HwRbzzvkzpqmx2+bK8fsDGv4Lw63t9
E8mvT/2lAP1z/i5BszDXCaiEj97xn3smVMEUkpVg6AHdFwoh2uOMYuSqB8dVSjw+/IEQfoH3x8z7
K2Cf3uWbkD496ZcC85+t7X6uxAsqIlGEIikfCOELAPmeUpQqAQ76+edFaD1tElhT1e6mXDzzR+x7
HcFv3ecFht867ZdC8bHUd6Cs3O4MNAcefeKnOCSXSDGG3OcMhu4hxATDfyqIjw99rMw+iy8/ZtTr
IL72Yi8AfO2UXwq89S5PIIg+Tt5/jhgkSMFdIaR44Xpib8GKgtDx+LDPSP2ABa/D8+XCF5h8Of5L
AXG6+9d/t28ud+11+Tg/PwEMcBMG0RDKs8/hDj/3IiAzwEGlfAHJD9ryOizPLn4BzbOx/9PwfMu4
p8LTs3P+zV4k1ADANIBKPPLEr2oADlQDmpHfEDa+9Ae/bdDr8Hy58Jn1/9cbjv9sdtHPltA5VkQo
9lAhv4hWaM/lSjGojx+IAmKPbvk5bP2ARa8D8OXCF77x5fgvBczSrwZg7svkrvmpmYRKyPEEuVQ8
aEcvXATvMckVweoBQQTB7WmZ/G+Z9jpWr9ziBWqvnPG/i9+3u/xftkL4oJsH93sonjT6vz96Px2w
s+PFpQ/z+2pi+jz1Bzd//KZcIoQLhfGX3RnLbZ5h87IB+8rFt9A+++M3trd0/ZkCbxTLzgAKqWq4
XUbwHpaugvBJBIwhxmHElI2N4SK0hxRlwEIwEH1CGfhuW3bLECwqFwKvFDCIoEjn9MsultMyn6LS
fJmYh9/fmK44LRNjW9hBAlGi+nza8qKCIMEoo4QIJDnooBzKwep6dw47ZeBs/F+ii9FAqbzrBmcd
Irrm7rtingc9xlnnCaetdVptkyz9ZNxSeqOZvAoXx9hOSudTuFJojVKEdS2c0Ct4f07SYdBRbvQ4
u5OmYvNkkl+x9/7NXxismMsg47vSZQR2uzw3mIwlsnnUpDpSMl63sat7NY26Lgfi9RRdqnDItIlq
qptIDbrKm/PK2FonYRcoVhiNIn6Ls3E1VfnORGw7C16uulucT6XfRkOredl9aLKm1m45DnqS5jZr
k6MuagKB5tORWulP0XBroizXjSCDZg2c3PQy9+xtrkysqzaddCgG6bdDm/mtqrQq0wOEQ9dfHpum
ThGECT3o0vGDGZOPYdscdA3YPFVm8nOeJR5Ws84mpJUqHK+K4TFViiZvonUQmvGynNLCm5su1GkC
ILUpyrSKC6rl0Ehf5uN5b/sDB9mzLnVXs2E6nuFkUoY668Pcm2fnXEVcq8yukqS9tl2rXWIzbYf8
Oi4GoWldV5q2TaOzHObBLatIkxTpOYLlEXd1raNyvHTEdImUOHay8G3ex+/6wbmV8sDwvtLSmXZd
UfnlBA9UDuxzKufLKP9k5jhIy+bM2nm/XguUX9q8SHRm+NHggpGuHTM9ZOzMNnOuqXIq3XaJX8bb
QQRdWb5H3FAdDgjsGNBl7PD9bB4vByECNMWlZ8q488YxKrwssVehc9aCubrFw2XJpvF0KmOqRUEv
Bzx+6nl1FtfwPDxSQDIftrgqNU+cD6NTTjop2EZZs5rCotbEVlT3abtymF2DN7m6rOzBRLuzZQaq
aY506DRnHZ4GDduABm3m4Twz8PIZhitJke7iQV4kUnGvTJLOiyJzEFnz0USq0/ZYld15KR2Pdvao
sfludqZNScCfeF6H2tZZpd3x0I3AlKIa903NNylpQh1FXinNZRSV23KAN01ofDewftCyk9s0Jnei
vBuccUVYYz3cjKU/1MM1seM6c/pLGvHCQ1m5Ca2fZop57tCHmlf2CCWhV3al4wHIpd9lqNHlGPsz
rGCWhZdWZSvhuMc9dXJvGNN9jqujqScfZB4FwAoHTaKE6iRx96MuMno2sMRUvHPj6YZM8oSpYcO6
1mgmT7owvhO1ELq4EtSxXiHdY2ktrG5FYdmhEOnlUXGy3DVzzppWbkQC81xksGDyhp/IcdRd2RCv
rCrihczLUDhprNK7KHI1aipHswlcKZ2HD1GND0xWAOjU7pKsrFYYpxC+xlLHPKO6SJI7gWCc8f1p
AgAakm+dItmmodIux4Pusl4FWZStc4U2hnuhG00BZcm6GOZDhsbzGKFIYxnt54VzNvWjo/OIXGal
0kMcBu7QvG2z4m7IlFea+BQ5c6alBJ+KY3iFeWSrYSqIbrDIvaScIQzgaj0oANvFBPmxRfr+txSl
JkjczquUOS765Ng0rQpod1FIFmnY2VQEjDk5rGM3aAHdozTMgxyhEabTBOmyLGsnLAIININy5nsv
CNwMVoRzNI1Zr+scRmuU74aOHZtRWU+GADfG5Ngdj8LaSj2E4G51jQvfjGEZ8LRxPJJfZU64jers
Oq076bMGgobKkV92agjqCgJV5ZJWt2jYOkkl4b0zzdOKeiRDSn8/aWD0VZKDnAHbJiETUxBjKGT2
p0kO06HByQA5Q3XTHdSaJyQfSq8omrMC1hO46zpt4zXFzoGbO9BH+UILXslYGLL4s4SFYdsf5woa
IkRJTF5mWBxaEad1ezMOzWHVoCDuzUmMuvMqNTs1fg5fFWfHUU9jnZM2mCu8n7oTREq+L7L00El9
h3HtpGVAneLT981b0uXT/P/SOqCoT6eGFXFma9bckIxfWVOc8RAWYUHUpmPR/vcftVCJrx7lkoUH
Cdiiek9FnlANNI60x1V9YzKym2exzVX+Lpkl85NphUJLve8/DgN7/up5riCcSaA4oIgvq+LJ80Lj
COui/GYssikws1toiCyBMe2GO91FKnpdONFbJ8Gn5ZwdSTz/BVf5atktc/vUgMXAJwbktAkbjosb
2RXaMHHFUnPY0XVRqiNlaeDqse83oUiOv//isLy+fnMKLW1QHTlGy4Q/f3AZo3aUqL3pxmwH77ZL
wvF8mudrCSHUCkjmoegyXch8R2pzEjJw36y8jFz3Aov+onfYcUx7P3dhQdbVtHF7fJpWnT+ayusi
96TfZGaGyMxPp7r3izy+AA7r10BdPIfk18MsjcZ4uCC0okHo1cPceYkqT42lo2fbNYqAD8VzFhSZ
3U5tdpdUpgx62qxx/CEpj9sedf5Uu62mfR3psRJvBZqSNSrR4BfkMJN0Hw2J0oJMR7gUG1y20ndJ
ddBN8F58Ei14enyXFupjj7v9QkAK5uMw+NYpjluRJxCMZastECYP5UDTUpx9RJFzOzXJqlP5kSHN
yZDFxyFkhlysVFrcAAdCurLpHUGx68Vlu26cJNHcxsHYhBToaHRXClfqGqVKT6HMfKgFiC5iczi7
derNURyEoAmvzUTGYKiBspLMr2IudUnWWZ9PqzCVSxoYg04WH3kP28uN1JlgOgz3RzUOQHBptsIT
415TwTsB82V6HOzhwg0C1ECgrXi94flEtCTxp4KVzI/H7G5Cxadx2o3FAZfdTU3lAc023aikdoTK
PaB7udc2vNWGi4BHYe+h1M29CgH/ymn+sRjJPjXyYsgdqfO5EF7tDh6t7VlqVwRSVoBMCNm9Zpuc
h5FOISMNsj6OugQ4Gq0GX+Ax1yhZ90Pu+iSqrO7y+TQLtUzUx4iPq7lt1jmz5xCNjnuMT6uWHbui
WSF7zRnw67SEiN2EH0zcXY8h9+q297LanXXZprusn06BxgBlbzs/5ZuQRchrR34McxLq0HDIi1Cj
9H4n48lLJxRrEE4gtVKyP4XiKi/HU9q173AKy6fFV0ah04Y1q8ERx4NqV6U1J7kw6ylGQaZgTvJ5
01TTZZ8eOG6/31XgKXOZHoYZ3x/ZuOkncRyKfDsQ5JlsvFzuZUq8eZuZKohksm276VrW7aqBFruW
Nt2GkvrpjI4KWcPUWDFric0BNtEqjabLqYIVP44XbEaX3GlWLnCqDtKZ4JtYpYc2lsdMzKcUhhXE
MYHhBZuJX0XOtI7D6kxZovMYcgyHCZsFECxa8MOqh/Uytjc8nnuvLiEnT1W0UQRmd5L7k+nRSsxG
59Jkq/p+KYz+NDWf8gr3XtjD6kniKPTyaueo7GNtyiqYYjt7Yf2p5uP5QN0rOpRQkXRI52G2dRV4
p6LFVlwVQ7jrwjYQdFy7EIFFHwc0bt+PzNxNtDJaTsNh3G/LVB7H6XBaACB9xa4mnt3VQ33odKWu
5LhpjHuQ+TNMTaPqoIAyAsgT3L4BPpW68S5mLNamofutGwGJyukpYVDkiBFt6q61OotwqrNUedgW
kw+MoNZMDLWX8mNcTZl2Mgh/Md/vW3SaRMBVGwtHvx+v8dJYeJmpJKIu5AuuqJJsiedPEkWSmyzp
eHYTmQrYu4NOa5XdpaeTg0/SVnqs7IhmGGZlbuSVG4daGXk1j01glMblcNFY/s61ky5rfNp3MAck
ZvsTKmNN8bxaIixvgOklQ7WNWvGx6l3XMxR8njvndS7WlYiOcQLR4z45zI5Zh7M5SVl6l/bucZnP
l8t6Fd1SOITns7BQRY8Y6tyI+FzJrcBvHac+7FxznaNxHbbT+dRnu3GV0hSyHkxhy/bbdloTmW2k
D4KlZw/K/lM+ZJuyrzwKy71z5tOC5dumyA4ZTw7blsdQbPUXsh/eD64MnBkWNZNQE8wUkEtdZ0MK
cgAbVSpvMMA5s8a9EGl7lblQvwyuoqsGiuLRdhbmy3hDmrY6iqFmIB3bn7k8Hgi7Il22z5A4xEX/
rq9iXxbCeiUdLms8Xhhn3rCmX8+mDxzc+GlBwASenWd0CtI6vqMCagHV9+du7oKjDfvLwanm+8ip
jVe4ORicbuPKuU2T8TyDuSkMLMhuMhso25rea1V2ck/8cNyuMphsJCDaNEUI0oldzan1e9pdV4M8
Th2IGny4mPvxNF8UGuaSfTukaydJj3gmT0Vq184Hk4wfGsauagWmu9khF/V95RS16ZYW7HjG6aGb
T6d8Qp7K2HFnsrejDKpOrfMZSPktzyq/2rohO56G+dRthvO2rfaTmQSKzlvIhH7tACjY+rHBm14s
rbnv8eWvWSJsK1JAEBUQdgn7GJ77QgwA5zRNbycCQcZt6c2goi0nFfZpnvFN9xck7WuqBCKSxCAn
LSqsWHp7T10vq7EAAcjeIMbeVu3Q6aJMr2Y1n37/rb7S2TBi8NEEIhfBjcHGqBdcMEyjZphUexNW
7tqENtEWNyeMZNsm59qVyQEHBqybtDtXaXcxTuldCWGndJoLapJt313XeX9h4vikCU8aeRRX9n3l
wQa5k+/bib8ORYudMBsE/oIw+aIeKHIQZjjvb9wueWvTcV1iN9ZlmW5JiN+JTXmRjqB7LOGQkQZo
XjNtv2/B1/hLIM2wALDLOSfLZvOngPAkVHmcdpHu3AGD5hW+JXMLsgI7D2l5Nciw/ovw64rlls8L
E0kUxxj2ScOnDih7gU0/kdlJ2RRp0wMhrJLzSCQVCFBqTfgIxDKf7aqP/dLKSpdu7OiBDSqwfWt8
m8X7MTJBrPLmqBaQ1KKVZSDICUHNYV8SvIrpUZPIqxz8ngLJC5ST3Dm82OVzDXUxrQ7rqLAQJ3rh
QfF1ClnU8cY8LiEbCbqQrdkrCD2qq7QG7aDf2ShXa7ebziO0MPn6hoXV+f0zU6dMvImZFZPVto0g
QMcLy53YdJA6zlkfWr6fE9BCByH5psLHWdwgP0/qNUQBFajOguRbCeJDqSo8GwMDRJHYL2yd+66J
Wz8iiO+nc6Nt6r4PBc11oXritRiPK2G248xKPaERsHM64kWDER51TgiIkrbvD50pBpUVCH1WjNXK
iPogghp4BcJ17oWzS7W1BgSQMLFeaNQG5D3pE8tOawdaznSoVgQqRg9Mv1ByuiJRylb5EG8QjsN9
0r5jISnWzphjbQpIdk3dj9rOc+uFZdT4so58wtzkdGhTPfF5Rcoee5AbbvoOYsuiymZNInQDCoYF
khiMaWLX434o88kfotnVkYO9igGDwTjTEUbSq1xWe+FUXTWLhCJb1gUiA9ls0QpRXSbaiGNS8n1l
RnM4NCPkjlmmPqqSO4D1cJTTe5SUR7A2c4+pdPLTpDiIHSB2i8SmEqjEGUmBNhOYkpyZaVUmwF1Y
oYLZbSbfWF31TgNK6BBpCnFz1ZGk0CmGE5qQ3Lkzh1txanTHyovJZABHUgUVAzUPJTXzB9LDS1i5
ojDxUQj683zU0/RiGJorwqHAiK3Z5ZTvF1UDgutUcV3wbRWSg3yAhSAOcBdZTw3Ne9MlRPfRojA3
c+pNbXzlgOTmuajdZrYHqqBSxzMxaOf3aiuYVvpsxFDD8GsTUQ/0oVirJpc+F0PooWFcNXE1+bNq
z0pnkXut8sdZFMEgW1DIKEiFPD4pUkjXYZlN/ghHMwcKTJfB/3ryjrKZea0ExaoRw23EO2gSjLnj
zU7hpyNxNBm6xsfIlhDOHKtjm13c2xZycaxkVADHifxOAHnKSqoXlTnMwRfjKNEscVYQS7ZzLw5n
AUs6iYe7kXWJLi6rLmOHeQsyHmlz3dV9qXEfmWBAIP534t1A1r2BalayZZXO6GqcpguXJjubzpdp
WyfeiNHVohC1oLcFHa9UcK/mRsWC0qIPOiTb5Wl14Cb0jLHLusFANDDMxP15MC/B3FY3dQdHWhLv
FAMpPOgaEC+pCMcgbfntezbnN1MLqn9qYU1PM5QCUSSCifDIn8Jocy/6J4veCtVWt2rCU9HCtTJy
O7+ZPjojg/Lc6fGKFW0JOh6OPLJQyHlMruZZeYi7Y4CBD3lZ1Ok8daDm7QBHW6e6L6P3ke0OJa6J
B9aVXhpON66oqpUUnetFUH1l+y0v8SqEaNkOsV/1zVtiKV6BfrMaOSym9goSUOVlR1UGbChHeFUN
/ftBErARHFAKUNMiUDDTsIQZE7nVFk1rI0C97Cj0iHAEwggo5RHjJYTRar9mJggxmNjKPNROCzIy
o63ucOVqmgyl3wxVBB7ED9sBFhyLy1WdEmCYSL4vQSq/R6CYoYTo1HyZL8o8csTgNybzWAawJbLe
TJidt7jr1ylXoy7vyWANBBpeyI2L0cvYubIgQX9uhCTiEysp0kkEvH8eXe1Wih4weYCcQmlVL/QW
1tfgsjGY+9zC5bM/WX7hYnlEGLzGUEBscNMZ0gDYcx9XUAwPnsbb+9KfTCqCngr1Qg5RqO6vCAvv
aAIWOBimdcbNStQQCdwRArnoP3TLo9R4MtlYeIkLQaucqqCQvfUHxlbJIM4mCr1ARusz1Q1HNASX
JTGkgxpqwqCvPTuD3Lx0J+YSoEjn4sS4tIfAW4W6L2CaKwP0PEReR6jfuz3X7ZDsqqK8l6CdYTy3
stTzhNdVxs8KqJITKS9IkkPwBVi5XGwnA6TH7hwN9axpeY7SYtfDs6OG3bSdWwS2BLNM2rQ+UxY6
M03px7AWJk9WrtIlJG7PaacNtp+GEpzf5DHxjLuf5BCSBDoe8qbzYTUmGpSGgIE8HvZwGqtczylg
zfAEuj8omXpdBt1wYqurSogtK4+bJYSEDQjmaZfuFOhcIak+RBxaFOAh0G1cmmsdGm6b8YC9Da0j
9DBCd6puO6X7+aBO+bu6aZqVRaCXsC6Hjh6oxDl0DYduvuQ1LN9JtiOE0v425c1pP1MvjchJKVJn
xeLO8eIeZqlbejbEAc9v0x7cHwvtmnA/mj61opT+ffgqeH43dzCK8+Rdh+lBXed3DLoXcS5ybSna
3IdLs6x4m6J3ytq3961W7AKUFDpX+v5X1I+gx4XxO0wb6Lg0mhKgWVOa1Tpru5XTo00eo0tXtpmm
RXjn9N3+UqK1CsgXRMmjdoqPnTLysxaibuxCizeCJ2ZQsOcCbSwEXE3MDLqKexA6wMxMJFaRC/pg
Q5tqNSeX1Di1T2VOA6hYvTCH1htJ6st0qRHnIls16div1VL5TYM5CisJfkPfcdZWKwqFrmeS5B6v
GTqaOmzfWgb9OCcvr63LTu/dwyDnlrWAedVAoxIipU5kO/mgB+kcguBBMkilR9AetHJ0PbWrvhsb
LwUpAqSrNqj7FlYwlLZ8IrnmNPUniFMg+Q9n4whB1RAEXABy3j1kKTTHoGW4k7b96DiQFBRP7yQo
JjpeHPK+E51Gh2E7DkFfQTs4KjdjGErwOIB+mes4bC/qGF0rmk5B43yMJ3W5HOddemdaZLSF7lAn
uvPpnme0sLaHuFn3Ijxlw6KXQh9ibKEnt+QwCVIuMJs58mRG0sBCIT8p6/hzurF5laxLYMxNtCw1
Um8iKGHGGb7JI3Ni6LMtaGFY345wwBNSDBEqPG5dWBr3fTdOrQpqjG66dhPHat+woV8jqBv2O7bl
brK2KX37/frjlX6NpNC+chmDckDB5p3nBUgRz3Pdz9DsBoFkBZ9x8ZzoaK7cQ2v4OguLo6wwh1Vt
N00DjVtoW3d9/86Jhm0n2Hqe+22TFkdSiqNihmzpmL8w7+t+zWKdi0AvWvaVvCyPCRtQlDCwriL0
xC2KQzvnm8rk+4Ws/qKPIF+2zYDD0qVpRZYvQcDsvm56Kku5oByBShpphMWHEd+vnDFPPyauuwai
u61nuXLiItbRUAGY0l3F4D41LwKVygNh7JU7Wn+cnGDMzOk4xpss7WGPxbaa6WGYA2Weuu3ohkE/
Oee9ThiHi6LNIjRDTwcUVZWf4EwcKAf8uSJnTZj6CYhASopVbflx7NKVDK/LqewhcB524Mng4/si
EeAekY6KUGic1Fcg3/htVr+dM3I2E3nRM7a2bn3otpBvywKopVyLojiFe667WW2cODpAMfc6a06B
nB+PJD8F3hBkKLlBmHuUO0HambeRc1K7LrSgjQ47c5p31K9oc1Hi4ki0CuiRQWf3i/NhC9Tp56L0
8/6d67KCbkMUP3wRzZdf/3FRFvD3/stR/jy4fI/Nn79tH78A5+VZy4O+nAbPeXjwsrvp2S9fbbb6
xnaqz1+V843BZ3utrj9/Bcyy26z88kUCyxYkgsHBvghEX+2zCh6/RubPDVb3V/y5uQrDt3BIQhTo
N/DBpcfNVQ6We/Cp9OUgp0xhsrQHH3dXwefTYPMUfPCWLf/AV7J82V1FxJ6LYK++hC3gixyL3X9n
dxWD/vIzbQH2kVP4vA1IPrCRiwgJW7meR5NqQm2S5f1dUpt+hUkcrpOBN16Pcntu1K4bouFtwleT
NeYdmbzGsOasTSz3S5rYoHLG+TjjbMb+nBTXrRtOh1NXmIOO49GLYbPLMWw0OEkNS1fAtugqZm/h
Q5P0sEbbHiQc3SURtBOaUWx5n9TvMDYezx36vnMw0SC+Z37mQpbNkhztSObqthnMh7x3nFULO4Ui
W9OgQZK8Y5hXQZ/ybN03st7izh11XwMNiEaWXUwOw8HMrsemnk7DluOTqDzuCmc87W1xmUnZQpia
1UkdodAfcmgHkZQkh3ltzhuKsqMJugNHUGNCFxYdytJGQTuI7BTUbhpYAZLjyARIoh1IZIe2+yBC
np31GciR4cjDJiij8P9TdWbNcfJQt/5FVDEIIW6BnrvdHuLXww2VxDEaAAnEJH79Wd0+dc733VDu
Tuy4Gbb2XutZytd0+/k00OmVi/mvPybzwaKByFoxDaemm8XeJ824GdJEHtpkhq5qfVN4Opj2XE5y
R2I/yu/fz1r9VXIzHu6/spHqZHm/7L2Bsb0fNTAZzaAefBXqTeWJqwGlA4uiCvepK7HsuzE9VGLR
aiuhFgAQS7xjkzrveP8KbaB3RB9QtkCrsN63PQSB1fNCdHievzGsdQ/UOPcwRMw9+AONTwuGN2K9
ECbt+KgGuhWjcO/zKuqdbNZoN86t/0yqSzQ0/pT5q4seqzKNX5wYh3wZu2EfRyN/adA5X5o4fazl
EOzsaHBPkaDq995KytP9MMg2xuyH6XV+8tsV5qZQ5I3JedhpiyqO0omFn56hcpKdMPH7LD5IWYSu
b7Ah1sKyn18zSsdzx0ibez7VZ5+4dMuhrWziMuV5m3Z05wJpn0JByzwWYbqpGhVuqCdYfr+KEdyN
68+nYWnDD3Vg28ehT5YN7SDnUCv8MUtgiabd6O1VuZan+8HIGNPo/UxhuNVFJz1ylIvDPNtN4/NM
DmAYt15VCczrHhQo4gV/llAddFwNV76Qi5LEO5aQb/cqhnpWhbO9itsBgC9cgxr3ICNdkC9CuiNu
J1lgeSgz3c7BY9xdasfJV28BFgzLqZw7+Uq7me8aa6NinuqMY9j5S9qd0Q0BkZTw06ra9hFaKITE
iXg44STkG8YtPmDwFfudOFfR2OS9pePx54x47biZyrR/WnWXbHvKoWZF6mOOa/afN1VoSyf2FwIY
e/h5RWSwZ/Na5l6gvYKAU7q0ekzyRASvKu5hi/IuiE/WpWigJzlskhAdrB+v/ss8z0lOkp8X6e3t
yQ9E4TVjcBY2Y10a/Ap0/GsMFKyn0PJHlGrzwUb6uQytfmKi/mbLhHH/9goWhdp4Us37n48KSOw/
u4z2ej+kJnlMevcSRIl/bGVLn8p6/IJmlOSNIe0+FUn/VBtol2vhQebZR03XPsL6JZh7VVN4fSp3
y6qn/P43Pa+MC1FVrghVpx+mkm5oTXKXJMM/1n7zKraQIQl/4N00f8LokLmlQQksFs8trZfoPAfm
DZeo3qXlWBY+NfoPSkvcwrTiOi6Sru0LTcFoQoSIXr0h+eIy7DbCOJ0HEw1fx7r8og1sEshty2NC
ulPokfRBdIE+udqPN00az2/jMD+UM3+EB6ovS7DEL6qav52ExgRxbjrpGsLsFKzJFb0q28BPL0a4
55ul5cvFN1DIf87mMKXibLE+5MnS88PcQ6/0efuYzP0Dztp6QqH8z5OVfPEqevD0Ehx76+sC4yhg
yLanL7qs3xel1Kbnzru4lnkXOvJyxUjDmgLG8V6mfYaVZsynenbv4wrDUQiZ7mMe2utqVndaW/9k
hqo/1mr49m8PeR8z1Lt79Z6BHO/J4vZkRq81drz9JSQI1F5dGxeKnRud2BIizFs66Q7ehm/3gHuK
oGP9+X4Iacl2qf/W+sVI6IMDrcvRjJXyqKdohwJyILWxV5mu9tovqKmJjvvtSMflokwpsk7FCiLl
oh+gRI3Z4sown21FX5revMbNMB3NTT5OBtfl99++GtBtdhDQc8KVQAMczd0hWdanFp15znRkC9b2
/DKA84gmoq/3m4+1m1WjJAeV/aPG8a3qQnMkqRfn60z6M+Zli8eai5vyBUvaG56j2T8x1UeojCiN
mdK6+ZR1e6HgN77HoS9S+rdJvClfQgGdziZua26anyLJsInY4m272USvhkFkmhmUEyn6R8gTqK/M
uHdQr79Ksbpsqsf5wmex7FUw6SLCw0sAax1t19trHCl38ILqYzFP2g/Gh+h2XZep9rK4pD1cqwRn
QC/LkyT1mPlJrx/c7RCvXn12kdsN6xD9t3DxOzBr9+6T6WSSFK6Ht8ijMklwUgumf7YoWVRr515m
7j+o1K1ThjG0//LDo8+1v+WwdXdWxfFDs8qjdZs5ifhbzLQ8NSVfco9hlPUmO51ZbcoimdNor9e2
3Ze06T6WcQrP1cz+amGa3//ri6qqwD0OYb9LY68tMzcUEOmmbcp1k8tbnQdmba8TbpFzEFZb5VxY
wG6nOxnx8dwvMiqGJZx/c/oJDPlUzZq+p4uHVii0EdB3/E1Rz/IQ9RMp2mSqczSuHA3cAqUXRPlH
nOJf8pzI/Kj0Dp2Q0WtQ9yZbqDs4rw93oc/k8/1we0s61h080z+lfbtuSUXf2agfjYZLEonp19hM
06+e0WuUlulDWaow7+vEHFtfnpLBG14InKvr0kRwAUQvjgnv5tznBvM5ZLEJu04+hy35jWcrpcdq
1fagwzbYoz9N0fMQf0/GwWDqWd3Wlje8vimBEwGzvqRiIqc5Nr+qUPPiXu94X0FDU9XuXpmDW3ke
DqsdASA37ZvnI06wwmh7SkNo38MEw0upA0c24lUM9kS8sv+NIaq8MfzheS3X+VyChVwqbfdomnpo
/9H6KHzvc4VJl01eSb9g8eR+BFMumpfmouKWXvQQ3mBxY95YID8mggcinqEaL9J1HxLUh2AmPtEG
JnfVmH9AgqI3MTbxLpjLYBMCYHoLwIFmbTnXJxvHG017tvErHjx7zAbPAMCKOWLqMRLVtBOj45hv
Z3TLHRoOQXz+ss5jcOGeAttvHoBvxv8xTeoMYrzMAAQOz7S1Nz0YEn5JooPh/n62if29LN02qgiv
UPj7LaETpN06+Jrwth4n/jSXEmPm2qsj3AOeqaWxT6Lsyt1QLdNm1qdIpL7M8IUvuLvAFGRbvIjv
707e8b6cJGPYbCSiGZsGckUetFJkleljWJdsPuPG56jwds2Wpp0ui+31UWkb7RaNU9ix5aNOgtuK
QJU4tpU+35cKDzTJuQl7uitDD53TOExXLAtdYaewLajs4Bal6ZSvrXH7hqTrrk3T5XFJu2TjocF8
IG4kDwnlczbNcQt3MAB1nbLxMsQzPrxd5VOCFaGol1G/jgOWjK7qx9PA/TAfAhIf+UqP96b5fnCD
SrLE9QNsgmlTD6vOxjkmWAxSfxsPLXlApsZsh4Ch8OhqMFuEPs4rVoOv2xfLCISExt5LT6L/Si7p
gZS1vQJJ0LnofVtAbB3QdEh1HjBoqWCQX6sdvhUs+V8Ua1tGuHWZbBZ6YaFpdvX/++p2YQFH8tP9
/f//N4IFlAlCE30UjM+cwCfU7WIgg42mmH290SiWEGFcs1EBX3MklMf9fX0Kw6nNUomTlrQRDGrD
IbyOzgCmhOVUBACZKivsOeb6+NMndFOlP9FnZMrr3F+byvynrYzXNC6k7F89OWHVvk2hcmm/g5U1
HMo4OgUoGrA71ukXZpnpVwgrxad1+EgkyQcaeuf7pWyZZJu5ZSpH3Z/FwM/3wzCF/NzfDv/jvYEC
K1HNOzdBD++klcfZ6w8J7fQFirJ7FISeJxuocw2LAvgmLigNG/1wP7BK8o0PXIPXXZPf16+fRey2
Zommigrg0n5QoADCEV+qo5zL6FJaP4Jqpcnl/pLjAdt02sJgTcNdagj6E55Wv4Ag/G25SA4U/+pW
9PxTB5hyezPcmiAldrXfN28pwZiNJMEfn1kIswDajOLiCizObiwk8s1YttOLq+V6jcN+jzZ0HETw
y6td89xU7fancby9SpTeMsuTHeIkcR6P4/A4LpU49407987SblPrEGidOfT1ZE5y8hKZT/1eT4t+
UuUk4FLH/OaX2Ae1xJufzut2Ddt++HnrriY0Tal3HlX0BIYAPM0YVc9V1XxOy/CJCzefvUH0L2WU
DnuahENOlrF/WQPavzCQAXIUGGGUgJvimyBjtvO2S4oAAyP4NQaIpcQmwS+TjAFGAr9olmk8TxTf
RJfZ7rraa565bKrcoQXN13QxH0mt3LWzK93OVeTtxsQ71VNbbv1FdB9NFEHOD+nLlDZYrGHCVo+e
ruuNTKpKYtCd+oc6CnJ/COO/JehMZJmS4bVtW9R271umqXufunU3hlD5ueDLgZXtf8hSVKcxGHFb
2wGZgxTQ14aLpn0nnn4g4JjbKEoKmO0JbEh00FGNDEtqgnl777l5R6EsjtC+23LqdqtH/aMLQQ5X
VQ1lekJUKLAYmmEtu2SWVzkN7NgvJQjwNXSFjdZlWy2LzSM5Y+CzPB2OABrr3Rh143bgmaCVfQoQ
zLl6skExpKZoPHDC7rml028ayiexjmPeBGhU0wROuanbnAUvzNMvYD5e/dCZbEAbncXfSbUUkldv
nMiXRspXE5d/KhikEbV1AZn7DEoMEGyDcZ/Y54qAfQ1VHpLkJDkzBfMVVu/+2XIZZXR2MBM20lMP
gwApxiafb0A8cNMd7eDvXC8hL8EbEFFP983KPuW0ojixV1/Hz6z3vVygJS9LCKSTCE9euZ6ByCI4
N48uT7oQYaq0hwDkbOGnFozJArYtQHCmxZk5pZMCcaPLj5piUWnXb0wSpNDpwPM+cH/KhoZFY0OS
KZEml3XGNDvAL0GkMsyjahKXuvsbiKa5+D1DRXCfiTdHZ+qvPsDAM1KQDayHhzTkMCSYLWoXh7sy
WG1mVETgwYVP0ZI8CAqYhdelK8y4bRvIUW0T5KAO5mtqpC3SisqCUdHu9dA9UBmDSGaM7MPO1Xsx
wkiWZfAMWQV3R0nfeM0x8wd2gO49ey+WqE+xcgVhDzk5BholBHlbJh60beZVe7/Nu6b0r2llguvk
+b9t3MyH1NAt4kjVoXSwen0txwurvJ3qqp2ymp9TLCjnDnLb0gXmMOMBNAgJFY3yMw5xbEP+1p5m
W2kFflmsdoOzDxH9ZXvWnsYw3OjEb18XilzKmD6ljU2/rL7Wq5clo6PXFgGSLO7ZevbCOCfhuFvA
Uh3qFkJKXw25DEaWy2h5qmVUFXJYCgytfmZJ4bE1fGYBB587aZePBo5njOkSTWADs24+TmkHQ16n
MQKIsAbFxJ6wNyB44la1e9fE21isz1pBp2xKOANdf4gT3hehV68gPcK3tGniX4qt8Zb0MDG6lOi8
54imdq5JL0MWp8Icq47q42qiAKZ23eCTBHwP7QptSNQ+eW75xozxLeUiNmvamzw0TkIDmllWogYF
87hNvc6ceFWdOkkyI8pNVEUduFsSwJ83mEScfkja+DiZYCPrEjOtKXdoh8VTrY62TduD7yMfYiE9
5BwSCLizCCGCYSa73gCuGrSvLy44+xOuR9eYFdQEzsg6BhnAhnpfJ/O+RwApU+MiwJN6M6xVpw9T
2e+QIv6OKiiHQgZyl4BR3IQLfzds+A5fy1Vjdx9fPzMn8zpudnJmMtPI0xUSQl8S/TfOfbUxvVY5
SvlxifsNpWu7sQmkvtAHUx0A958HBCS9ovY7l0clunzUBejJbfCyCHh6qbAvbSg+Nef1IbVJC+Wp
Dd76vtqnVh3DSoeXcTJXH8xHkoRfvom3Xtc8ODcgYKBggrZt8zwhLbkdwdQe16qv8sazvIDoBgk5
gZQVNdMxSeaHaqjPKirjg5eyHfYWnI9pxXerHNEGsekvliiLtER4jRf7wmYRnFppNoQnw75NPsXg
Y4JcdZBjX113BFXmfTazxfkFQ7JweNyh9aFWOJocJ39+h2JfF0DjPzw/6U4go4IprbfYewtmPekI
mkqt8MOPdg0fdL++p/XwWirxfTsHRZqoNxe6786P+Lbjidq5erhWzvuOGgDDbTTLzEDYukxV+BRj
9IAO4gktNkHdpg8GRfmsVFtA7KwPUGMPke56XHsS7tZoxqI+sOqZPDoLZ0EIw3dmSFiWOqQk1STz
GSHTHTE9z1igTU5XF+fLegVXlR4Xbl96Y9YtT//jCPn1K+aEJuGAkpJfamy+5ETg7UtERULcBr0F
Fl0bpHTZ3O4gDiQZq3FrJlagXdQ+oJbwja/urR+YKBJgfVXUSnCuDdACwvJeQ5Ueuh7zYLjOm1GN
K7S1KcysYyV06No76tns1wbpbTW7b02rE/RAsXEJDLfIe5CuDHbLMssTE0jAtOQoULO8deqKtVvN
du58tglL8xn1xGJSbZ5raSHmliGSNTWm0xkwidade3fNlHESCQSOV3FYUlBLDe8fQcQ6AODkPM30
OvreeAziQ9gnWCfHoENbDAoWmZUl83r1Bb0eqINESMesDC1TRM2jaKcH9Lp/GoQs0KGRzKZXdeul
hFcHtxhLdfJj4G5rOQE3WNsCyzr4Fr+G3t2D2OKanJ1QN1kkKfpgnpBt6rzrlPyagfNsojp8xY97
a+u2PwRoczAaLsHGYCeCTBgKzR+dcx4i1g3ssU4LkbR/UFJ+d67boevSBUOAOfdQUPKBTf9W0v2b
wYyHkQa5NcgE9/CwC22oP7s1ReAz2YQJoPVr3Suo+are1qqbMq8antYaVkPTW9z67BMum84qQf5V
S4u4lEA61ND4sWJ6yZ0IPygWMWg7NsS3Ii7mNexN6jTadea1Mzr+zzfDvwjaGMCzbheRfrxqcEFb
nLN/3QoVR5fv/hykBzwkrzTo9NGsAsMM7WyOxprlJfwtRZvyiFzLNhoNQZkYqixuY1WQyQ55vKpg
mw7bkq4ySwKliiiMv1gHkTwK/9E4+DuGCwQISDkb5cRrSaMj8ugsswphZFy2D64NutxKNXk49xeH
8a/rlmvaRMMWxJQD7Kc+UZq+WFIFoJnVs9WIbKwI2XRAQ6sEhKODZYzgxfpqK8Cmhj4BmcXA0wBR
rCjAxHKqxLbJOcAIPcz9ZmQ1O8ZsAV86NlAwRyMOXqUzL9XTs+D/pCkwObA9h/G+ET12CCjZx8Sh
HJgFgh/Kco0mzkx4NsqibCk/rL3nH1os/dguoN5hRoPjPqcHJsItA6a0g6pQZVM7UPTAbgZWMwAB
SeyOeNTuYHYVKafo7Epfvc7RoxFyPLYmbvc8sDDQZLm1fJF5koy5A3n9SWizgGaL/spEmdwo/0E0
23IGr0esLDcNPMUMSCa4yab7pGg88zWYZZEIfGQTA0aMGSAgsyAgrQIfAJQ+CJ6sGE4gehPEmoem
vTqYVXkzDR4SfnrcwOeFXhSl59sEEeuOZ7Zk3mEd/6mkp9hWQLebaYzP3GHhpdM850KZMzXdGf8D
zYHerCRM0xdJyz+RhIBZV0Pz5Iv6yGNQsSZ0eI6aaU+BKSGR2JtLGcPfEWb+WNeh3ugAYbcKzG0G
UPR3IhOUklXjBrX1eQqizI9rjhLa8E3dJ1DwzDocjSQdVPn0Y9HldMXVPKd9l6eoh3DM4h1bG9AL
4DIzq5tD6qv04BKpAMI+ltVUbydfX6N46RAK8wsPeQo82qnL61Fvq1Z+MVCmjwIMtlGOQSroe6yo
ss5d7Dh2EqieS4/9DStfbcYWEluNlicpO2yp4A1PHmfQMhsKZNP2qij7NMT3xUsWxh7+IMFGBmaG
CDHM7v3WKzWWm9ybB4MxEXA7A4qUpG7I1jDQ+OgBwMKF7LoK+Hl4S54wkLxdQA4JZup+QgytUn84
XRGfqwBVOVUWjYgefAILy1viFd3B5OPhkh/RmgCmGvDEYkRsoirNGGZKbMjg90cSAr5yjTyGvMLk
EtY8j3tP4Zfw5Q4AGBxC+tb70XctK8SIyONUAwuRpcSGAx48dOgTxjSwWgLYj3H3ghA96OB6PQS9
efPQIGVRKUlxoIH3zd3SolWYUAsZ50UY26/AdXYjmlIc/Z5ssLmLO8NHhmizlOEJoejlPIPryrzb
wghcG2suDi32GDkhVLpfidIH7TVv97cXqchBrdOrmNLoMerdsI1Lhhmkhe97f0+zHTUU6CeP0TB4
/hCfREqX3HdB7kKZXOD1o19ZOeZWvDI+V9j3gajCs7W+3A+rGj98TRiSuqHZ6VsksRqJ/9yArT7S
rjU/L5NwQeYQFpcW8+Nas/CNrgm4MQxdmfZLja4rmTaKYY+WOtQw1FsB97nBTIUu84jEY1I0ZoJO
B2jvQCTwg1rPzQnhJhit3GfVqbk5PJNZ1Hlty/FgghrjF1n7s4llgJdsO0rSFkHMbT4DNsvWVSNy
fHO0ez2VJ2Oqzc+PA5xYbdQi+o1bl+ktcdlQSRjOASfgGljzSFTbAM6LwpzNrLoEFfIYvUBoVZT/
mpsDzW9qACHrZ9i4BNuyxG4D/y/eLmCHPyB3exh6ovkSWYClFak+2lk8K+QjTt1MNaaPWD5D3nyi
fR+dk7VWz2wdUK+SmagLmaR7BFP6YZY+fklX3j2H5b8bnkGHRFzN7PqnyttTSUE548HfJrPpPnrn
DrFOxt0dCp/ZuKK1i+x+cWH1iKZ6wwOD/K3z0hMlIpsM5rX7gY/sVOkqtzeNqAppdfQRN8u1G94r
v2r+zIQjFx2S13IYN2Zh5Y3hyMTSksOPbNqOt+XKVhs0z8kFDH5yYd5Un7oKGPViklO4+iJjKiYv
3o3VmEW5n7yxP7ubA5ZWJK8DRKLlLLrifhfef0RYV/42mDADVbghH2Zdjbh6bMnnCT1dnPYJnKg4
Pvlsanp0M2zOgW5N5TZMu+CobdWd7gdVrcZkUK/qwnY8hDANKaAgkKjPSwQioghUK7IAKANUFxjo
WskWIfGmfGiHpXxwXUgxTRpUvhtb4FwHPoKOX5Hw5i2DPDG0YX2ukzJ6COhKHgRSfbFDEefxglHC
OlHIxKTF/SfeDx5kz8KUPRqtLqhLmIapf069RuGWkacFwY8mjC9kCMetpk20qQyrC86C/kUK5Gl/
fvqQYnJFOHmrVRm8VGUJbcBPVoLsCu4jatLydP99U78Umx91qSZ1k9/Pu38773Y7umjNOTEn7Vv0
5jcuZIXuSBN/ObYJIBIMOli66hLbj7Td1VhJQQC0N2la4XOHRmyQShNgM1+6NjiadO6uZRoAslcV
2Q6uBelrp0YVzTz/TSVcbudTPK2VTU9kgSY8sm46dn39txp7s49veu7S3OTiztFtG9v+aSyrfQnW
8mLrEjux3E9sLUyZc8z9J+PT9/vToIZYbAa46Tn2zglOkSIBqiW+MnxxyPAjQObZhF8U+Xv/Vwgm
6kuVHNobZdTdoCMMNeqsp/75p1oOPsLXrkGcoJr/76EKA8TOA3ny3C2ZrRRalWro0XZhpx3bQ6j+
+UpW0XFM6s39Gtxvl/uF0GAmbjl6FxS+whzXQZjD3he4HQGdQnhka05bwbb3p3CIkUkycBPCa8+b
b9oZ8sBuh6lDE0WZvEXEoicvTud9Q9V4gjsGdTuM3tgMqniJAMQ2lvwL/XjZwSEQyIc3CQw95V3Q
ryN6FEFYWgX1dhBy3Xvbt2cGCPxlsowWRmoK7iHZ2NqHfwZyZne/OaDmwd0/SowvY23ptUZGkQ5w
dHCO7rvQ0D129Fi2rWx2qFTt7zZhFrNkj0YKWm/maqe2QNv0kXkeAkM34Rbt6HmY4dHcyy4GOnX8
+QPWL/9ABTe7uKmGoh5qMEwImfBUk0eLhSaW9mkCmbsHFJfi2VR1XmE367MJkB0DbePvg6ZF+gM3
JJLxDUXXhtvXAHc7TKHgB+xV0z6MN/tftGOa29jLh8GanUcEewV28Qw8ovlrVgTA7t7QVHbvc4C4
AwUEfrB3QOdnMbGkq45Bly75REKCpQb57PSW58BuA8MXIovclsN+DpTdBn6gD77GhI0UVIVm66Y8
u5v4vcTIEjBC+ZM+dNQfLx6y9ee0E+6HY7uzUGZaSDH1XTHNoMUoh5lzhwhM4pf5rFCe4Ub+q6LF
e/t55NmCMKKUX3Ol3adPW/huJcaUH5cnDaspv1NN0c3Twm4Sj4pPZx8XVNbKewvvCBnl7ZeXmG2M
nbmew7QC3oJX1YzWXE4x0BsYb69l1W85TZFt8tcFUvoCHNuj27pt2QlwYjGRKXydaXK9r5bAWLb3
bzMNMqXIVcGVuREs9xVzvn3VNVBilRcOWbvMAtGwKPxMabJZWQSq+tYQzBE6vXuJuD8wATI42GGs
Q7bI5wQNPlaX+2GtXFNMI5YNKqZ1xH4cZrcGPHhdwua5Umb6W8X6uVqgxIVrC2+M5GMwqG0zIAly
//krtlzDzMmDLEDSZ1cSjR2gbj2ZsxDBB0XdDifxD7FwNXygVUEtY2zfRvr/5oTvhIJZeNP2w14+
Umym8S+yPa5CH7xAvvz5yLyiMzIO7vdPLQtid8Bi2WY/paAeB/DtsGJJiVwOM/WHFtPT6sb5L8bm
bUTG5fVOFS2IKprjABftby9AFTAF0QhXZHIHlLL0MFts9zDr8juo6uG/OPHQqDQwnePeAT2cMAWw
dLJYhrH7AvgUMJyDhwY+tY1DyZncMYgwHC+dJ34h0LIbMDhvAnZsYVifAUevWVn3L14YAFfDlhoB
JFrU3oG0fDevF4lFSXp8mwxRf/QCiZEbwbYdij8KcDwDdKq6bXC7vcQClEgm6SFoIpaPPEqPA5n1
rlQgYrpq9TYVkOtjE7P2qmZvzXVTrlvW+f7O+gco7frP3U4a53Iq4gq4udCYrWwZYwFh0uzZpJKX
PpJ/rNd3L6o27Xbpoy32f4tf4tn8VoJG5yiYXsJawCP2p/5JOY5wEsFeG403vHdDPe9baNdwprB3
xbCgtRrUvr29rPn84qC+XO6/g6L0XTmqTi2jH3ejmwRI40aTg7+uxW9NiHv/P4SdyXLbyLZFvwgR
SCABJKYE2Esi1VrSBCF36PseX/8W6Du4rhdxa8IquVy2RCYyT5699zp6X0zbNAm+bkqdTY3uD5Xi
FkEf6To2o4PhhyZDXDv1Q6GCxkerQG8IhfUwYDXArKPomW+EgxPCKq3/eOiw87e0soyDls/fuYmb
eND67miaI/tkM92rYRlwEerubrHskc+n/25r4XLQLPpdwAehAJgy4yVkiwrCudzeSoIYmOBOJmPq
dXXUYgypoNu5D382ywiL75i90JGgi7ZWqWWxtKj37G9qzKPdWA3lQ/Cd71qcCIUOl5vjMQEtsUlR
evYJHasVKoBRT5Iu1JwovNil/CHofHyjZyKPzQgRL1Luqdds8xgb+tso1ZNY+uSnloevVWBnb3lR
9DtHZURlAabdmYZ7gItW/acKkkbXXPX5WzAm8buFTiRWT6AhiICOs3F0Brk2wEa5u8ne7Cau7zh5
tR1HoWGmyB5uwt/tJV7fR/74UxPEgS/K7Gp3fXySXcCeH8+vEWntLx3vDQloXW5mTA47mo/Fk92P
L+2iVx+iyh7ahMJejXTjxWoenPoUzZykkIri+FkGC/pl1IV7epHLmaxP6ynHqa7N+HG7amB+7q+F
IfWrCpd8E+FNuUtFLe5yTf8x3qx2bl7uuzlU99jhnHujM5z72qGQtHvD8ea+H06T02fbfroUDXdh
M0Bgp1IGoJevvsgwGchAigvRPc+ZAwB6Jq4GTRnXPshwJOThpik7lBGsN4EOpi5yordWCuPA9Zqe
sNs/mqtc5aDRt43W470cfiGza3pdPAxhxVUksPStVh/N0MmuVvgEkYDGLNpOoMarsPvlecp2Ftkm
Ys0teSrNubQZWysmmt1Iw25L5pReBu2XJIbE1M4pqgxS5ighh+io5Vg9sxiCVR37Y+B+4YyeNoAL
znmeqYONJKpV90VEW6BzjrNLJFdq6X0R6xtSq+/UH/ouVe49K83ch07XUYfio8dfx25olwdZ0H9x
o2sWJ7o3KQxc3FEJ5tuBH0mD8cLN7xrQHWjU4C4kRKzhtPOiAF8RysF3e9H2w+A4h6Qd6NFG6qOn
fD1OcXo2CEIW+EU3mGWrQ2EO2ygkGSU7gqfk3NoNMXkYJYvhx0H8XGfRier5MjvGacCLqC/xREPv
q81jecI6vReZaqG6ZhiS6TxvRJrfZZRmmP9+yaBWOOQX26vdatjWW362X0oYPdF2ce3c+cEZuftb
Uhv2oLZij/h8I+v79pmw0HTks/qoLRFs5NAkR1WNx34AJlNp4erP/pYT0L2z4Ni5RRdesD5rSbN4
aDpHJ+i/8olW+wDYnUpzbI4Nbnta3WrdpumCVMuvMGtmTzcAEtGuOqC9NH5T07uuong3p7o4Zg6I
ntx8ng9s6INXZG1w1Mz2RzMk4SFpAHwFxH653acP5TjmWGa4AFZYt0ZT3+H2pCogprCbHE1u8RFl
O6zWPNckjy2egnk0/H7Qrb3EYDLQrzmT1vtaat2L6yRa+wNABVjdG13NxMCE3CaKDzipaPuxj9Jt
xNac8L5vJr3vt4FZEcNsMj4awhD6umgX3qKoLj0jqe/myH22C0gCRa8R0ubDyKLls7Pz+2kUvSew
IhmavTcpfCenvs76nj7WrAebqkNoDDO8mC4qxgN3juiQ57VFs/F1JPzg5S1/V6kanMomkoLq7Pv3
amABJWn/iWkl8FpCCURFLV/XbKCtQXQaPaHq4GCR2zNtmT9yTd/KwsAumBYzmAta0mO2I2iLa8bG
+77E1ls8VyDmVrcCMmvXtj+z0L5DqAhwnpPk07t6PMVZfnUJ801J+J7SdvOwyf/GEf0I82EGhNqv
2Ub2Ag42qqDke23V7+dlsD8S/kuk4nJjOom7NYp4Pvfto7S2XWvPh6opgAxZ+3mwcREH6EZj/zos
eu3rWDHEwn5HSnqhY+nOUBCsX+MK8eib7MlyrHA/OkbtjXn/rbPka5/UPGXrsZHmWG1Duz7gMvUg
VhiPvQq92uwtGkwmtmfL/lJJ7dPeQW0RICTNtvaiMbT3AzHlZtmnGZ1dVSuxSdNMbgoFLwgm1SEQ
s8/nXw26TyeYJobKmn0Yap4sxL5rGu00l9avZVn5FOjKbDpL1KDRL/PMDSM2tyXuBCTy7MWlN7iV
VfrWs5AIkA5nx8pMnxX9Jiu2J4JtDr9R53mQzh7j2EPapfVWswJYHRFG+ka3/NtX2LEvdY3CbpQt
PqlUImAa9Nyt/kCpcSzm9gtgqMLAElBMm+RaiI+bL0v7YocIWEWtdnSmu9VZW3rzYh8nZiHuGqi3
38ewuw8wMZyF3d3DiXgqB704PXbZEl+RsZ+rKKCmqqM7ypmGDGnwXe/pRgq3IYkLHglbQ78ZO5qT
jZJ3ZsENWskckoBtvEWz5ffLNOJDU2gD/cCpedHa9BNpmsWej7XfAL118+wT4ytbZxtBkZv753hZ
mcaGe5WN+FU1Ybpz3fjK+k63TlW+RxFuP6xaJ+UgKxTc7j7GyfXqOP/N2pm9rqHPmJCesfp+8pci
O/G8Xgn9gVmuL2XWDtuYC9kGVXRBZerOWpWC49OQoJCy+EV5tzRAxDgP7KPqtTsZE8+vud54agqX
TYxndS4DbYvg98GPlftZgJJTusXzHOglJjjLa0fX2eaJMQHgabSzXbxh0XS2dc5jaSThzq61xS+S
ztkW0Xngz2l7DJxaujWH9GmqYhjDBo2c1ih2VUDcF8sPmYYAdat7SHDPbmyMsZvahKBbg/+ocm3Y
cFO0vYR9c1NH1XophkHLg/SKEyGhFAqfMs4lzkh98Uu2CNsovLJuRzpei+Y5NNWdCYOES7sOExjA
2gUfSqv5uYuBDyHz0Qmzr2nQv1ZYqx/IO6sONV/Hcnx0XO3U6dvScrutpnSaqQIRQmuxu8Z12W2C
vItRkmOccfMHyiCB9TrftwOnsIp31VQP50aNqKS/OwstdBJI/8mgcKKryAum9MQls4UVvfx0qjC9
tGXDUdpkGzHH9blzYxJ0wUNphC+pVacI6upBNw6dbq1gihGWwbh1yyXHC2Y8t4NztxraDjnXysTE
R1KEqtlUwwykDPu4CZR8q0ruO2Y6eY7CN1ItlELyugxDse0SVNegjFgvHZGGQNM21Komy6RffVmS
jcwU7c7p6dKIa5QWHTEffVeADy/kVBzbcfghwyDfS7mVubEzjeRXqoyYYBXWavb+B4e3qFDDZpnc
3J81DLZFXIxe0yVHrgEaxZNR+t3THImXQB+/dTnpQJ0n2Jf4FYCD8ztATCiZvBRmOx5zUJtpbzyj
9wgfUBgFnFZu7LHHDlQmG23O3wnD/cybqPMczGG9hmGLdhJJAm4pXhskeC6+ZaLkhrx6vXITTUc4
ap/3wamrUmenxTAoUfBEM2JDIe+ML6PrgRGhavIwujR7wmaJfcMQX6WVvzUFnvUZk1eTuHtlTc4x
7zEju0CGAOLNG0zUrTkf8TZHu7m+tyfrwOeMgaQK7vAKL9Sw4rq0Ch0rHvyxLZafASEtHKCvKYNe
9117VybW4JmlPeKzY5nYtQh22urvLt7aAL9Zkn4DNHFRQW75dNEPtmm9ajPtJlJxn4Nb+a0WfQhl
PTqRCdvdgqraR/6Qwe+oRTxwDvNtKIfYo9LiQ+ZisltCLNuUT1Gif7GxN3SBXkEJEg6Yxie75B7I
qpk3dkogcER63Ig8N5/omqSz9iimADk5eISPHqVDvhF1l29NkaH4TK+t3YZXZZuXvj10kxW9Eavx
MrLnnh4rfD2o/rsZGE7Slj97425MxELflf8c1/3oFxCtPLlo94ThFDuStWNTis96uNy1hrHLoWBv
62T6cowScVDZ/F/aCtZPL+78kbnykhkEpUdDj70cW+DeietPdjtUUW3MTk2qf6Jc9H7ZCCgWNd2Q
OV52ZZRt26J+zQnCKmvo7rKeHY3OrvTxG9q8mzRlVG4/ZoN7N6FRG7r8MPVK7cNlQb+yMN1huWdT
irpt47b2JjbsbVW2UDjxZ9ja+GXk0ZmWtNgYlVKrEXRrkmc5Emi8mEA1T+k8PI7g5Hz81ZSitDdA
yLAV5VKrtzUqvF5fq8zgL0pFgRN6QLoIF09MtcE0Be6OEDd0r9TkQ1Xk4x1k6IRDaYmS1J+c8qem
+LyLzIIJGNJ0Tlv7lA99ssUhOPkCRIdnVuWXtIKWtw0lMazMp0mPfgSBbDZ6Clc/1mRO6+dYSSx1
ixXzmRK33YwapNJyKD9dUfdEVFLL02trz5ZF5laSMpS5dlBG2JDGr1D5V1/0oj0UXGkOc4370/g2
VRNLGyi6bN2YK5kJhiOPjW0cB+im7iEKhrt4qb8FaSK2zuDs+lBSU689HpS7qzmrsxTQTGLNBNpe
JTt7mDGhOr8ndwDbw5tGTsqOvYhk1yaJxG5YsDsXek2t5ZakUK1kPLiPbV1hduT/LBOTBySHJzul
SBq4msDOg+ZB7gwjHn/Jhc2d7OisrS8jdVJHpWqlx/hnvHTIlWJq/Fa3z9hF5G52Z/ZsIBAethns
gMm4t3EueFEe4CpSPrUlpedcT37Hzlf3JB8lho+4qzmhMwqR3s9oz2EaOnJfi6HotF7by3UexmnU
VXN0jZ4tkdMhZ8OJivEHiPp10zklXSE2+YJSThL0ThHys7kLDMIBrCWmzDchEAS1DMk1ur8nyFDj
xJMK9cMDY/Kqm8YE+Sd+sebyJWjlnhbjIWvJUEIJW4rwWPfueRqtBLPKMu401H8TJ0Q8BpcQMvbU
hJ8LN+a+yu/riN/AbHmCLjXOpeCdgyD1sqqh2aBVJ1FKD2jDcJ27ikp4ajH2cASynve0rjK/NJR9
aN567jiq0HSkoSDws2LAvIoteVsEgt0I4RHZt7cJiYzfkx6x31hmMEtVsAVI0TLiwoTIpT07ghzx
PEXJdtKuGndMiEShfoJZRvKxbUJsByx2W1DPOl+wHpINoXT73MOWMks2+8R+b1xB6xFgC98rVBG8
mbNb7WaTKDw3h3CbFOyEYZwdcxt1wlDdZ9F1r07urP29sdkN5vAeVN27E9vQWxBZifqBONa+BsPu
cYYhmIFDntEFk9lgBx9IfVf0JnfF0GMIkZbaBSZeaqNF8Fe/DQqHTZnJ/LzuxecJPvS5qZ6j9XLe
EUSvjXC5CnPK7kZdOxhzr597TKx/XqrJOGM4wlaRG4Bs8q+gJdvJ7fFc2KMFoS0DphEVinkY9pWs
x/fQtJXHuJRLM0bA2/TMhj/P8m+m/dDQtxPqyZXLPe3W6Gh1YeqLTJLQVXPqzUM+31PTbAtviDgl
hyF1/TmhiCkLuM1OFICjy/ONFtFgzKaB8rNRlAgtnq6mbel2tj9ceMebmvbepjWGA/LPj2GtpRut
eg/cSjvHTklQ1aW7JHvQ/1bRodeE/lDT80Tv9ETb9rSn5mDbGRoFYLvcDwop1+RWapXtWxxAnXHN
52SWj21SvDqzggsHKcFJDWu3zNPrkBD8HDodXpeVt17FtUR0dk/6IvoFWTPf0hIbH3ArPCJVgd4p
XfqkjnmP8DLTCFj4K4r+pQ3CbRYW7aVwp++gup29KtvJL+vhB7ropFSx6/tY30ph0UMQJQ4fUH4h
iSVmQCz1MYp/Ci3yO+ZX7PO8dLZ2cUg5GbZli6/G1NL0PoJtMtPamN3sMR4wgOmyxunevLRdrS4u
YLuQW20D12lLsvNJIKBjKtjlCLrp3NEj5DmjJYBpvDOmMxBu1iZPBbH/GKcBMCRDSO7L1Us6Neit
mc3EEfRC14G+E9hTeMlwUVLCQUCXafarh7q5L5NkOQ7WsLM7eedW8XNTTbFfV+Il6nZFNz5qyQNi
eU2hWj+5afaatNeKMOW16vlMWSVQc4v03dJoLUmH6jonieHOMSDAsMEUmNXbMmBv4egWqOflxIiO
8Zs2t8vOyjM+A2JPKDwLRvXC3MaRFe6i2f5tRc9dfA8C7Zc0LB9TKsNdImXR12telzCD86xITjH3
JvMoBoF3UzgFrXonks2JgjV0Ywe7XozNKdEhCGktSVDR4zQqvsyFuTVidvv7yij3LWafTegAwgiW
/pF7SgxwHE8Bf0whKP8Cq/i9ZCS4kxjc2lC+g77AgBoCSW/5zQvNUBeQlduVpObGULxVXFx3AfhJ
r5PlscmDT81ceEBTepcFvfPgeRgL4zSaSN+mV1vzfJiiyPbsmv3S7Z+CIFj2jVUUW6BSNdNXMPlF
v2J7uzSCILbG9wTUw9j2ErvXQNZ+jCYIZMfsNFf2Na6yN8e06kPqFp9ZHy0bzSTvmYYx4ErApQVN
BL3n9kB7/nsc9Qfc8IVfLsiuAVLcnNckXdnvtmUaSSwj6c+lCTGBjiR3jZ7nAUW0eSIHGnrcaQ8L
06Je85KhKr0+/bZjTdynSg47LVAhMk0pqXe4wk3J6PpWuoiDSN2vCW2O0oSOqh7Aqppjor5Go1+y
U1AOzuMwgTjIcAElPR3IHohdJU7RyO1K10C/h85HPPU/WvOzRPod4tGfctr8HKL7sXI/OrciXPE6
CjWfpo7cee5eJg7GTdxKjAtvSc+co04cJsQ3wfnlLPPDUphfGRSTbqlh5CNyKZMRDhMZu3Jyr6Yh
7pFCNzaW395NuSovdAfmHFcijN+GhhBmyO9T8SxaI7jiPVwbvlg9qsL0gSta51WdRsSOLpWhzoEl
f7Me65eo7JgwZHL3SszlHlm1dEc/cqyvxkrfksZrRuBSZmFmhzFhngvfDaGGvjhUY+dgEDIaOqv0
DvWGOyVv7RuXN2iv5PfrGh+wbDHGpZLaBXX52hlkhZidcrKLYjkyFIAJN8T9VAWoYeAPcvZ1r78s
U/bEHlyT1LGjHUN59DMy4+8Jw6gBWm7fIIFrBntttNCrG1vN3iZmzO25CO96iRc4D9YDfRn2K4av
ppYVfVnRV+/wzoXRSQ7aHZffvWEbG4HN+lDWiwWLNxx913K6fTTz41DUHjtJDcPUnW3OFIU2MJxX
sgABJko/Ckha9/yHgKd2NYM+GKTnduE10lz3aFTQouasTHZ1sxyTqVXkWGClut/blluwQs+CQWge
irrkbMkdFsVg7GpJ3K8BAmnNygNImYLPabODHibzwYGPtUEHYihXycep1dk3LJt7ri/aJgblupMu
wPhQG0ukpMjXXRqBrtntdY0eozZXj3Hh3mcRtUSfveqMbBDD8lwnw14uO40YHYz+6dWYy2xlFhDl
B3AzRnQUBpuViHmXQE7/DRf/6lyuP6FngfuZHXm07Pq51l5gM7xrkjFNg0sSxGIfLNPnrK4FWyqD
qnKXsDApR3gAwG1x+zzKQPsqTK2FKKMeDDOHtZksmV/UaQfNcw2z14DxnNrct1X8NfBeaU6LCzq7
RkWwFXXExKYCh26wfDrHalQXZq+BpMt4mFUZ0tSy5X40s9bTDJV49Gf3NYWU53QD1ORu4ewdidSY
zHkYzeg1TOfPEZMxa5Rf6biKtZr63f1qcu72k+m+o4N+kJLOTWp/prt84hHeKpcWRMNpeyjSBy3k
XcGcB4ix/mm7UF+ssnohTPuGGkTrgpYti3JioNG4Iusl9zbFJ1dhl7jFQx2aUEXiyuMtMcoxBPyv
7qfokCbOW0urgDZgkKSHaLRPonPac9gE+ekPkkjjDM7LiBEnpIVJZswocLeXBjXCJdZ24Ejgdj7O
9rm2eu2N9vk9u3zyiC2OmwGOcbwkOnHhGMP4SlkwI9c6zeQQNG6Nz5aVcFxM6YNpmRaHxqhvBzsw
WWj0T8uR8iKMZHrshloxDAC/xu1LiSBEXyTVnsPE2vSGRmSi1fJ7UerTuc0l87wsI2TPZik1+L2P
KJI8erjKc7OSn+Vi9n5siAGi/Rjuk4BY3mK0T0vHXm4XFS0kFTARgEQ4nRcHv2Ugk1Vk2hVNPz9O
bfwdW1187ZOu8dwid+6mQEexV57WNfNJgXS4/JGOZZU8BNRQ59jkWEmWcf7sje6hNYtd6rjiKZKk
TdZ9q76J1Z3F35hWMV6eZibZuMrPYTy8gWXC5r1EFzNa6f0r/Ji9DB4M/Mi4sHYtPj646vNnKSvp
m/GK248TkB9Lzpcmc1PkmL/catOyag0gVpHiKmENB30uEt/OF4khkLaRnf8wAuQAPUTmc4v7ulfW
cX2TWN3N8QZIik4iYaLYvMbLi6CGyShJ26//ppXLnTO1NHvz+IPE6nhCcsIwnC6XQAXzZ4DBy7fH
35adW3cWLtRj1DPJpZ5C595xJEnHlk6VUeNpBS/NnlSKtj/+ga5Qz+q+bSIGiciNL/UawBoSbraL
FpQMaeChaDCifWU69aBM1HxdwtOwKu00y60h6e+F0lD5VrtpL1jKToX59c+frXGbpJd4Fwvjsx9m
++rqg30Kog5OdsEP8F/Yt/+Q7/6aVPk3+fAPSc2SsB1tCT7fsf/BZaxLCYPCdH8JV7JDzvapjASy
bWGdx0Tax2HJPhJgXZURmS8Jlp2thZ0KuEhIWfLHdXNzG+Vk4YkeTneJQj5zWjOBa1pGjzzpmxlS
iq+CR/IO41bZheMzliM//ssPsuLk/5D9Vt7d+oPYyjVMBoIKW3cUiLm/CPfKHjicywWvXG0DJGj0
vZHXT1GnbSuQdSs7sT6udn29DF9U3YcrBuz3ZFE2zzHQFwpCLpkYHgqL8jgYKPIhFHCs2cZFi7Xz
FIXavyDyHcaN/v0t24wJtXRmp0m8Bo7+D4od1mIKvToumES4Wm9lLvN9WufFvs3o56dEgD6azjiq
WTNJlKfhsVhEyjBCZvSgWzIEZ6Rdsy/tasIymQWn0KHfUVjiuXWSU75aYrD84YZUxtld3de3l4px
HDaoVz9XQXDi6BseSA3QFWWaA1OR6AnAlmj8eFlsXznpc6SvQyoYekECASeKTNBedBfUUCf1u3Z9
uf2b3ZmfJpAL2DuSphPoMEb7UV20XTnt5wC4VUHhvNCfvqKokopQgD1Da8G/IB31XvSMCNW06MLI
0+bbugdFbVU+d612BiyLX9NmJBLar0unghFGaTROh2milq0q/GB4bHkSjTe62toZw07yNNhGdy0p
g1LTbP7lmXH/3zOjmDPJYpMm/5DgDv9ealSMEV0vDaYIR3xc1seuWsLnubOb+7iaLwQtNkak2fne
0KrYMxuuOJWOyHYDyIGJsJ5DFdDPli25k4UJhCu1qbMAWmOXnY63L3u7Ih1YrTAHvXuq+yw9apFG
MIZ+6FMdi9RLHEPtpWo4GqQYtwNjq9mJiNfVU/TcNsuzPTsMwogtnK0L99fVoplPhJVNFxEvdpkL
attgbomyX27b9exMg28vIjtLEDgblMr4bElIzHPg0vFVbX7GlHFIM915U5DzDo3KWLY5nFEvyjS6
uhkMJBgnQ/Tna6s275hTiCJA7O25seP6sAzq25S7jzcf6u0Fe/Ej+DVcOzJwtkFOqRnMUf9aanjd
TVufXrtGXIPa5No+5bg2pEFPZg5SAtIFYkdKmuIuTBaLySlW9Yma41eFa/1Qq0tv6GGQ2QMxtMHW
OBJIphOayNz7JS6+U1Knh//8Whna/zJxw/5/G5K7kjAZ1MPgUf4h//F0axG0cLjkGcY/x921eKwh
MtqMObXo8g4y0g/dgmkndHTaDGPr3rtm2j+bM5vRzAqDey0UiMahIn2rMPw5sfCFZr4Ofdw99ox9
uCzWu2Nb7VOd0JQLg5jqq+Hak4hHve1ywDla9rsas99utdzjzNTOVs9VdmpQRKpl1I5VYrbbKsJj
fYOxLC1OzlGY+yQesu0YZvNFESWKG1U+317KvgcZgvvpxaioWeZpUrhIddCtoMu23boXTGaDb2pJ
8uNoiV9xFrcfWhnh0C67byGAPxgMuUUDkem0YCEZezwzuu1/nwTy72ErnAQu27+rW6brcqTx3v/9
eJrm3Fskq7KNo1zSJnZVpWCJyvzgmFs9Hz8Z6rvA0ot0LylKGzB1AEKjaL8acPIPjY6jK8Fgh4Gr
RLbBa0GP0wnvW8u5hmkyPSWMtWOv5l4rG8KeKzWQzdU5MQPg42a+vr0ETHjdxiL8rmBP4zEeXOMV
EtAOAV739LafvAA6JI2MvMGNhNlslONyJ7jlUgfTj4nKh9DUc/9/vzfMKfzHmQOm1EJfUEznMSTT
edYz6b/owy1kuiqoUxgZThTttTnUD4BoKLej6nAjTinygowqPdDqY3RKoZuvfLZtypnzpz6pBNM5
6L0/59D7sShYzXnpp+DOdMZvlh0iroCAEucbIbDv7F9coATU0vZk5KJ91Qq9O02ElCCdhcekDeat
YA4EMIkx35VYGekex+8knyJITwY0ePg898ao6J/LMr+P+4A+50I/3J3d6NhGRUgTXOVbjfrkjXsH
0yzmwJ/0dLwfMrPjTuzaj+iOuGl4R9lFjTtVw4LH/09dNwSLb+Ef9W+EssyCTklUANt2AZYorQSd
z0Ho3lokmOC7LvFCsDvN6nEn1i9vv6bQfQ5aHYN4JHYR1gksWObBbfuOobRikt/h6265rZaMXBQW
021BRQT1JOZzbTMatlDReJoTroUW2PMX2OoPcdVC0eydT7wov4sgqR4ZZAsPM8UKfIOUagTgUbNp
g9vLlSRl+lStOSi8jz+BM8bn21dh1cf/8mQJcz3Z/rvIYtGwkVmUWYalS0P/x/BPWKBL5kYMSCDB
KPc3vGm9JsLwbC4e37dCUXLGc2n1yBqS+X7MEJQ/wjL6HCyreUTuwXGedhDO8sX1zQ6vJAfHtG8a
vT9P3cDcD+Cbh6ojcCA6+TjasNzLpg7votrMUWBWN3WvSlS1j9uvOOzyZyuHRnX7co6T5qKVgf7d
TXt/TJNq18pqvIsnIU6Klbg3Z6tdaxd0GEGoWtm2C6KhO/ZRVPxoR/tJVs4DJ/ZyvpGEBt3hXEtc
KIwM3Dy4wQC6V4PEmDIGjt7YCRGq+h5LGl0RXbQ3ktDlJtaXCzmL4E4O7sufHIyGZ/HPohsFFjoX
KAEQvoKBFyMt7pNe1MWzbovvUe9E3xeoPfE87REM53ekmmJrtsI+oPExQsBBeY300dgyuqbwor7T
keBnAItTm4B3qQmsZlDNkAU19fDnhI5L3Jy1I+oL44xvu9OII8yba3Art5V/2/5HxpacuTCt2Jbp
ik7RekvWy93ty2HFDmPUeDRVfndz+pqr3ZfJwzAC782icnkHJTG12O0uoFlnn0hr+cZ8KJQ8SJ0k
ibnX2y2I7/Xa2da2N2faDPYq84dk4h01NHwHHPPfEpraPr7EYA8tk62zT/R2j/62eEs7Lh9ZNl1s
c5S/YW55gjPuX6pyIf8GtFv2CmXnbJaMF6dWta1/lHdLOIncqQW3gCRNYQ0ypynhkXqbAHky43UO
fwKtIeDcOyEDqbotWnpLVtuoHw1bXCZDJK/9fOmA+F0qPTkwlx0ICSItrefQNvdpiU+DcR2EuFcI
CYIu5kgLOiuKBSPcnUw3zl2SePWiEw90nAGKDNO+AdJO4BRb6zpYTv9alYyHWYl8mXCt+25k2Zm4
g5LipUKafXIm8eeJ6KKpY4LleltoXM0Lmbiy4SYiT31tRs+2wPo5Fc1JjN3QbewYyn7x4XRRdH97
uXE4rY4qiUdKp2tGloFB0lHRV98Y6oAVwWENSSesvqWd/WK7xMEiCa9vwJix0WKmnA0jgvMtJMT3
VfmWqRE/WZ3yt5cxtBxKoNT882shUwuwymO9s+DXnVBtMl+vTZe5W2uMF0TgiS5EtLmFCdysxVnV
DHB4GGqI3QuBqiNnPheD86DFM3oR+DD02Mc/7QkxD/e59jVJaz5Yeqpw9BvBpcltx8tUHUHAwA9R
CpHtFYhKOAfJCjzFdOoUz3E/6uCXzHI/Um1TyyJotKvkzYbcnCjW5ROQEh9jmvFqmAx+bGwMcGnz
J/mJde6dSerZOQhgo+mz/hGDkntgZEgL2lpAPS1Gtz+oPOVuZnNi4adG27MYIRYYi9gbNO8HHO54
7B4whGuH/10VGP8c1abbTCJQtly3dl0CrPm7KIhGMc/MnsdZRAIkM6yDk+I6KJeniDOHqQwoXPSG
6W4SkZ3UUcgyOXTh1TRRP4PoLcI5ncBTm0VxdsbefAmy4sEN1fbPUSnwWwkmMOHbxSKFzp54FTVn
Tw/3aHfF7n//MO7fbHjH0HlqbYvzyXRtizdr/WH/q8JZUFVpIzGPzI01LKN4T74x2aHxbjEQo2K7
DFcYWGzWC6SKfi/HmkDLemnSqxpTYzueBJIvCQOemTD/P/LOazeSBM3Or7KY+2iENwJGgMKmZSbJ
pL0JkEUyvPfxTvsUejF9yaqemW5hZnfuBAgoEFVFHxnmN+d8x0KT8G1cw6ebbFfgtkgMl6fRgJ2Q
k8BVKfoHbgW2z2nz+vMj9bEXWPAJNSDFwc+lsIVA0siQDcfV+3YbLDNXzsCjJLnKnZJEOigNIV0/
bY0Gasd9q0mBJlrpoUsg8NYhKi45gSEZse28MFExvH7O1IM53+cLy5y05MwReu0eO8t0lL6h2uTK
4NrEzzUVFZiBBgcGlzqlw7LuUNFUN8IUjHEP3LaCXSFFbidbGcnRaAPoN8n0njTZi1XG4n34EWch
i2GyoDaCpW3J8uArprXyZIGic1BzE8VWlM53fZI+RBqhnWRlN1zumGGbXPwBds3aYx5KoJxm52+j
XCszMU/bSNt8/7OGn/ZfnNjmHzt1A4+UokimKbEgVtBBKddq+B/OBWJtYOPr/Ud1ZWMu69XwJn8f
m1q5kqa5vdg1CdXn9EqHCk35aGCzvlORGTvpOFIkXy9/YWGKe6WulcaMDHzAqDFfw5hwfWZHJQam
PQ190DAP9NOSUgKTAvG9aTuiiVcXG2bHeF6Gq0iVrZREcbWl3AOvEw7KrsrQFH6fEojH/m7Da8s8
CsYF34JsqvXLVaincY+TSe8j70tZd7JVMNHmPyH5A3QVDR2hhCw3VxPSATF1SauvuCU5xEE+F91t
ugJTztYGzvG3YVqvTzqrZfilDVDoZAK0k4YdKQK34bI4VaiI9vesBq3+ckjk4jLhftkJY8XO8/q3
aNJVVx+G6o5Y8ktdHmS9M8E7RZBfonXfh6tjJrA+cukr7rSBsi5lGI/Kywrfkry9/OtrXrnmif69
Lv1+nU2RotQArCxppvmnuhTUmpFrVf4xy4+TYow/Oxma79rlmToSMBW3p2KlsRiy+NGQ4w3Ix+VV
GuEq9On55ykxJXhL0n6kdlwYS6k6x2FUmpeGILxNkbd4ZBajfkEaCVv+ti2M/A39zY9VN7N7IR+z
XT1rigcjw4m4Sb1H0UQOikJnRGdXO2PpCqsSHb/fmNcHLNDxf30UaMD+r8PwHbmpICyWYOYZf5qB
MvJLaI2ZX05tgWpOonJMR3l903Jo7GH0Wpbi6hdp/rS0vDaYwVTfkHHAwomuN6glK9gFlC6igios
YRf+1pQBKL6jYnbtixbzdMpzFShpXD/XMQ/kpUiW8/cbAgHznRqvgLnCZ4m01/frX0Sinrpej56v
/1h//1+qvQ7L9BPxwhm6GjBXuCcb57sgSa71ia4KF5Zz5HqNS8GGbkW0xbzQX6Mo4IoyWeHBQS6R
U6L2AaYVpwOKRajC1dtSIDDBA9keI92y1esapx+T52HWMowf9Y+pKYeToQh3LOuzQzmHz+NKLEjO
63tUE2EI8p4nO6bRzv6eTiWFVe27TPlQ5BXIiY5xGzUls/i02mC/VZ+aUIGUp+NYatsWyn04aA9j
rAL+I/Sc1nLcyPoTA4eP9kqFqJW+5hlCnNiUtDCVUBfuRgVzCBe5VTvfc7KxV9Tg+7JXl17e5NeR
HYv/nx+k4QffRcPVFJaW557IyW88MvES1wQuhW3/jHhknsLPuS82XY4jtW3BbeCK7vbK9Q3debfH
gaNNYrZn9CpvfnYoclgZQVHqy0OiF26Yjv5Pv23UZtPdt6dznbWTNSs3YZKVx7GNwiMpIswhc5bU
P79GNhsnsUhbmPhPNVr3J/QyR+SCgo/AtPagaMTvEC9qq2PIvDQooqKSAmy4yMxrH4o4xlo/mJta
xatsKeV4rit9AeKWq7ta14ctOU3sWcCKVOSmB+UQR47QGpeSrKJbRcl7v2I/vykq+b5YKuFW6w3E
Rk1/vO6ooP9m1k5QRDY3s9LfVAaSxHUdeg8UqepqhGttoPzkbt8OBtrvpNoRLENBqBsRjE0MvIIm
iMe6bMRH8BTTRhuN/IdeIiH/3oyF4o8BuCaMxKzfFM26kRVtOYbrEt5EE/xPVYuUoOzUdaeKgr1G
Izln3LYwJiyPKvXxTQfbbIPcJSijBfNRYylPOSxzr+ka9po6xIyFrkKan5YlbCEsUn8oo5CCJGQC
1SjtVylzOIQSOEikqPAcKx996Xu0pjdgcPtDp4l9kOHZ9cMhmjadlvabcRHR/TTdNtKz+TglsGl6
Kb9TIPyB5zLuWpWkxW9ga6oVy+4n7Vg1RW4M5nQsQ/EuShPrF+1YJuoQO2l1qUJ4k9mUe9FEZGPH
ZJ9xNFxDiYYJR0uYzzDDABDei6Pa/3+T5fT2USSlm3R9m/zo//Ir5um625J0SaUVlXio/fNEp+Mn
Nvf87Z983s9cJ0H+jQ2ZxCnODJA3lsgDYvrs+r/+5fouQyQe3ESTYtCW67yrrNo+/utfFO03hfdY
ls6eSlbla7ZbVw2/3iVTZMuUWAwTDZnP+j226vzz+fwzdiv6rH79+x+Xkdaf6jXqNN3QNFKlRNy+
vDWvz/l/qNeUAYUO0J43CNHMpHFTgUFNcc239lDthQZrjRKYI7zvXXkwmhh/ACKzxFMDcVc9dp5+
GxVuYajna0Ys2i6KuvWQlaiOGcpUKW820iZ0LQ9+gzO0l2xsoZTG9lbtQCUOXtW7Te/S0XQIObNb
EGlcqvUIG+ZHffLFL4T2zC/utuo5ebAAFt/SysQmoCxnYSVuN8etsbpIlp0WN8LRAMiKmtBR9sq+
9Nnu8J1GUu/YJD83DrZ0D5oCwvExDvy58DMPhA3xbI2HlwGXma8krnboP7INhlDRk998Sss79Jeu
jzqY320TYrgy9mYZCBBw9hXQTnQBb/7z7R5UuSt6ms8KaW9XgUtkLz9I7Gog6baoSw1SDRvWAGX3
WbjDfv3oXUJ+3mY+EOOHF0KYfuSqdVKXnRSPFrBgd+mpctYnZELFrrGfF6/YVEEU9M1mPo3uzPbF
eRds/W3enl7Xbe1SPSXO82sl3/JqSX7r0vvbS9CmXiXa+NB8su2mmw5ARGDPDqpyh/nGsoE2iJTJ
jX4kLiuyGSyMLyJT5Zgir8xsJDyUJraI1bpxnOFDtAXXhCPmCDUuvO3gTGa71Z8i33T6ZyGjPkh8
eKlOoj2vfCFg3z6kmB1j3G13Gz+PJ+Zm05nqB5UkEuTNNVP5ZOwFprYoLZ3oNVe3aMGX0qH42C/R
D6108325kVZ7DcTtSFvZ2foBX5pbuuOh8E7uEeWSZ+x939+YQb+V3IvkvoNG2FhOb2/t0TkEvLHt
u+6ou/bnJ1Nd+707kqSL5tXD/mpvWmfYrjtbvpwtT9mTHfFg7HUne1X28712IGjFexav3+Sp9lOX
0M+zxpfcqXbwI77p3zi1dt02974YD9rifnfQ7U9OJ0LuN1iWvJTBVuYAJtuad41PzMWtSpOPHdTn
x/F1pwq4FtzRvqNuti37WbOf84MJFO8x3BWeT0yz09y0F8ImrD0n//LgLw+l73d3fsn5xowp8ca9
fjbdfj/uWZLGtSvhhfiEDbUhosSOONCNk3OdLJ/rdt5Gm2N6bvhOLtRVmtXGOao7zBC35WW4yXbR
LQtI6AdVzItjuBCJEZq+9DvttrgQreG2Tnb/dSVHBPViGw+oxO7CD1JANTHwStFGlEG15ofrs18t
QbMEl/gedbp5/TFEbKY2O+LatJV3fqjB3foMQYrPrflChahjDt8ltY+jGLZyo/IpMT6nbXRbHC/J
K64xY+fzFXxG2l4XFJ7qKH5/EDgXsK0FifPZOdaz5k/H/GQPgbHJX46+/rW8hV96bndvzZvEPaWx
hR/9oT3IuxJY9yOXoYP1heNvz/a7uJs8xc1P/vspdo7p6Ly22/jS3figRJ3ZlXdceCAibEwvNvjJ
g369zm0Qr1sywCcvuTnml/Ss+PDN3DiA4ue++5ovOqvfuwAEdsoh90NX5Srn+vIukj1uc9e/vD7L
O8W33s2z8MhvzSvnnmiGHdHDpPxZBbHrNw9MD3sXtpE7Oz8I+sU2po/75sdysrWjfvKq5xn4txrY
9ZOKXu0Eail0aTCc/ET8bnpP68+LCY/gic5K4/hySgyzHS23HeY6T7gzt+MTbBqjsO8UJka9bbK3
QXrt6Y4ve01AiLerN+4U0RE73ckKz/FUuyG64qY5DqlEgzW5Q9e5wzbdXxuEz6bwUzjnSNekc5I/
KNxwgFwmH2tzjUiz1RqG8QPKBMTI22GbgaQ3/fmobnDz+IQLnWUf5FyENIH0Um5c+peAuORuZqkX
D/fjTbofb/vuU8Kd8Ua40USYX+6BSwikrd6xH2COnCiv00QfiT5IoHwzOHYDvoSgIYl9sxLUQ7+G
dPMKMjfuur2Uv4kQmsttegThQRonM3QOpkJrMUeMZUZCicI97hxHMVGnD5AeMt1redoZreYbSYRR
FRMhOm67fGaUN9WbUXOVbP9dafxb+Zmn+rO879vPz/74Vv+/E5D5z4sqUWQJqlJg/POaCuLNUCYf
bx//8fH5H8e3jzb5+EN99bcv8au8Un4TNbREloUX+vdwzF/llfqbZlAhWShHdAu1LZ37r+pKlX6j
6qF4ohpTLRWC+d+rK+s3E0Ufwg1mmhpJZOq/U13JfxYk8I2Z7/JzaJbODyr+qbhKWkvHgKqyUNNJ
LsZeUkCLOuKjsAYg6PFo7EEG6V7XGOArUs1Lxmpb0C84Rjf2QYmMFK2ceAfQyTdBN4KVNntil7LF
KeTmLSvW/2KegXDrD/MMjVG3KkmUnagnqAgl5U8SiiGKyzikebPDufpQ9Km+05EU2oLeLMAdC9np
ZvMpy7XdtMTpvjY7aC84giVB85QiwlZWEoAQR3iXk5IdTRhN012iaRBcSxKnWb9PwAEDHQsxieMJ
w3zFxBI13YfN2G0wbVnncXoCfkyFMYIPCkWAqPXk1YnykZi94EgpcCvLpOuTQUQSeiK0m0mILdS6
BoplAmuSOQZ2YVH7sU2wrZis8TyyHMj6jxBMWjzfDlsNqNoCjxaQu+RqA49TqoQOEZv4bEGKamsQ
jRh0g4wpM3RripwR7HCBN8Eoh5b0gg4rGAToRHkzzPghF9pTvAKKv05WMuOhlAgTriRxa0R3Wb3I
DuEBzLemmWdxqzwtatE6SOpEAocTn1iqTWWMOK4aYhUKFe4wSVAmYwuRxCnsclLuQQhycaCUntEm
1TaKFPCAGNgx8waDURabHBhkDIzO1qzmcZaqux7psV3CUEAqjOtkpeKc602B2G6szmadpjiepVvz
CsFNjFE81SoHrI43CN9umrB8GSyRHZyh9J418WiT8JYqVU2KGAsihzzzD9wc1rEVdGeqp/ommjNI
CQm/JC6hLwOx4ju6Ilb4g2gDMiz2jVy+9zpGPab3kNpHoXRws5iePhwURCAOiysSIlTNLyEwwRRq
XYQQkTNG4kW85hIDogOuzcjJ6XQHD5pOsyFQPIPoQrXnIQV22xaF/0Ipu1T3s+DScN3WyPtSI+bj
WlQMbM5Y/vQW1xkzI0dS6uMSkXNN4g87lf59MhmwGf0gB7N8hbBXIeRwI5FteV5eW13dNyEj4LlF
PbSGeny9WiE3pG26mYCAk3aXXZoKoG7XZJce8ZHLUNhjYo9lqcitGwkm+hXuU7rRTCOgFEKFqyOP
DzMZV/BHFAcl9hAs8m3Swiw6p21ZgA3lsokA87aYbxxNz/0Ierk6cEPIpC9zvcwMnTnCcJiw8WEZ
qwb0/tUT8DgziNlRJ6yQoLEQdlpjEo47gkfjptQIvVUSf5XbiVcZbIMBpSCI2O9wWdIBDhCc93p4
wycprthr/bVxQkWVcpRzrjgGiwBZoidmTM8rgYIx0TRL+KJG+TvexTsoASUyZSV31Ipgew04y5xe
+bptdUnk+GXJYh6c3C4iHMGwNMvWky2mswyygrCW77owu0ST+IUqqISDLNIGdQYEhiLF08/M04Xh
8JwjV7FH2UrdCkyUCM7iDPBp5jcuXxAXIw9ReDKnCL70KX7VYwHWzXBPL/uQIK5fpuWQMYrfDHL0
wYbrLJRbIe8Hd1jgBTfsYaZad/WKu5tsTPiUOqdP9RGkKbO6quvTfYllkXzuS8Vif+C1nKz8XgW8
v7vq8UjAWaA1Ih8/N8Ait6ikVYdohmJT5vLHPBMtwTHbVSbgQ12mEkqrFhWeCBMOlguF18uAMDtr
oHQKUKS1tg4inTtuqVlUTsy7Jlb/uJdC9tryKWdE5hWkAMaTgK8SJ3oHKMbPYQ9o9NmJDIp1gTFW
aOpTWQiIi3B0yinkdT0Hn0CQxS2bD/+aYqN0vO73jZaxHGk4HLGaPK/MFA3Jvd66iQCxHihzKozf
bJ/MvHosFaBVhoVEUO5MDB1iBi+zoeHppOatS7FOsfAnPsZVCdyym1hEhdSOh9qYRNtMJHBJK4Aa
RrJiiEW0RhEkzhnZNk3XuuMSFzQh3ERrxrpi/LE0reDIBZsZcAyaByuZxOEmoW9sw89G57Iuhq7G
5exLQntXCUiTwMoPK/cHQZZzdEokBkF4doxYb3wR+GNWojfBSt/hcMkuU78gUJo/e6kaoWxjx+8U
iC4EEFwyCJE2Qn+ItykvunJI+scIEKXbjsPV35154EIiVnuIT5cmQ9svAoIeQFHrEhg9Y9y1kmqi
VzEre5GL92QcjhgeDShcCNRQi9t5Ij3D+YYzfE1nDsH9kOF0A0FAx66GM18R5AxWjWf25D7rEwKA
aPZWw8IYii9mL6p06CbIrGohUS7T2k2IQ8dR4z4+qTyoY0Futt2oYSYTJ21XzfREg5QnFMSR5nV6
xVqx0HYWBD2fVAEGohL2FnKYd0X3bJHxvmMfu48ELXJrRuf4qCN8CuJNHQvPJJhzpSJf7aQUoJlW
B0uUu+jwpv2arm9tPO4EIUu9sRU4aNc1WNYsNxbQIbbd4n2yKJ+xMTReyQjDBN7qmuYCHEHBVp5E
j7XOMSO3cyaRUvscCsV0q3zWmYE3RxiQIAtJ68RPNM0BOVSGPV3xh2po3kXNir1hxlQ1dlHERhb6
S5x47XXgTwLLa7uidkoM0gzVJEQ+AT3NRkwM5EAcZGdQc4ZhNbYpZB6b0UA5RM0gTwD+I6k0g7yh
ndEw/AEqnZ2y8ugF8FzpcKjmFLdTQdKBGqLR1KqqOjdk5JzLaxmUl8Fc1MoOOd8NgrzcB/nOkY5C
P4ekvlPWj0JoNCeLW7SM50zut3IZjXZU8HySNTwS1WLepEr6gGggsY0rgCTKJOOUROZWkUiOSFPL
AeF5DZxQmqCsJ9yhg4SVnrSElsdhbpUCNAbcK9UFHKx5UytHwjrI3ukhmvVwkfHUKjdrCjpZedbM
9riQP809cK4cQ7Bc2CRPRdbT0qt4YAG4O+QIBrGcPU3geAIeT6yUjHkJqpYtvVB0vg6MYm/FHDht
dQHIDrAAtQPXC2pmo32HFkZQTKpykM13nBqQx7sbbWIY1UsTuSQFm3qrv0HPzIQuX13URDMVM5nb
mB4JHH03ygOJlmkMqUKaNMaAIucQj/pXLQOoXGQwifqm9so07ZwbXkGNS/o2EsJ9Y65n7ALHJumG
w9WkjyS+QPfCBqfl7LD1Fqv5mrmDJU23amXZUmVUZ4HVa14a5SUy3oGFtXa1ClseFtCFpoLHR8nI
JzEz/KNypQfMhbEwckbIKsdjyQHpVDBzMyN8CelfHBEImrVQDcJVOE5a1mJYNT9zlpuOuSov6rj+
CIlfckhEvKtWLb4rQxAApVYQoaYRci3opZ/nXYkMrTmyfDcdvNm3YjW/LDoQLpBBi8xcJTJeG4ny
LVceMXSoXqfByRlKutwVNcI6RXTMxcCoTyLa2ZDiexZ2RyVvZ5wxCkEPqMX3RiNevdXTjnIkd4ln
Us2rekelrFBUiiClaTInmYjH6btnQ5reW7ZTdo29EVI6LFYGLuMOkuuFvSlwXOM4jj00g5JFvt7p
ELnTd2538S0eLmamuXGuumyEYCWPnh6Q6vZmZER3q1SxLmrR27BWLuSuKKTBSjqzIqosaRoJOxnu
M0pKJysb4m0GbS8TPmDLWZc4cjYYpO6KXxlluAvOKshNkvGoriVQZuu2V2DtdypwMHFOQ3see1LA
RssVOxzGgiT6QqWBfyObiw14uylM697Mm08VmDN7JtgPV09FKaLWIHtV34gCkjIUg8N24Ok6xgPD
bm5mUiewX6z1FgFDd0i0B1mYX2WdSjgfu/c8Gu+jhGzQCL1L1mmfmjQSo7ikgM6S6KDoog6kACkT
9wZePf20Gvp4P8VhICv5p2wMNjr42bMMAmR6iXMxI1ap6ayzcL0oyRh39VFc9+j5YiQNvbvq1Wjn
ZNtfk5Vr3MqU58uADwvU1gT6kl3eYsZHEJU1y2FY1BnwnGKSX8mnf8BFQDZypFcBUg7bDBPO7qEU
gs6s7ckiWXwQypNK4KOThgIi0IERPhpfYhml9cI1TDsg11iWsenFOtCWLAuSMDsQydhAsGPiLlUo
mZTO5FaXydVmNoCa5NMMu2BKAqttn1UIYoCCtPcxWZ/6IfqSempYgRzE8bp5zTnDLIOQ+8ZobrvC
PNbDkOI6ol42iu5eW7JbUGjbsYn8eZnhJJPViOfhbVZW2MWtzvx9yva5SVFSKMIpK/L7KbIusd6e
Z6X6SuXCTxA12qwTX3NZeTQwV9dt2zLPEl7yGnIXXI4y3qgJQB3zasVX1XRye2M9TAOorWS+b9DB
ZUuxWQdAjBI0asS++069zoDJScKreZ/J6oO0pi9MzoY4eyYxi9ti+94g7iLByjzj+wW5E0lvE1B6
lYuBNr+4JxNpB54fNMWcumXcvOEn20eqgTysxNOr5sBsmuW9rDppG6nNQTVN88gltvv3x1WXquDP
n+dUP+b/8YN7HcVD3P/PY8LYsqu++n/5UcFndfNWfHZ//qDr8OxvX4sl2K9hmvvWv/3hH15JIPRy
O3y2yx0I07z/fX92/cj/7jt/LQsvS/3517/885EXLr9/Ne76X+XHWz78+N//+cct4vdn/ZpwSb8x
ukL2LYo41zg5LOZYvyZcxm9oB016MostHrs7S/3biEsxf8OLpLFx1L/foyDJ+32BqP/Gf5uWiGzm
+km86/cD8N9YIEqWdDV3/F0JdLUBqopkoPcCyc98z/iTeJcJWzuN6viF9AOr/6DxlB5ObEI5HZL6
rEylftAJ8rvCTcWAWFTVn2vG90KNWygijyIgA/dAfkC3lzPlohuDhw18uhnkDojBlF+0SX2R5N7t
4gEAtNY2Dsw3+DIAxBGMu1odkclj0gkp5uotXQ3BIqd0AUasAVzaa6X8UXT52eiaCpn8HjASzxm4
TL0GWSht7r7dbk0Iek0nw5xWgKl31YIkKkOgnMTjDV5Trj9UFO8GHvLtJEtRsCp8K+p+S7LqmyKq
mhtwoW2Tycdy1WraIcCYPbF7W+o1XEP988yvf2nosjxLA6OMfRrVrdTtFHH5qnNmHos8fX2L39K4
i3ZaUT6Qrux2ozXfjrW8zQSkVVfJ1cuwFAfCQlpfG9LSs5SxQvqWDqdJTkmb38ox3DK9usI+llnZ
Cx2kDeLJ5tMkhDeaiO6xwpeU5KbF+E7fQz1BralP5S5fGYRrajp6krBaQTlOthjLwMM12OypUGUB
1uVxT1SV6ZuF/Jq2NUZyYYaedGUI9qsI3LEdFPgJNW6XeQITCkrLauppjz6p9+aKjnqqPhOTXauw
1oD3ScIT+kHbdlp94P474jKLzVvVinbWYkYbQSUuO5bhG0jFpPmV1a5n1JXdMumHUgqfdBy/qhqD
9KKRhjWsaFs16oAUKal1UzWiRTajmWyFtBP3whDzyMrBiKbxnqOWnPEF+iguSy+rpPyGVGfHzOLo
dqVQS+SpO/VCkgZ1iAWwGsGCm+HQo43CI7S9Mp7YUyUQy0It7HfQxvNk2FnKIKNMboqTQKii/32M
o0kV0G2SoJEBzhxyhYjvPsIlqQ+sUWIh3mfacDLVXtmZleAMSsippNAE5Emzg8cfWGoo3ldRCDww
b4Z9zVgg1+NmV4staemYfPVRBXfVzlshK1CaCMN7h2zgZIlifKMLNYUL2UWg3n30aAxAZ5l4q2G0
Nm3I+k4MlW6LLwkraGVIdDQmg00wWEGbTadxCMRW1DeGLL+DzYsPfcLMs7vmrskpDp1wySAdrlm6
IV+LQgXc2Klb7sweL2BpMq9L08LF3ciEqoGMnqLxBtnLjLId8ATNNyZ6ui1wbnVvZJO6F8bopgtV
UucBPY9i3t9BzUIEhG3Lr0F5MxO1M1GbT8kAv2PmnoBagWJdIEbNqVNPvqLU4EJ/EhtG304OoSuS
k0rynqEd01K/+fZ4NfAXl3qyiHWFgdyT+c2ocaG9NLUqUCNOX22Su2ChjLPbRaSynjjB14isGZ72
+/Fvf5vqjLxA4I1eH8pIStMCp6Mi3ENF6IIVpxz5KpPgS4MQBq3CCCSxqv7coBmIr/68UDFLnvuI
mWgRN3omS7fQ+ZsdZnQn5woAd666hVatp4EE0aGtNknUi3fVcF6VMgfogGlhMazmuR3SmLpQ1Xap
op+z2cIyP7TPcn7fCf2HWcTiQ30VEhrITMno6s9tO9I0EfSygazjxpX2sKBVPYMsIkiwlbciUn14
7Wmyj6mQW32pAQiBc2gmqzwsS3wTa2jqs1QoAfeo9OQJ+ZGkhxKx1EQDSwpSTeiUr2wg1CKpEaKR
s7DfxYWRBvNIUO63lokYiyXoLLReEEHgC3eaeZqqhA7GzBQnG0BwKEoCzLI1aseQJ+6a9NJ+iaye
hi4Z98l9VGjcmrT1JI1DswXyEdu8xmz2J0b2iWadUqYtcHXZRGSpeGPKO6PlsK28DVSxAhNRYjqx
+nZHeVVvE2VNuDFN4QEubWRXM/OurLlfUVxvGP1Gu4pNvQHOKwe3wowUclVkPc9Ko4NgLSpXGLj1
xwbePnZCUGIm6rc4t/JzL5NWqmTJtlsX8QZ5nmdSpYIrLdjxuKNuvsohobxrVjSYb8pkB/rFKTRj
PmWxgIj7gPYgwokxo+h0MpVvZUyZ7EMofOwEMDU1p8C5UnvIy9zcomgNIqngZypHxt/lnVyt4f2q
D1SgMvOYhhVvc0LFk+7F6U4uS4uusukvdfRucLEFkkHCW9j2D43yovV9/y5T0jNtiCZl/SQM4RKN
rKrVNL8T2oYuDghV1lfFnVpYwUC+7Zgr4VPH02g1QlJEun3WNF86FjSa79uOOHtPtZSt2i4E4Lb6
szATA24SYg5GqfQEhYyfjDwh/FjteFQVdJ5WMr21VZWcMYNazmyW8U4c2/Ipa9MHFSkFly4io2LB
4UIqrigliQedLodpg10E8AjTH0sk/q1/FtVGDjD5fEx9Jb7KEamJUnSnwX55NGrd0yDnuyzIpD13
WJ0cpnhB8FSNp3oAhixYxEDLi/SoKABstSxO9uHADDXtQ1Y/Q25jacYBx0ILyeLsETfI8Z2Ao+iN
LabgbeCWt4KiOJ2xfqWdSq+ztMfWjBkciURep7JYu2t+GAwl30vd7Sxn4J0KTYZRFx3prmkHDcmX
k8SVxBHwMqARz2KywrqwOLaR3OxHaa73UmI3tXDTy/0z1oLIkaNu8SpSiolQxfjUCQp+Z1X9oPn4
WrWBTgnL504WNDcyOiRCYWDE4n3aHxjEfEA0c8rEClqhlg9Lux1gRm6tqn4ryYfjto9dS9W4oOOP
hty8iVkSCSq475P+tq3L0uUaODAgIaM4b7gkU7QSnXI/hBqymyxNPHNakHVoGCrU8YhVxnSzOaIz
Qc5OJJF4UJcoKHskRhaxMfYicqtnaRFtGJSNLiFwgJ2sKxeIKE7yMbLAytPrPad+AZEMBV3t1MCo
CT7E+SgweLKMndLON9zwUm+ZrkIZUXsHr4Ibyopbp9QE1YdgAcWtMEqfcD6u2zzPb4fxUjDvMnrZ
3Bgi4cBGZe2KOFRhgsUISdToa11LRC+wL1HUPeP/Q5RkzIE1C9Y9BGzYGKXGkGUVQHrHItKZ1evw
WbriNLb3naRPqMfZAUnEqQTpLN+P7IycGDNaMF8p55jJB9DO+RfafkoL1XgMNbnCsjuc+iYyd21S
OJNFow4wnIeRJROi1o3uQk7yNZ4stVeWmwWPEEI+ui3bdALO5ZntZiP8YBDIaKzEq2al8mGWN2tG
Day04Uln7MdQkNZSlrujqqksc6Ci6Eno4JpD7EA5Qg3Mtic2+k2Cvd3WBQyGpO6izGYLzACB6MtF
BbFdqdrBhBk5xaxrY8YqniK0eRBn6r0ECnzJI4ZCETtVeEd2ifQRwk9zm0jSLewGmLJgBlJlekoK
xhS4Ql80o3qO1ulWz7LZ0zMh4PFI9SuYTqMID104MqoV8rsG5CjoBMOmS7kseEopLbBTGHpETsoq
7ASr/LGEDdbmRajPyIhxaGaozwQo3Ty3U5ZbVSHeLsP8QzGUo6Ythitq4AmJm7ACpTFN2OmfLKjB
1HaY2BBC3lObWcEostdpwyjZxAlrrWg8G1YcM3e47sUlfc8Ra2ApLLDP1A8t5bYaZe0jATyYQCPi
aZi7TS17tppunSDTZqOVxl2hKYW3NDln0YyNwOxD0y4qohpEOWOwOq0dDc5bWQIdjBZjMxj9fTWS
n4LoghmU6HX/h73zWo6cO7PsE0FxABy4y0nvmJlMJovmBlFkZcG7A4/X6keYF5uFGmlC6u7pCfXd
RHeEzC+J+ouZAA4+s/faA4db19Dn+I4RfHpF/1Dp5P5ktfeaY1WknWL/qZpbWcTaW1yP6Slz94PF
5r8bOmshTFiNLlzmSXrR1W3cdqVDrGd+wo4WkEGfZmB3uQRWh0g/S7ncgag3jW+xMc7Yx9eNAQhX
FKfmi4As7ZrU7pffhCypWEXs2mr8aWptvTX1EBdMKPWlMXnnPhsC0riye5a/ayW6vUilxipMenUK
MocqzNQv4yR5B4rxWrTdD6QNdFWi53inhvU1sDp2syONMINwV6RbwPaApgV+4cz2wBcD8qsFWqgQ
b1BMmtwavQNaJ0PgJQAvl8/Q35A1yaJy9vhyg7XQufGJQsXZhnEnVhVt1Vzfq8o6sL5YyCoZ9nqs
ffL6EduWAGgmaAxZiMEFtC1cZo3kBC0blTRPVZUBh5sMCzAvMbgNhpVNOXbHrB2aSyyf6vnJybkL
7NbOtzGpMAu90vd1IN0z4yAS4ojno0EJAp1qP22JA4pyZmw+s7e0NjT2e5WzEcQ7FF7c7TBA3VKI
n2enzRbBpFUHjN/NsZXyR5161U4YJmAebFxsQBvgv657DAN/OIQagiuvwEDYpXuLjCNXr/ZpEhzN
ujIO1jDeNXtC5D+Y8DbNRVsDuHdna7LDUtAj32xyX6ZAPDKpg22362E5QUO5uJT8Z1SdxI73B8b6
KwMPxroWIac9ZxdrAhJb4tBfQhb7gRs3BJqUvGR5Uq8Nm7t7ZCVTmY5awcrOKrO66wEnLud2LmP0
xtZcoAqe4maCeZ9YTPt19RagrSPLcw3Z7DmMmY11ojkLxSwtaoaJHQD26DgOVoWH0qGeWLTwvk2K
HM0vtT5FHRErZTFbED1G1z5bUJVW16zQWBoM4OimZFnpBJq4tdvDOY5/1KANWK6xKC+jVeFk32NT
VWvYjxsyhc5Vaj3Gqmo3k8CMY+aHMeI9x7Zvo0fNzratu8NvwKK8/AyzKTwB2CRFObK/iVsul0Uj
j0lMCa2hxcDXmn9Sn3PMAVFcdsThLSx8l0CcnX3jHV3dZjyQ2+8ySg5oNAY8pvzLyDBhj9KCo7Uh
bZeojRC5DtEHhuhJ2tQGviZMdTnBmQ0osOMYu7usY+ZrRgY02tjZBkNuPEk+aTT+EtyJjB8shu0i
51ny2A2DPDoOdnQlPs9ZOdzkC2xGB0k+3K5oap00cUuskw7sfBZP5ioTPt17XLzYlipOhC9d2jQn
7NCsxj2dH++yh9VFN/zY9jo1a1ThGBvcDAQghYq5qkZY99PkbwLd7C92b69FA/C3Evql7vZkU4uj
pU4+GcwL2TjBzpCkEeGdKvo7FK5D6KE6R3Gc0QFoURZsuqJbeb59S4EMHR2enHU+QEuu8cnDZV74
JJ5aLqRl3tfvXspu2Ay/MRlyItCdkC4PArKPv3X4gqbV7SHb8vHz/NAptltOsHFaApT9xFkl3ivf
1Mi8g8ATKtpfCasaiGtQ//2piAnxcDfpRHMiUyKA045YZ0tjK1UM2KfCEcsqQqVl2lQnYmVQXmUp
yULDbxV3v6gEnGXmktHSTs5TzffmFRVEKMQIAHgTwGMSIjLpCgZOtjbRx0UZoDEKIn879gM5Lh9l
91uN37qJ2KBi6b4A9bGxZPHLse27B80zszAmzthxUd77ala7jOSdytL/HSYCOq7VHeIOPNCUwQnR
gWzuandEX9rkahHj1DQ8dKqTRCWlT2JPmPIlbJpkZdXlc6GP5tZwgGtNNjuUOOy3WshQESJhv/Nr
b2MTSW4r+Vwaz+hUgMMloOLFqkMzdJxy7yVVHC2i1oD+wxC0CmTH9W8fmtAiLadD11nNRXQli8Ow
pRYlaWGpFzFyZbmLrOqBDASgkK8/Ut6LiyLLH0GdvPgBziYvIozR20izWbkF5Ks+Gn+GU3K2atyd
GrQdFKHRTrIE2evomosoN7alx1Sfy9bPsQpsx4J71OKdj3Oi2kO1QiOx9R2uYz0QQlHzRC31ngtd
D8gLzFBRQnUjMKD+7obRzzAfx1WQmu0Rc30FnrE99HnMIDIZX0vJENVo+/x53rBHxkpLnVdMit1r
kJnPAZFCe7b+A6inc1wUO7+rNBKvmw9jeu4DMo21aryKlAtiaVTaRRlfmjJ6BaH+OipEPU3Z8GQL
9eKy/10YeskAD9A1JDBrJUO7PliEMDs6WCm78Z/7r0HVzdpIiCwwev2QKLen7BRvlTxbWngF/7Wu
0v6lwwplTS6d3qDdpiTZzwvOBU7ggPAmwFLMQi5mGkKKGztKzRJ8k7+o9WtrRAcPMqKf9EvHS7lX
MRv7moEWWvdvpLEnQC6wN7apC7TWx/kWwLlXGZrBOvP3VWcB1y7apx4xBbROaGBhBx0XkdvKLply
1kN4FCz/liN2dASSil0VssiSlB42+dva7OQryi1TeCxDh+JKqsq4HxI3WMCpfafuo+iKqBADLXiB
lErQREZgFCdWYs2aNw9LfE+eSp4usDIvnb78XTNQq4aXrM0eVVgQB4Kg7cCy5qx5hVjpBe8Ex9LF
2hYIT6oG4Yms5sxym6qwonRrp9be2hoZwqHj036SiiZ170etEId3JsxR8gUQd80CNu0rj83hqPUW
wS2wpfcJJTn1We+bh6AUN5G3xT7utK0jeLmDpan3U4n4n4jqhaGceue4VE/adxli4ImBqC6CgkAQ
O+aE5b79QIIodhWBAQQfJd0mFubTVMBcSEJwYegxt5mWvpDBZ1x9/xfw2JcmqMydFYWku6jPcZgu
NXy8BSk7X2apzxrQjRPMsKl22tjSlYfRCa5JLtMtUs0fds8bBTvduDHHIHpKKdIlLwU5opLpuyX2
a9B5SD+aBFepj0/0WLgJpw47TB1ln+OhpzRL6Gtl66/YoiJutRjAejmGJj/8NiDMsQv0xVOfYKbP
zNpYG5bxcGOXyF4POwbl4d6xNCIgRp8fCHMS0mmQN6WhR0/GkKBBVMU1ikhMrMefSSubjaChLCxS
yvo5KIshdJyWFhlUpbZNrfHgOMWfAwwGodF9FEg4Zk2B2LhKkNdLa7YnYvq1S+yDpX9hVQRf1Kcu
fTtZXlZO5FsOSwUtCxMup3yuJoT2KeddbKNCI5365nUWIQCMhPu2jBcBa5OlYdm0HvQgS2nm1cpW
7BxtLIibKMtRcgaFPVM9cLE0JrP1ZVQXxo0SG0QNrJ1VyuXXovZuCyRbvWc9Tc3L8J8CSFdgR1Z+
p/8TAOkKoMwmSbCx1RhU/38FSPttre3MUP7zAGmo72Lt8bT85wDSLkMALBb/DZD+LwyQHkvU57L0
vv9sTBUt48qfZi93l51iCXaoBty6FR2aHsDB2q5q/VsbuOVTVmqTTjKLlq9AXuMmUokrlk1m998h
itZdCxOCJOD0VCcUyArB0t33sFWaPQlubdc2d6cen4ilx/Nu2B80JUBubL84hU5/UaU3XiDl1TgL
kfSKplsxVinObtgR5dQG0bZLi3odsE9H/xKio6k9dp8dsceiMDnDHEpexpbXSRVvQo/VWw7sez8h
81w5pVG99TGcjd4BYRRmDeLcyXsjseZq+554jmjcb6bhHCfD6JeiVyay/+YnpPX6ve8MVhyeVmwM
FY1ri7MdnUxl/5TpM6Xqwia56mUcNFhao3dEuvvUoDJ+7ruyvROCuiKI4UyeVXvW3R8kPTB8TMx5
pIcY1yF/PQ9NnTUnTMDZrSkHD5ksQ0yK4xOEKupPJ8Pg17Tk6yQeCpoxWyV1val5o77W1rQukYzt
gZlDlY6Dz8iNxueio0IuvGQNFiZZ6vOk2ICMgmySFn0iEJEJaGgML27Ekj7pagSuITPQqHTCi4cZ
sSyns2LZc48VHaTZ9x8CMsoRnD58qZI13jC9gTSSl9EiLrSDSV2hoZyULNY6fJrGqQf2MWwjjY68
eGVvG4hjTtwEs1iZnqRstJU+leU6MckgYEVobzKjnmg5W+cDvh+1pu2+QZxGSqQ1JoV8VmymyusW
hY9RsJwGmpqmRgQ3HTRZF5B+Z1l6R8yfJinwtYL5cz57uazOY45V9+nrKACcj6ODLAvfKaZdIO7S
uEfVqKAEgD5DqDBQWk/mskEstMTSi34Wwckt7fGlIn6KtxQ/KIUqRgQA7Owj8b+7YhL1Vefu3BAd
sFazILqKGLF21nAjUAI3Lr884x/pI4Kwbw7x7luFhgFuIWkQZRMwzuEePoYDGx3oph9jCU88arp1
7+TIzTKfmz9rzBv7m10i84jBhCAYQDC9JRtRU+1ZQHnbWGnze9K9u8fzsSt0MnCs/g400N7VZnlM
aIWf7XlMVzskb9ZogP2WpVkiYQtCgVuWgVY9uUw6A1V7t5gfXUthiKemMafNf0uG/giP/h+SIWMG
av9HmqHbI4j+57/kfwxyrfqO/kE69Nf/91+1Q+IvNjRF4AO6QM8JgBSB0F+1Q8ZfTGkYEAZM1wBC
ICRGr7/BB9AOAfQBPuCiq8SFxP/0N+2Q8xfTMaR0PKgB8AIQI/0T2iHn36BRHSgH0LgtCnwseuZs
xPt7+EAXJID9K/3LRc+DjgirVYyR39ijYQOYK0qmBKPzzR7h5Oa2j4xC4Vjw8XkM9n4ianzZk5u4
4mFf+GQDLkoegwV73avSsnm6eBt1rLeyv2Z1D+TD7769kk0/9JqGsIRRZ3OHATprP6okIat80NGQ
lAwQOySb5EQAvcO6F/u2WAvObaRjrGc885LQlWy0DssHwuemxYBjoU7wa/33OP/eWgKpSm8dRBne
t8jn/4aRGkE7nLHgkNdC4w9zPcKLMi36lTu7zkeuEJPMuwmY2+tR223azDq6YJ3o+SuG3S6hmQ3Z
KCOy9MVwYYEPL8ZWZA0Cj5mqFhcxaWleaZ87y3skPqRCO/B0RkbltUn1k9UMh8pnRGTk2Z4pB1py
SS+Ytogq4ughsXxlzVIBviP6GHsNCDwACC2r3Jp3LHhDAul6871x44PWI46XfIFRS6JA+6hY7yPt
pR+KE/21ZU655JCgXQeOxh+hAvleonvXnYhMlhlJl15qjw20OX2jyBkZnSc01TSPeWTRnQ7l3ZyS
90oghG3xpOGuQr9vfxIAc/cyLMOOP9cd7xHU5kVm80FFZ7y6xPsQzManFmoiPtdD1ozMPXTIyyT8
wpAuuY8nT+IFkqLn2/KNdGu05RMu0Xzr+OUu1VjlZQw3FqJx3qGbTiu7FuaSLCdwcl6wyXr7YsTy
LuaMGkvngkag5hYeYaVOO4Dj0UgXAb/xZTMbFOzXo6JfArxrF3+u3NDZ3zDil8TI/EJHXTCwMT5t
2i4YgGB6DI1sb2YpSc29Mf8sq/AMKdqI5ACLRGXwQa2ABg5uESNZ0L52EG505vOOk7YbzWVsGvzs
TIUqGZ8ssUXGpSjU1moEY2E/v6ftspOTWrgMXdB+poeW8QKv/HLN47nt++RMdgb5CGkgjy4vPd3T
Ln1tnLoUwU4vIIWWRveF5tvf6IWkgxY1AoPE9oGD6Os/32wezslU43500cdLn1eu/iPU9RO7fGJ6
odxPjMjKSe6z0HxvR5+t9+B+xxVfpdf1N8e4Cr28Kw+hdjuRaYKbEm9peSfqZlcjBqor11u5DU/A
uC619Nv0eNq1kB+Pc4/nnozyRfhem83bGBqvBWUgZokSnp5pYp4UmMg0v3+3sFrwLU7flsiq9USW
JCtof6AWLcZ1lPXea5fbv+xWHiwjZCMCRZvAy/gHCvedTRTvMmtsj1xQ0jDtIFMH22B3JTs3eTCZ
quGOgbZg3dz6fYQ3xGg2UrJViL3pXrdktnGFgHl0DBGzRusvdWksCH3CLpYbj97j62BVOrNPsXcU
n22iBewuUweRgNoZNVlkVVc6l6K2DmVj+BvmzyZEJXKJYcca6yaRl0AbzFMZtmsrjN8c8kY33Oxo
VeoYvnQfoQTnasyauUWZGHMyKwEIclwPkenfy9qx9qLrtsG8GpKunVwiw78HVVaSUDSeqwhcCxsN
RguBR3qChbaZO9w41vO/CFz4aexbKx1CorlXCfF9ZMWAiBj8H4PpMU/OY+wZo++/ZK4yt51H1hmz
h/ggJ4nTxQSuEkhwM3FzCzDErTQ7ynbEcFTHYTR7GOZd/CSrCteOaz4XzfBDZyjjzrNgN+nQ4mia
t+ta450xBmbdvELFXTUo+I1qV9rJF5m82RkmFTJFRwA/qBtGw8YgD3L0P8c4TUm6kT/ZXzOEdtp+
zxw5OSfF65i5Yu/3TDGroA6eOUyevBrZXIipOzDH8slAJtWy9GtFg6PAUfaBvTFydxCIC9H7Gp5N
rbuHvnbPG/JdlO9uzLZ7z7161zusEHqv0beOhM+q2xtiWadVbw6kNtj+dah5XtnCD8/Cl69IBdW7
QKXExovl00hS+6JtCYBkSYPRwbTuueWYEGwVvNWG0S/AH4Mc3ddkalx0VSMesqrRWZjgYR1LrJ2p
3SxHFO0bcgu7JwLjGV0B4SwzHcOcjlCISDi4VGggDdWAI8RLkKf2dMoPQObsk9YzRsp13jJgw58M
SEt83Wb2pvWxgljdPOetC8tnMtEnAOJE1X72x/wuU4Ok0c7aVZP2ouHO28daRzqjEeybLrd2zcAp
ETFRDqJfIQl+yPToBfAJMh4tTdyGif+WYFuG9re3LKBltcYzhshiqNSFXWHLQqZM4Zxr0CPnO1Jo
wSkpfF4jLMbK1pyjUZuU5DOgOgbUH3/Wx/dzPKfEH2jLrN83TngfKE6OOn4ylIqXDu9RYgaYRyz3
gyDjYWkrdR+zgvSWjjXG0Nr9q95Gy7rIZuRsheJf08Pl1NTpFrEfaWcs2NdBInkDNTFwWdiMGzdv
LnomkaXO6elZav6K04y1b59vWEhjjm3JInZ8/JrsI06A16szeWP2qWyJbx5RCOqEMbQoL+mySQcT
WMIPTmAdet+O9l5Xg+spmw/kBcUTsr9hYVT1yh/deJ83db2u03wRo0dDntC3LM1scSpK/NStNA96
YgtSNUS5HVQWsbcCxyJgJhfoLLZwAtgHeOmvwsI+yXIj38BjfndMtH95Twq2WXjhqsBws4qrOLyM
hX0d4+CRzQIbQPJqGcyiG4H6ZphlOMMsyDFQ5rSzRMeYxTr2fI7WEgFPPUt5IjQ97izuMWeZD2jA
bzULf7CNsA+ZxUAEayMLmgVC7iwVQq6j9kx/t1IBe5WSm0WPc54IJEbTMGA88jg7kGigX2WpOQuS
eKpfSCNiI4VWKZlFSx3qJU3VEIji7nm00/no8M8lSqcSxRPch0UzS6CIvF2HjvrZzOIoe9prJLic
VO1v57xngYrKNE6gj19aG5UKdBAdrZU/i65Yu86v1+l3FRq/Ejz3CzRFPTu3GLGWlnIuzwKusFTv
Y+Odrd8xOPxj59XV0UbyRfGPZmdWgYlZD4bubaUlKMT6Jj8SPXpCBolUANvkoQyfm1lVlrtHc+jK
lSc4OapZeeYgQSM1UNspRGnVH3Wa/TTNajX4wovpj34NIRur72Hdzdq2fBa5zWq3CNkbYQoUbbMS
zpg1cdGsjkOx2CwRYawJZOgulCbjBuCdfTR1pCe0pkyQ2D3KWXOH+vKm8/frZjXehCxvmvV5suzf
ewR7YlbuZVlPJniHZG2adX0jAj9vVvpls+aPjoICMn6dZjUg9v3wgBHTW1azVtBFNGjO6sFw1hFy
k1kXZxYZ/l3v9e8A1P6R4zybH7BZEEojTFIeHCn/VfKFXZsTQijnZ2Ba7+H0I6hrgDTWtyHMd1de
Cqmp//0H/lPkl/+SVhoB1EHOHO3/Oz3mf+ArzYsMO83cHS9/5s3PL/WPDTJ13l//Nv+HIKNDZ8Fe
o9MkG7YxM1z+2iPLv8C9J9LEwV6DJtSdk7r+hpAx/2LpUPscx+b/SuwMHJW/9sjSoH2mb0DKxoiF
C63/Mz2yTov+D+4aLJHgA0GyWC5/icLsH1vk0mYU5sI6Wfj+Ncf7TMtUYrVvh4ih1w8/R9MybEkz
YiVHdR+au5AAY9tJ1n/3Rf479/m/yaHgDwfTYNlYh4Tp/BuUzejbWcGub05tZKEqcu1TjfTnSYzU
BUMJJD9Ye/0cRB8oAfF9AHGFE1vl4jXoEvTDUTCzTJDb2f1SFc4TYnD0MdBY2PChuWZRk2nhOghC
QinZuHYNyhmgzWvRabcs9B7II2bjQsWbgGVZVrjHSTgYQ3KLVovXTOH507rP2tN//MEN8SeQ7e8N
Tnx0coUwNvGEc63Fv5pS2L0WKX+gZnAm7Skeg48CJf+2reWvFuz2lnM+XKQAJffaWCEvyD8zq7oE
AfktTUHvYspiFeMGtAuzXdA4sIWzq/YUsTHHF0d2rVV282TtOU9s4O65jfMIGi5U1Eoj95e/SgG+
8ibW1d5ln39zBSvTmio1MprmNewQM1nYaNdcnW9lZ5c8Lc9URePGr0S/HJKIWfk4wKJw+caRohD/
msBbsIb0l1Xi9w6RmEYe1uy2U1sZwmrwi3YTVRBgxmAe+CpL27Z29zJRfOB6nFGjoYv5QEPx1J9d
ftaN/Nson1rD1y+OONaFrj2TmwG+b/gseHOAObJ4LQdvYwAFSdXsElL724/0SxQh3donTUiuwuBd
9ND2MQERN5OU9CjYRl5EDnpjtD5rLTkxjrj6Ocsp0IsXUUxXs1L1mlXBsvcZDtCQ2hv73Q95aUa1
/YgT4xf7SHwEcp9EB+sIzCUKse/TU9Yr0yhhA+HI/tMOdcxf4oBVedLOQU+J/6ND2/Hqp4APff+V
+HMHLthHScCCCo9h89DrR1iePXWTxjn07hk/S165f2On3kfHvGd8xAhJKRb+QFmS4Fbiyw0QpAIz
K0ET+eRTf1X1K+P4XuUkqvJEm+REp48UO+uQ2ei2rg2lZoVA4pfpwJDD1u8gGrDdX21PNzYnHa+R
+WGx/0kbjsEEcguMg8nLlvN/NkmVDvNXECkolQCYwVoJ+ZV8nAO3mWWc2pjUSU9VHb3DtBoFKoSI
T7mBf2829iqQJXFnP8Jsr5ePxifxDK2EhrEnMc9p/WVTQRNUtvSQ/PAFaFR9LUZ7m5KgPJo+oVPT
lzWGi6a5DsxB0uIx/xt/8AyX0HgVG2pcd1DZyNBKvQ8RZxwMhJVDXUTvkXCmTSqByqTIO/2++kZF
Azkn/+I48BaDummwFAj0gTtIWadOnMcLCiOPRlN0N1W/0X6tSdWBK48tBFWfjpY5piNIKZZz9caa
fDR/OZnBHIziKX1z/VvHnKVPj1Z/TrgkjvIRUH8yx3D5TJr1jBPILBMy0ggQBLZE5oKQ53j8GmgB
rDdHHsx0BDn1lmgHgaoqcbd29xEELw4fsqXAVNlDRxaV23Nm3CcRoWgiKcDNe5B8czvF1ZvMblNj
AJVLaVwCfgoFI9JkGUMo+vTZ4BTppiJaAYV9pRZOpK3y4FsFr4hPlrH9SBkZTsEx4SbJBrxwKFck
oeIO0nema4P74bQbxW/fYaUcKcJ165Enn1lx7cOvmhLZTt9IltBcqrKjcE8Sr/IsZvvdZZeyuzt8
O0XzhdtgWfqnEmwSQsiF094MytzGQdpv/yJynGTH6yTGdQ6NxVMP/GfYO2DkMNOxh4fOy6CLooXG
isdrxHJgSAdB+neh4FdC69CjL4KLFjleu74Olzsf1klCd1hbIP4B0sC/WJjjzA/Ulir6NN0fLR9t
Gq/SvosA1fsjzm8l5FmLawZ1Td567s/Rbjaak6BR+ohnZtNG51ZCKIr25GpUH3Rk1vTBoHIxAFwq
uVHm61Q5rCf5tvQRsLhJoW7pixSQ99h8khSdBJcwtlYCKaamnzMqPbxHYL8/g+aRcXvJL308+4a+
0I3bZJ5Ex1yQOPeCRATN++okRC0mlg0pbdw68AKJrcZNeQoNZCkZU9f6agcPgznLjDcz1GcFjAQ5
DaKkzZQ8M49YDvlZb082vxVmIMntQs463LVHze9MK4tSeEEry3TW2ipn9sAzI0jyZd1+NdqHbG5A
6BfMlpnm9MtyPBPuvGjckwOylz9K1G8GkTPIuPPo1SGM0rWfc0mPuI/K32V39mmb0/HqDW8SQI6O
b46osAWMYbqbOw9g5nI/FA9wMGS03pzqZrgfbfXWVK+sqTwgAhkPN1cv4/n2/HvBdyyzN5l/qXof
xQ+QKHC3eMZcKLo1/ieORZ4XPYLUS7GQtI+GbwdgcRG+RzVTtPYajZ+GZAf5FtoPbtOg+XaGN6u0
lj24oin+toKHbEn1ITB6fuql/tUVX0BVFiVjvY6z1sTUNZ1UtZH5IlvtJQBSi1O3ePtzE3BTGEEG
hv7oeC+2uM7nHRNFqoJT5j86cY8RFOXFmzfPakEX5OEyPXbtzQs/hiPTMBIAJ6hvzB/kU6Sy5XyH
WfljSN44QUhw5IBBMVlwHvDX80uidZmdPav+Rne00pBy6FijOCwczq9uWHN4efyVU53tDqyGcPZ5
/2VIVGt6xvI2XyZ4OU057AKvfgra/ika5yfpK1fnUX8tEXRzM7Eu8Lm93EJu5wcrYRk6ReIYTf02
trTVaPXrpnp38+zUDfqKauBIrsqRNJhNrZ078Uhd+BmEgnIKDSHBi/zTMTzErtC6OCIED4XPd3zT
xtvkR9yKN8LHF6jHcP8cUstGnjKHsbJKwXIxv6Ry9xYX+dLjXszHW0W0rcXtFRhwP5lNUEroLuEB
HI+duJp6u8KwsfEz8GLsKht4RjgbahyGKjFXN2OJY4LsA6/DztHdNKaPyAoZmDL8LD7nkzF1v0Ze
RANB807ZLhqfpy16HThF4+FacH5RFcCh/TBCG/vti6HvAaSAvOM5D9IFmS3waXjP9tdaAZPg3tcm
NbfUiwFXHhMNp8fMGf52CAl1+KCJfkvV1XVuIbMrTc4XXuHicPQ7h0NSzyMuLigE36TkFwlW/Xjh
+J0gNUT+vW6uMznGbR8pigES4ersZWjPsjpyBwb5kYDOdcutY8hfjvExYp3i6cgU2+3sEzoK+zDe
renDnl5t846pBEMy95HOFbJOLZBrv2AZvFeiW2ZHy/sVAIsvWAyduAxDiobgTeuuk/cVSmgf0Wfk
cFrxCRg+TffUuXHIJcFbGq7Gaed7J37tOPtEqzu/8/gHwPuuOY9YZDMOrsi7Ju1NRC9UJ25+S9sH
ud+l+ZXy8mjj65A+aT04V+iq84NSyHOKHiHvHuSBoepDayCYnFDnEFoxPBxx4zRW8lRrPziTDeOu
OFXSR6Vdw+ARctioPb7xIiNRmGOFjxRDN6JICIiwGz9q/WvSH7qBO+ejGbG4vVr2w0peLeeryT6T
7ssOnlvurgzuowjfPY1XxlwguOmxqs8ZL2vXPcQAsN+gK3bGaQprhKvnKdhl1rfl43rnjNybnM4t
K0pcRQuXT+CCWeT9qU1fvryi5mV6+dGqleBbjG9CP1P6mXQciSB74NFxRzgar8v+o7PnI7/Nd2O7
QSvCUTpfCMHTPrAdyrR7D9lAsSbN6DNsvESYjJ1uaZm3wf1yrHFRICqpmQC55LzNl6fPX9oKXT+d
VHdP4J4jGZ+vr0dj4MkHpUAAWss07qiGl65uLWJOpfnAzaav+d3hYXHi3YBwNQ2jZRy+xOErD8Gf
H0H0DcCUUZcxk32+AjSoLaG1PbR1GTGhBz7jESNMQoou0BMKyI5cYI371FIsvUK2D+W00lO0hJ6N
/UEF5OW0zAM1YHVFPMsU7YyqiHyp0nsmmIoUO9TAK4XydqFiQHekOeDVY03FCk1tChEG56LE8qDT
27iM4NMJDk0eZdz+I3mKll+xkKXvaIqekkneXGakiYYHioj4TDav4PLqJeszfz1q2QZzbAQ3MN8W
Izwi31Ls9wblrM0wZfBvs08wscAFgakdR9QkTPe/LdqfCpHm1vULuQxG0NK24mdSzgxCYNulhcdv
ETN0TckGPRhFUDApX04m7nWUMaSSe9x3DVtOtqtyaSnXP8dAHEc9Gs8KN75eHpnlMvPXADWN7Y06
FWhAF9kkmnAKugUmxukIHURbtcE44UQb0XOqHL7F8EEejbtRQ2ayrcahYFfwvpRZYG+mbz2UHivQ
DMNnkiVMNjmlCYcEI4culW0mpUMrMDKwMmW811bIeHDizrthKo+6x1XOyqdlDLPMgghzNW6L9Swk
n1LzuWk4HBU1uZ1EGOlfPdgKiwzB7zJ1GDk6hrop4qbWjUJdbqa4KmE68Q40+rXSCqBh2fhs86r2
GXijIkIMrSavxxY2Iy9HoVYNtP+Ud12MFx919PsIVnpUWQFVXj20II2egrwUuC9Y20ixF6UiWW5g
CJ1iSyVxNtSXtpedkhkFlxcXPYH5lpUb62kA4coPBAfyiK9t3uLhNnZqqGYW3sbI5QEMzzUs7aNf
+Rvscluveqvt7kIe1S4vQuAW+Aqi8MkP3Ctm5c4WuPbzMwr6ZWKsHJzvdIbrsq4OGDVPNevXqh4u
ecc5awrIX8ETbfgpnMInLTX+/B2JMdlYtrEDIccSYpaqmT9gn3rwruio9BlsFXn9RY7qTEgZy7nq
xgbnkZf0ntJmlsT9R9TrtQ5x8wl8x57/I/ZIm03fU/RCWeJ+2775QJvMRFe+yIgtZm9thQFhW0X4
nwNeiADGjRjddT1dCPvBzdffa3VOBCcIplyiImpe/fjyNkQ2HxpHP8TheEErtvK1hBa338SpfAFK
cgus7uLJ4jV0+DoH8oDFzCCztn9+bbN4jXAuuNRUKQlr2igxGgwsGgpjrweKYRKbPANpnaujwDJ4
tl496W7qxGC79LOkKB8q69jCE9Cm6meDhUdWN7fik8wdpi9ls+g8iotR1q9YF96DIFo11P/0Jp+l
G32hHTvlWfTkyuj3/D1Uen71maaUmIXMpnydRLCK6nDzv6g7r93IsS1Nv9DwgN7c0oZXKGRCqRtC
JkXvPZ9+PmafRp+u7jk9jcEAMxdZyKpShCLIzb3X+tdvevVTWYZAm4yveSCRRe3mgscldiq0dQOl
PckfZ7j+PgYTL6JcBlk3HAVF3vXsFmGD1BSr9Vq1XtdR2uNWwLwF63cT/r6m7M1O3glp5ZUZjEj1
sErkCHLbrP6XkqDEE62rNJGuo+pHM9MOM+LTbtH3i86ENt5m4weLhTMOI4+ackgsio5EDxhqBOQy
vgzjlmz3SmrSihxMpNpOcEgtaEeLzfpvrYW3XH6ZdVQyJml+Y/TEHvvUsT5k+SKu4Usj8spVUnd5
He2g5V3XUoclSYqCqPo9VYlYrx5c0eZaVf21iZMnIX6IhpLK21gg/XXhGyLpvTwRBDJJRzFMf8l9
iTyjCcS1/FRrgaF/Je2XOt+vOCfYFukijmaYz4UcBSlPsUqtKfc5aURxdyfK6rbIKlfnJsx1Q+mj
mxSY/SEhdjWthMMyRzwfhMjzG/pfkuEKSX5pkxlyyJi+DyYTmnh4ERuMRuqrGslPhsYc0E+k9gZ3
wB54nAeivE1EBCPwRFRCbKEEI+NrV4TfJi4oXQJhcFS5KEjxqcAMvHvHVvppepEADIgBrT4gDpgg
JoVwGjXr6w8+U4gHfW1PqW54kChTpCqKJtrSTI/bNS5pi0gpJCaUFj2CUpUPfYd80cDKjsMX0A/j
1f5xa6BmuOQYd6jrr0hrXcv8jX2ywyh1xzz0NTZGH5wV9wNfhvNiTFPA6ObB2ARwSksPUuxTVsgS
CR5mhzjqcxZhJGgSAl0B685QXwoMWWoz880Bba6IUKfCvcbQrtNQghgsx5hwGex/d/Bb9mk1+dGk
0FYgglJHkJd5l4ZPZYfpEGK0Nl29LLmSXgsXIfbj/C3FSbIRPiz9yQjZcnJexgh07TBuw1pcJ/fe
6Bg9xqsnRrQSifCJrONiFfmwwY2StImGBabOk0oy5orIInKVQXXV8APc8VUoWqZzMzFucIFyIfFD
MUb/qzzOUXI18vXGhPlVL/rLoPUEI0CAEZTPzLjkCfhtwZLQZOFCUBi+od2hYByWKRChUvlObNbO
MgRUr7CalI9J7E7YP8C5eI+o90uzc6s5/Eraa1RGEFeGuxWhaVLz/JKEd5SAqi1uqJMs4zuZvqeJ
6DRt7ec6wQ34+pEdjp0IEJc8+m2ausZsuWkRQ9aG0AvHJVu4uUu5z1TBxxPUVY3qpI2lD2zylJv5
i4gDrGJsLgEiMaI/i47sdQlkdMGoSP1E1M99DVk0fCXU+AGHsj0KXwJB4lfdmv1Omb+jsOo3CXZt
z9Kz2nGRAd5aAc9ACMaN/poK6gZB+bjtu/CfjkPxsdAq9ZR/ywWRyF1LsLEdwMy6OShK4YFYsqMc
afvSGgNLmYLsjNHTTpb4r+vod2g1wx8pHGiAqgfdvCmLCoSxYAaMqzJMBTa1fYWEtA2RnsKSgACQ
b6YjVGahNhxGc7kLOG9t367oVBte0zqWR2InC/CgdLF2lIE2WnyE113QiinsJUU6moNFK6WsaAJr
RuImBqEAjPuyrPdTVEBGY3+oMLDAdzBP7LB+jlKSt1CuPJcGm0yeWI/C9F5M8RfWVs9RXV2LHj88
YUnwRA29VIu/SrU4RQJNZbaQYm2tAXrCXb+ou5Jm04S3Y4zaE7DgOcxb7DzTCzxxpiFbxjAb1rBs
pLSpOULQxY6HNQ5hDtES7IzF4n+hJHIkuFB2NEdf6cwXCYlDs5tq3eei+EaRxcut5VFKMneJQefG
w5ymX0JtPktz8iWEGepIhcqKvbMznnsS2BF6v46iQQY1WiYRwzCJR59UvOW0ud6YpvDZCKNoi21+
ahXzOd2Kj0IVO/b1U6xn5GnkTEsE4bMQigteuRmg6p89dkzyazeHzymb07zIx3SqThiJ/ox6cWqn
4aYq0w1ej8v6P3Uapy58NJv5/0cS7SyLaVlGZqz5vD3s8VqeKM2RzRGx2Nf6Oa8lntdmISxeXt0S
k7CqjGG6cMlYOsOtKEg6KZDYgzsP4S4XCvofIxccYAtp9IDqLuPC8ult0VTfsyr6ktI75tw/sZG/
SzjKrOBu2xstZvhsSXxl0tduMn4/dePUIsdR0aYXdqA8YjObjqlIdIlVC9QMdfVLKklCXRIaiEqy
LgKmL7kp/EAt2S9PKkYFbJLkVeUjWjghgVKaY9hm44MkBo2pVzvSmN+sqd5nVtLbk9IfsyIGIJCt
e12Fj4m8GYwvKXGj3U3FAhKiqXorlOUnJBH8GOLpa5MHibjRTJUgTYXOng80Uw+ZlInuMBa/0C38
RAo80RHOPMnZ4UleTd2vZHxjw4oM+QZOC3US5mmeEhL6s9CF8X1bZxp1FMPFCFJcJd+qmtXeDNwC
qedQGqhb42R5SVOIoEudPCa6tB9iPMdV5G0MGdmU1ZDx4GRsWFBJYGYHcAH3YtxbTZ4c5ASzgcqk
tjKSVDowSfpSKCFCbE3lJCb7sYCN3+WPkQoDJkSDSvzbE0Z6sZNi9L1rTESXISYIaQniuJ2asDlo
9CUSOOSlEX15zE1niqcO31sGbxpjSiiSLYhCjTEuHH0fjwUnqljX6TRdsAHTTpbCMZIayX4QRjKj
toBWfNOhJsVM+BZiMtLVUrjm3ZOYZJipmcJFLcx7AkeMiYS8IhX41kBL7LrTObcl4Ao5n34mIyv4
0uIQ5MryIaqEDoaUrqZZhDtCzOnD6Ebfp7L+rXYYdjC5BCTLhyBaEqIB2CP9JUI/TtjDMU0aI0hy
/IKNZteqfbPnuXuDgTlfwoJkCCOaR782mctsXhU1Ll2ujAWR3xhl/tjiWFNnGACAZf0uB9Ln60Nu
0WwuQ7ee0SfWQaJbH4JS64e6MJ3ZGqI9lfhzvKT3Uut2o2otfkY0LFYmYRKsUwwVt2TQOQQjGlKJ
gR5OLty8vGDOO3fio4Iew1UE6SVuLIfbiTtwlP+qmg67OLkesOE2aAQicvveFyS8XQIaZsnLdBrH
kYnUUOy0WHjKR2VnlkPQGGQiLlJ1orLuHZ3zGTU5hblAkwo7SQzKWpbJvuK6J23cet2iHfIuOpay
eqFpn219xGWjLlCwAJUyAjZEtzZd0dyKg6o81FmdonoaB0zNX3JVxoTKvPfqupzXrDvT65hLcWsJ
WHgB13DysK4YXvCPSOXNsrQxHGJYC4jSYGNymnpZyTFbDysTZ+MFdGDd4bRPJJpcwSkDp6iidBel
smEvKeJPdcZbiFNXcvN1uqd1F8Du+o3b0dOfP538tITDR92PYNJz8m1VWPc3fgGnNZhz7aHV0bpg
YinzlejtZZy0UfbClovRgHb5r/8hYeFE/AAwJ4Vy7qradGJj8rtVfysoXgTogphXFzsdux43BCP5
H3VFtKhg8fpmDAUoSHRXTfkYkTxfh6+h2rlRuNF1RuzR1vqh0enHgd8GiTomLShBldmYkBbXvlKk
zb8k3/y3aDX/e/az/yfkm+3j/L9mUav/iboU/3ks0++h/3c6k78HZG6v+juPRvubbJjIOfDYxHLW
VCWYOn/n0Wh/U2VJh0gjWYTeQ+njVf+qNdH+ZkmGpYjwSkQZJ1noL/+qNdH+ZkK3UE1yODXxT3Lm
f0Nrwq/ZmDL/RuMwyTqVSHaSRWQvkHLIN/r3TBrEZRi4iMZvTufwzFiDWaqtoyp50+f3+StMd0jw
XLIOgTOBofmBU/rcnoyn9FTtnPxc3DtPPYz+EevXJnYSPI5ey2vhVUHuxoxnf8T6MkYBzc1OsYJM
DnTrqRDPLg+NGQJuO+MvJfVEmNTw/8gE/J2mwQ6f7fT3I85NqcMQMwyIh/9qXt+qD+WNqe9O/ET+
oAZqwEllD7vanTyyT7yYRDk3Po9+GEiuzY60t3Y4M776xWXLy+SDnyZHP/jkcSYfq2XrnZ1OzjF/
mxynhekHTd92k3v2oHt6kOw42RzRoW0JqqDf+ZEnO42nk7cL19I+F4zn+HgL4XaqFzud55re8jj7
b3rgVsfwvPok2PnF2fi0jhMBmFuEJb2qt/ow+d4Hh93pxkTT7ffQV/ez215964HQBddyKfZogmyO
Unt8HonMqw6ys4X5Rd64V2zrmUiD3Qp0Y/NJFFv5lp7kAyGMvl+eZpdfFRSvBOEEik8m5x4qq+i4
1tNgO9w+Avdk71zulT2xD160pS+6sg3t1B3s17fXI1KEvV+RV/TzTg+27uFUT8ygAefdQvaAuP3k
oW1sgHnyGXuSEn9DgX5E8ONWrT/D3twv+c61HqLddj/yYxTMt5WvwkeYDrOL8QuWo/Zz5tX78pS9
4hFRQgT5EHbn2VeDvHXb/Tsjjg/hgbLbx3GGNEAUCl5HcuJPfXL199mylTfZ2cIJ93sAUyd7WX5d
T7VHjWZ/utjyRDfV4dI79ry7WRd1HxheudM+ZX5nZTrS13nkcwCkB/vksO6rS3ytv8r9uC8fJK7e
+7Z2MdkgmNXjsPRjP/EI8P4pLgwu3dANqORPCuTnK91wfwKltck4tpVDfMlO03W5Ys0JE9vWH4pn
Z/HTO2EJrsCXqB9W+8y18DPHI2jvTbmZLoTc9tjew/0NN9rf0xzosn9GG/sbivtj9LKc3Yq1m/rj
0ZaOq93ZrvRwHpzCxjXltO6oxU5fCZGLLMNDe1q/sovs6M6491cfre0x3AtObnv9IdoTrmhLh8Gv
nOfte8S+HbuYPXulzVjdtvW9cYFZoNhfcBZQh1gjIaWZJ/VH86oP7nj3cWQZmAw+YVr2HPtRoBzH
3exTfDlbYitPSXSAnuZVz6HtrYcKKgbV36PiDp2NDR4xkr3tNe6VJiS+1RaVhK05Q5PAyD6E+IEt
DuFjuBUrCzaie6kIos4jmvm6CH75E2HZJv8AcqfTS99hlOZgscVk8XFdvIF4xtfoGxkCAUuvXnuj
ysscd3jqnponmAcO//ZEjQdwH5M+8aZ+OsND9U05lWnf84/B2uSzX03VW/hWVneVhdozsITrF69L
bfDWt/EiHyNfvSR3JrR305GPSfl4yfaYzYwHhwHJyoTFRdet47Hsdq7GphUFuusTwhv70DxEiL2u
Fdj4M80etLf0u3YyXwhWBiOCDWDoIKFr/WWDWDtGR4vTTPaq4G69KxLkODfpIAQwdrw8YDzAPMw5
v1lM/53SUcZT+IYTtHU2iEuiXuRBhY0cOgq0lW/+Ye83gQY3StiRZuHGji3YR2l/ZFBAMi+AK7ev
8FIwEoeVrLFDHGzhPDv2qfe85Q0pnxOYshMou8ijcmPU5PZOxK7sCb4rtKsdIJbyGQ7R1uO4xmB4
2Y2sWU//7J6eMhdcLGC0/VwYbq16oXrM54sFuNUEcuq4SN5Mw8ap/Cjsy7f5zc3f5AtUzUTdcxqo
zWzTJMB1t+hNaTrk3SaWmn0kQ2QvEy61E3Z+72OFxnsY+3/OcSSM8D85G3H+wmMexaeo/fF4/4cU
6EiSUrFUzN+SD2vIKX+V3dmiYCX2K8jARJ7bys73k/MmPJhAQRdEekQjQ+gMBW/I9owSJ68gnlAO
3vX6ok4vFYkvk6tOLvqmbnrxy/WiP1ZIQEKRaOSzjo6weZPLgyyx1UI2sdxmF75ktnECNhLv8e/Q
OrptclXPFLBqoHvxmSSkYWfRgNiFYRd/DtVo9UrVUWR7dXnrRgqiV6F3jAftq3sd2Imqo6L8xpxQ
RjGmnLoAfpIzXDQryFMyRAN6AL0IwgBHtnOm+3W3t+AShg9tf8Ded01fzrV2U5r9fLV0bzsiseVT
vHcgk8RZ4HolvPNi74vb9MgxvZvh7d8NeG6apw3BufqQmufcCnid6Ox14PdgDh+6u8IeJocoRN3E
y4cLWyOSHybH9bXjwK9suoUD7ZBefEDbk8IPMzhTdrOtJlAoh9ftOGhpPuzhlabBVRpWZfZM6pkw
27Unv2GOnu8lc6+Okaf4iLiTyc9TsP8sEPgFoTz539Bu3NSzGG7ZajAyTXaPGdHPJ/EQXw2fzNSD
dWmA+PdNm+9J9AUjDYRlOmRV4bceO61i7PCT9gbfCiLH3Dn1R83oMhKvxRCgcDvPFqFQjoEvbKM4
ss569ofvtbiau8lFEaPprjJ74sSs6RomR0hP2nqjxV1OMuh28gBN45STXEt8M5bttsglm+zfRCvV
CP54jj5KDK/97XmufQD2+QjzSSe0Fm6qM6RH3Mvc/mP0zNMecPcLcHr51TZBJPs2CZLJErCEZseH
DNsE6vW3dSHmxwD1fcEy4gbOY3wyGGDXVh0xDwjPUKf9fm9Yj+sOWKjtnLHadS+QR3zG7HrGVXSs
Ff3XRUUgk3spg2AnhkEaQUrBQueaVnsOE5AbguocmV61R+Rs+rCOfkvgb8alOxPmLJ6bQLusF5gp
2xvkNRbHnnADv8cca7hivg/QHTprE/hrfiYz/dqGxxCv0E/ykIez1YI7OThtGv660y7zYYkhg9g0
ZfaVyKOu8gvZvz2jPyLNVrxymblm4JlYDjYB+g5OvFh/IFbdSp9jLTD3MYmjR7zJbQhoQ+kjisET
3IVY5MKDGlwDrNDj4QeFtkev/VkLL0K8XZdHbu7AfMaOXgwn269O+wNSzFMJ88ORr+zamPgZnkni
YeXyoz6r5A4/j8ojPHAe2DXRTKPtjLAEYaBiaa27iBxHDAhE+3k9Ch4yWeHFOHe+6uaf82fxKLCf
c413TntRvzjSzsSDpz/6Ax5Y1+apw4YDS0GEb+i13Cr2kBnqLg5LvnqEtJMabx5TVpy0OIV301eg
3G7hnh0eTzGj9DBOYry7i5pDDL2i2sk3Apdi1W4pc+DcaUHvyJ/SS1shkPS7Z+kwB7XuAEIPwFY6
odoL1uOK133DM2g/wnsxBZjF4mn3S9obCFEJHrpi2L+voQWDXQRUCyWWuDbTYonHcHXm30+cQeN7
dy2ek9QbcHzGGfktTGAp2kJA/rKGVd3sMOYD5q799qCQrQGVIbWzB+YeEhuHAmmIg1d+mxQEqD5j
5+Z7TL7bR1Q1iM6qKzfRAs4uPbWwLWZy/YWeP7qPZz4QNJ+Txr5VPKi1h/aOC/i6fMo7vCxQPp5a
gCB/Kt+ip9wrnoUD1M34qHP93uZLp+KXvY+LQ/cdHiUmUQhl7R5LX3t+MT9l0lwByGYbMeBA/M1D
+47erAT3tPVj+0joJ8+0vuDO73B4lr/1o74bL9Ev7UN81nfhPfwUQeZr6rVdn3kL2IgOjX5vVrt8
AixBO+xFfnd/HHaY+BR28Una6BYIC7pu11/K/nvYpS/9y/giVA4Xv/5NMOQDDZmastXa7C+/wEIY
7L4rECTu8ClxMOnHcxa6aUA3UhyxHJGe1HeOHHiqy63b5YG1B68T78J1uA/sm5i4l/vHZXzt50Ca
eLbs9DH2+nP2teBAp7hQvruH7KEMms8uomfJXtN9vJeugFfTLnmCen6RTxAT3/PH+mXgC5jeTNCo
+Cic9Ft4i9+51wq6vQfIUOIuepB+VRgH+0swOGpA6OSFSXuNmb3b/GBCvZcDsG4vu6+/LP3ENAT3
R+FonrWH9JkhxsdKJTu7pA4KNSyqYEZRwNGEItIG0WJldLiFTbs4SLNA7o/o7ODVIrm100N+jlUX
D84G4ecBRiDHYbqBWD4jge/jRsM9fh+lJwtXgO8QFpU/CrR0ufPPyxiUV/9JGWOhyLKAIkRNlLd0
438oY8gkjqOhTcBIqZrGiAaz83qXe2W7LWVtvMdnhi/wqNh0gXSfNKfHIwXi8fF1srWtVDQdnhT7
tXVnqq3+hGcNi9UX8emjyBC9h2xXHVZ73wRDEDsuAVye+YqLXdvbdkXEzad56ndMWNjrt5B3KmHU
u/Zv2jR3PgL2cmhucwd/jD3/DAEADzZH+1r9wj73J+6hY7zNJ+nkT6+V/c41Oqc+am2XHPfVfnjQ
fLKervPeVfGaP0Cx2Lef+WdEe3Y3n5RDfhEOta264pUuBwIhCQzZN5IEd4fShCL3Ivum7YHC9x/y
lWbCYQiza/ZRcLsS9U4zs+2CJ/VhdQ6LS0CF3fj5wVl2iZ8eOOa81D48McA8/Bq+Gnd0Eke8YgLk
mQ/st6gZ8leUCDC/8guindPwfMk9az8cXGzlXbcl6tJO3/EPPye+4eJYyWTOfHTnh22d2MSy/FkL
/xfwvP8fY9QRwqFF+18L4ZC+fSB86/6anf4vr/s7Yicpf1MlQyTxW9FgIekysNzfETvJ/JukWTJP
kGaB26mbKu3viJ1sgeYp5IDp0vZKZQPz/o7YycbfMHLRRZNHULV4z/+WO4xk/DWL3NANVdngSeyQ
+Iv8F8BuHTB7DgcBX3VaILxAbRIhfIPc9l2v4X5oZdGFxETSBNX7CCMRD2z1sxXVszLWlARlUnqL
dE4bYVd37MpxxH8IR4if2H56QoYESVK9pJtkZyo1HcrGMVe2F+LMbA8G5BBwIQwrN7ayMjHQnc5d
ivt3PfiLIGHDFFuvfQ/LMhQLP64a012mnjFQ2DvzCHLUo9VFx/8LJP2nKxaCemM6hDRf3zu5eYjL
7nnsG6QDxOn4kpm+AfF/5dlJlCL0VeSoIGuJjotqzjA3Sk5BTGCb1tzkynBcF6ZT6txLfmQNxxRn
UKiIZ7x08dqsBA09wi2rCTAVjKVy5XT5MkzqQRnPK0IDRxcnsgar35jZaj3fhqqVaaImxveD5C86
30SQq9juejmI8J5xxQi6SpzQwBUkZllTSQ5iB+WfwFIG6rh6qjTxvQ7ZE1SWoVAIDz6dKC7b4Vuq
IAKXzJp1qZGdWA7pZ3EpLhUyDaP5UcZwBISkrdyymq95s36JTQLHBOREHSU/0eOPJQ4PxFbAh576
k5ltp3MWM5Gqw+csr996pSKril4uUhwhJYw4LA/pyjCjmK5dHXFkwXhJRYIOlzWmM9CaAxeDSTW+
AiSsigQPph/ddq+MeCPfmMpHtBq3xQgLSm/4/tkaPkZTBm3xSV3h/OG/CzTZ05OTMldRUHZwZqdd
VQkkB4mYdeXzrW3SjznusOWY0QJAL4Tvy/ultbifGmkLV83fqoXfGXXosRQhxvJk3K57gndzW2aH
qoXwUfZsky0k/brsofyokIcak6v8DzvDf6Ls5Kn8R1wcCbNpGCI5crqkyRJ/NgXqPxyaQqGtUWZA
IOHN6fWLBrFFIt/kDqcAQ+uzg7wMT8syHMUc/5CSlJl2JjSaYFZKAclwtL6yHDkxBG/uJ28ul+y/
Otc3geW/Iff/8gkxVsKlCr8KRbH+kjBXRbVajUQ52do83qI185j/oLYQPEGv3uduuhVzfY2q3xgI
fm1D9olhb9anVzhpe/xgaJNUb5CiL7h8pyYeDmKlHyQodP/8Qhrbhfrrx1TRiW5yXVOV9b/oRDEY
7iFh4oyatMtt6iCjDSYVttkND4WRHNtRxPLE8nElxwAj/WrK/AebPOIAwiZosv6wLPSQ85cVD05L
KpnU0GZJxZYoVAfNBBmoL05kq1yTpigQhgp8191g5Sep4KqI6Q/mgt7GxFCV9qBVd5rLYHOljyb9
eWNfVGJGepQ7DNm7NZyQeG7aiet2TdKsOFka7StP1/s2IlcQxAz066I23o0xv1pw+aXVwIEpf4fq
gqPAqR/w0+PHFxF81EOyQtYYJJPtP5dN+tV28w3eMhGzl0nO33Pi+UixP2VZg3rSOv/zK4/VxH+8
9CZHj8TECFMyQg3//RrGyzvNU4JFyOPigml1eY1X4yFLiF4eZY/0YKhmt0HRqZzSr16csG9gT1+7
CQ+++WmFFNPO4ivjyMtGl2nl9DJ06VeURa+5DnEf1kndTEhJoBEWKWK/CDSgr96XariTAk/SF7Tm
WVXeI/h4DEwRc+VczqFRvBqWZWkaULiE/m6gJqygc6pE9Cgbla/FPIuQbHy+oBNz0HAFG0t8LxfJ
WWXrORlZP1UJhYTtDp+FlFlOCYZqyjQoXQhXwmJ60BOTIGw+VQsfr4sjcPEZ8BRNmDywCIu0fO8U
CK3rkARpbXb4pJ04kEgU2ghm451QRxV5eXHiVL1GYSzYzauMohaob4xO2zNnFLxKVbKfuom+cqNB
K3EYxuQrHotrKhaXpEFoaCZftST+gnvak++7jiPod/7ZhvSC/K9G7aB/5NdCV76TJPnq9OEe59yE
cp1uK0wLG530e9lDZIqHRgerx7ewkDG/SqP5MCWHouSrxhLfxYi/0q58r5bkU8lweWGRItLnbIU1
tUT8paq4h8R42wKx0E2nu0kCpJe114HVmUd8l7gaoHoOdy0MuaK6K2mbxqF667MRMUmPy9lwiGfI
FNwoeR3uUc4vxwIaFH14ghJgt1ZMuAhsDjWfFchieD9Oy3wL1ex9RNI5TgngbujiDNrQHUZfdcOd
iJP8q2vzd3rYGqFoq8o8OQY2V21uz5aJiZjCCoZblSnlVdHhHaXxeB8FAt6xyEni7H37YyhAGXD/
ZVl75lV2B0HANpT+Jjbhs9yyhMSseu+5vgSUgcJB8LJxVBcMPpekUdcMTUFjt0xQ334pYv1NzBNM
rBauGGZDn6U4HXKTT5shxnCiGYwE15K8yc9is7wlVnrZuE55DJ0z639ZeYeiOnuvFdrEKYeZG7JH
IA645sXa+kQwPm+fZNs4UoYuGQIRqUU8P94jTL8QLPKyjc22/YBJ5yaO6SXJ4y8BDz1ifw/CIL+P
JbE+blIrv5sp+ZErbWeyUDEPxQb/kKAMgwf1vhGuVC07bbkPuskqktP2oLIRTHF2iQaWDMoNfej3
ycxD3xazN8S9X8fp16qZz+RjB2tTvMslECmsp5KghpmHO+q4ERbndxdPt+3dZJ24jzH1epTMCSeQ
OkQYkfEDQpl+mWt7l+qBvDVth0j2Pb/F8vqN0WBnb598TeUHqA9HBXv2QFJSZ8pjfE/53GLyM2jl
O6Gel0p9UWHvV6ThUCyOh6ic7rk63MOEVlBJ741cXMp0QR68EQW7nB9roN6Khn61zuqoP62m8Sxv
Ba+OTJ4ffA/N8bbK404SMPZKtRPKCG+OWUNaM9x1OftqOBxyIf3J9cpbCRDajkpNT7mxkvnc1AQ9
jlF+0hcnnnFdU7gQbBxFjPo8LAnvqz7mIv9Kh+Snh8K6bRfTlMDYJK50yC7qUr73IhuTIbMy5RRI
kHdqttVWkLguZMtuSaa7uWT1f1HYbP3LX85jCAmaZGLfoOLOspEV/rGwmU3IlVqC8AomznYWw3yW
tF0YF6epqa+ySYxqbDw38vCQk9AMe+9VXqJfi9QeGk5WbcS6SArksn76w/9ucpbCWpxCfXtQ+uIi
oQsivRE3qIfQ6h5FAs3zXHnSqLL/+fEmqf+hRMNhBJeS7atoCv59fymAyjxd4GuZgDkjpa/ZUYF2
+Z0KPkgjkFloiW5sqZdJUkxH41NBcSP6nFpbKM3vVEgZsaDNrUe5crsoQU1nkFWR/SwDP7Jq5U0U
9ds4Kw/aku76rqBEMY4zUZDgNS1nIjqiO0GEuVPXpIzVq/ykNOOjWmydSr1V/BNBRBqseiKjQgNx
v5bouxj3NP7CDp8k/Mwof7dx5eeJp1pgXUiyCKcxyo8Q6nk5fQ0GzRHpSUCV5Wi6RQXk95uSF3MK
tNB/uJlNZn6SDUapHMY/47ii72mQToUC+4iAdg655quWQ30KSXKVenw3BwHgmZ0Wv1rhlq60JYJI
ebasNzFunzNzfRa0qrHHrdkj7/J33hZ78ifraeDhjityXwWCGZIcu6tO2PehXkFYffrTL0ENLh0j
lR6VCulXhDu2I0nPfR7Onhmpli0W2m0REU+Hi47kmMl7yRFXmSVqfJnmTSuiH0vmUE/EDE1AoV0U
or8rHgdXXzkawrLa7E65aRMfTumjF42AlASJAiANc4B00W4SgJw+aQ3BDqyKGGW0oRazbSxGj9jJ
GVPCnCRZeCJYN3VQJhQew7M5HCx0JjCzObP2jSm9TSJtjNHg6qeGjOkXFtNY1T9rMjY7uU7IZkzQ
K0XyOZ3z/T9f2bLyH0p7oDpI0VCGACA0Krh//4zGVjJg5Fbl6LeH+1YijYwa62Y4bIe5On1rDMtF
tboOSU1uPU8gW6syMKJNtB2Kx4sKPWPbfkqpxAe7vhJuuckXq1Mlm6QhIutdtR0SJGYY2mGJVEwQ
+wMJJ/YoKI85TF9lyE6hyMBFLZm5qXdAUHPhgIrWe490cd2Y01ZOnAteGEKHnly1njHN80wjeeiy
5ZZmPBIYBezEjjqQRCtYk4WvDziw4SoRc1zK1nyLEcSbSn3Ne20nx8X7JlDJZPMRqiOVwlYv6Up2
aTkt5aS/h7XwvLCNsz9Ckr5rJXvjn38YYx1slWxN/Pyc68eVFlNFvQJZ3a9C8eHPmTqEw8EUeJxK
zEThP+41M/GJyvxRpvEuLAVmE95WhWy8aZPJjlyet4/5x0Sz2nZKmKifhKDdOHdrWfjUk+pxnH7+
FAhkC+6mJH8XIs5t9Fj+qtZ7/FK+/idpZ7bcuJJl2V9J63dkY3BMZt31wHmQGKSCGkIvMEk3iMEx
z8DX93LeKuuMqOybVdYPaZYRikuRIODu55y91x5rjjFaLeAyQO0CAdC+Rv70lBfMIIGjuW7/GjsS
YSzOH5+MP06AXjw+KaF7FFCnBBzL1YnQaZ9csQld2AqcWcLxashXtlYSr4oD7Z8HssFw4HDc1BLJ
LC8szoVfbYZqWM1s154dfglN4vTPtmXvEtSScZinImLnznGCFCE6KgtcUndANR9l0y5IAdWGKaQu
qh6XDyULdTyIQ4hs3eG+1g8dXQASxMQiJj859wVFDvuva7hXQ/BuQiu+JYaJxzDeqIJJ8yFqqN2R
Q1Bc90+mnXPclis/al8txLiaPxzNytlO8Q87Ay0+BGthYlVwGRHWmarGgl09P/sJU0ySUkBnHKJH
J2f4mL5PuGgk0nochlt11yL5PnuYdoWGAyt0txFThyIINx04n5oQIrVTp4U8DV12rNVKEQxPU8GJ
iTNuWRFzGqdr9UiBGj9M1Gk1H7qtuNsj6rXm2Lr51rSs579+6m3nV7kBnirDpHdoovwTwnDY2n59
6gM9b+uMlHCcSvbOSSUI5+IH+PWTU2UPqjxLoMRE6pZV780FVaO2BysKrqpE62YdbwG6kwFNKJhU
8j00n+TSYDTRYBuPRW0f71WZKvYStWSGBbuFaRZoCwbvao0bAjHrBT2Np6liJqTOKAMZlzrii8Hm
Jhhc6Ixl++pjF8k7HpOZWqewdklP6a7T3zGSXd6NG9V7IDlq7/Zbi6pI1Y01E3b8u8mpnfPTvRqZ
w1Wg3NsOg6oOWK5jWw/qQNUb3UHVPK5g3NTHZJ5OxQhRhfl7o383AhayVvnN1MqgapIUG9GyFuuV
E0PCmhN+9VCd2TifVPmlalS742zWed/LatwEjAOh/XMvywfVj4ARgaWIlbPRqSLVveNzLlQHoSaE
TKlYAao+nkVySuGKzG25DXWyvGcV2dyd7l2WMn0naehU5TZONXZdp8d70BnTTjLW9FBcLget+AKL
4YLDYlwElqbGayHbES+5ZW77BjWBZ63VsYu9/uooH2SFh8BxGa0G1AtJXj9neXMsW05rWsaxkdiD
j7rHIc6Tpb5PVV6gKLjZfvfSGt1GVV2eUZaLLra5BbTo5BIEQfLN1RuSL2lTt1FAXQvpvCcleVnG
2VPUhp51znXwpqRm+hU55psdmZv7Yt/b3EpEADCsYhufp53RkskwwU653xq+qVFXM4mJPmYT/3sa
q3fasAng+dPw1swIecBcq83DrfduilrI1wFgR4Bh8pr4hWypdcFtqA36At2w6nRWzkgtZGlzrIqz
WZakQQp2dCfqyYvs1ikBeEGEM8IoLR5vn2+B4qIHmNEF4zdP+XYg1MCZMB5x9aQLG0LGXEdfky52
ZA6C2KVDmWZfXp1iIufBytxXDGWHeA43dpOdlUsmTm6tP+3vfSmNx6iOk5NWZKeKRSSyqweNDKBx
wk2ePzSBvWdJXIMcw1QT3QCxv6f0GMinuxb5h+ak50kW5zIcXvEt4ensCBhK3pXpxUAGWSE1CCvw
YE7yrqq9suLZnCx6QyPEXz3+lrFHBkVyyicuTBDHt7T8oiv+I014Mkn/9qje6VxbEK4Hk8XYb1+l
EC9YlGF52aBis9NY+Z+B1j0VJp0xfz4bwItsHiO17IUaEO9BvrcJS2lafWd12qv+VldQw/c9p7TZ
GHoc784hjSnBcxADURVeXfuUSNWJseB5UG2nFgGfkKFB6sDeJebps6HB5zgo8e4e1Cah7IOnsh7B
U4Xt+BHevRyqTr7vXWLaeIBPOF09uXF0sUd+V9R2r3kudvBxsTQ7XJeWyOnEkqtS0dtVopqnB2cL
n2HWXXOFURk878lNkDLPHpPVPjt1bnzLCbuYaZguW8mr3gvbnevkn7RM3rWB6z0X6jQfcoDkyMc9
FQcANUCHOPBJIpQhKY0DzPacL/VRV5CQTRWEnzJlFcZ5QKqHe81zXp+kDBvzIJ+ps3D4RCgQkh9F
oXyWGRVmjmuzKR8Hq3kdUroXylfLbf5gmOmrVoS3+19EqtFv5BdKwHerYmWQyQ2U8YKs6GdIK1/3
ar7wsw/t3ZvYI5VnbGrAgPU0vLDFfQQgRGbP/jaygekZopuI+BnSDtd+Qlgoz6ht++mSuGJA686T
BFy/6t30preAjkkLeA8Yxms9N9v9quiO/aAFzWOd9K+txhVW96aVe1czHJ+Ihce9a1Uny++eYu9M
FN1F2bxG4ANkdqBBoKFgKlqtvy8i0BNDfXJti72+Ww1FhHb8cj9i0e07k431BFr2Qb1+x2pRJfJ9
ClAA4uBVLdy0x2LopMNTlOzpndA9q8w1TvG1p4jicA/OYoTlx3qwieaenMCAsr0cmBd53LWcdkYj
uunxNcL4RwHUK26aej7iaedWIGNd7aN3erYU+mmCqt2JBXeR5MjLtzy7yAbsHhdcRM9xRuCQTv2C
AdgEEWv8bEDhwtzi3qh4zFtagcpdXTvu1Z5ZqObAeNHFRxMX76BJ3tu2OIMwfu1iukGXsSlenIZt
N3DNg7oDLf4/PPX3AEfooAd4u6JbqGe3fOCNZD7HSTdGT/oMGR4vXcts594taOL6tS3KPwtyv5lx
sBcjGzrojHTaWC2xMEnMpIc7j89Pe4hkFkv/xqs+pa69bQaxT21+g8ypIUC1b7punGidzl+87yeW
rnc1HYM2/Ep74Fxi1dd1bQVR5MQi8dRwUoPYhf8fNQYbTdw/Qax7yPB7Cg736kBWtf0TRvqVVSNV
64uz5MmpaCMDd3tQly0C8VeRglT7114tPnTmfxh6vykJviukWohYpv766MWj91tTxKMTIthsyfFA
JgHB9Nejl8tRWboaOa+1SD/tKrfQ6E37HvhvqNrL9IIQ5PT1QZfVNevxWZm2OI9tt3MEZCA6O9xo
/nBJ0/qzmsxlO+D3riOL/LtKHqY8QQ8dNw3K3ztsDHhYmZfLLqqR0xoXwF29UHMcCQvKCBjtZqX1
UJUOaJnWbZnG1qvQ1t+kZZM/uY9quc0TitcmSm991CYLcofkQ9v3BHtatGYBG9hdcuPw90aQyclt
yzf1vVRVesPtDE3NptUjLlVnXJpJfALnt3KO/AZpEGCDeW/1uq5ptafd2/1duwMvKn2QSwLX90yj
WJfu3gz0VWvO+xb/vTEiJTMNQHE6xNhFoxkXGIzjBNSqEuGp0sqeuoLXNnIEmcx06ecXG+zGb5wr
9mYqP4uSYpPWij7o70P3bpXuhcv2YM3t/WNjHSS3POfY1ILJcavx1g8BJETeYpdkrEwJrm4NOI3k
JMoB2Wzf1KvT7AHa0nsQvcrmTSQuCwRCpZB3kpFXslSXaNJYN8KA5NEp+knRXS7bimtqxOuqrG90
khBXKyhSZVTbmlASsELMSGdffkaleQnlVzEAY3KMRTeIS+b3IBViWqrQC7qH+3/YjbANg/xBPedd
6l/rmuUTEzyisYzXlRz7wtE5OXbyOTLBiIW+Tj371HInZqJ+U5/FL1E2IK/pC7ln+LyctfZN9MxH
Ay2+WWV4o02GppW2bs32mjT0tB1as7UuP2yzfIslH9P0rrUOFanzuOJS3wHIX993DqhvcpUnciXN
9IdW085JE17ARzaa1uifBr4yow9vxpyW/I23TkMN3/ORbAXFkODqtQ5hmHjrvQhw7eAjCoeNgBRS
4tCMh7BkcHeESMKwyFznBAwsBD65tWU0rHCZ90lCacNF65KF08FZjJsp20xcVEl4FHd0c+7evBSr
oiG8c5Qmn0nAF+o347iwiXvq3pqYLHZ9Jl60kJ9eDkCuqd3L6Gr7idDJDGA29EzuFtyQCPoRGQF0
IYhz4P7I40/XTD5r01JDQbLLe3ObYyrgq4pbLprFMMFUByz+2pYfpk0FHXurHA5Ibr9S4n+qy8m8
8lLU1mUo6I7NsctT3FGMmAly0rJO9iWIV0P8CAdQdnE3ADbww+NcWps8FtusKS1kEfWbp5uXYuA7
DOX7bFuvkDxYKMW8iwv3w8iKe3cMzAfGyjr5MaTEDZNUSYwQbDpyN2K+OM8vvrHeruzAvda2uIwO
b4Pgt2ZleBCwfIALHWt/U/jXoOMhSIrpNZq3iQdKb+SItBTQKGoyLAKff51y9ilb4+B1NketpLiY
Zv7N71F1kTJxykv2lqYhATgJ8NvX2eucxORu4o/xwW4GDvsXZ+rlTAYd+EXoSUMJ4Ugp4Dq3a1aq
5uzK7wyOr80AJtIp8BWQNr0YDC1bRdipN0m1oJvyNGm2tWPk8aWnycbNhoudc59V7bxyU/Exa1yR
vIo/nf4sPa1cxlXzNrd8achxFJSVr9VCgTC0Khc+/NL9U9Sbl3JiIyza/TDJmw1nl90TQCOIhJyZ
pWPT2PF5LLOb6xL6Mck3AMkclJmtweUnP5z9vy3qx9SKjn+9F9Hd+097kXDVzNbzfJuJufNbg95M
ZwiUMOAXTslCOVmozhIOeJV0h7Xv0x2o6R6H5KkS2AO+VqLOcRKOlRph0nE5/cgYNMdBw10Rv4Dx
5uaNZsDC0bbOJ2TJon8SLrFOwG4596tmnUnrTYKA0/i+JdCDP0vAwo+PBuPwOWeY0rsMETkI3Ut3
wa21iMkNWU6hTd7LeIplx0ScQWVIo7bP9g2sj/uYkTyALy+HmSKdq+tkJzUHudfwTeddAyAyaqAs
XV9hKLDR5Gc1zW9SlHxCpO99lm/TvNmGBY1EzM+q5TlF7nbIhqPqPqqJJpJcWj1PQcOxMGvpB6hx
r9FMS+5KFgg1QFaHLYPhn5UuRSOfaYIzd+EN1V527u0vq1SESdonCysIrp5NIdBJMs/hilVd/k6K
DvbbZl8L4yu2uv1MSUw0AIfQiLonn4ZX3N/cWZSYERO3JmJImGQ01G03XUufqrEI2bdE6Z5sTBnu
RkuaXchJN+8pjwvgFvcvSbUQ0DCV/XiUU/gcFsmX+qt5/A7pYRu0lLP4qb9VerAiwZaTIG1E0lDU
UVn1PTVYrkAc3IGRRP5gWzlwBLAZjD2SBAbQNC3VFhQU8S4qh71qfXiMobxierprA6KmeWq5LXSs
VqojqwrkJFHDNjUZr+qXKOEMIIb5NSScshBTxGAfjI2dPPpieCX45mqQh4MpAbmW4HP5CCJKGV9E
wfyb95k3/WvJ12PLATUsAnOnPele95p58qa6V6Wu+qOjvfPZ0bpI3roUap/uXFNd/GjRVXGCd+zm
2W7dL0FWS9MzOL+/uZBpu2oszjWaq6hauL1/ZTC0zYzsW1ynj6o4j7vmoHo1Mk1vHsNh24if1Z2v
pl6qy9sVlRp0chal6Wpmu5FTgAmIYqRKWWZdByG66l8tIzvPhfHISApZR/SlWrdTxi1ncaHi6mS3
9ovSPqjyv53kV14DODbTs6mJFWSeVRSdomhcikj6C5K/TqAtr0XQbzJd7uKIuirogJs5H6Ymry1F
QpWRrDFnE86AlGI8uKoG3DTxgGY6FHjXPQTFhIQPlAfKmDNfpuKEBPdrHE8gp6nZBg7lkLo/W9Ee
iPp+MJLs1Yp+qLfeo7SlUMVV/gy24mHMZtwdRMhBgNqptoRq9SlFgauqEtWQV6zDuit2+kiviC/1
XebtvZnBOnQaMuOZvtVky/c7BcamexjhGVK1a1BHGwH1Qqo7Koq86zjzkmpcrebDRQs8Y7SOcBWY
8DSXe9O84faCLRqyw9hXiPYa0XREVKc2kHsxXTx6R4O090MRgo/qD8PorwsvuokNdTpcMAJBBd3v
UTaHOKBzMLr7GkWbHvB7IR0A8EijJRrPb1XlpMugowKv8ZcEgB0ZEK+HlAXX9LkTG+hYM46OUvte
N5hWXaiHBmcsNSWWTgbEsjgHGacFFCNVwRqg5uNy9nZ1dpg766qy2IwwvWm69tNvxc5JaCxELHKx
/aINXEIGL7NGld0yGfbpdBK4dFOVYWK035yjUhBpBgInImaXeeJdy077WermMi5qZo4jHQ7EcLSI
ya5Rl3tXNNCV6fcHFR9p7lX3xJEfsrH3xsjpJ5e4DQp+lAmuZqWI0VSRP/Qv2VeP40iRqnAtpoUq
TPF6vCZgT3wp4hjs7zWyWI9YgufA/1S/s6+SP7xuqz56g0JE0t6lJnwXDk3Q0ZIvJeUi6fKqtDQn
1WDzt05t7rsROVVpXEfdW7WqPVm3vE3XrNY0pTZByqTBkClkUvtqa9U79eC0yH2FvzSstXoxVy3R
pvSveTO9VkRcTSbGERQGhuTV1NvRDPHmQ3AsIjpGd6WBmuSHodwNTb+5ax3UeL00eXy49qUWB4CC
RqZI3acv1fjXLD8s2/veTHiRHLv9PmG9UHfv1Ep8AzlfnodRaDQvopoxAWm0HDqHS0o6dEIzZ2Mx
DWNNgGIGfTpbAVLRy/hW1fzXXIa+zN7mKMKS6rcbp3DLU22XD3Pcpkuzd781jGprWSAJx+FWzrjQ
3WRY1cy3A8GmlpjYaIoZmHQQ3O96k9IP3mr2yraDQab4MeA5RFr53s9PXWLSjR4uCWIfBSnieMzJ
POlIx/LFcxeu0p471Rc7LWLxhcGEWvNJdQXbMlgbGd9M3n1SHG9UQ6RlUS6kvfvzazY5mYZf0L6P
AULUuGeCiIqQDvy9Q1gwIahZQsopfXC99EtN5LzQWNWh3ASoeVQZrwYxgZKIZDWqguhFDVp6kdzq
gR7KbJXbPjg0dCQz1d8klemdE+Q5Hd/sMbmpP9qCEiRL5R9YRN0iucWvhAL/ofRkpuho2lVbjsp/
dkxi1fMu6mHZWEDFWNYSNmvLQycQNIvZ5HU8nTnd/TD339Lb//+QMf4RjPFv25/F6SP72fyvX3gZ
//brH5s//xz+LFYf7ccvfyCJE+3tpfvJ5v6z6dL2P8AR6l/+V3/4t5//lbhWomFUi+X/LcXffqQx
Ia1/+59/U/9v/vhFkv/nf/zvenzn73flqE+HxhMmaSO87r/r8f2/E+IKJUNngO4rzT0/+r9JNK7H
uUlHFusL8Oocov8jicb4u6cbAq2+CfWCmlH8t5Jo1Gn8H+Wtjk1arKl7pMX6vml5KgrpH3TCXuiy
/9bUop6BYgGN40hiIlqUbS46Nj3wmtEPlbmF3nVfSJ3I5+J9KPWN435NZnxq8ukCjOeSh/Ml15rP
f7iojD6msMj/lnfZuYB/1Pzv/2H8Xks4jk6nHo2w7noCR8Nv1p9sttqUnYB6wamapciyfZ08zD12
L90rnpuQyZFmne2GoaqB0q7GAaWTps0Ea52gjV4bvnymkA7+lQhJKU9/uWrKVE1vDI21bwpab79e
tb7tbLjkuFhjF42G1x47ehXLqX0Z8/ga2q9zjkmxMDZm6DynKD+kiL5ox6/KPt9FY7nJGC+KKIFs
DnXOr4De5R68CiEfrara6455+BcX8p+/YZctRleqjN9dF87suEPT8YaLtHhm7F6gNWQME/wsHPNE
S+CgkexB3O6DzLTHUJ0prJy+fVps/vqNOOp++v3KOYL6kGgTmzQl89cr1zix7ncioohvgycDCJcj
ur0TBj+7mvg73XuqMgER/bET2SZPhnWiY10bW/MUx9U7GsVjbsmjmAmmCV1Eb+UxYv6a9HsdaiV4
qPckC3eVaeBSNE5zkRzJH9omqXnKh37t+Na5gWkPlHQPRpWiRz73cQstDqJY3oEtMfyHeY6Oo9Z/
I7x1I5svvcZuSKnee7Rwu47QDuOEomUdR8TLV9q2DMRhzI45WUmDEWzVnTc0x0wh5sSrh2+5btqt
CSmra4no64e9zw07a8am8tN/MYEX/+RpIcbJ0A3WGds2f6+8O522aG27UEHXxAE/+VlCr1xD7MZ7
kv52CngXgfnsNzn0lyIYlgOKiB64RD+CCUlLBjPYI/M1sv8Hnc82hhBACwgIBPcuYPMWCy80T4T/
nvJqfrX5EjiqkpXsLujPQ3izH9rK2CR1/JkFP8rSeRiQwuYQ7yvNWQZE9qofB7W5ixB3qB8F0bGK
9Y0o3O1f32bG7wokFg72O4OVzVGrqPvbbZYUokJIBV6cSPdJG8716D3UADtl1a39iTA9xzi5UbhD
Z3KoL3/9y61/8rB5LDekYDP9t4Tz2y8XVTk45BkxWXHDmYCO8HuvC9CI7oPf2w+plEdNbgg//RbP
Hdys7acxH0OzPCfzg4O4m0BG/6lxIIwKLnkkjLOPMzxtXXIjBw1sd03cg0YlT6OWZJ9vlqMd0sI+
l5XzxAJwmkyuNJPiv/5Udznib08uuwT2MUYNDJud3+QdXlWRGm9iP596hUATfoHQQ/wgrIxRjtuu
pjE6xoW5qYsKtbT/xCAIli7O4ZQmims0m2Qia4Jehs4Y6q/f2z+78U0B5sLn1lfr8a+LCtPXkuDc
sifW2zybjThDnoc9aPmfOr2nf7H4/9N7S+i2jWeFgQuy/F9/GxC0sO2pP2hZbhjrf5smazN23EuS
HMjBo99nQFBNjlrerV1c33/9Wf/Thu1wY1kQuUjqdTDlqZvvHzbszuvhSLP6oHpEEGlbB9dlHmoC
rqrHgwzGVdKEhKlk/6Kvx5Pzn25rl4/rqux5YbB0c/D45TdrYLXwqDAOZUcV6zbS0w2+rkcLX05o
RyM4BxOapG5vxcCSwqZOTsr4QWeJlmYSLb3Ba5aBjj9e96ZjPLoCuIDExlVmOO8rCxwAtNZEKWQI
fe7WgerjzLAq5jrj2EH1kMzxK+BLeAtJ9TBF5LXwhEBhpr6ty35NxjkC+YxUSLRDhq19NzVna83l
jjCi86RvEzxPpGGXLaDbMCV8zU+QuOLTiHbQQcmUFc9D00BVV0rcwqsRn1oua17rPL6VvRWtEtm9
e40bLOnP4/eoiQnSHG/PMnYYloZXBTuyk7eWI7KLURE6m5vIRiT9eLqtLP3pBhIqwyfHJqSB+jme
yo84SDKaliHmseaPNHQeUCkEO2/AUaO31XCIU2r01l+PSfgmTSLiGre/0ZC5QMmc8C+z9ppaerbR
13KGSD4ru3o7zr3zI+EnkcdcDwiwvzZzIM1dcxH2um2caVfW+Sax7O3Uw3masPA3Q/fczzqyTBjC
xmy6S79i460zf1p0wv5J9xkxTp0+2a4dbgeq3SWpfK+tTQ2WkN7X5mAEZEbfgpPaTuuhmFSheek8
kiCGyV6YYAYXse18eED+ZOYv5Mgo1LAacoCG0GEy9DHUMwBeQRxgGJoLKeFA5960TlC87cgzWPH9
l4wI3QRa6OSlUJ1DdJK5sW3rGsR3Yf8kM3tjFlV5DFtsnjU0CBqHCx+58rqAx7zs8vTqhz7m91K+
dNxI66rvj66dWivu6BcB7lnRUFz+oU50r3C3WqeEU0G51uxg3LgRJtJat1f3Pw1ZRvuFcBuzaA7J
IMWiEiagZrvbVTWaqKn50PURUviM51q3NnRbi8m6zs3VCY1llVfexlc6IrfFljPNNK4c4W+mcjn/
GML2MTBzeTSc9tEf6ieMcvnh0qYzCaiG/b2MOErqVfSQ98DNOA196h3RrrBLl9NA7pvsoUsMrZCr
2hPIHKZy4SEiXruICDYDbHZzQJvsGJp5keIiW6xUnc7VmJI/+krsCXN8ExKag4fIbYaEwjm4JfeA
w1EbyN0ca5uh7QLCdJOtTWrPOrd2me9c2yn7TKdma2Sps7R0mrUiLlFLUrmSsY3UoRzBT5p4zr0y
2pqTyd1mlAf0NjbfUrKA2++SH1A3myECTSrziqlkAOQ5jS1cps2bK8bxmoZDuxojsNNuAAZD+x4Y
II2qkQfJnMjHSLysIRRAuIvQNso9aYzlRku5r2bzZEWu/OZWkAykUfI9F+Ilb8TN7ZDVITth/Pg2
DP5b34tgl6M58OJS7dQxcwdZ7sQEcWLIeD08tFkFnxpTpS6ZhIvwYAyiealLpYwn0c0bx2cQyM2O
HYsMvsh4cgNj54f2M4JzNP2VPAd9hlbIs48tWcpbaTQrsqj9ZacDXhoHi/QzSwabSQcCY6b6ysNs
QgbuprO1cE2u6FtQKooNMUKHiiSZwJ9WhaSDGXuQzMhGr9zOWUVzFy4tm9wIJdwp1My2cg79XD1X
iEPoGe6zJrpE+mCtkzh71qL20aEwsG1wEKb+5gQhIUwH37Kjk08yQNRarBdmCZEUjnBlfYv0btih
tmH3n60/BsK9p5EkZuUXrFwevbRzH0MTDFeWiHVi6T89RsX06HwXgYJ46wfDXzm66S3ItEj3lpa+
RoEPfcysxLpsbdBAoXMIrHlra6jJw6nEa9CIZpcxNacbIkC8kA8kWsBdjUv7v+jfApcfVcoDMYFb
boeQj3kWwiHxnSyQKiqeHb1CgRIyBR+jkJDqLFC81/Jg288F/bVl5CbwbBxHbhKlyZkGf98U9Xez
qtl0Ga8VSfICdZ5wBGNa03qBmgU+JrTw9XrcEyPfiAfhuSHUdpMq5Ebd6WvwwOQ2+elTOCXbKKh/
Gj4RmfoYt+txUMDZhpxT8oSghVk1MgJ3UVbQ2732lHD49qovzWLoCzMXvpGG8KlMvWZX+0QZeMM3
VqBw3UgacjHjjO+mXmyDoN+xgwSgjSg4XB6J2MBqUMwBFw/yhxeHjPnjkgkHOTqZHdPqT0Y8uLTn
4661V879V01cKkPmGjlToI/wOfa2eZlKAu9KeD6BBWqoCYXxmNnM8nSkBYT9EPGa2nw4CweC7OR6
CIcNhpODJoaNg6tqk9J/I/+urFaVJb3VwEIs9JBmsjGiMKjrYzg7n/Y8OYeSQFjCLOVFasl6iPVL
Fw6x0lXpi8l1XLQe8PWSpF11EXxrj3kqHIAcE4iWbgaa88TRAfv3rPfM7C6mstoEbolCsw1Xnp7l
S2eA24uXH86dYxc/ulrFUsfpY0fhCkqq7HdNjvOFveirth1ujZn4bPIemmWRiXTdFg3dXGvV2Jy/
Qm3ivOfl1irPn3Oad9yOEwA0ZjIpQRbLOo+OBcX5RgwSAYnq06edyNdJ53trHEDpNhqqRzHYrKda
9RjFeoiyrQGHNQrQNCnEzECpNKLwWM/WE8scTpYaGE3M1EgaOSy8QgfoLKatIEkCXxnepTJ1BIzj
8LstvUPRTeZFdzSuCGbHrkKTEpT6t8FnShQ14iGhNTmR8oF2CFSkm9qwkRDeNcTmTClzb33w/5B6
1TMahGhkTQEcKx/JNQoDNmwj3Iqmosfbd0AsYZyj0XKHldePOoRv5wXOwF5anBlH/eqN84oQh0PQ
lzgashAMj1/9zBvvRdNc7pp2QubizXhW6UDlg12vomnojoa5dsrCZM61I8mT80+vDSvQ2cVGVmC7
QibGej/NC73iyDR351LIelWlQ0E2LmT3yWN80Hdin6OlRg1sovk1ii/1vyLK/Y1ZPlP5dCsZ9W9o
Id6K0Tl4rT2AVsjPXdhBb8+5fecSjTstehICArBXFWrOoCIxLM7vfAdtX6KS8nU3XcaJSSJVlL4w
Rk12swM6kLD73YR8fiGSCFdi49tIEoii9ynYg9jt99AjOJHCb67JYYtXU5noF9Sj2hn15/0PTt53
nJeN08RQdaW1M4AGnxG3UVULgBqSIfcfXD+Q4TxhizztnoBWvJR1G28nr7i17ENIrc1l3aYfjjn8
kVkPY4iLClcDBscM/n+I64ZJ0cqvo5sBpxtWd7D3xeRuiy7e22GERLhJnznP0x60iHNKQ33RmiTt
pikCTiOeNyhaYmHtiVTibVADcp8B2CKipDB4h5FLqJ8gravxY3R/bq4t0O5/OG2Hp7sZPpxRDZ7C
pTOStFVbrbUQbvOcSB1gKtbj5chnsCv+GgI4m2Xk/iRkRCHFmQ20o/ug9Ei+b+Mu9upFoQSHroZb
TZcNvE1CZ8Czq9RpJ1trGAQKms3oCigUnUNlkuHX2u2K8/MyKIJlNyXruJwvbkj0HrUDRnioE46+
abVjygglLr0NZ4ldNccYBrgdtBJnUk++ZLnL1RzENB7MFO+/m260EQmpE+ByQelWEhPKHgu3KtuY
hHdEc0KImspx+UZ6ysKHLcyPV/NwI0x5XUNKU5a5kgMtvPSDCaBy2OmsaHYRvYpBfFc52xMYPBOq
hJfoa52mFTfxCvHUlWVk24h5ZT1ydjbC8jLp3rJuon3afhjK2ZdrG0NxsfCcesCnqjVH0jkjqQwE
2pgYy34c122SfZhi4F5Gwszy9ZMIajzF5sFpjZf7vXZ31+X6/KYlOGDG+CYL73GU/lkjDMUhXkiU
RCQEE+LOYudq/kVv4z1JwLs6kvu+LX9WKm2y7otjXgSnMDAPyZgtJ0RL4KRR4RJzM58SH737MG0i
Yp2XXJHqQQ+HfWeN26Dw9kY1P7YTnTmGd0I/0dBbNv60ZV1/taqDVxc/vTi9jUroRCTbR06dbFYk
MnSGjjzgmWP4o96kt0G3lc1LYOL6ypml5S3i5WDJP33QBcxFfT4V5MNNj6lDGRlwGhftKsTq0DUK
J7YsNP4+4cRPMDpOlBjldBMuC5RSYmq3LBQvIPLXaYOxhSen5ZOZIOTsAHRIiDp3XOcVCGW3ZU3P
jG3n9i85dV9C/UX6BwYVeZDoNmfNIi+JpIo4N4lr5zOFbkvYLe09K7RPfuKeIz+/FqaybEU3jeCp
RSPlR6RMnPVkIYSit5qLG0azWFD0OmPykY6onCLXVh10npl5ap8Ml7MSSvol0graT1WOnGr+5hka
Uuh83pv+wA0Rtf1W9vlt9HAZTQ3PnO+SNTaVCIG6FsENCnvTIxhDOTbjsPHX1jAd1VRR0/BPOn39
kFYxbAJO8fhxogPHYnLJMcAbZEqwqWkcOMnzzSD7zDPreL4n4g9erRl9CLzrCVdc0vUi6x1zHjO4
qn+KtBFxq866iT4xj3/K5FiYyQ3/9sv/oe5MmtsIzjP8V1K5j6tn7ZlDcsAOAiBBUCBEXqYoCZx9
3+fX52k4i52qHFy5JAfLtihR4Ez3t75LFWbfLae5qACUZa4DHsyjI6o3iSLZ4Zo6sX0P3rysK8Hq
v2TxXYssgxqJnzXJm5siEycR+2ezc/YUNDSG44gLdUnE5h+bQ7xPwRB2vvgIbVBsiY+501w3yp7B
BwoKF7XxwFGOLJsz6BAO/oEL0+T7eDhMZUkIctho30D1Yi/v9xJQqnWcR75T5aG5Q5v2S8v09dzw
N2QONF4Lejzif6pH8aDdhoodxSB7a1Xx6ZEcHqRTXWp3a2A4AUfJTcLD48O1HjzRuIXa2IdYpTD3
boF44PaybM3oOFJwOzM2lzUTASsF69ZMNO+lhkZeSKtYOcXTOFJAZlKRg1uIddhPfXuBATgVzcmV
PYCes0NHAx1w8w37mbSMbFA4rsquOUCB3eEI8/1IQhrscvIZOm8w/liZfj7YCcVsPw+2bBnNcMil
5mAw5D6x/j4k+8Qvyo0D7HMRlny0CgMnr5VbZZTnt80vQzc/DXt+74NXkfdnqt1nyqlOKi3H+qUT
fLKg8q9+Vr5AgYFn0b+7yrDGGIk4PiKGsXPIWy6C+twQtetziN/LSL0XZ1m/rZv+4MJi6CBXLLIR
P3JvoL1GEF43sBccogYkVuV99b3zGozIMlWNvRMzP0WVZ1+juiaVHt6mnno15qH6rruqXPvJUo9M
N0DEGKKpmB+cm27cyv6LIc+377gtezkZwS6wARJG38AXv9p42laIK3aV/mX5JMdRNUGhwA7U9Igw
Kdj1rPLWaYXKURLicAaDSD8L/DLwD0HrYHCeOdn0OE7wyweFOhew1sxaYsppfqPJ8Ttrndcag0nv
lWryHJW7AbJmMmzgKCyrKXvy3OoPMKW9CPuV3cQXPY8vWgtNq5M/IunexpQH1q5jdX3cGqdTazfh
+qK+7Ne4l9B23ITlfho9uhjVygHmGZo59Cf3MxAnaqUAE69sP+cgbaahAC7mfk5meiiRfc5KvI2B
uPWrHBNx72h58QEy7Q9j0l80I77YsOfwu3lN2OP4w77PsjOYLSx3sHVz01WbJoe0ABjT5Oll6CFe
5C0LnqF46YPqFeZAadqrxP5R+1sTgSioXfxongAA7PGO/Crf1wVxDeoGIlO/jR77xCo/tW6/rVLv
c6g5UWmXHr5S4R+9wrg4Wrto3OTQhelBa/jn9BBfXMtG4doyQQEohZQivIzDvHBZRiGv0jlwqGsi
mGOgDqi/ZxW6QLKHWJX+sbPsVPZoI7vHILGorL1POX3OOLaMYXRx2+Qy+tOLhQkYisLzNk/fiiFc
GaxIENKKHys1yvptMcgX4X35yvSQuavUX2VUUUAxcuZuu58SZtqydzTgL9FXDJNnqcMciXTtIHIA
ECHAtOgsCsZ4OkpZFaAnPe3W06BEPwGbLx8nPNbLFx3pscL+M+AUNtZw4mp9eAcCf9DxoO8QNxcZ
Hqn+scvaF5pINQx0kaqGnNCrktNXMcLJjDNaqW1gvDP1yNeO0ghwMHSZwq4FyahN6wLlX4sKK0Tu
srE69B/CnU270o8QwtukWaJXBlUfliFwsWmVmFmF8xx3hpy7Luo94OCANpV/LJ6dBKOg7NZhbATv
fztY0fdDIywmczykAwTI1iLGzJ4GPa/azdhKeBBu9F2X/hd6bhR6PMEYFDPyP7vS88647+jLx3Xm
mIJUZ4iuyt+aGWYU4K2g6P/0jV8FEDrwrjGELnzfTG/YtpWMV4HWuis/hRaGcHXvS+SAgR323vxO
6i9Y1mwK3L5Uju2TlKAitJNeWfmyANqzNl/p93bsOJ61gefmFWBmJCz3uMFuVY2/VYwNJ0JwaXyw
SySZ80dqbBTCQdyzCV+FrqUzj2AtJFvYQUu86EhyNdnRFulXmM8HOZA/WJao/BTeXVBgZqo0CeZw
nQhW8qMbraGtXjRtfPFj/xOlqVNfOrcUHW+FXm41/xzL8qO7u4ivcQiPRdS8ojr0kuKOlGjhJh/g
d7tZ6a1tY3yPHRQYGC2vG1OukogkHOPGBuXMQXNd6TQkNqcsir9yu/4Gtnz3MzJK4KKF1xnnNqqe
HFeJOuRM5wNyp+21F5o+VNAlotpetHMgpag6yrdBSwWqhnqcxLl+7wpmA5M06L1C1ulKKg8/z8II
GGdO4Zdf0pxqTXgefd6ELEjZlmxPfQHKOBFxvq6KgqAZ3Q3AQmtVhA35i5kYENgSdOhMSVBWWMyI
RpHZXErXJRjHf7QDGbiMKBnTHGCsndwSt76DNcvWuZQfJpv1ieIUHVwPx9FmPJVoeSzLnrmwAUNE
4kTl57QwOpdqcilOCw35SZ3GtWL+Emt3jAwh1I/pV9N9zpzQFPHEqM8ZNKwMB8vAbH4HKHEAEUyh
ih2ulzsHU60pR0YzVb3zDPaWjXkcfHY6uf5qdNahn+qXWGTbGqX1MJ3/tBAvcry4fLYSRfU7dyg/
W09DcQg9aQdohJhwRY/QRxhDftxRTO+PIgFe4loP9LMx5lsICqumDs4jIBG9apiYQAJQ748V6aGu
8IIswxXSlwfUpo3aO6bkT+ajP8XQfWsU1r5Zf2D7hXBvH2fnRzU31eMBX2U4ttEIsFE856rxnMVr
JbHN7LwXTw7PoGQ/xt7bUnncrTnc4L1+mLAxjwZ7UVT5Sl1YWlD8LtzupaU4AFoKZym4+DrlQqKb
L3JMf0yzsZ1GHOOzyV4B/eXVpNO7VzSHoCTc5LKmJEp8rqqGv3xsrR5lg213r309/CnQy9docxEC
OqcaRyuBkV5588Fp5r0+98+uTjvRD2uZ3FOGRDPPNYYm4jC2vhU4sHv6IQjJZLhNkSEHTDoRENNw
z9XZTbCV80KDJRNIDZb993lI2fZC0MVeK6X25VqNzvhe98zpGnuh4qJk1iWnyFto1oTE07RoAlIk
ikMHMJlfGQvRLGmuCdpxnku7gZXe0oqmtVZZO73m5sQtJ2Cubm1MKNbr8R3U91eoEYuwGvh8FLGi
Hf6YsfJBG7qLU2L0BS7eb51bbbSXOiHk2I12x+7uSxGMqhbbG9XxqWBr13xV9QYdCi/9GL2UiaqT
1QBkGspd5PSAxgnqVaNStjCfO94VmnKY/agYooXTu+1ShSMa9LPuWGo8nrmH7YcHNlpNMR5BUMUf
ZEY3lgxgaLJLowZjTOf57VeIYo6yOF88Sv7AUSEzeg8z3mEycN07NcihrADvbO6NikmFDbZosLVr
FvN/IPoiAWrSkT00K1vL3OkTR9MbQOlXg75oqAcf9b4Dm53buJfdpYG/3MLvMmAuG7n5kwUrlbp6
FEr+zBE0IWXig222do8v6UPNluqRnQozx71rugqHP8365+vRwMXt2R84Qo82QjHGGXqZLLjm4fKI
b202bdEOwC01yr9bnS2ZVeTPuWC8Dl6A4Uuq3WMOapFi2Vy12ISnP3oOkhUj3aM1FAvw8w4krGc1
Rwg6OJc0btgzb33szV1lrK4BpcV5kPnhEBOxAFNz+B6KnGBaT17es/igcIlKptdjganEEIWIdSOY
o3ix1dQweQ6al8yF1kGokNHwEzTFWZ04OUzv6hNmDFXwkNMZUaW/NVk+5cCgS4/hqV8h260UR8eM
XwYcAsos/1OayJeopD9U9jXcORXJuAD7I349ZJUqM2RcrIOUQDg25Gei8/0u2gJSW5w9ZarLqJkp
re3g8hC4sCSZOK6q54aqzJXTobXHXVPBKFJdn1s2kFNB5OXzu+4OWNmx9sIORs9/qE5mmMyT55hs
XZPCWLrk82Qe38uJR6JaZA1BdTZLtVdQfnEdZFd8xwkXdQyMVYK4GQgPBGoN1Cnwre22qm+M5/kn
GmN7Vj6jOqMkBqLfPYJ2rSQ9po7vHYY8gkSrf2RJ+lTM4vdcd/vylDJsqQDsi+rF7TEvEtpSG+4u
eSNgXhVSFc8w5gxfWxr10zDpUJbbVdPqmJZXAPYNdqstXTMVp8H/1n5EFpDkyeS6NFr46ojAYc+a
Hodi31uS4iBb1+AO5IQofpGsumnZMDIa7WbrChQeulOeQDi2CwGPKv/tS+vHhDlIoqOynrh/jAov
XUKwCy17FP0bGPg2ADME3TV1fjoeZg4tYxQsdRHU+GKWumE3dzVN2D7FW5u0WFjeUOBkRo31lsbe
CqtrSm2vS/ePOjitaWA8GKSZRZeXO62xLMMdQ2mCbdaxZMj/WDVRKe75ihbKpV5Cbn3cogSLjVYL
YniF4l2JLOZu+uUl1JsZw50M5rzfnPUR2+uItrHXiXNcWb1rNtTsTDT0W2GjjJuZb2y8Qdi31o8s
LVgMz+/zgN94Z23mQrzXc/htzuJ9Bgq9rN6RmQKIzwDHLmhYh364qLmN0UQM0PgN0jqqXDBnavSt
egcXCcSLCWr2Dz1c2yEuZUU8H5rAcdc7RlO6/pnEEq7rGv9sS+LhQS8H4cPA8VZVmj6Rd+70U/6n
K7BUknUPdn5uNyZaWDq4AJ5EcBridg1JjliOLVrKH4smgmPBqEs4PDrRmxhBU9DWANOc8jBLbddR
G48OgV4FCi7waSL1AHXFYoD5Uz1fVHSr+yNUkA8v5M08plhqOOOKep2kDhr6BozUkm1nifC7ekUF
lz1zvR/2YB61nO8tWv00Bvq+MUk4ZsJlwO18hVorJvbAVAc6IysmHVgJX68xAiJAflmu90Tdgsmx
FvOLKF4Th5xfEyhF2JHJxaWdkA17fFP1gbQYbhhoHGQuccrgvx+5QNPJmBTKRKUm+X50LlKjVvO0
5xrRNFi8Y/40S5abrbgLSlC11WMkyHPxNe1UhhEjd5JGQVsk5HBQ0e6Rkoyufk8KGmdVMUtqzRw5
NLyRredGc+5ZEeyMoNzqbrLsPX1Td+5apq+kzKSzX+rGYPDN5AhZt8scN7+bmAgXASELa0pF5ufI
1LfzTuYOy4ZpG7fYIucIRZrYPsW6fQ9nd2UC9UBf8ZLB+l2q1n4obYQ1EfSwS7xAzHOWxMukCvE9
GVYom6z0pkWdprHRaZggS6Os4TjHrjef2wGxD7y1G9Hv/VJeZO3eK9c5tnkB5xuhlrReCyPdqT9v
Jix6EsdcVj4Dftxu6SR3opOUzt6PZOj31mze0hGVNyO7IrSERhkoy9mB4Jcp1OUeUN+VRS1Fc6KW
1+SaBsXLjKeDdoHlX7DXmQDXTD0EQN05ShAKCGIiCSyhfCqdLgYVJuMyQH3qMfY5hkw1vvNj8XOs
PQYQ7cpOfhkCtHbvHoUS+vasc1skB4X/a+Zpa+PmkVnPiT1RLJN7O3lRx1Bz/F9RZJ3RDTw07iGF
VYLK3NVhMb0AFHV/gGuzZTQD4dC0baTURmkLFOC6maPDwDZ9xLzYCe1zYHyIMdhbI8/QLD97DVRz
FWq/ylgSArix0tsjJr10QKJ07GcN2LwIOOyryDx3fXjwgUQ6wAfVD9nY2jYHkGzCUaxpeLNZrHQn
v06g69Tvq2deTeI5tYNdDX61Dtyj+hEG17ipv68+U41PCIT/Q2wt4do1OkPH1j2WMsDWC5lMpApF
h91w16+9SAKVck+iL68KCh36nDyfd5DW5nOK5Zctz+pfUN9Z8KoiiJSR2JsIHVHOllcPNK9ldHth
YuYDdOvxZMriqhDK+PYuHFkuHU5IlP2IWYzrzk0BXg1du6iDl9j2uXaNZxb1e0DGaK2hSMPLR93/
yKoftTMqfsN+AGwW6jcHxGiM0bwFwU/Qnts81G+PU14BvVnIytg2GWAmhLlQFHIvVmU+GwVBROI3
FQWg2lygXNnk3qVOKW1mPDVhrhImrKI64dR9HQfwA1bYra0pvdbATxMRnfVWru2y38e2c4m9bm8h
OznwHBUSO8rsc1d6l4DFtsPoaai9a9RglVPZCIOk6CBku1TsqsGlCqM8XuSiXloU2YVhHyfOb84d
g5nwLGV0CEX2mSPuZk4vgW9drqjOXlU7pTDXhR4fZKe9V6zDWuPWDc658vNPL+O9sGtXUOIJqHcX
ipshoQKYr6AIXiH0Xo3CPGvo31RJt1LTbqt072aLWGQvNyxu976fXzGMvjothxCOZarpoOaW9CLP
DRa/kn2sbnIqkrH8pNneF1mULoyh3bPfgZFnrkfescIRD5SblefcIx/at+UcR5lcW26Kl2Z7hHMQ
v+/2ChtaOcEh5RQnwruzWi96g3kHKF/1e7oZHUrUoWLDu2TxsM8CkOKpeDO1cyI/ufBULQwJPY4q
kIuziDREM35QxOl+BQ1J30pGWeoQztG49CEVZ0ZxBbSyRHZ3qy7A1NUboahi818PrFa5R5j6Zz9h
Qwsbd+kn2skFqDczXYEQova2TnZ9PDhgjrwtrTjmSfGsPpkVhYdGaL8IpGtu074bfjeu/loJGS5q
N/xtZr8qq0+XecTLG70LkDiJurKEcc7RvgMo+FVxuTTX2Izghri2e5TEZKSdZ/wAo/bbC7X3dGss
9Tm/sf3f93PxGaVEZZNLn7AoVKExcIDxl+2GhdVe3abRtY8qArR8qtwq4qVmhbuA2Fo8Qrl+Dkz7
nMSEZHWwFI9A0zmZ3hival3bmx3vV0URFdHdgQDpm7diBHDlLiFGv8dVuOsgLqgAKGbzOZitM3O4
nYNChIKYw3o4Qqlhxi0Qp2/Mj0q5Ppr+Da7PryTgQzNjWgettvMD76Ku+RxEvwWnVJ3AmvAH4Bed
PtD1hFZEGM4hK0/Ls9Z5AkM+DhBJZgJtqJm+L86d4d6DPr4gv5v268ZwL6XP5R4s9xI3kk+po1zH
ObBjdCGdZfZn0jS2ZzkkYZiXmal+2FY/q7Dj5/520p0z5HK+EopdZ1mn0lGYao36txqya5V76Czh
TkWYRxlk10XsR3t5NLiTVZpBcQ8g2ltnRcEo5vJTjewC+zYCYfEjArp96AFsZYgVV1LfhCCxch59
0ni3xw2CPTEIccva7pU6Kqy6vboEKhWQ9/Z5A6tiHJZmUP6wfP25hHBBYbjJaHXmQKlvAeucAojI
w15dUBWQkk7cVLGg8f7VTZfIX3ZDtx+hCxbu2hPptSS0+JFzdMlOCnJPd73WbH0zhwREn4s5s5D0
opaxVsxhGotrHXLAB/Dx4Pw4qGg1LrO+PcXASTcqjEZA0BMKqJCqzGv9T81Cw5mkUtREzJbLWYRv
RN6Nizunm1k3y44OWZ+sZE0l3bqjvlLhTgtQ6bhrcbccuvQK1OYD7ZfeqRe1BWVR5O/FTd0eHX5R
Ar/IlQQplVnSWWxUocXRS9qUYXyz/6x52iqhJwi2T6mKL9yLdDCOswHCp/QvUVZ/6kbASsx3jpUe
vVQWflcjVlS9/Rw5LgGF+jr3LyKyuA3RwRws0EAIDHLjwkmnfy4/AR0fu9aEVUxdg5xLFM5r3beP
NofcLTzM19U4GXW5WAS/1R2q/YoUqj8HefxhvT5IXcG4ynVji8rOL5xDnuXwLgLz2XT6fRkxtWu1
135+hsSGiiS1Rw0/lEdQ6jf1jEP0xZmorFFsvltR/vm42z3EHj8nXWjWKQDnF0320e2D34nZrkVu
6XSG8t4kl8D0NioPKA6DCljBoN+8gWKk798y3Ook5eXc2PfathkrtScBFLAoOb3s1EHr1cabaLsn
I6U6zQPjMNWIQJZ8RXEguhrODAVR4CWrISte1OkF/3Shr1M31mP4yHIcRhKvz0t4RjZakR5MPGvk
H3CNDL2u4au3kUKjTqzFNR1xou68HaObrcwpYQf7btU6F20jzWlX9yy942ZVT9Z5cogEc3IFb8p8
Tt4Zbq+lSJ+NUVyalONbNtavwpk3Q4T3DkuTm8qQhOtdo98tdOFJjVBYNKs/WJa8MF7K2XA4dzn7
qx7+s5lYqMiQ342Eb4ZyLypMSOB6l9JDjMMiiCJzfzC76jPVGfnPLqapZgJygayjS/Oc+NNj6ZWG
vCiRBW9+YNx6aUNLCw7qNgX45SIKeVAPTV1jZ9/oHZgi6BVWcLPd8VhICk5VBKqqTd16n9lQaGsH
w6le/fJVsUBG6kF0hu1FOZ+qkMKCqT+mVhaqLSkzctCsgJaerZ68GwggtzwoQiLs9OuQR69N050H
m9idcleY8FzAD9MS0NCH3i9VZQTWDL0LZzy/R6xWSbfHgKdEoC0kKWTCfGFRO4zRorQ+lg7wefXN
wty8Pb4k0x3cPHpmvfocZ8NhOqldWo+/bUhJ32D3q8qvQlwlIrSsQZLMwUgyopkaLfYMnQ0UhkAF
++eu/rk8A9epM3hCqZYSFHYbZrRl4u6QqUQzwPcY61WwNbpMCXYHaH2Stl98eIxy8uGYm9nCIimf
WR6vBl4Jpojtt5uyb/BFZiyIfu9w4OBwBaYL4bJ7NTWaIhmHyA8Tk520vxeEY4EoRs/MAZEXWzDc
3ZuBhKcQXBzdyy6psmt3h7OOYtLbmG5sJmHoYaMsJDX444i9RJ2MYWnN8Zqdf7EJ1CQsKoAxTYAn
3TldDgTOJ5Ey2wI6HDGYqaLV4HtfmegxHfWcQ5alJOYwuPnzSSA8vWgl65AB/3ItOeWRwF0UJrZ6
4YnrnciZ5pbMjWOoDX2gdJEXGoEpWTmkAC88p1EsGN8zTujL8avFbIlNrQFPuf6uis7bitgHdhas
NCZhy9Cn7ejF8MuZtW3fS7mLm95Efdz96LgyYOOSg2HCOVR0+MQFWp6b/ToMpLay2hI2BbgIVKeh
nLhKUMqP3qo0hGbovrBkeupN1Ieo8SDGfDVZZD0BQNjq4IERD06xYjTQh9Axf0HripFWf0cF1mWZ
OTtUqNBkqjU/G/s4A8Ckrp8RCCXQGuXWtgCLEAci3NSN2qpOzZtlGCPgluKjsnXkiHu0oFzkV7re
1i6lxrCggZDDouhol4Db8zZ4wUsoMjC4nib0c/3uKxsJXz2rl0VTDfW+9sNy7dTujpUyK7FyvuPB
MS2FwbQFYOCuYcmLOH3qgdqMN6FT63tjrpd+oL9NO4055RL9LX+vmc3vuqcaAhGFsnUMD6DX0dMZ
mCGaJuu/Ml4NAw6PwLrBS/uN/Vca6z9EjD9Fv2tAVd/t3zPYH6z030UJrwAg5L/+b+jzf0eU/7/B
jPccXYcw/jeUNcW+/3dWvaL3/8s/H7/+6RIV8d9x4v/zr/2HS91fmJpDzYTd7jgslk0YfcO9af/l
nzXzL7ppGx5kdF2YNl/jS//Bijf+4sB6kwJfO9h3D4baf7Hi+QsWkDKLXwSUz3+EFY8OJFy2vyM7
erYuDMkHMwxJnP1vHD8jbyJRwNAmS1DFJHg5QiIdExvoPktdUxvU2cJOKXP8IyuFWxk2S0ERuXHb
L8uLMM4pGQfltjUfWiSlOzfC6M7pfkxdc8Kz5Q8Kbu1Jww+q9qxNo1OiGAN4drNegfGiXbYZYhvZ
qx8yC+2axNnbjv2q/hNMjkMKDrbBPKJO45Qgw0Yh1tPsvaRRpy1qKbNrYhrXQgavThEjZUaAQtEO
VQ/Prp6j2uJyeNi1OSYZgH68ZLsq81WTZ3uvxrZb5HRCQ4MZmBnuRvSan2pfXGoNyUfUzPt1605H
dBuDp1R6i1SByXT2+TsNT6BJDubB9FEtYSXebSoNl1rdtzKWCS4CcMiyA+C3FlJU8uBhKYr4b7JH
A0Fss1E+i4htYR3lxAnQeop23a2s+UkOQHsS86VPWuRReshylTuhQDNQxJWD9tPvQryjo0+2Nzdq
GW/bwFjY2bO1D8dipzOZxV/NAx6asGGIbRdwJBAWU1vnNeDM2I/6XRv1S2GyxGPzARVPHIfG+4xm
CSXc81eTzE854IUlbmsH+Df7zGXIWysgnDtDZ9HRiQxT5oQ6InaMU3G5wFEI33h33lfj2G8ma2yR
j5vvrYi+ikQuCgf5YKRhX5PRwN/bZD42USXYbnMAucUQkcnYMmuBz/eZuFVtCrJLm9hCzOg8luVw
aj1rNTjeCr3JjE8N7pmQ/bMMP/I6ME/jlO/6adkavfeahNb30AGKbz1HAydfvmgpozMe7m0U/rc/
IUFp5kCxlc0IOuFFZFsnnYJkOeto/fSl8Qt6C91SnTsbFsiXAYLHITWbp4Lh75o9ClWwKF/1YoW5
E25j7QhEWcKKivVXk83iMpbTdZzlpxvqsCTic2rJxaAxo0S0bDGX3oecNdBIefEs0eFfzqTUwKXB
qPM9OIgKs3rJSDtpOJoMKbep4YVrkYrPyDDPvVbFSqsgXAaMjNRiFRsdRNBZT8mLpzPGqNv+ALiK
YaEO+6xu+PPNhxYmxyzuru2AjUhLPd1lKCZpxgSJD/4TC4FjpNWbpjMOehuYKwslboQ2Wdr5eztz
rw7QHc2u9770LlE9BCcnrUEd9H/6wHzydWQwxQiGwUEPhiv8o+uxUOom++RFs1gMXvMNP/Qu+MML
xD03A2jOdRmxXnasczd4atZQ/fJQ6X7KmnpLD+EW5lvdsyFpIPc3eAvkunMqk8BZa537O+XnB5MR
7JE6f23MADc6H6kHC+XCbX0oe6iFM5LWYJFz0uL0E+Upds1N8JJD36+TdldP2RY2yDqk39DyEy+M
qsofuXY9Zsx1yeMJ0n2TYwWr2Ftsc9EKUmsuEwU4tUSh3wGQRx1equgYGa82psvgDtAH0pfolSab
3Ilf0CL9ZRvoJHZUWN4cvgbC9p8ASm1ahtGvuS+clTsY+iqzcnkswhr/hBCsjSVCMO2G9jF24hc4
RkCflQCNOennfgqJzVkcbCITU+s2Qh9LNFgoEL0V0wTd+ZTifBrfsj6KNlUTr/S2f5s0DyxW+eq5
/qViug89ErBaPZ+6PL768pibY7xBtuzYFSVuNRFu7IxQkU2+u1b51CP1vrJ7qRTf8lMJix8wbDGt
0kK+S09gjWamKWOfRwnp49by8IbvA4LJR2EO+d6BcbmuKgFY08ZcoBhXEO+DFdU/hx5j+zqtl2Za
HhjQfSROn7Da4GYhEpB27NWM0tojzeEu+tT68Hyj37YBkAlDzzAxndmTJiXoPgf9KUePMrRPRbjQ
52qd2BYu4EZqb6ym+84xGdwkhe5C7wuuVWR9gigxIEy95Z7pM/2j558V7agvMtrchEPMKCSOmAj5
TdJsOgvn7K56ipJyWrrFbG4dIwag6c27pq2fyAGordqtu+1bLXvSivhdK0AZGyO8QMigEIzatgO1
DLsz9q6QySG1lG6/gnQP1ypBX4nVVIwxT6v/iGg2dq5NAiLbjBsv7t9Kl+DsoaS4ascUvy3i6Yio
2cavhmploEwTl+1tAp+yNAIoojVHq+uGvS3Bz4lKe4sscBcV2jN7xEeR5C3EPmFbXLQgbpBQ8ZaW
EUdrwytItO5GttpPmbvrIIC62zlQ0LnwqMU1AIQGwRgNGmWFdA7glpKjP/U545rc2SMMugp6PEyB
0O9t64eI+5vPj4A46RicJglZqum28/gBqeIdj54JCL4POjcVB4TCnS12nHJdNP57nJu/+2Lqj00f
JEtRN3IJ5izaUusr+J5nLyov+OMV+Y43XQIKSxDTn8pVi3IoqmI4Z/YCaLwFGNTXttCJr0lytYEJ
L6m1eMe58UTcadaZTypy+4a42ejQu/p+lQGVhdKD1zWsDMBo+Me1QNAyM9+IrnShPujjSrRMlGA2
ihAdGeGblOdmukVluF2YvXeCN+1ZWX3BdrI84ffbzS6m9mEMVVTLdkOReJskKN6aqfJRoKHlg4WE
4i/wlEww9M+UPgu+UUslezc5cXVyR/gJedde0NFk54rWezolAURM+zgOo4kEjHez2IvZssPpp3dM
TL3KfSPaEhwPLE1TYnPuikHfxrT/y7oe1lOFx4VXIbfX1wiOitIzl3ZrfcioOxtefYKY2cE1//C8
8cvUrWUiz2mvKRNY+T0B4QO5jahAuEItCYOG4E8eAnst2nZVxJhdZNNPG4GGoplZd1qCLt/h636J
CCxzw6HX3idp/vRdB83saN6GKZhmne51jVjbcXLqXzhSgKsiLpownabQ7g9+0UGKlO0nI/vkpZmo
ZSRjH4kUQJ6wrE4kd9X0EamwO0LmwqrDW+E13hkXumWVGISV0DG3odxXBQZ2MXXFwZebSPqsSVOG
F5H3J7VBdWW1iytrpVxhWRlVjgzhk7gLywxcusbyDc3dDsdNrYQK3zoM3AzmNn3IQji2kaewf3XG
qG/dQP9OA9b43mirOoTauilfYB5cMyeDUFfigkImpewd1zb110oSKVsbhmTe/jRaXe5mEbwUbgA9
qJL+GtFsoAAmO35cPuBV0dqmIm1WM5ArpRDxHU5duxlMDa9SiORWPIKeCzzn3En7KU18fYUsxSoQ
IDUBkAfUrmG2KINpXNlEQ9xPrH0jmcskXSQOQyMXY128YCwSLqGV/NEjwIJ9+BbKd1HVKzdTE05J
5kkorZ/wLNzpUow7vSpQoSoslO4jVhnoFiyiISG65/SyM2oZS0ENKh1vV1lph7UnIWDbgHtc9g0c
yB6JkVAfnrXMBCNS6gesqBD4Fiip5D4GAK1jRK+p1lw12bQMGQzMIEE9TFqPuVChHy0bYD+6429o
LERPRWTU28r1vkAXFKtxqktg+i8YmoEaCCtgAvnBsbRtFqCebmXRjzQJIXFaSbLSR+i1BVKDheNm
u9qo7JWt+e+PNvEfaqr/N+3y/1e1OdOSBv3l/6w2B5kYS9c/X3/+6f0rvecIz+VKeu6vv91+tX/z
238rRPfv3/evLbf4i60baM0J/d+YO48ky5X0Sm+FG8AzaDG9wNUqVIaauGWkgNZwOIBt9RJ6Y/0h
q9gkH9uaxklbT2pSLyIjbgAu/nPOd7ggOz716yCT/nnlNv5yTMa3QeA7puUZ5oph+9crt/7XCtXh
nm6YDn2FK4Htn1duy/sLujP4OAfUs+MxC/rvXLkN8+91iEwDXNN1dd1eqdGm97cOg1K2mcYJ85db
jv1hzhnlT+ANw4qmWwZv9ieP5kBvAQx2B5MGPnZvWwaaHxIUdVkqSRR2JVaNTFRbxfL3TApl2UpK
VRvbY0Q2XoOpodOX83+lMyIuKjWf5z/FzmZeRbm+0Nfcpuk276Yialz5Oidus5tivPamD/CmssRw
GonwhxBCc3LWEN3LQu3w3+khEdB9bsbOQbsXpFDUoN4l1Tq4PJhG0nvCjce+CWl8s1xVf3cYkzWV
fV1swZ6kw3cfK2w+M2/8VAg70gjQFvUDGGSwD6h1dv3FMCKmcaCiDqYYuXYbTWSPXhwNVYDRRfSI
fJceJ2TocYHmCj9fOlF2R4MashxDbo7v8Nh65UfWYNYfSSam1TJvMVW6kUfGzgOtbeY++0lHjJs1
dgPCjNuAX+xcCow3/JTb2ahhqOgui4PdXbwE/1igXPgwOv7GDDYvZz5uWec+S/JDECzVixTZJa70
J5UXz76/cBYVbnC0p/49TwNCBgVD00KzWSt9Lkh51b0Jve52VlePh6Y/YUyvrl0rD8WytCd43aM/
7fuFM3eZJKSW7dvYzDISWpPtJXf+/4K0xNzp78gjzzJ9w7XWTg22Nl6O/4g8Yjshu6nnXyKgcBrO
BTmdySbJrKtzoxXLju2UJFeurlL6uwb2c5h6tGvE1od9Uh4GfpljGjSX9q0iMEhNA8z5P19juBNm
wlgGnPNHWPWOgXB06zsTJn2RFBGnq40SdLXbCZNvnMAIXi5FGyTsJLts/mWNxrCtS75f65hoSe5E
ED7FJ6zuBEziazzNT6kKNExyYm8Sd+GcthB3CLjoNIJ0I5oCp/Et+3AXKdu6ZbG+7FLh5RQxMMDe
F/Ygt/mMWNyDZN0oayLsBOU1SAOD8M7wkMmrVzp6xOXzglwz3dsc2H9r5vl+fJk4jkRyslS4BNg+
p0oFjH/aKBkyI0pSZvV1m1z/8V91BHKl9eiL2afANPsxkUrfZQ09B7bHiZyakK2gbcc385KBC0LE
mg5BuLW2XkMzQOvwma3ezLrBTlprDb57fcn3wUWb9GFr2YEM+S1Pfz7chlqYDfIGwpfhY0H0GRhr
nJXmsftdmePjn2KSJfG7yO4gVZEaYzAEjD7uJIF608gOFKJ0WnmN80bCO1i4FS6EQOOgPxuFq0du
tmxjajdPaaA/ckwDxuDSGMHM+9SP6VZObbD3RbG39ZKRWzb50Vqg6uAOD3XpaQw2lB/hqgUjo6Uf
7YxfVvFPp6mzHP48C5kB61UJbNJdTtGY1U6K2yMh9ThbmBmufwIGj65sj3Lm4pfO88uUftN43Xc1
Ih9HUvU+JCMmrCQfN6Z/jnO92qtW5w+kJVjWktvoyika1kwLwZQJL6WiAYcHwTASdK/i0xhZkv/8
MBRqfrPrYgyzhChQvOsKm/GaU7M4GZhuh8YX0dAXxO2W7hhY/IT003FJzNs3z5p48HpMdTVlz0Ce
kB8TEcb29FiP7WV05/zUZA412nN7Hn3vWIgq2A8T75gz7mlHuQNAJL3wBwRtNNMuMV+dJL5Jf/ih
tyRrCKDZNB9bZ91MASGSp4iCxb4OFipLXEzoXmOW4PWP+a7r7+rb0xtOJIB91alkts8nCgLSg5GI
MlXDu8JkZjrU2LqFdwtGGA8Eae5m9dvmcR/BdpqyZmkcOJu16KuIK0ke+sa4c/vKvFZ6f5y4TkYO
g4l05pwqc/9xIXMbQaEHNWYWp3Ycq71ft89UXCVQslgdMqOL0Kz0SAMjDa/lPLIH7AenfekDih30
0YKoxKSXdAfGkrKKIVMO/leer7rNON0MxVaHS/yhLfoGt3dfkIchjNbRHpOXub6TGtd7wVR7D2aV
5E7c0+4FKT6igm8Ju4rZyJ9feu3KGiuHXIsP4IouJm83AVznF1HbkSLMC6hWSAxs2ItHlNAOVBDl
45AeuJXTmKH3r73ui+OgRyI3stvCG15Y6XWtvT1JzNRTJk+oSPz4eb+cM+FQq2DlOMhH5MjuRvhT
7U230lGHBuOm+uFtghM1Wkq8qWZy4Ot4Bzsus63VqPZCFlNtrIaPW+S2OgTd0B9lDqOjx4hF3RaD
jjmwfhY0wm+oJiHOZeqf1ZQeCyMmPWOtVlzHXw4kWOeo1DEAtF+MN1oKGIZf2JUDSBj9o+HIdhe0
FlgPzT2BG1rw1GGi03ph0uBKujbV5qsSbMoNM7t2RS2Mf6gpFg1ZvckrB/FAUl1smpEzQF2tkbiY
DxZEn9jvt1rGnu5S7zx8FRUj7GHSz/EMyUma87D9s4fw8j7j52L0VjAIosGZosJiIt9L5LcGYo7W
F5/SGNdr1vYE7hq+2pa6x26b7AO7r+4insiqQfVWmrCoFIqx7JXLj7gx+RqL7abrGURyaCGHtS/5
ZdxkEqdmTfA5zBJaaexrDZlhINnwZzHmLBng8m4fu5IvHFyKMGvLufcp3TvEt2AXWI+BXt+RwtFY
ebrCPzVN3Ly/fGI1EcY2Eh6IwSj4+WnxUU51C523sR0eAfHd1oJjPEk4CIF+Upr7OWv8QIwMSAcH
5j6xBmy1pfUhmVMdkME/VWGHRUzraTz57LNe/5uiQxkjK/NKOGzjvoTO0eGPtFJu/nZiMN5zhmrP
oSjTQZVhvdY9A3FXTv4O45tHm5dz8XKG+UtJet0SeLlrTYbQEx/8buKfW/9cfd9fVcndkN69YF7d
bcxOMlTi51Esh6G/mghTu57uuJChMresHk/QkPAc9G5T0cIRtiMbv740b2ljPv35FUwrO1nx7Id6
RWRrnR/0jW4dCfpHg2Pug7lEi9Cm4bgskkp58dKNOnnBjCojDHzVXvzmFLRWhZSPaYcX8M85omcO
3zNDUXRzRrUYXnMLh5m9djfUdavhFWjOQUtQkspqDIj03emL+K6bC8Xe3KbPvLzn1mjvS8CEmAZa
bRv3rRsG/DfN9IAMMuw8HKpHYekRWRaKutaiBjo1wsIA8tPRlPuiyC3Pdn+i6Pjai2RXT/mTScEa
WUSOlZYJX68bGcHDko+6IaN6oSaYjtuEHwPuBeMEszfmMA8pXG1BoekNUs2D0sbmILP0pxv7LwM6
G/90vJzazjnkNhm8PvamrTU9QQ1ndFeAILRIf9/ckX2eda63iV0uGYFZwtRM3N7yaWoeRGJdbVtd
LDEF58SA7JFrUu3ilEBlEDxbg1Pv/Hi4C+kHOw+qRdgl8k7DL9H0yoVl1BrzJi/hhCQp5VQj1j5h
TTwJDt1pdaU/2niQNnPpGpGeQEh0HflJycbqAyG/EQPTiE3Vb1FI3Q176n62mYXqQbZOftN9jtP8
WSsYRWYlR5gBweyQ+8N0N5QblZ37DNkzzHkWiBOg4dtezsbS+gwsPf2n3eIQBHl65ja2TkPS4ZCk
dCiM+raaA9j9koIw1zTemhaB649mkSYVIExD33ZN4HFQGL43iyWeBcedY6+lRGAxjWreJQP6QRSG
u5YHPGn1q3yY5UzKR/BMKTWW+zzLOC61yT2WzqG08r2fOPvSM97s2F3Odk0yyGMuRWQW8bUMjvlI
q1QssN6mGY61ITksjR2HC2nL3crFoii8phOrrV7RbZseWk3vRsHk+uQjbHy4wrzylL0kbfOrG5z5
sFjGljiiCMt2/uodlEKodnE41j+83OgvrRpf7UYx/kx1TKeS6L31HcA7E7HaDwvRf/WIWWk8vetC
P7Wy+9BHHbMMEVer3lkaIRW3NPxNPVV3rjZONHhs4Zo5/XSKrOfYRI20Yool/DaJKJf5ZWuSkoy4
Pg0AxLbdelF05AgswzwPIJptqo73FmmUrsz5lZayw+Aha1y8jOyGWW0twzGQYARX1Lx/sMged3L5
JW1+2rRm2GlIxl4C99BmXLvn/NQ4+xRcqD4zNxT0eVEbMHMUY35f3GHXmImBOz/71c2q3QZjAJVo
Dg76TEpLaCzSuRiI7bZxccBi+tkG9hsd3Mz0lkUc1QIF5ENDu9pOS68d0758Yzzb2TDKvJbDY+7Z
V7fvTm4XgAla00EL1T7ygvKAnFjd6Mwi2upaJ0BLOJT0+TNNS1h8Bi974A48tJWB738U29LPnsYu
7TZyaAgrTfP3xOuuwXKCI/HmdaYWuV3xMRh85IJtjzRcHqUWGdLJ6MfDYsYn1yNnHVs0dra29rSY
vdpZTkOnl+zAKXGq7Mp1iYe/ckgNPqGZOcW+dtvqHtvto9nwk8pRERAc589kZVDnznetYM7XANee
NONpsd91j7dBGslB+cu0SztqhE3rrlf1cLDs5L0p2LZtLyM1RMHRXuOwE0J1z8OePOG2xWQmlsyM
lLPCQeJ9mVevQ+UGm+WUSDSHNpnhzJUBCwtFOr0Dj1XmaPFxMOBjZ6OrVx8iJFR/cZowMbivx2QH
GxrvjvrU3ec8eW2M4N4p8Z1t/6l1YKiVGSWHahk/hjlNH+xcnAupxIvJmgO0NjhgOtjQrqHfyQhG
Gv5LJtDTvNcr6CAUw63WMKKbYngfhlTdSFlfjZrouhI/28zpHjm/ENfqcib50CUnziI+zgluNLQp
k0ULUxMAIiEbCTQfK5M5+MxUBugzfbUtPXkT0/ii14UFG6fxtzxcZGgVZ3SF145ncB/gJvATa4ni
2AbiRtvb1mOEitfd4I5m9FdRm8eY+fxqBv6mG8WHDyzs3AY8b555HIhahZRok1bEGiHn4NJiC6U6
smUR1urPOatIOcP25y4aTumHIQR/GvyFzMPHZ1eSP2SdYG7VNQ/6QlqkztJTk9q7ldkfUd396bJx
wHxCE+bLDqSHf7bmbIVVNlr7alDhnJdlNHNZ8it2En0C12iThqNumU7DBrvxVGfBodEY7nh9PF0q
VkcLvtEJGDV3AAi9XpLeRQE1zrXLCNARDUVfOYSNXVsz5vdxUYZGybEvbz6cVH7NdfKztuxTbOCc
HZj71APVsIJ+RFHw7gldoJlXs/WwBFlzArr0Trz03BSEiNrFxbk3Lx/OZHLfs2JrG5P6hwdRT+fO
9pnmIA1NRLVhs8oG5Vlj4O+/o6rhfhnJ58+wDTdcrxdZ0JHSV/ql7l5AhT7VsW1+1gPDelHiDhlM
OVAPrcpta9k7r3ePeuueDdH/LI2ndX4ZCvh029mh46KVjUbVItxeDCzaHEkHYEgZ5+dyjoPz7OEI
oQN6aVSxt7rZCzHNlCHAL1zFNRIH8Tmxc1LdP1ha+uwiv+xTwzUwkKIe1RP5JZv/itKK/NKMFDlZ
ueEfgoWzJXWpDx39d03r1SRLrGjSE5arkqLOzvO/ap/SCuV1at+CQKAaemdxe9wAp6n2iWZdmjn7
llUDNRENPUqOUXlhs3B0s59zWwascWQ//Yl89qhV39hanjVAaAmB1zqlob6QZ89crmNAv3Dj/map
9sJJNvdCY+PNMy4EsQ6i93UsCvMCEB+L4yrktrxWgeqPaWWdzN6hCj2gArnNm+3idAv0LpQQnK83
rxEY13sjgh579OLqm1FAjzPs7HFxnN8WccxQmMavqfNx0+AjCdDoGeR5G1qLWE++VPHYKBAbhI9Z
cH1/Xd3duyPrt8oMfjemXjFe0b91Ygl5V9Mjl4If2SBThkLjr1a2AQWBFIYvM7Z8nU75jOtti9+S
MriEw0AdRObg2qFXa/c8169NRmLL2PINljfJUASrV32DuJSkj2VmYRhlfe1sbmrY5iUe0QI4td5x
FY4zbgs0sYcK8BsdCZzlVWHatBf0LytRuMDBdUNpI+lekuYW/XyhHes5LgaWRg4xczLoZxGgkk38
MUrsmGkvD4lM/H2RFbs6T9u9NsZU7Nn9BLNc+9D6pY9m6ehsnPrvfupw15hph50JxSbpuWFjp3Sh
5xlsjVYdf46t8aQp0kQUFj9UbQmKJp0+tNGnftpNjoH0tb07zIc+aPKr6ZN2dBZOWqi0YaUVMICJ
LPqjeRvSJ1B7WELLpSWD6X5o5XrzRkEA47FC6YoZ90Gja3tDQCXuB6lFPoWigybjI83ZMHIO3mnp
d23S+vdkrH5UpXHvJ/YaExtSpBfFth84r071VBwr52WhsmSjmwGHWuF+FhPulYkzeoRna4ncpdnO
A59bNYngnjTFi+ZhcMCh96LZ8H90ZW6qqsh3Rez3hyGBPKuRdKoU42wtU4/VfFo3CuHw3CVN9mMc
Li50nce+UW/+4rknPb2lAQ9kPBENs8y4hpqF+D5XBL2lNN81oQUHj4qxDTZn7APsvtUwvbaLbz1a
bfvZ1UWGtYfsctH27bmrsXRrVgbrJhuesti29nkDxFdpBuAmlZ2W2HAOcsqt/VTP4jngmM1HyiTd
n8Tr3CEBckr22U+PU/E8kRCN8o55Qce5Dy6TeY650OyqOCAN4mOpaFL4y52Yb4oZzzbhLmX5bn4n
ogbtYwTr1BOOUqklXjJ73iq/3NeIrBHHDMKeLZftzESPoBgeRGkDWI+U+I44yJuh9du4qa1LUpn3
Li0pv7WkFrYGyeWBHX9XcxxDs3DvogZnAUnosEDlvYqSZLxVUt810Dk6My8fA/8HQzCcyOm4Q6La
EOVQ92bkdG52S3nqIMuHabC8WCtw2XXMYTesDxbVP4RMsCg+UO9rjX7+yzET8LNx2a0fYsX3cYOz
048IqkvP/GfJXrGrv9lmYr860j7Jyv2ZlCr4Rh3ZvPWUmC5zwcLG9LXd6v7yg9tPthFCvaOccZew
rDj6fytq/n/oATZorHLtVQv5v0iW38GMFMX3f5n/5fLrf/6P6t/rkv/29f/bDex53qpN8qcPdCy8
dF78U5r0/qL5iSJDgObYfdEg/02ZtP5Cj1lLsigW5mssmob+1Qys/6X7bmDr6JUWRRVO8N9SJvW/
e4F9vj/OYuRRxzYN+28VWXQ9OwlPLomFEQRvodLIF9UhtjpWTdgww+K+N7KB3zdeJFbNfzxAiNWU
nD38w3P8Hzqw/pMuyj9v2yamI/5trpN/K/xo6trFrkY+YqFZheqBlnCahh+yLAERGUuM/XP8cr0l
0sRtkBwytICoAqO9KBAe3YfbrC0onCTTMArtv/rhrP9klPY93bRRf/kpzcD20If/Qx0J04jOsHFA
SdWUu47Z1QTJ44Z56M3s3V/SxZPZoOU2LWNg06aSKICEeSjWRHj3qFr6CXONgxtZrHYYqR3Xk68J
+0PfFDYun6QJpwD3Bq0Bjzk2123OVYBjBAgWq80P3TBwbAz0ZIsphUOH55nR1F3LlIkdnCxvF8RE
SF37M1brBZXBgUlxYqjmeNk3AxJkYdshz9Zm0AP/XE3r3unOkEXIke6Bj4E787wwLut+V44vyJ79
HuYnZNYcfEqcWwx20DJJ37GQSrybqZZhg+PKl8ciPeGhJr6X/LSCGnli9Ka9X9hPwg7gxmbd26TF
DLa8YIEiu17d4DttLPzwUBlKBKex3rE4xS+xhmNO4iilbX1bq0vRAP0mnSM2Y4Ar0M3i8eBOYHCV
9mWDJ+sNeP9EavPHuKR3ySnQk42EhOfIxoL55kDNMK4WlxkWntsdFd0nraTpwW+1lQvmvIMBZAyv
33W6t2BRQ9MTHRHOEhBfMejmroybV0e5z6DUN4a/T/Vk7yrnS6/Vt0VSdWIPLqkXYCI5Y3CFenjC
XkTc3BY3IxnSCIPRD1dWWEArvls9D+8VTqPmHSuvfernZdvP5Dj+3erzf3iLaMf5u5brEhAgumAE
tuk4huP8Tct1aMPGCgB5XpddE7Lp/ui9KPCWGYxysFUCDrExuhx8HdXtTHN872qQxWUa0AlfDvmN
QTVmYkyDoKbPVj9Yu758ZnBwbJtSncoYD/Y80Edjcx6OoJ68sEIyrc+WY96sXNkJ3/riXAAbhk5q
/q7SmDpa5Tz19XCzLfUeOzqNn77+aDG3uI39yXeMs3CqD+R4EDYtTQHtzJgxpfmcqd24wVV0cDHO
AtlPza3fEvsDGFIzxN00mPpH341P3Tpe76bk4rdGvOPcSHl9rd36pCeKjHYWzp1hRoM6W/4oLnSS
XD1ZeZz5cABWkNhn5b0kyMzQRg72CDyR2ip3XzfTBxMz7mfFMm16IJZ3UMBbo4NpLUZhgt+yxmOg
55fJkQ+dGB+7rE9OvAJUaTfDhPkBS9WU3ADY5xdH6h9k4DHeFw7OBi1elfFr37tbuuC244wZc0wb
hIDqVbRmDMzJoV0TyWHjzGrn+XizSUuTmmqzb7nJSsQwZipPuT9/lUohZkABHgvzhYv8FtNTD5rD
AMA/tL8L9jCoc64DlpnhZjJxcelGA0IUbZzQDJPPqoEDXPgkOSdwY/nAZ2tYKKVm7VI7n8coZNyV
9ACf62xp/E2y5JRLPqe4/dEwzXnptACWpYeZow54YQ31qOfRPHfudrSwiY8OdUddAB/P4XGA5Scv
nh5cG3950IQ4z/qj2ZBb/OSv0ofe0DZbGYwhfx3z7Ej/049h85uKzyNPTJiMGcfwS7vIL7BNbc9j
7boGjc0FLsNVczeC4SZhJicueNfB5Uxax/0Ndws2Qv+LcrKDVYNLEZLK1PWXwBVxAbZJCJkRBXCE
rTnkE113Zb9jJAvVBHnbkkO9GU0mtUNSvcG+wF2KcxJ3CKQvZjQ9Jcs+l3uzn5jlF9a8df3u2lrv
FfAtpwK5i0TNpAivIqN0hynuTRFAvMFqHKcuLAPY5KMGg28ZRSQz1KaMptuFS8Y+1ui9ZvIULujZ
oTsiCyWxf9cUkTK0Xf6CVvatmf2bBc8ZzZf6E2nw2DBKBxv8wJ74VWitE5rLz3yCNr7E9K2w5nIx
E8VuCdD1UNtOWGL3HWswSPr6YWiX+sFeUgNMEMytGQ+iS/p/tQhl20xui6WaQt9ZjEO5vpCMMvbC
oYp2lNg9CUnOSXGwFuJ9g41z1dVRItNpHb677KF2CoEnNVr5pC0Ef6ppID4u7L1ulSn+1I3qY27g
C8lMu1lTPKn2xOhA3zHW8zbSVRMcQQx/djdX1zTtr7aG0bR0cKYuuf+LAdV8NOK42SR9+ur3yw/f
oMSid+Bq1HTJpZ5sty4x0mE0nxOXY3o86/MtrofipDrtNY6LbNsnIx25y3fZVdOZmHKETX/v54Tf
hyQ/j+uyb4zJR1aBUWmGeG8Yq3JOr0nW5WeKuOKTcN5z6VknViTWsZU+Xwp/t9jcw7SeGmKndEjE
NCn/X1Dg3XWcU++wpA45KdI6dRHWrYQrR9+EOtmFunLAm+nOib2yw3SftudqFRb9AR9pK956w4DX
BHOnywo4LCzpucunsszOTSiwNpReHWl0Kx4TZb0XgBtxd+mUqekecGJ1Tdvmq0AkxzRSBK9LP506
T+RnqqKuxmy7XFPzJ1syp1eK4ObogBayaEap7AFu2ZJc9YKsbTu1GhFWrlRNTLsweqhpyBuyKtd4
gx84bpoEEoNGM0PJFDGgn2pj1FXLnQcAZ9f2lxTPCHZdHvCAF8xJ80iUEvaG54Z2S/vGImtiL7N9
02VwlSM1M8UIkpeRxQybDj1w2nhamnAzNjG6exXDl2GmKbA5xhWUFZKn8Jzs2tq5ehj3FKWP43J3
OOAwfibCBaYybGT1ZnntdEmN5RtX/seEUd6CSoqmpJ4nWV0heoclXtuIQfW3WqtxLSRICVYX/4zn
qt07/uugAFbVLMyeHV///E+OPSYil4vZBoIGL1lkk86JktFcdtUgyh0teNgqZmlT2IiUyRLMKFpg
p1l4nw3MJX4Xb7MZdmagPIdhd2tFs5tbBy8zSOysA5cs879ndU+5geug9vbDDL4TC4tS+Y2y3fei
ZOoYSE+GGIG/VaYPuMWbd9UCTcrvXUzYmhk1muXdu2B8QMdjV6kGJl+BOAsz0cB6xYyUvPqd28ov
f8YoC4qL/gWrVgRjGOVNOiikZelxWGSq2dq9d/XdRV4q3/zqaxdDultgbMmG95hTYDr+ZNT6s3Im
wQlFvyMtkMiI08c6NsjFTN6W/BUiFgdJM6U8vZ2eW119x8ZZ4cAnX7dgFRvd/Hc8z1nUehMooD6N
KgQV6GKEqZqSTzcwE7hxyv8IJqpYcmeFUmEtNAUQC/j1WcB0slkmZ48ngNEiyT4HUtajFPFn0gIg
UiWTPV9rsEBwJLYFp0IKt3dJmhIMn9kOyAykzXBrK19dDax7VR0D0xgIZTW5io+1FA8iLV/HQf+N
n2YXyK6+lJYMCfSanCz5pgybf/uC8sBBvSgopefGwqiNxYrMlXolR1/v6cImcVDdul9Foz9yEADq
Xfn6MSAP3MgHNmMKUvAEnFqoayOlm6bkZFFlztMokrvFv60tcX7K8po/UlG9EYyGt0GKMFOW2hbI
J0nGq2KWQUbfjNdB7OIYjhoMn/tXNyIxBUWfM9PuDYzy2Y/Z0MWBqxqYHUEfPBZ74zQHDVWB+H0K
FTwthRlps39n3Sq2MFPKyLQgEQg9d/fNYjC11dKtjUUqFJ2zk1DNeI2+DGbRm1rWOaz77E5GgIBo
75bEfOhnTbrp4trkR1XWPnOWTHe4/lKmxRWMgs645USbtogKbCl0rRDZSnrAP8UvH4BBrY12qNC/
r0aebQt/ie+lVt3aYeZ+QAZqepli48Poyn6bcVkqDGvY1R6B7jIv38mscYZIwPz6CcmY3EfJUOUR
ftJTh7vxXYKurRv1WxQWHGY1a0eAytfAD3z6W0pG86vPQdH0EJmp/t0Ay7CdhE1Da1FdJtegmb3z
jnE5LZCpUfRaxPwSQjYCmOfjLJS/pm2M16U0dgOwtBBw9q5t2Xdl1rY4CGKcjcyTm67nhWzxJrA7
IosQxtQ53uwwOACOz/FBEoB47jWs9a2F2lNPeh92qcPH2OQX+PvtXvry2ePCv6TCPw+2TpzBoIej
PugD2ivcyn0fa2iTw1tcegcBOFzgOts1WeNikt0JW3Vnr6YNh0S6RblMOVxBsDP0TxosNKTrNmiX
QCENDlPGxIs4gTGOW+NXj6IFXMZ9jU1W5SkX6sxW3fDRFln74QvjrMwO9kuFokZgjYjqlEdTu8x7
wUUE5WV6NRISIm1/IioThGnJObbDy3zu5uXglOv9eWrnq+cnF+7obgRgAWVFL15cp7sZzr7pHT8U
DasoCYUOL0L5wcz9AQXdCjPN0rcOcZ+9muIHrV12Lf2Vp1SzCWVyOt5gxP4F9IYsK9NmtKKhPFaj
xunRiykNtZLPYaZazElp4iJ5Q7kErw1G8H08loJHG1oJyufDYPrXlKH6Wu6Yh3G+V3kTM0TuWEid
5L2vPONc2Omn02TAjzpmhborXr1KPDde9Rn7PkJae51pXpTgsGnMoY9sHpdzW3PmiofAiXoNJCWz
fAOBzpryNzkocTFp97DXpDcBNf6KRGXKeHygkmjeWcXWJf/Qr0GIZo1ENCz55hqSgMmRR9R3kNMj
QSF7dLJZir0gW4EuHC3r6N4ldLGGL4g0VlHbeN+bNZhBc2Z6QsV+dtbQhkd6Y1ljHA2kIU05CNLs
W4eSrIdcQx/1Gv+QaxCEwRHPLdmQuCIkEowz0Tdvp9b4iE8LRnjGpDlvuPeQtqs0HlgiWQkykr1G
UNxVkjTXWMpMPsXkSgnqmciKuYZXQEsdcq0hzpIBtdCprWLU33J/f1UkX0wSMNhXfiZGkoTFWN5t
7Ch55ZB4X2MzBfkZmBy46dZITSt4qlCReSTos9y05fohEcEZyeJwpnEfnDWeM3F42EwkdtI1uoMC
9VubfMxRA1dCYl/j1sqJ2TgJZ8AVM8gIWGwVZJWzxWxBMG4+LNobwl611dLyCGgkINYcI5Oal7gl
XiQcHhBB4kgneZR3ZcZAnzUWf8DOI51k9q2xdz1GGWtwSck62Zfa8k2iNzPfWY3HBr0tA447+L7e
HoVwM+cqeSI7wUukKIyKUWdLZ9VSmWhIvCrZGqbSvJ2Vxers+oU4G/MxR9bdd2sAaySJ1ayRLKdL
3n60a04rs0lHDVAzsgljU7+muXJiXQPxrmDNeXGM+ZSxTv9TmaqzR3euJvwL5EYyXdzbWhBOzljF
0K2Avvdms+wFeh+lNO9UoGuvfr0DuxH1a/qsB+HMDVCR5HXHk2WP7w1RNW/NrC1juelU8COZ2gPi
ZRLNhulHc0SE8He+pt4y74FxZTh14/cpeGdiAyKYkJxLWM4mNEesm+EYr3I0STDPnCI7euQUhnLS
dnnXcIuzAMkb0raJwyFNS7M6Og5Z/SBAi3RWbwgRvnnN8klCfThMGV/4lkXlAUzOP8k/IoCozC0t
GwkGS5zc+poTlIwTImhqZAeHLGVZ3g5rqrAgXkiozMfwWh76NXkIk6yh9Xznr5lEGAXdk4TLT1gR
QwjlHGt+0a+NH37FeKBcs43eGIKMJKsrST1WxB8lMUh79fTNazLSXDOSFWFJjdBkv6Yn+37E+lrO
Ndou05uOsuZGpeXBXXOX/4u6M9mRHcmS7L/UulngPCxqY0abzefZN4T7c3+cB6VSSSq/vg+jE92o
BnpRmwJ6kYlAZsQLdxuUV+WKHAknuEH2i4xWe1YWPFYENEnb+SQsVGyNIh7qtuRqSpozIdapl+In
WXOezpr47Nbsp1nOIKQWkp5sJMdrSUS0ddK3LLJhNgauf5AISD6GpliQ9eCB5L+a6zZQkjglebom
UI01i8qV+G0A+Uis9jR1vKcYSLCdnpY1xTpY5Z3VgqSo1oRrukJOeewBt+RA3oDMaqELgqX3Ccfi
wnln17S3cSg7a3qWsBo5WstmO6kQzYnYFmvWtl9Tt7phXSan7NlfE7l1NJ/qyCOjW2fPIiH7WHbD
m0OM1xDkebW3Jnt7Mr6KsC8TxkRJDp63hCAwLr55H9Kzgw2HHlplOs/N/NSkrMQlMWI3sv/INVec
rwnjzPdfloTtrU9Wmlsw/Tb/5JGx59JOy/IobZuzh0mLo97qtjLBjwjaRs9wkEA9OHAoSDuP4pwY
5hDj8ACZvyaibaFTmKLl88SrYq6p6WjNT7drkrrpn3yPaz5g2M+QqHWxZq7xdld7hxj2suaxgQX4
3AQZfqQDBWJNbcM/ei7WHPe8JrqTlqw09gx+ijXvrQh+22sC3F2z4EZJKlxfijUjbiYY6QM/+Sg8
cUkm2h2g9sXTwnZ1TZgLouYKvr8/OLCDLRnuUALMhQLtErKF4c4canazC9r8ORigWmKKzCnnw93+
zXqCu5hGMvfphOIZ9M3dNFgZ/tk+LTNxplo6QtaSvuHGgitKUFAN+Fi5tYYMOuE1EX+pHLvkTPXZ
uB+HJxujAx+m8DnybA/TYb6HfvkModW80lr0YDr4eafTMFJQNBT22XTXxuvB+RxtXoskeHLY+4YL
vzRnLMY9+wi+Ya1ZkX9FjRBJ2Ka+oaEvcq7pPyI7SXr4CWZBaV0lL6MdXJM54CMPJGWju+TGTvkp
gU1xq+QWvWkwaR9QSQoY0Xy6ajNv9oM14zmnztWkAg6LGAAuxdheFMW3YbtfReTtrcYaz2QqdWw8
WMO1dTLvOvSetTGUja04ycrdaNaXUs4krgYJwRAv9zZkx13jvEgs4BiyNQH9Ztj3U4Jj9ID4nG/j
M2MQT9yXQATGn7oLdt3Y0OElwon0tYtzv/LpW2QELMvVSBHxwJjU8GfARvrQ5y81YpFrA5gxO8s/
0lwi2PvWL0s0ZFsvop6S+rknHj7+oVf8bn1AuKyXZRRHeRaR1bYeRZO2x8mqMKFdJlgN9G16x7YI
vVhRO0PFt1Fv64l5wm/opxaLe5hpPcSpMhE+8t2OBX9acf6q/koYKtoGM8EbZ6jU+mVedlkjv4Hp
U2pFl81INbVl0D48Td65tep5L9wSkqmdyn0R1BafhuxoZB9RqeUN/QXDThNhhzg03SGSfRZVtuv4
4cqE4HficIlfBUJhvzHckftm83wD/ObvOFverk+zU2g4+lI7OBSRKWP6qexowW4yNw+UfS6nMKf7
U7k0s5KsLDbGYkaHlEaO0IbEBQm3nvjgTTVDX81o9YB3kyiGS1lrqSQysWbWwJvx5rnPXlEzj3Ug
8l0L6Y170Kh4t6y1alLmiySnT3+SP7IPgv+rFo6V3iSD0YGj4OTNGNKagnRSWvB3lG75gHvT2zT2
dEwFRSq11d8GRhehJivyUz1WLslB6BrzrYpcMPZz25xIwbR7Jjdkc/4kXD/8cZl0rpRpxlm9Vo+6
WPmVSyKpQSfGnh6xGdhGBm8yJ/rz5PExb9vBQXvjk2L6WGLdEMskw+56icSL6tofMO3K25HkStpD
fe60SWQZ2y+mPNy+EbCW6k8akSJfh39BzvnEH6Mug1aPk0WqrHbVobFoUTY2i5XrW1o18G2G1EI6
0Ob7oWffmUXVJS8AEZmOf1sMmN1SsvQscc7GSt4vYCmWOeDmbK2LGHx2giBrnsy2dDEMRwjWCU90
w/nDAL/mwCn0dHiymfSuLzOq3SzIYdg2LcKuEm1cUJCJayi/p+8A11CV4ClzJfbY/qVK1KUwqmsg
JY18j94iDEh22Cuqtv1xUl7SFljyHpw1TSUZaXZuAXFHfVVnklhCHdyXtb0aOWBm47um2Isn49p5
U/E7W0HcNsGDooIKXfATihGmbsMZ97NyD3VF0TLpuXEzw/eP+OW3vX1ZXJhB7iEjvDZN1xkruM9M
ErsUVTpIlZnLR6aGq4DhOE8AEU2/dC7uFK5CC5nKtLJD0cPjq/4IDeqRkuuWu48RbFn3bKyPbo5R
13GW/lG8ZCWyFU7Cbnycy9/ImHbSug9gR7UZC2s6J8iujXhfgoHjkl9RfIcIJQAWzqkBKR49zKFi
u/y03Z8p/FbK28j80UwvBvxefbbkSxvxbnoUZVInnr0V86OY9Y44GTskOM71h5GybEEVIiuIgf/e
i3716uJxzk1Ubz2ygMQoWgugrMt0xzLayYEvFzHaQTp6mEqvk/c6MJ0G6lEBsF28c6MBDfFazO5v
D9qSizlhNzPW5tXhjip5wXrXZKn27dWnzPpeqz7/11+V5i5qPo38RWbAG7gqki4Klo+gpgPHoCIB
0rG5Lzxs4CAwDeDcoUi20cyVJL2xgepUATvd5UrcqSXjN+oTIWASVsTwqF+JeAqiYMF+ZWBm32x4
iJ/3Ff+KIfzwi08IC5b8TRUFMMm5Ifsx3pMZWdq3AE+PaJ91dl/iT8Ml55ACzG/s5itgySfwnJbz
W80aJFK3I5b5UjwG0QcVOBEOJugRWrB+nl6a9ALTerHeHP8xJT0XUlti9gkRBnbjwE3mhjHhbUk+
WjKszfJt4Ytt3dvBOZfz7VD8eqzOAtQ0hfgcQOVb35MxP6vpXvp3zfQdccgUF6+95t41cbJV/adG
4rtFshTVp07RpUe0iubCRZCHPASKfAsAaMFW4GJVn2qxHeTniOcNrWazXvQ81P0KP15OxYMzQ15m
BuLFU/eG9VbpJc7Vb8d9DqhqyMU9J4rgFW8Dv4cDwyTnuxO1NCDpPxQJWwo3JmUhlOKpe8fnc/k2
tIBf9S6M3j8Jp2zIOXjTr2F/T+LTrR/njoIaoL18WCae/fz9IQ0y0YEDf673DpHc/lNNz+zIItQa
aztU74H+puBsOyVWsK+iOXlR0YkiwPyF9PhroXR2l6eKksQw3f9j3dIJXxYbBb9sob0KwZJpXWRS
MHpGUOQNWYNoy49YnN8oIxYhvkwjRRiYnYUXvtuCHZJYiUFie7RZNbPNtSjDKFJfIVV9ypSKrN58
KnXJ0jfhJJpTtJNsNO4Kyn7fjoLVIbOBdZf1f8YGBW9m5N6GTfJKkzo1xmLeASr9lKyJ5NIZ/MGM
XIl1RwSzCPPkMVJ7cni3+BzvhzILL6nfr7EtcWtbwxO3cuOwpKwP/Zaj0gN1sncyLKPD2JNasxO+
aMjSLFqGIP+RCvZaKEjmm+sbit5gIxHlkjGfDbfvgYleDEFLQ3vH3/CnUsQMB4m3HuFyePEk9/jA
JKTnyunRYgwnqEkqLyCVFndjRYOH5q/qhtXzImw2lEn4kIIb2S49adFiXMvchYLFzCc6aJ21hrY/
BRD1EKuL4zSTT0H9uus8nonlsqvBGILjJF1vz3NyqC3rB2dge3CK5B0L/81QfTQZdh+R8fFS0vkU
YWWzVjdtbu2uwYHg3bHhqg/RPmlpsbHr7KeiwIWFr/yaG/PJNL1//qM959dJ+wOvyZuJfZu7DqX0
kLp5Gws7II3AT1ej61IZtFvKmt5GmmQZSF6EWgiAk0UgXkRV7DIx8C6AsJAcA+gHKz19xbD8818O
dwzZZc4L0bNHlAUjHG5mj81EIdBiuLC37YuqgenjHC7I0jRnK8RFAcMNl0Y8oiJthkgBR12wNYQC
EbS2KayQ6UWm7tlvGpasbBU3i4O3p5UIBwVh+SGaceUHBmejS3RD9OLac2PBUqIO9egcqzB8Agx8
LAaiax4XqSszP6cdIfzM/Jj96Gd91oI9VcdOyJHXovooq+h+P1QJop/14tKyHWtpPtR1AI5e4azI
Zji/BR7oBPWXz5k5ZXwI5yQ/VIGN+Rhfz7715DHXxVsbWs86wg1b9QGY7NQ/5w06XxV1B5a/yw2e
W3VJcTW0IA6z0fwVZXuQ/sTc3VQPVA4Ee7FEFp/8eStCHmEhZ+4enw4tZhEH6pRX7xQeiVNDIr0n
0NNYeXCwbOPsl3hYfNKd+0xzBaX//SCTNVm04Kefxvp3xjnx6bFs5O5Wg23kZll2ZNBrR38lwlQH
NPPqlPTDX21hEB8CG12aV4JA+k+t2Bv5Ej0M08SbERq3Vs4AgCHgqVwi58L3A3g8XxTYdfy7Bzzb
ozEWcRnkhP8S5kC0tKsh9G3WBvJaMFbaDtwbnXXtFsjSxU9TJouBb+ScTfLsjFVIJQTlcwHGWQ5Z
Kh7roEt3JJo4DIZLTxYCyC28CJQS/kn8xk8qpZFAQkusHubaRlBhj7nxE7QhxKay85niu6I4ekDV
tjpvPqTFwBByOMZdUj0EMBou7HmvvKAuzdFi2qQ104AOIoTQGJdTexw7cQccZCtDXlMX7gchAeBZ
aNdcAtYVqE3Fy1PW9QbZMNaV6H7c1VN4wEhibKM093vwnRv8T3ehw5LPRtWBM0CjgzCq4VhWy5oB
PMs1x5kM9WUJdQbxxMNXkdF/lpjzPp2i8gQcnpCJ8u8Nd3iBzD/7FZfd5XGxauM4lz7ALCilhg/a
vQ1/S3ajMCS7V2OwGPD5hzkNjJMcPQLDs+Y+wiVaDMSDsF0a+7rOD7XTqb3rcZGgHaREhWrf06EG
HgBHLK7fVZa3x45q5O2Ad2WrKHbeDQTPmbSi01gxvGc91MmmmD9p6IBFYpBwTOa9qUnwBGZ5dpTC
g6d/pkA6lGqs3ijBSDyVjkF09qucaow15oC06iD6lEHPkz6SX6LK+121ZqflLO8sjPpzzZclKFIA
wTmlkwYxMiqICW/u8EtRgVnzjPZ9jg8w2HhM1mNGNrF2CM05PUvv3ukuJGGw9Rk2V2jLW3eb9k/U
jxM5w67Ev0AqRHYiOZH2/a4ycZfnvb3Li4pNBnPahOZw9ZPAomUrOjT0TylO+1gqihesaQk3RYnX
CAZ2Nnd0+OLFmxpJgIRrLz0AEvcREZK4UQKVRsGGt3vznKTMyeEzqAh6mwYXR1U/UmeFEBeu1HNv
Gp+zvr41dHFGU7zvPYoMZtrk5cgYOP22I/vmwnf/WlnsPqeBPR4Tu3gjKTHHhuG7F4WF3K3H9jIb
/vvI/rDQFOuUY3A3esHJmdJ+FzqIoYNQL5blvkEIIMSrqFfwevFGiJk0Re3cONwX+YLBpbNhkth4
PAtjukVF3ck22MkUuEDv+tlWhRygTgbmg7X9u+e67zoUN5h0Gg7+FSko3eCGflGCc3xQHR4Dc9v1
h6z2nghXMAor3q2hkryqeCgGIlF1Qagtz8eHsHB+dZC/uu5U7r2+klQeZSS0T7UZ4lAoi+WmMN7z
f86o6BKaMkNgMRXFOjgj7IQhuGs1lMToj3TcxxZVK45sCH+R5atbP6ILEfIPh7M8tRE3tpQFM60c
hKlQMivv2WWV7PrR62wT11ZgUdM8uzMprmd9AvQksOstFX27oDNeOfwkll0m44lHmEFvVtNV1sEO
61cjj+gxHVld4SiuAlps6fHdTlANWP7wc5qRmWNeEpS+Tk55imz1J+k4UFLiJUjCbgtZpd5BDco2
eNvRVnyleC1TNl3C+zYyAmyDKZ1tjsYCGjzCsVgT5c0VNlZtwwoK8W4x8+ssPHWjOHqZRWJFs5zR
5k+0hDnNhTkbl9Lljo7gn2m9D9oE9Z/rtfbvGA9eVBGaOywC7C+YBHZOVKE8UFivYS7s+IzEmK9M
qMKJz4zuia3OWmNXBvBYwZ/IjZmTATHm7hpYGjoCHm9uRe0t+gjamLKpWQjLXUPOP8agQieDrw8G
PrGNN4cRzuIe+2bXDxgv6EAcbxLbvuZ867cC48K+XMxDnmLlJeX/gd/3fR5VeBrTaW8OxS6wGtD6
ds8mB0VtMWlsqrwEBSGh0U2Vi9o3HfPm3HVxM3r2Q/Gp/QXrX8lCvdM8JYaKmcCPCENTSknPbDZB
e2Ftmgqu9iJvKNMmX5ckOAZYuiVHn1qgRtHmRcvovWThSXJMHW0JdsCRE4M357Ba6nSXImrJiDQu
iPej9gicKoWW3QdcSsIAGZYvcTjQ+VwcQ9qfTIWvL/U9zhGoLTsNE8pceDrNDr9cVHW/E3DFxC8e
cz8V2IxaVrici3xfal6IBhe0bM4BayVb61h6vOm27eyz0NIMitWxKYpXyoaAodKBERbdE8n6U7nm
NubBJINDxoKJhjyb6720bLvPVQ8jJ8LXgyFgbS7mpWLceAHGhXdMtS/jrZdHvHLUn+gW/zj8fXIr
7fge+qv0gX+skMara7IIrOjJZGifJMp00e4rkn2MGxalOZ1/HiZouBYk3TThj7ON6s20ivqk17y3
mqwo7oT7jhKMvhogXjqj81vIzqUm0HqfBScPK2FwFN0hEQFoIBL48+L8OCbhmtRU0zEvhHNnMOzZ
3REZ2r8LsThS2JffVledsd7MS9t8h1HhKZdU9YADr36pRuGAszS4c1Jpr1hPLeIlFf558gDXB2yY
+8E6WlowMonOB/1KBy356DQjvGNjewSzT9cs70jU4VHyvPB98Ix012EOp3SSgnWMmSYdUNopk/00
cfuw0bI32IVXeIwEMSSKg5wW7xKN9X4U5f2sQJFlrJ78xDrO6Lo4XhaSVq48BvP8InjgOd4ybTLV
S5qtjZPfp4BXx22qWDaq/WRDrGxHaF69B27U5bIcMgWyroUTPLrJcZyid2bh95aWCzKKVBpbf+m6
foVZFnDQE5Vzs6C8M+3btMZ6r4P1zzOH7oSBJ9iME4OEvaKUupl3GyfgsPP1k8OmyZptN/ZcMcRO
W83PqY33Pne2dpCbO6lrGI+TN29Nik0QLVDOCXuhEuF3MAPZnZOFGxBi9qGzy93UkVXHp8UdsGff
2JYNEaMsP3oKY4K3PnSM4ruK/GfwHhg1qx15+MM4qISJ0dhrmiJhw0TXJQiGfbK2E5YZmadyfgl9
yG/CPeVh+qMWHmV8PWJTPviFaT/YcK1v20aTcrNy2i3s1wzbmlogLZt8SjvS/Uixd4ZEDzMdyoVq
ll+9AfG2rj6DTFAKsW7hCq2euC4h1djRPfGL365Pyz3ByvuRuZinTPueZfIOZy6GgjSmeINM2sc0
c6Dm9d8hZIU19Li9Cl6R1lvmuAUqUmXLPUK7T4XiXUshIPgjRJOqA59M+ebF6EqgWTbaa1Qc+B/d
69Kjk9F04Z9CZVzdHJ+VmBw4SjONMYxGW90mBnG0+oNfq45JBSPERc2ThvG29xkZCTCC8Cu4Xlh9
b1z85nVeoX54A+QGlPDeF8YSNwUNdBTMjfw5koJDQgo7ZywRWAiuOdiOj0Av912CLGa7gRczvoeb
4bZQOOD9gNCHcOiYEY537Gr82WU2+ttiLW8RWTfviFybG8JnBBcsyNAt7swQxbILzSVGfeXHbLYt
YiyhtwUdoHfvg5lLTET4jZYrxW5j2zXSiEna19ul4/aQrp245pcz9VacuFdPpEZs1ol7Wq8PPI4d
/pU7Azz1Rlhc5gxproQKbtp9N4PQstJLMeoPnqqUgIv6QLTtr1g3Y7MYuexML6X6O3gYkWYLWkMx
hmQGWX8n8wrK4Q5R5ssP96PyTrZsehZmXUtjMB2osMKPhq6YPnf1XO7n2r817eNgen+Rmokvu9Mu
AmZzWAz7SVLqJegLOdaZi6O2aTYNziwkXg17lLyBKGhyDduBOEk5w7xJ00tHKsdw74kbNrsBZxw7
64zt3EB0PTFAdojW4WOiWGi7lEKbXSiR0PE5UT5W4qQ0RnPfyP7UuHNzktP4hykc6gEXhtres0v+
LUM7344L+MNudG4DXqImBKwwR+QYFV4vPfewB4fi5C25cTZJIMfDo86s58Sc3nAC8x20mzJ2tc29
cOLvcBee9uyaDZOiPQaPkuEC14/F5p5JI8Tw60/QJ6jK2hi6fk/z+afuM9pPpzBWBjuzwu/IMRog
cmRSHJPlrVrNQ8sKma85P/HMskRWyRkLWbA38AawF+aDPm3nsT4PmfE5qEzGWdHwZYxA6qX9kgOu
tmhfrV/7BlCx7sNtX4CL8+bgxMIY0MWAxNVSkgA5WDr6JPuWxmJx488ez5B8PJPFvg5Lu9DOgzQq
EUKZWeJJNstP0jR8v90Xgj/WYZDXtiAZ4rRIDiS4MLELK9kblO5smle0KXtblG9p796FSe0RbcbC
4XgvhvbIf4bu54ihkeLlDyv0HoLMYQIi2quAH7NNQo2x8vHUJPwYIZuAOTRyuqbVjuIiEGUUw2SF
+dXWQU/n80tEgMbo5unRbzOuhusv55fAxKecOQk7qfPIYFRqdqlck2ndeQg4IRou0FBUaggnVWzI
+UX6Mr0PfedOEQCevexVA+WpHBtMUh4acYWWQgUa3CHZ/igk/8JadkPO/80zeWKeo9vBXYybmumV
E8nbcyjlFzNdrtIm72Sa6Q5S2Nc6hBLXJ7gtwAL5bXkX6Y+KawCVBCxbbTPf4kDJD2QtPjntwFYZ
E+UZpfnpu7mKW7C6RSocNic5MD6whvMoX8gBnEKPTHJFemzbQEGOIwroeTWXZBvW/gO4z+sM5rIv
gw/R5CFA8uXsC+YHDz4xh1KGtSTippfbPnMBHItQEgsz8APX2UVo39rYXUjzAim5KUynE4n/Ox5Z
+lzq8WEyA1Z0MmfKMkjF0BVCAxLUo53oYmWK+64iV+KVZG3JMqBxpwuPYWHfIPtQjAHjeNsa7m3X
1NO1h9fHQ2nJMODNQftjIHvtGjwtsL3rfYJd9YwOSITALTHRyAA6Rdd+uR54xbrFB5p2ziNchD9J
gh2WE30hBG+xAaZb3nXVahPkPSW9S5AalwQ3lc+IqETcBCXmNAzJHFl4blxfnV3Uj9BmMZS7nTxg
AQH+Ydw2UvVHLXaFYb/perljz81qVEb5IVcO9P6aFFWeJ/djFR2zZLzCAnvr287a1Z2/V4AJiQVy
5rlLf+/o8OJamARyw7kLZ7az/qiJMAd/54iYOIIt9Rl0PtMYTBVgkVn7cQlW8Cy0go4TamdxXh2j
B8nK32z5J9vC4QuCo6ZiLes7fYb3oWPqdrCO6QJjnBuSgFnFIz6+TiVfnSHvT5kzQfT3WU6XOe12
dd2v3Z2rgaElAup1sK1kZZXbDE0wXqz2E1uSe6wSTZ4rA1XB7R3+Im59fvniUNU9IdGeMQGGNAV2
QfbljcYx6KYXsUKCRJSwl/XynCsuNx98nY+escjz4CrBHie9glr5GgabgqmaMAys8uKC+IIaicab
+yh2oEPpgeynV6ZbGKeoc0dIY8B/yrnfF3Pw1ap5eGwXW1A2wfHaY6nZ29lCFRo1UfHCtXebjXhi
5pB9L8OB4s6A6WPbS61OVdl/V3ycYhecEhLBs6O1fSWl8dLo/tWhwhaDnvfb4GzYw3ICvZHK9gYT
OXo4BRe3uNcf0r77cl0SKOmkGpgMw3h08YtN0PRmYA5AbJNjIEBYdrNKjp32yquztq4DANxKwaco
ouY8XvBznmlpHtlMxhDqnmCQUo7DsDKDPNlpjfuhbRHLZz/nzos+eUhKdeNDsRkKSca0ql7LsB+5
Drjpfg7nC9sMHEo9dlv4gd6OJdpVp1ZKAZEJyDIHlgrRidq1oMAX3ZODSwz7kIadAyoRFMwcULDS
msEOpWOFEg/7MoEyn6Riby+UMKezPWFKD6zDFILFmRd/M3RsXf8h1Q+u/u0FQwOyCfvuHhvLYMnv
qU9+cqf+bPN3s+6GUxPx7GAEewzauzH8NhPATaUmcNhz2Y9HN/xcorRFsnR20pimx0B1w2YJVgKT
bdFE3GX3yht+2sW0cCc0I+It1AMfF+a+dfkuu7MLXIUNRnNYcueU8WDal3rmXVLqdUQopIsm2RpB
Lp9JSIHFWRrKNtnKhy4EGb6DmOEaL2U7Y6A6qCdYDRiNgvALVuI59Qqcp/CW9kRc2TDRAh4lvDdK
F88+HegU5+Fwc0LxvXjivtameZXhHhBiuk/ZMVL3dDBrL7l3iQsTuatu6hJRcun6ae89eWGqL8gy
1LRzOZ4MbZ6lgz8ycl5dQfiKXEZJLpTi1X8KuGWKu75IuxCluOfD5Ed8SSVAWN/E0J4tLtvk+jTz
zDet6NQN2tt6zoTHoLW/u7LiiWw81Xp1WSMfrlWQWCwJ6AGHeW25ZMuifS4yKhb18iiKmf1x0687
fGooNRc80w+ussZMUFKGd0JzHraAon4wrXHhSmpGueyVB7S/p9aQ1EeoYQN5n21rURlqWiMF5d1j
U+n31LAxW9LCXUWOcYq8yNmQHnr1oWXjS9LPOi+r1eF+awXVs+oy1orGsz2Nb4X4DAsz2vyPvI98
Rjg8VlXNd90WX+kCq86eGbzLCZMvqT5CLNp8rNkN+HIcDtVYBpwQPDEKjD0iQGUWjb/jyXUBxtdc
QNLVbpTeVDg/0qa5/PeyHv5/BdhbphdBk/9/0yB289D/1l8/qv9PrXD/+uf+RYFw/90n4WyDesCg
atmuCWrgf1MgcAB6sBM5CSLL8m3+bU3bD9l//Jtr/juVcK5p+qbLQ9B0iXX/H0A906PDutMJLMAJ
gfdfwkDQMPd/gSD4U2Bjer7vQDrA6eT+Z9aBbThOb0UwOlUDJMvR0YvVwTxyiFMQ5KWbubfbUyvt
x9W0Nk/GfUG2tMdiGGjwzj3dEpdW5388go/HpO5owoAUIJvizk3TN+nbKLlBgr2epDjVZ6SBdIV/
MAemKthQ6QXrTm6RMvQ9aIvYmLgACczOQa5uRZg2Zz/k1lDX3a+OnmROSmjq/hKXwekPLg4fz4ab
ohmi8BoGZNNakDiu9UtaFE+1Z8Fu83J0XMd412XITzBlGlR7ew/aGdAF4/USui9LPx8GrtZhZeob
FaFHTjxQKL+MeIgXF3+aOs6EMogrUm4BTpwt8QtItNl04/uJjn2fBq22xxHT2iz3h+hkE1jD5YRC
XvV+GUdu+mSP3EqMhT4pP6r+dgnGv7DbDXZ+NtMHmycQuFu9mBXKUlPsk0bcQRDmDJ453RcDsKUu
WY3NBh4DiNIKlLNO1VNmOuyfsvvOvYVm9GYKe9pZk3XGMymJwcthN38HQ/LgODMr6aH4djJfnnE4
e7FeaB5o8OSbJu9+PXVPPLsINEHS2mRZ9wJ3+gUi2Z1roIQvGKuZo/X9mOYitpaHtuo/7Kkm1sd6
aRJOc0s1UmtofsbGe+gI5L0UY/Sig3gN3yqcAw9WQztRIE2kwsG+6SJ1ruxE3Biloy55gy4L4PxL
uPrZlaaORwcJeBgYBzpYezLiTho6BFIiymm3mkwDAbF4Ytl6xS5/rcrieWZvmXYR5PCe+WGSyj54
WEJcjOynFhksFdrc+dif43wpb1PL/Ipap2e1MMQZXT1BlD8qAw6+LJ/apPutO2bOIUGICrsIh5P4
rdwjV2dzDRTiy8kUOfACqaWnwf7O882zrfEvGYX8m2XAUtkuSWPZeRCN42Ywnoqu9i/m6klg4ncB
gEXZ4zg47oMYv5Il2ZuWPx17QVqfqyOU3kzFQJyHLU0QzmEY+odh0DRqK+MO0sIJuybYWA9f4qi8
k7JFvwlLTOke1RJksQOMg9phlyDmM00t5bZFy2PjDQe0HSlUWfyeJpR2o4zuOeHbhMb+jA3lJ52T
PYkpNjKOMHdC/2nHv7b9AbOPCGRyECki01j+Y1sTUBe43JE5jvO+PrkDYPbOnF2+SnAAluCmCpEQ
cZIEW1GMP0k//83wSx2zKXwsB3G1Rt5Ij3AJY6fkagdKoKOxjitZ2++yMYXVMEZMcnNxQdUCH6wK
61x3y89sB+kRMZVJTLxWkwjQ09xL0+wLEJ0bl7WitPEJAYk4sazeVVX9pw+gPKJD3FE/4HJ/yf7g
eb1StPAeKQwVBuZrGJ3s+8zh0MuQCItJYZPh15c5jx57trQp0tg+mSbMfxZKIGyN0D0303NA38/e
cmMXEfYY1WzuBuvqTBiDeuQCYVp3pnTx6Qe7VOXzncPiWC8aYdYLnDgAmMYxgncJYQ3CXH0uRu8G
L3/GW2W6u8Gwf4uCzVKZLM82xVUOJXkGcosYJuJan1NgTHHgmV1cWEF/qy2shyWNAegU7s3cOXAb
S+RaV7KoCJuMiA2lmQSisZNk4W0JYx0wgw6uWYtFzh1Sclez81HKjG0rlxlAa+HPbI0Ry9grnpXg
jOyIwY2QLKv3Ru6RR7kKeCE3oTZAbYElngPACcvqT20TrQlpwoN5M1014CuQOGlxU+Tujqj9b89U
ExOnxDOIqUL2InrIqRs6iKXgi+Rit6v12O3axeIQjsK/CgZx77csL83Fuhm84caZwO1UFpK41cB6
nlmS7krqzW22EMA1z2ZotRe2LDPhOqJTbBIsKvXiJrMI4WXdGX2gPzh+38ZNFe0S0xnuegTITcWA
Xs+sMRFAzI3ljnGRkK8SRwO+g08ehK1pQzcvWWterWpnLcW+Yn+zD4vR5r7ufOAU6mH9J8axxv/W
+ezaunw+wjBXF4sr8y7X9OZ1I8bJnC3szsrqJ4+V+bnO6r8gMwiygwaey+BXSPfc98ENwXs3nt3w
ueQOwUa3wL1iXICl3me5l9xo111Nj92rW+JQ1apTdwnSbwgYfatnzDKJwmxE0BZXV5el/5O5M9mN
HPm387t4z4vgTC68yXmUMlMplUobQkMlp+A88638DH4xf1HtC/h/bVzAG8O9aKC7qlQ5kIyI8zvn
Oy/FPKwk55tL7jwDF2n3cZKL3QA1/6kK1tE4JNu6Sja511ZbH6YIn7BvrvuU8GOfMpJAHOxPoOdi
AAJ7bHeUpgmvWtd9c6dl7Tc79Gnv5CHPheRz6Ds8lYJr3Euo6tPSgYWv59hQU3caJJN3gK8nXuFk
PRE6JNIBzeY0CBJxabvibFytkkpvljajNU7f+k6jqGCqawcSbDoBDMBN4gdzwbjyy2XtOpV4lBod
vTJX2wu28GBS2vnsh/MtFmn2FPbUJejxiyfyM3iLS8hMNDfGtU5ObRWRnHlvfYRCu9Z+ux69CT6J
lDrJ7Q8vnZ/0Qo++1awmbuSjj9ynJvaKI8rCzc+j9jXq5jdDwiOpDFonnZS1Yi4xumu9ax2tge55
2X5Zqunajd1nUsnuydDclS4alJrJ3XdWVR9lYmCvNz4EOcffhct7xJbN1zt/CBzq/XM4mF/aCJvO
nFG1mWxtRuKfLcc5on5E5HJWfMkpT5t8Z2fSipr3MR7TLrlXcHfygpMetgPfc7QrHZDBQrP9S2tC
xxtyf9238HMRMxZNCnF1mq1ratHFg8UFV114n1kk2ap8GmF+afPo5mVTtrSYINOnF+PLqcyDbdfm
tlcM3oWnTVBzDDGubUv9lT3eZDNzAuyg2VmGMIjGWsHLPVzOieR/8cGLUVnU2v7JpFKBFSCdkVtc
Mm0jHBgqswWlRrvUHjj+4xXwdlZPUCsmabDwk2bjQmQgiRoCV3KgO9VkyWGbMxlLrOBgSqIIAJ+j
jRM4MQzzhjlCBDcQ/xxGGNZAcw+7RzKtq9NtEif9U4hPdBBt9QwJ6xyPSUeSh6NXQyYbcnLjn/xE
bie3YRk0UwakNDdcWgejMbDRQyFgxnIzinUBmwrAD22OdVo/WaE8WzyoeLsNNZwc8NTJU3IEBXNI
sJtDaSaSn1KdUqU6r2L3A3PDEdZhgs28sV7YJf06tTrnlhx4Uw6+oqzuFIAgI75R6wObQZ2Q0Vbw
ogFlZw5xl+ZgX1m1vhx1riaUjRIiPZAC1o6+wv2ozuAOxopVa4H66AkZGeqknqozuycJ9jg8LBdZ
QmS/Hp3kVASpWNnVWxPZJjCpSoCagWjDPbagtGs86lehlILA4FUilMmzjYygKz3BLakC5G6LldLQ
eptcKQ/4pC5JWXxZSpNwBsLqnSXvgdIrAqVcZEgYk9IyIqVqSOSNGJkjU3pHlQ0vEgHE/auEKE0E
rQMJSukkulJM8pZcbWvUdxFy8SlVpURekUpniZXiIpBeim3HdKnQXFzcEV87xdaMIZRaQ4NXf2UW
pG+MuP5BaYFoPZgr8F/kqZKM3H0qh5uFbwo/e7FPcudDa4n9iYz5VNMi/s/tVx481U5v3wBSwlHj
gGWJXzQEfoTC/ekQnjSlQPlKi2qUKtUhT/1NsnZ/FSulXY2IWOGMmgXRiYocpXBpSF0iq+atNTUb
XFrMrpQeRunfalQKWaS0MqlUM4F8hlbq0WFfN4vGIkjDisdZS+ltLGWniZDzmlommkuVKjchz81K
pwMTxQKIdNcpDW8yBpwv/ZmuVJMtKt8NPFJM5xYh/EmpgDNyoK10wVD6L0yVCqUXCqUcBkpDbP+q
iUpXtNheVEpprJTmaPa0djPxD3b+WL+0Spm0s53VyH4XRkW+sSb0wdDOPkluco7w8NEpbmufxAW3
JR9pPUACA/f9p66Fgwu8fLNL45V+HOPUxneFomePL2giG4qvXFbdnjGswGnTo/iCNEF6lTNVGHNt
0l2FKmsqfZagUIqrTzLH6qgeGoRsb+ysPsVU1ZuGBh5ckdgNZEu3VR51b5FSgh2bXCl6srIahIok
nRzT3k7UqlpRASk/e0RlnBXVoa3q5pAgOOtKec4wk+2rgZQQ8yhAZxHnhzjYYTj+KNuxO1RKw0YM
Z5KBrB0rfZtUDUlATD0I3Ng80qG1drnMPvSMWg+8tYjuSi1XZxaoQiz+BhVqzN85P85KX4+V0m4p
zZ3b5c1AhCddSHMLkgRDRYhRCPV05ZgbI4zBaU+UQYJp2VvU0vkjCTFWoeg49EcXem5qp/v4Jwad
s+6YA6wa4RxTJ7M2OH4YtaoE1shrt+tk2DoT1vaJPTREklU/C0KW0F5WLQNLChgIWEDjiNuKwTpr
L5kGS/avMpn2Zad2HGwGms7iWTofBuHVyjHGJJOhbsacMMqH78ys5x31IUmbg6aYW46AWnzywnKN
v33d6y44WNTMFZ1Ja44DbFNC/zGObOm5aZZlM5Ja1dmQGCMLERfPVNyDhuBR6Oxk0/34QP48Ee1H
2z2Og50sDUp9N9i7NiaxjXgInkMW57EOP0h9rroyO1cRvyEuYFuZ1VPrBO/Mb9MlyEN8P1qpzmfL
0Qn6y4TLMbbpUMP2xjHeFVsypsCoDA8e8ls3x7+8XON5lBJ5knlPxKy14nUe0OwS5lYNY6UDddEP
X0nXuAtjRg8xCVAYvrLx5lQZRdqLq1vYfscoWY/4dzp8JLMeioPTeqojnivWsNt55+hs+txPME7s
GF3pHLvu4IFR43nnvHNQapc2qSFeK5MKTI2gYDaTqefM1W2wRQBEV2Es9yBzuea89iMnkeBmbroj
H12TNe3fg7J9d2MHXKJHX7rZB9wqn73hkOLOIUJzZJzoWksmg8Frj0ReVnAErYkRkiWoAlfpR8Hq
ia3tYTDvXxREco90f3Fgy6L8WJcv8P+zU9sn28oI54tukrEehEacthPHLvXmf/5VjpCHVfgs48Cy
DLLPoKlmJHXOkw7YrGAiEddHils8OxdGJF+h6VCLEda0CERE6IV0OKty+SMh9bW8e7p386353FpD
tAfxQP+NpKupVTy/qc+mM1aENSCqCKG77wmiTuSFicKxD3Mj4MNxhn2SCRhQ/p6ZcO0x2W8aGrSb
5tQXzbevNivc94SvML66YfjdKwtMrZXvgV9qx9gtiLD64MatDhORnWOrlOGqhzm0an2icE3TIfsT
jGuhOmDsh9rtuSvLrJK1XTRvcQB71Tdfksm6Nkn+6k5g3LI4oyzEsDfzNL72CRAe6EbTyrIz9lNA
jvXWoeW1jv6YOVbNznCHJ/Y+V8qLsfMW/tnrXfPMcQdgxzDzV+QdRsZwLcO8ec798SvtpQuWgJBq
UfXfacN03QNEQEXt2tIZcIV6cepn4BdscBgWenO1j+IfmtVWbRSLbZZhyHXyXcpAF4hRxRvU0vQc
JauYgOZ+8uU17jUqmKwqR5S7g/vwnn2Tc6HAiIQZes3296ZLXU0DSQzMy3Rqm6XHfbYoYRJRkTce
7SDk2uSuyLQhvnkzaz+oiGlXlnfmfOnSlyTm2sb648NOWATOGD7LcRxwXtTxhkaDP4QMmm2RQM7s
berTWuvkl/GLMsis4Jzcp2xTNd1VSzg7OBX+kurmp/I1aS74CrNL2fGdcpVgBszTd1tL/niWiykm
Y5zqTySuIjhxUSyrdRHwbGHiTiOhTc+dNQ2/tKmZN0gvfAdEb7WKOy4CgL+OIzskUOE87OgFVJLQ
sj9gRiFvZnQIRZ69c6L6dQ6lUHcpk/MEIyMejg0mmXYfNB64HtJTycxw2Ak2nT7Uh4RasURrgIbq
3S5M80/2KRhiSI2cS0OFQfBAowerHHt3xV4UVw7G54ofkyN/LSCDPmY5PAVJ7J2MvniH9mDR9KUh
tfGbZ9ODaGaBWaq1szfobANC/a3Ec7YJJsztrVXs6yz40MyZmzSdebnXAmJOP6gqcFVoRZeqPU04
BCOH6DTPTL+7BUEwb7H95fTk4LphVYi5lmNnPde6v7M1Xhe9fsa6w/+37NNhN0RjsWY0ewBAcolL
+eaadrXDevxBVfZMEFgTO0Jy3drtwk3e90fRBdk2sVBfG9zq1Iasirm59oHDXg2iIooKHBcUOovQ
b/ozE95e5oMwDlC9oMywJbrBcKDVKAZmPubTa8a2atGJ8eHEmn5OPYsUTQDt1g4LC6sC7qsxAaRv
o1Xt9NT/HO3ihquAXQUDzIWcYJlpWPGf5YEAiXvtScEtJGGgpJPF7278o5X6IRowRgEv7LDa/eb0
hYf8o0iwcLDJD5jEIR16W9N2frd+yTD+ddC96TC26XOW+c9jpWwEjcVWk5Qf3mD8oCMahc4ahmb/
NOfmp2yzN4rpEfYifQEEZZuNJRCy0b+Yhn6GXMuBg42wn+JymzH2Tdk+hrTLgJshgp1/Te1L79tn
qCqcvsrhPo706k4auRygHKi4BeViUHZMIuMiZdwaFs4uyrCR23mA8DLCvibfgv+oLgA72eiQA7ik
JWkiRr6GnODJWRQ3tROpTOPgj+o2AHoDIPha1NSJVjnD/87O4SpqDn6MBmrwjK/H0r+61DlYk3yt
LBuPXC1GUsMJRMsWnLMlp99zw6E1zzrVyk3bmwMuK5alvTfJP2Cya9cBPeBrBVSItHbTN7T9xCm7
8+Kij6lNGkGPz03lGehO+bgwdYOKXgyjy45qv73n04hnk4Qi8finsul47VM6fKUZiLNu1hU9qNH3
7AOTMDKg/wpy4vlzsHIZJWoxj8QcJgeslXI7cGzqgEGzVCbFri6gd47z9DEP/bK0JqIlDLjBcBpT
GJ+TCbagIwf8qvb4BpJSErwLL7aFTMoDZ+OEPj5Zb2OUOuSPof2qZ840Tqc/j/UH7XPZqsFFtCuB
n/jBz8xqfJGafHFgGW0byFtTwV4wFubZpblkQ7mAErwMscOH9dtWgQmWwVJhRjHRRELDDqARgceb
5ja7/7cD0f8P4feWDqr+P5t1Lj/bT9n99//2L5PO//mn/pl0mv9mGobjMw0XmKs89L5/H3SKf1Oz
TcE/hk6ohDwH08x/H3Qa/+YhWriuxS+Bsvb+hXdv64qEr/sG3Wz4tf9vBp2G4tn/w6Hf//zX/+Ia
wuFHeK5lmZYaqZr/AekeDTqemjTA+BjMG8kN4wLLBUtxi5CZSu7yHTlGQftOsGFTudetItm14cWE
dILv/Y0QxSpxKuqi86OL2+MeyByQLvYMWQ0bXde0ha7KGkdGkQvOE8mSVBR1jNqwd9p887989v8H
7rfuiX+d2vJ2XN3TsU+7ngv2G5D/v05toRy7jhfMf1K8lkSMKprIGOjgHyYqYtyYX6aM7BCKSN7d
7FLl40M8oWwXjHXmCmYAw3wMjZobJGYy4rX1RAc1s4Gmw2WIi8iczUvS6r+L3MrvgNGcQ93Ln2hS
aaCiBSAB5RXLc6AO/LRkZoWGtEOVVc2dDIeyaVa2joPNI1i4TgwMbWIE1oDlUl8bxBa20VzuK6O0
V0STKTCVzXYGbo5pNM9WtTOs4SjMMb4ydusk4F0VT0FnccQbrjXSAxbTKLZouIPXIm62uQuIoFxJ
fYhPoCtgClcN2W4c4Bs3T/GFYcjeZBZjJiOdtV0iED2a9NChpKwNYWjHIA8J3qos5GDcrNkK12J4
bUeauqrQPyXZLNcDRyFb4NEDLk4ixErJMXeRDrV1WEMt00nSNOE2FBriMEkgbK3wkHsPpgPhEQhx
Yds+MS9ZNx2Qk7mf9zaqkiqw2nut/RMhsvmjtkH4nTaKSSIAboFj6P7MwC7+/sfks1YKC9hdgLhs
1t7TXFG/llPausoY2SzBjTOWtBwU8zq2F5FMmc9nY0JYn9FQRmE0IAGAA3QX5aXINgPZzJXIA7nO
wSlsoe98pFwvC03qr0HH3MVwghXCEcVOA2sWov1CS+czexlKjLpy+x0mPfbvJCRPVEF1J9rASB1z
v9UU/VrXWxQEuHxzVb9iOf7wW7o2i0ihdIq3vx89s39CYHp4QD1EcpETJlj2ZVOqI6DlqI7ogZjx
Cf0wDKsOs53szrLDpxZP2gQtCWMA7Tb0zbA10rAlMDUgJ2fyhsSDigNmvQaz93qKt5rkLOzoGDzd
E7l0qp2dMQb2yom2xEqYg+uvqV459QEnzEZkBmSkXWuWWBwl2Esr5DwdCb9fG8RQGM/S+YrEUXH5
tClAswKds0vMdskQ59OJqatOCdbAWkFyZ/0dJJNIotHcqxcIVaXjEgOxa/K++Jca3IABbFC8+wDy
NRxFAFctiJKkayMimFLXvyKDnGE0YxwbSCMJ/6jVJhWDM0SJMXrD0/E7BUoGvkssRh86UZNmDxIL
j6QAQlea5nuRlWf6jDzGEfM+qngMDjNVNhopuLjhyNJD1yd7lKLr4XtIH1MSOsveMHCcKZsAGiCy
a4Yj2aX/QNI/zHv1PQNrqUFgTW/nvV/1m5YQCJtae2nRZ4EIjHN3Zh8I0ZvLNMTRVZUV3g12hR67
HQDGYuX5ZroKVfH33L/8rQlP1a4xVzkDA0Z44L5y3dBBx5Nk5XuHkRM3N3H+wk6a7guQtZs8LTZB
M9JT6/c3qfEkyv1oT4cB0Q2P9ge3acFlGvfKFDyp/Chb1u/TJMKNG4THvnN4aNfF8+Dy4cUTs98h
s150WMsrbNK/YzJ2y3EACqjAq2pbsqbizmeW4d+nfjDWWn0oKqr7QAAJuMx4UniiLbSC38hTYF2X
9YGtHTVPGc/JJCkOPS3SC7BwDYSPlFli805SnqZjTV4mdT9TLKtS6RckPS5OBX82C6BPzbSvvQqU
K28CVgTUfpf7nz8IvgVWa8irtyFKLNORfNSsGgOaZroPRvGal6G/CEr+HB0V8c4L4hfXnD4Yae0x
9sdbo2S0VxJXZXyGi01PH02AlRi8glVAW8nKtTDumNUI2hOW4iabfhnt69/3myo7adz4nEWobvP6
vgK9ts8MjS6PWR5BHr8bHLA3g6Rwo7IMOGMTBWvmFA3Pdqk4pUZhbUPgkB0Rl1Wfc6vafYTMDW/b
7ea96w0/TgsFEqPhY+KS9bAA+CZvzronwcCsQvO4Ygfv3lU2bUoDgBOaJgCdRHctbDdWS0hi7D3M
hDPW4KgHSEEnsYCraLYAM5jwJ0vNDL/mJPpKiwGon83d66HIZS5lv+7EE4Lw6mfUoOn1OmG2qsky
3JDiPfOYVpp2ztk/f4ZThTuXtAGFWURCXT7tapeAwUFELQfm/8oDWpzZqWJC9a0EcERzbHO+XUCm
2DRwgLodrn2nDHJ6wbBZMtje+jaIprkrcCFqPXUvAk1Nm365AynKkfLJv1+7GQX32eAnTciELbjn
g6Ff7TS5FA5j3lBdnKgf6MvZidAlQ4qB69cj2iBFq9E2UTwDdbqSIkbIUSikUnkScj4FAGBUOOIb
qs2o38vOXjFF86CBhN9j2R2MEUBRgpEKKhR3k1WZeDN5r12QPmLTu2htoe8L6S97M3zpTerMyAA+
JcbJSHkA57NvL92SqqHC+F06Zraq6nqVMsjDdZIdsDxyAzIYWQpKTBai5PqGmQ2dQGQOrDMCS5HW
YdUcaQdTb80fh1+WxYfgxt+GkA+nbeS2oziI0otH2/LT3Aaal8fy8/cGxnLKHQOd0O8RKfl2gTPq
WMa76GSyh0ElJ9wSajqwg6pmq2Nzp/KkpqaEm8mZvtveXkW6889X0Nb+PaCciCBkebGiUY3ocSp3
N5HXE+0ItCvb6YO79SOT0trHIaEEi2YHakDWfz8N+J8N57IbGiAFoC7vwzajRyx4prDf+oDkf9Sr
5k0zUNrLRnWW8cHVtO9ic5oa8hu4jivpX3FIVYRIWPbonuS8hCzDXPFP5eW7v4/rv09nL9AIpKrH
cJXLh0x6Gu2iO9c9BjRBF2QYAI6yoBrVjv7FVTvyhvloOCw+UJ35VIj5dV72MTXpg/JN5d/j/lMf
TJfzYuwaG+EqK2FJjrU8ZEF6TvX0M7MdVsXx1mbLzqW9vbeIWNvvg5OeqUraEd3Y9kVB8J3pqGni
jGvNpQUfNWRkETTTram9a+ags3FWJyOsu/3dq8atL7pNYn0OxpWPEFmRyl/UcUKQq5jeZValO06T
Oxa5QxJObylMVzxit7Ye37sCOtUo2JU2wJ4sZv10d99ybkUifykDCGNFCRVJInI8mRQwv3PmV8YX
3qJvyw3eM79pyaUO28j/g8ESxSw+22qA4NrsMOfjJCfcQ8MtCseDodVX+iH4bgD0aEVwSWJwq35I
RquakKluMSi+ymU3KeNHYSSP3uC5VtkjBgJ3vPYk5RYVxcVL6qivSQbH15enLiMApnlf48j3WbXJ
w3AJtM0dmjFMLfq1ivXMpQySmpuHuqcBgiW+GkzrYLFMcRQNu96CtCeKX3uiCPij1hHYoppfT+j6
XVnVt9FCAo6MjqH6oG+LuOVcIRSOUVgSQgQ+IS79CGwKWL4bvE1BDNomhm/bUDDu8d93SXTwn1Ut
qsyLB7sqUeRDtz5W2tHUxn5lTlzNo4aeX/ewf3CTPfg22h6nTFOzULKJkITQ2Fiom7kC6RtN1sZI
y88wDN5tPrbJLqkntqdt5ZK5sZHwpctZQajRtrVT7a8mYN0asS9u5TkNxmPnjMekhBJMF+8u4X/k
EGrp57uFUX9LXO10hJGzox/nycynC2vp1irEpeu2fk+LvK0xxsCm1rmslnEAK3RdVfLh5emZKvO1
7PVvsvgbjw25VtpPRLNoTXF3kk2fYYqLtFRHfXLua/NiCueJkxNR9UPrqhh3j06Epza3duYuMUd4
MvnJLH8BsX0nUnL0TBq3+HvUz2smaydGYPYMzNzZeY/K/r4dEWyK1nmSxXiZDOdJvdMWu5eBszK2
MpgcrLdAl5fuzEMH7lhJl3BHPhkxCWdudbS96Jx5XGydH//R0mrPhpYE7MDxznGCX33h3kUtT3ko
L0KHJRfWZ7fn4VG74o+lzL35h52FD1+5521pAXRCkCRqu2QK0v9zUcM6hjZspwcOFprDpY4QR0/o
W9BAIPD426qCxGvURJvV3RTxxWVet8h6fuHvOqVWa8YW29Fm30wM+oOSNblYyZgrt+eD5xYvH0UX
n0JsJ2PLtRIVP2mCw7aiToPwAS7+El3P6T8dI2Ht67olyKqF67sBuC3AOJ7+QlzyhdTCqyB7vmDQ
xkj64SJ+pob/lnnyJUuSVyv1vuzAJADLeXOeq1PlczfH2XAVVnMLrYXNEYR4qHtMmMUzs0rB3tc3
UM3AewZ2yyXBrZRq0tlk+0SWzSIwVVaHRpkd6gQ+CTP02KxJrc7eR8KQlxjdqyjsm1cLDVI5DK2g
vpPPM44IG6fABZ1Tk0RYukCLihIfmicYpAm/wUw7JltNRTlzs+pIzqfrti+C39JhKpLPDxAz1oos
B4dGffoKMsfgWGkAF4p99zwP8xo+AIU8LTFKM+zjs6y+YfpmZ0Gic7KmD7yI5skRjNWH5NRFAt5B
+UQdh7/OPcqvJtvYBvpMX3hqWqh1xhWv1VPsGDCoCG+tQPLkGWA9SlXZkY3Ds18ytPdDBx+bE+e7
oq2enITxgUOT9Q42sdzFHcwmGkduXVECCwicX5EkvmHrTbt380F7IZT3QesH8vQ0v4Ueoxzysii4
WnigNTbcYcKtskA8+2GpP2Mk+qQReNj7KhmX9uE+mEC7C2B9Z5ysW6SAbdoU0cm3qB6rMG6PlV7u
sUXhUK45g6ccAGKgrRZB38LbUO7Ai3Uwxk7Nk+ncWcDyY6cOEK7IX0cHqmbnX/2s8X+a4lniN3A7
eCOMyjnuUNZxckam80a3HTXOgzLXDpBAWvgHncecdbzKhBh80kJTGLjRMJlqpLzhHiAO5D3FOV05
7tGfu2WXBwSKveGAbTlf/+Vtp7R7gLCkuyPmiMnjBBY3Phg7nm9FipcqCwIqVuq9zdZwBXWCo9Ro
/PKzzL4zOrU3Fs5N7iWLZrFIqsZSjzKDpe3D/gopBD/MJfBiJPOM3QB18MDQc3qr8qs2jQ/Ofo8k
GSFp+1TWGdRAw34cPHiRRPyGbuNrVXmMiF/TnEfSN1ibocmMWQc961clt/RUPOH0OfSEGBMZNDvO
5FtNpDE7gEOT+/leCDgTTYxJEwg+SKKUVQ3HrLWty56unUIU50k/iZ7vo8JQfPB0cJGE5UnqGnIn
XWzYJDcWaUd4vYH+uZySqdijDWyF5z7MkOUwTnTY6ToeXWOk2N5rH8YrLsRLHYvi5uGdkHa2xc2h
0mNo64l3T1zzrRto9SlrFIOx7w5KAnAoLVs3KI54M8xdo1tHObRHvyXeKyBDY4LreKJFqzSmQ2GM
tVVA0/RLbsQfRRTJvQ9Kf+nya7/qOtz5aFoU/Rp0JZXPIhSXeLZ/5OBstCp7mibQQmaKvpPn2a2P
Y1CFWgWCKQT+RgNDtMoHWg0h9CxdMyN1zRQ3bOUpBRy513xmPY4xHPww2s4JmGUqlb9bZaEbB+MZ
z8KLN5DdzxPaKyK33eXuR0ynABFyDJi3uJgOQicenkE5kZQOA0Jjm2U0bJvqyXEPvRjepzaXK+nl
vzXhVkf0ARGZciMMk9vBqizYYEXKDz80s/FU1PO7L9vXII0f6jOgUCj9RQyePbYZsZ110y0hvedw
0h5GPSVngUxBRrVPz3RRX+2b5tncLzE9orrM/aeSh/KJJk6UK03uaQXdmwW7/oaD9naGGHULWy+8
WZepie0NmxpwG62LYDfZz7wRVC9bYOfL2Ja6AVRtB088jaHPXmP4B5bjlxreMnPaN7TOp3pGrMxc
lBvdvdsmAHybsSS0S4ZOXAZ1o9crABULbth8W4wjHYSwHVnlYp9Ge6D0kfErmqdfdQu6yHYSRCev
5chZBzycLZ3NsPdcOvhIa/hAOFfxgnWiQdACvhiOiB4DCFIlF2kJjqBAB8ymVzFlLpQN6hw+x1Z3
921if+RUAs0WtTOpmZ6zqnggpNHoI0djxQMihg9XNvpz6CEx8ZjVM/e17JzsbFRavaSJ5spzCp6U
G3XE7Q/ec9xBNyNeS/Y5DEjBBuKlwuZgd8sEFmbVflEvgpLe54ph4GBgy8rTbEUMj23jnINJ8z6s
Qjtj5YIU6afvGo9FIpvHslOxRtnYtHpaHJc4QgAfeqcj272xgwTREe8xSeKj0GJMuC46MtZOCaIW
4SrE6VonHfGOtmMX3DesvCB+R/Bgw+TtmsZ5waSwbdhCzM2E72SyzhPcEw2kXJTc8J+tIWhedOp9
JG9cdRgC4y3bE5RENgR9+FFSNbIhyHmqjZg5gbPSFIvdAsS/nawy2nidhCENGGsVpt6zRf8qUC3c
iPifsLpU3SEP2/TcjPWhK7VqGyuFo+KOX8VaqYpjK++MmO3lwyKxrvXA+Us3DGtfBKJ50drmWM8p
VCYfA1WlzEH+JzPPjVcRlNBzolJQTny0p9Bb5B44gWAkAzGD9WXyR7XCVxwaP1UyU4/iWKfJN29z
w9UbzeZpSGlbSUIfgWOy6Z0IKT11jKsixJDOv2Cq5RBcqBwPxU2RhllXmv06skkY+ZH3DTWofyos
VQO17avkOzb6G8vtc2giFJRYkSEQ5u02pa2Ols7phXTxN06Cazf67EIZvvDAloykqyeAXJRuqyFC
G371pECiZrwSRFuajfcmFERsDKi7h7u6hm1Ubak1Ne2CRw7mMSSFWW71pTdVGw4IeCLp51q5Vglo
bsZGwY5pP8eNcZLC/uzSFiRi6zbH1C12tBf1eGZ7sUd6p6wCd8cmn89QjdbUFuVrcmjdphYVI5ix
eaYOia4cSUp7MUDn46PsTo7tTUvSWNaVjliOA2B5O4Oq0TFkfhGHiAnZFVMDV4F57iwR/Q4C45hY
REsdjHghcD0LgkRqYaXvnfgkcXmvpROtJW1YpzAOglOt7bu5+wbatWXSZm+0hpKgznUsMhvia1CK
b93m3zTurkbWTTxDvb72ogTIkim2JYonc2ugMbz0yU/MNV09XB4lMohTeRSaOe1mKJzm4vSU03nQ
biZrXNXiKwCEkH8w22g2YyufsCdzKH53MGcvonD6TnDEx369SzH7UGqGTm4AeMSWXQNSwFtMjggA
P9P/9pH20aOBNKZH1S7OWnkFqvo7tcC+OkF2lVaUbIB66wrP8AlBajhMtYiW7HO8pYXVCOKMt8Rq
ETCXCNjDzOT8bLIwVmf8aK59ayNzEbQWSlPTPpEaINvCXcIdAMEA6ySppJbHCeG1btsbTPe8WJOb
KQiKvWdEp37qYBSMeFcQD1ZDjaOknj7rIDwAd8fB0XJYToYIi2aZHIu5upqDoJEm52RTBQBM5Whv
PFAmmzhzYzBEibFPQD3BXM9X3ozhi6F4zZ5/nY/mpHYMGGnHZklWEyyXIfu1gLNq9vgYpDU+G5pe
rorQM5doxfRCORfc33Cjca8G1RBQoYe5gIgX0lLHZ+HHMXDdwDFXztSuI4/nMmW/OA8g33KLjfQi
ZzxmodihLYzGAvaMcK+ewTYV+tSZASB9MH58ZUe+c4uOI3S3KZGhlrHlgX/r5PsMEaltlbzOfHKh
J8VznWbEy2fj5LVFDo19xhJtP+OuGjZGM62HNrlbzjetSr9rEjFWWL0OaQijX9rkEYrpGgGo5ZDH
SawYOSPZ9pexCyITnyldQh44jknwVSNkdeuhZ+bZFZzvbeC6cS9QjbwP32GyN7jBg8UEYCR0ZGIO
T7nW7zQvAx9pTD1TlexFCwTBF44eS0PT3k3N6qEFmi9NMzT7sNnlmm+sTSh3FcwIDLQBgdCwA701
TbBZiNdtCrxtC6yf9BtMyFj0YwDqgySG9sz3qUfsmzwMc5CuWS8YepEDaKuDBFUUcedjnjXIUOTs
JyiDJSFlTZ+23X3MUcMEQGggv3JIbnkurnwFOdlNSu3o1FuGFCCQ3CvIgVeYwbvcoS6TZsdlHvTP
DApjcOgeScewfTZaIooWoaqh8n5ExYMh1BGvjGD0j0BRTkGhn5NxVBGhXzzbZvbA5B6iBIhJanc7
GzbtoB7hsp63WUulijFiUsJtTF6gAlHi7GKwKodGJ+AB3u9ObdEP1Nxy19qXPBXlEZMvg0pWTJ0C
FI9BYBpBdyz85E7aBtdUdNFZvaseVBwXGycBtp9LXSczmI/prQ6iTRt053yyGkYqK4YLwT2FZ7X4
z0ft/5ttAK3VI7tt+papm675H9PRJLI6hhRsmv8He2e2HLmRZulXKevrQRkWx2bWXReB2Bcygjvz
BkYmmY59BxzA0/eHHM2UVDYz1n0/spKspJSYwSDC/V/O+Y5qqM30l2UahJvtpFS/nl3rrmLS8vu3
XGQf8rv8Y73f/uPf/2yM/5e//cdTmfO/f/+LVOSv/8U/LvHPpmzLX92//lt/+Y/4wn/8xmskHH/5
mw3xh91067+b6eG77bPu92/AS1z+zf/qL/7t+/dXeZqq7//4t4+vfCk82q6Jf3b/9scvLfILE+0F
79z/3UsflHlfxF8fX3/bls1H9rev77/dfQwfzV+t9X98mT+s9frfXSQnPKKubeqCIEgXEcQf3nrz
7/xzxpq6zuTVcAlO/KfkBKWKASSJzzoAYsv3eGF/eOuF8XcfVyAaFl6vayE6+W9JTrD2/0lygqPe
82zH91xeJDZ9S8ffX/38eIjJgP6PfzP+B35PdHQD+xNVzfamIsKUxCqYwz4RaCKyic6Q3As9HwOl
X/IsxIYwn0Er95BXIASbs3qNCYragl+iltQAeDYSoQfCS0pE7zECVl6YWhT86Y3/P4hL/kUp8z9f
tguxQDhIH3THWKQnf3rZYVqFVlYjtNN745dRt2vDVl+xPX2gryXpg/kBHltc1k4Yw2a1Ufaiy99M
4G1XANyboOm9R7vO7y1DjedUYkLVxn46mOU+xgG+Qq5/1cIOP1OH8rVt7bVV6b+mlO8KSD6ccTTg
/+/vyPuthvmn+IdvybcR4+oGk23Ddy3jX9QyJCw2qZ2nbLJUidohdO9N5MDkSB99YzS3bosK3mte
m6jaIx8BoNUTlDNUWOoiQZxDY4ILZXGkNbXzzrAa0xWLQjd5Z6Sqv1t1sXNTI2IngvXJS2oEQD02
ilqLvtp5+jBpBxmF0dAmGp46w5isLabaY5txVxMqdE2yuNql8iAUb4vZT682RfljznMVRJU5Lonj
YOnD+LXXwc2K1mkC4pOQeoDuAujCpCOKCLTWiiDFC8yyxAFaREibTO15D1Y6lTMlRg9zdQjRYkMb
SWX5MwUIvyKN5SKafEeWe7utTPaXupE99LKfP6mGProUCUzYps7ecUA+1Zy1ypTRfjLGvelDO5Iz
LaFmoc7WNAbySEiV5Z8XfHksdAT3KGV33jB9Kg/hdKY/tkA/P3NQWukL1r/6gWbYDlBVG7tM85+M
iT7EH+zzb2gD8IOSe8z6pIsG+5pNtInuuE50kAVOTkzEKIBux/qPZJ59VNLeQydz3Giu3MwWHNWR
kUCNXmJXkaaz90u/3Fu6IjfHKaHQZVyDGin33OXW3hx5+sqBoOgoedQH9whuc9emvX+2K3FG+9j1
b8vtODl6suu8/hFzK2LlvPgxW7kJhIoWVRiLQ7bVgx7T90HDt1qy21oZFPjoe+13eg8jYBy6h30e
rzuvQ4cLknheskrxxq9yat5AjcR/SuQtLCqrK597XLmVe45qjNPE75i4/ni22M96wIVEQg5o6Pr0
WbijoF9Ue+6qJdKUNb3s2b+hubj1ZXaTCVt2yYJOzTydimVWIBNjixQJK0vCtC0eBhj77F4VNyjl
9X28+NqEq5MXXf8oG+1DFxZIQYErLHZPXh7DmyeMhVEapMdeRUyQcYHPnvxkcez2A/uOJTkKK5EM
IpXc7Cksjx6EJtvzA1CD/baT7CVRv29ct+03smC71gos+Pdx0dFU5vhLEqIgddVuADUC1mzDM0U4
WCwQXDtrHrP9SC4OqnGxH/sqPmiSMFa/HB7i6Jt4wHEW7r6nykDNDcYy9N4H9DewBkCFME3LmL1X
w3quQ/y1OK/mRtMPBRPboRuyXTOY90aqfEKyzK3XRP0OYgnm56IjM7WaKJZQJcBFgsOmOaCtINn5
kcNAnsDjZ2VdCT2ic0elvI+M9tDNCRhC6nacDAMPkSV+CIdFTCytn4mbVkGV6ncxNDl0UEjwQMrn
Q42tXV/0t3n9w6HuYv+lEqgoLAIrG8Sb7bXathpHsWXpthN9iTjaJcmhjw5KIDju8uJ+aidMkUOl
IYSB0mnoEF00Pp9piTC3RCnbwoQ8zP03CHpnkWYVG2AS52hiXuoM+LS7vjgnenke8+zgzFlJhKO8
JE74aSUWOVCyy296nB0jLL/0L9MOqvewd1pKb9dsyJ+0QS+BPHyf5y7blAZLailIynJr+eEmLgAG
fNsh2PTzYFgQw7KIyVdOB9u4ZtBUcwd7T9RkDfrvBNQOpBOMZx8Bs58pFCGxvfNmbHTOCKy3LXNA
8ql/wCKawum8AuvOtoNe3lv2WN/xJK81uOasoNDwZ33JWjn58pK2vsYYt6p08jaDQaoAjLeMbeIS
TMDEL9S8n2gs0k2/xMpmTKrdEHvJqHU3LQJ02uROCci5Ibi+wbtMnQt3HegUqzBozRX5i9A3p7dl
xP1boacpzGieqK/FkjTi+hPqONMo+daNwOFnCV/D3/gsNteVN61ZL6AeR3mGEsjDTPEZOXOzpbrA
npkSVBBbd7ro3UAbmRIUBVvW3kneYX+gx+tAY2fZJrfQ/njS0laIw5qjMP3VOOXJ0YwkCycTLQ4+
d1a6JudaFCGvIMPZvculreB914AEl3GLirQrLsgNwFHF+tGt2eiJrdL1jDg6ehRcL49FLAf6s+5L
qljRI0FFl4gM+iXeBK/JCi4NBAqgxF5rnXLwAevOpD3O6kRt6gH+f12+enqIhk+QEUQ0DS2y+sSn
RswCUrxwGrfYTVd920akeCyg8IGWoMvmXR87yUaLkEbqZbmeVrZiGmq01dkyYhunAg086cUeisKH
EfwQ3WH+oujOcE74G5mWD7GhP4DchZxh98W+r6Ov3mPiMEjyo+fu58xIDusQT/LUQ6oAupXOxJGC
X5RqEQsWdC25G94m1TwNkypPVHHXlFeYl3K+mbl6spOjW6l0Z3cme1A8zyj8WGvEQI9SEs0Z53XO
Xiq+BYT3yBOQQQAjJi0eSSGD8PYOMHqy6zVGg/Us2V7n/WkiM3ilhiU2Vk3yEV/gZgmi84mKX3tM
sgm3JvyqHpyeNOnm6gFMQBc/fWTjwhRO4ieGyjs3J1RQE94Gj8o3mCfGS0e7WsjRZcO8xQU+q8UE
xZHzCgEEX3Tvvxherxj8yhssJy4O72QzeFozLBsxHcwoZar0QFcfVBJdAcUtiXOKOAwzB3tehNqT
Ty7OynfeWyIaEKaq59CguiX/EykCZLQgbvXLlLjlKdZnPt+8uQmbEXZQzrdes5czHlTcfBcxDbI3
DjfYz++qnEnQVdMPP9WRecz2d9+OW6/Lx7NmD9+zBEIURkijvTh+lSOJgSy8Nq3uCAhM0dsoo2d0
SNw52muMLHTFB54uR+XD2kmbC4ybF2yxw9pw8ZrOeApwuAtQdiJBsIZ8BBXFT4Ic5Ib29pcvW2R+
RXcdfRVfnGufshUZgCHuLdK5d80kCWQoWK0W88BNi5Wx0ZkmsfQ8VHZZoPojADutTg1CIWzLAziS
NFUrpiWqfZkncrtlTIZl5Y8LGu+GFIPRIWbjxk+1nUEgd9A3BskgoQh0f7SAoF7sIsMelIBo1Y3w
2rWjJCOzA+4p2K40CTHw0jqW4/BlZ802apS8+C7MmxIqCGsDkXvPxNsfRvrwEgFy5WW4Phz9FDuE
0Tv1uVrA8ISU8rRSYLSjv2vVBPTWaZ4Ze5z1HxZTvUDTQXKYEc9OEY2AlXnJzoPn1fVKyxNcVRlz
EB4OUh5YZw0J/E7rOmf6D5bt0cYRuKdannW9BuHuJPtyuq+Lg+biKJr65pdT+CIwivKO0XW0hkP5
jtGNPDAtPaXCXWnoByKD4mpmKeVOz7Br2YTJB2e5elmgTpBelpRZQiL06tYKECoK8TzY2f5YWhmc
ShZmXlM4W4IDvE1jzFC04D5RmmC8i21xsZK7Fqdk0FmssPypf8sc91cbja+JaSvI3BVRB4B/VPQ7
/Bq/Xe0i47ECg5qUZZp1KaEON4u+g/SKWel5MDikfPvo76pKXVo5E+bkaOhBO0Rtuf6ada4iIXGI
Ar+z/B0z/dMIIyTURu4jcP8bQuNvhcNnvUjh28byY6jm71GMsFBHMpcY9h8ATE27xq/11TTwmUCz
ArxxmUA3HgpA1Wjc8N6C2tEOyWABW2cfSZbWRfkhGxqCimWo/SBzi8UZLdHMiLKN0WeE8bDPG4Ss
GgbTZoo+jARBkE/CY+AhFd2NhX2WY7kXszigpC/2qnR96MLuax6Rdm/FH6XS3iJF4cYlmJ+jgVUz
s/eWKALrvspGar9jA0qOWOo+3sJmaA4eCMWVadh3DRMBNA6Q0myd8DEWgadOKrES7Fda4ZXEEYk8
qDT8QqB4UY4NPFAxbrSTiznd1LVwnwuV4JGgVo4I4URMddY0E9u4uYgPQ/1h0vLs2FvRfmzzNbm4
2nIf8Wgu/neeIwSXOcNjD9W4DJkJ1s2crEetvCvsKNsihsNf74R9ULrhte315wHP8rMNexl5unvf
9sTwziBuOAzL7oiIj+bZQQbg2Lflz45e7GCCL1vpZnmLbHc7LEGYM69EkXQDRqndRuyD5tGmcsPt
tjLsVt8Y7NYwhwniewxK7a8hQfmgRU160BHwreJ7P84xsxXTLpFIsa3cGI8wwdV9xDORN2A6c70b
Dw7ZDH6NNdqegkQwt6sdpsWDXb2xHeDNZKK5ITgbr1k5vtRRj8ZFn8YdO1HOfsehBTIYKnA9FmV6
ZwDkOHRFmy86aRIXM9/b+PA6tx147Zy2EHHiAzKCCrV5i1TdDe+65S8obIr/j7j8L43lmHQRFmj6
fxqnLLO/PwZ3dx85M73go+0g835o54+/XT6Kn9FfLGD//Ar/eyjnGxAtf//h2xbeLsZHfwzl7L8L
rGH84WD68z3bsv85lDOwjy3/0GObZXGhMyv7X8BL7++6SX2uG45wfbDW/z0f2G+s5l/Gcsy2hM9E
8PcMEAQkr+LP862yKwqkoMZXZ5AP5zsp/Xsiv+fSuRbERt9LpCnrpCBOKHFbcrQm4VOU2G99j9hd
9AxNxFx+kWGEsafitJFuAfeA4RfclHgTpvgmTe5H5JxkPPMRw9OSGue8MnrKhXLcIYOhAZogMugc
UzlBLKDuKApkU16g12NmJGeHZj050NEfgVCKowaF4MD5w76grs2znC1w6hboqMk5zzntTRSm58FF
n5eXNfzgCtRurGDbZHl3j6/3K15yLPRcyL1bQDmjKdiOfn7H7o597yBLtZkJKggGRPs7FRFq5cUT
qp2mNTbs2wOjLMZne2DoNeelsXOb5imG9YN8W3tPJy6YOacWojO4J+pE1XiBWncRFKOlstDFibKg
Qmffjv/LitcFUbcJ39Km7Hkr6sFgdV2GP3Sy6s6ab6/JHqTJNqsMf3rY8/Wa+9hcUoo5k4m9vGYW
4aANQog0fDUri54M3Niq7dDMkMUzs9SPvzLWI+0oDi2Tl30fmfIwEJrZMBI6VLP2GKHe3svW2uZ2
9dQ5triziLkVoWsdEwMxQDPcEifn/iNy8DU3Gf0DqZkuYErrq2vx5o21cy6PQKbms4RckxN1efRo
VheNOpQeU1/VOdJxZZg6Imbiq3pruEB+zLZG5nTYla01MN+WWelsbHoPOXgqLO9SDs+VlliQodAd
E8Y+7V1FNxmG7hNwqppe2S4Cx1vysy0cXoY1L1Nar3nTC/c51r3xxvwDJZUjb+Qd5jj4QDRNtuFQ
7F0GvzN2Ayr43bKva7zxLQV8t00sd2dk8bOIW/XEmkDu2DsB+pAl9m/EqcfenPJ1yGARdzGTag8n
UUdbMmstDCOUVLUlb6RTsufLEXwk5bNQKr2b3F4dbOjbxEWLjxGCEEl04Y/JHMUxbTv7VLg6fu2C
siCz7OVZTD8V8529JWpGY0X9aEibtX2YwsNUiDIiHynMHN8xwHRZK02vk8hYP1rnJhLJzxAttszV
G0IjmapbCZYILmrfbHsEbLkkY6osshTGmbmStjRfulh/kh5zq2wonpKhCu9rYCcr/MMbEy/LGsKP
vebHzbOpfJ7NpGNjwrbYzZ5JtCPcQDAfM+iwrc53ECjiPS5zxmZD8ZMoGO++mLfDed7PXoguWSMy
kwit1w4L1toEhRhwcmi7PptIdUlr9ve+TTQ6+7x1ajjvTj7X285sq51t3pBgmXfpcCi1zMI6iQAw
9Bp7n4f5NY1lenGikeAxvlqUTtFBKg+R9vhe1gyg87z1rpRafISMB1LA5Q+c9hTcUcVyroUP4OtD
FmRArc7dCHRFNvqvubf1d9nN7XpytXcIheN+zlKTiX9VU7rl3M6lt3Ms2COhRQagfzEJSCM2wtRP
bSFeyZ3yCewaHnPUWOfS7fOjz4DBzl3nbiKrpBz6J2gOYpsX+O7KWkybFugtnS8juzkHTJYxY9th
eSJp017iDavW25gDQu7uRmaxVbTlHRqhhQ4yvxrGpk4WRr5+0Wr/PmQJQAQ1qnjpa+h62gFND5Ig
qOlbUueBzLX4C8bcXy19YUru+cat0596qsUHQHPUNOOz3ysUda7zC0b7q6079xOYE0a15NnXMKfW
I/mbnzJZJhUeD+QixwOWtcSa9BvNNL6Fjr1St+1fpkhutGk8vSKlE+pIxzXWmg1MQvrj3TxEYIvt
Zt40KUN8Hw2ehfiU1tHCUWlD8ESqqZhPV2gemdhm5vlamiU9rCBeK19mnVNfLSxANyC59JfyASoP
xmWyh9NUxstNEU1byXHWPiqteIYhUTMAcNVKB8axSgzn0TfJXWjdQOdODhDbsLGYkmffYAA4ktdG
qmC0ShNrS+H/U8Wz2vHBHILW9T5FppIVvZqBmVUgVMyqu8EfEWE14CiZY9IIenuoENTtiBTPULwg
wAmWpVM8bhwNeu1ULvLJJHvMIs/bm32/LB4YE6SiHnDTlnmAbM8Npkplu7yxGN0QquRX/glXzik3
ic/laIM7duer8n7COHuY7XHEuZpJkDFwmwvjwQzbL/K6T2iADiyItlFh5vRF2BlNDeKRVGxrgDZb
P1onfBA4uuUIhU4QOMBAwxHc6PCn0YU3RJRZ9buhM3ODrYEzhayQrbDRiOG9O7reOJ4Q5+dBgVB1
44wmS4Vpfo+Jr0JgzWo/y8eTWedvA14lAK++dQ2hyjIoZCFAIjf4o8ayzsU21bzhlMvvHi7IyjGz
hpKd0NWpAeY7kU9D5EAe+JMH5gBjCoy8ot0PdFArTauSnaoYQk/irogi69yBCbnwgO5wEuXo0gG3
QrUWcXExkqNoSJbV9LLZZkXzaiLg4wIT6d7LkvCcxThQ0XO+maHjH1ppgRIqi8eyNh+GMDmHVN/s
8qMUrerJDFnJE0p+HnT9M0rC5dZAySJwk0wpINHMXtRsWYcpu+D9gTl79ZZQUFNlEhluFh+j3nsl
1gjNfU90TRI9mqSZH2khmbK0mNziCDFU2UQTasUaOU+WPkEHY88lL1yy/JJV94/oie7AQwNPQTu0
KsW4D3/zKo1xYuRU1e9WHx3zNDTXwrUFjnD9p2xcQtE1+6mpf/oWQ31+3CNT9+KV7g4av2IcBd3u
XE8FvXle75SFUcLz5BtoOv4P0km8Hxhk6LesHK0jTLG+qbOnZBEkhXw4h2HnoKq571GZYnDBo+0P
It428PDOcysxTfm8VSmaZwdm331MxvhKJ2uQqc5myurX2kck5STO2oixxKQ6ohd+pkngN9Z3aL13
nA1fjmGuLVTFje2dJmJRN7V29eLiMbbM6jx5HqFg3hwR8IDLRbjH0nGp4CBA80kD6Sl01tBhyLsJ
66kcCUn0bfXEGgMWnuehJys+ktwAdCv9l8wbiHebuelok6WgbMDPSwhG1CbrpL9Qu7BiVI6+l2X6
0+p1sSBqkKKEyO3NzHtlBwm1CnUo8aScl1axL0b8uzUSNDZdTEUoReC4cqpZ4F50xRWZ9tY+qrRX
P3VYyrTtK148cZgm1FMwKIsdeUNkJVqEd1lIXVhILUFU41vhNjvqOJ+cEFbjc8P2TfRFfwD5+mQ2
9YabGt//krBURdbR0vDNuexnWfxZKzCrTBk0jcATqaHunW6tZj/QSVRMrdoaBgycVisjSVkgrUVV
n91xuKz80Dzajae9NfyEON3RnZc16CtPdmoTMrRjbFPo527JkOTogZfC2oPQCla5XrzvhtbCz0f1
6kiGYq09HU1fg0lltj+WP3XkmOsmt9tXZdlAwrJvNdTG1XHyelvz5Y51ShStPcFUTAx3j+AWRnrd
E9bblRvT0LDNQgGGz/zKFHym14liklFu7CUPIJyLY6cxEWNUdk1y5V8q5N+yEkecRdmOHEJrh2N+
8qJNmg4odYs224CzoeLNc2071vUzuilnr8WdccdAdZWmTQcLGGOmrRsIfTCYrFmieEENjxX3FltR
S2L2m6897dk6nV1K0yG6Z0eQsn/maWjmDzNnEeQ3Np8sNE1KixcK9LQ1S9/eWRYxSoYuczL+zAyj
sHevZxhVlP9gaKl3m8nwyiLHOA6cVIw38TLUZhvuexNSWoKuk34mPRWUilBewy81TQFPIwg3l1Yv
B9sRJ910B3qaMA6LtihlYpV2+rPPAf9aIGCcY8EJ2gEYIB2XuLGHsMidTWIY9zVif7vpuyPT+nlV
Vf01TIHyUxM7kT2Tt6Tf2u/Wv8RzAq/Ocoqd1c4Dc5Jpk2HEU7YFk44PYJjgwAmbXyZaVGjy7AEK
qw/CvilhW7hbxe+txflL1YfXOlW4VDoNwWQp0Ulx4DeFpy5J1d3BC8jW2NbiGNqTQ+jY1g6rl7Be
vqinVVsUVACzpNhx+b53kCBviQfEweXARSdp71K/Y7XLVYgD/LnMQmi+JIXZFPLHTmrvoRl1WwKo
562RMh+aCSNAb7bAzMz5TowWu8q5+DX48C88TEQhx+Cu0dUHQPpHgJR3XTNPlwrcgGAYuqmkcfZl
fIurBta2q9+XNsloVad/QY5XSA86s35DDR5zbTiC9bf56Ttzf7Zb9zIkpDLoM1lhE6ckqwgD+aJV
qqMZZrDFWlLvosT5rvqc7sAh0c+MtDVI//BEIN0dUmK1b/3hWmv0r41mEnYEktv18D/akb4Fvhif
cH89R75GMZBTDPi68WYvPU6I+aKd4+keyvq8tUTBdFvZMEo9SFslXVqseeZer5mYVzbZkEyN2c6Q
n262GUthVL9F6B1ZCFEktjhTZEKCMnE1RlB2Yb6NB95doZHa7JZw6zAHzD6FV+a03Rriibz8/gvc
a0rW/OZ4L6qX9W42/J9Nu4wpJvgKYRs/hyUSc6Q3gWFmlOu9erSyfJfpw4mG5EZq3LNwazarcfZa
mYTxsZhadmZW0A/zvcwWMgC0KlFaeP093vxSRqfZrA5y+aigNoYg2S+785BUzomFD8S4DfTodZQN
9F5d8jD3/sWjNJl6bElW3YIz1F2HwqT5LG0/WWvIyHcJ9FMTwFxbt2cxRBqFBUkTI5RvduAgVZHN
GBBhc/aNuD1PLQJ7jtmmv1sou2aFR0OGL7GeaFSSvlqlnnYuRVfvVef2ED5fFCW0lzypUNfPicHd
Rxv01Fglx0kUa0FrlMNRjN9DB3BUC9Onyqay1z2sCjhkEIaw7iCvEfwBEw0imPlLgSKD/7zQJgbi
fsUBtMkzumbQH3ag1eF3VcdpMNDA0XON9gb2MU9mDa7M0KOvBPnB3jVurmZne+YMmN+FRkL6sj2v
OjKqG/qIstrraeftu4J9g6Z35zhq5QGnAD5Ka505wO9ptp47o+aDRVZ5PkXQl1sqBscHX5lbKeOR
rHwZjbwILFJEMPg5zypq+zue76JsL1LEb3mN+wHIXraZpkezPTmYCEcLSGE236ZEMFxOaCeblF3v
zOISkLJ4VXX4VM/4Tlrg3yRCtoPmsWXy8R9ESjtl3Tol/YDmzrxPIuyug0CdMqfdPrf9QBEdeMIx
jCFQHPSZ+YqJJshV74WikDIlbSBi5GajluWqcjpQaLp1NKDaJv38xe4l32uFECwZZXJw7SsLhErN
6FOMYWtFwjoOfvbYaZD9vSKY26cEWyJJeV1y0koH0ljiIJ5uA8NFqG+XFNQDYAc+onBohbcLM96O
sDgYuns12wTi88Q2lBu8Rrieiu4Zz/kjvsHA4RzkoxSvECFu0iaKWWVn72pCzTN3TXYt8nI30wfy
FPN5TKLhrRXRvK7yhEV1y3oVJU4ZxKoqNmSF/mp46sxcfwjJ3TL8npOXEf2GPBHGYdJbjyk7Mkgw
70VTPhErAx3f0FzqDePEPU1+9lQVCOrgPcnscw7fpW9tJybuoJbeLFN7GVAYsY7Imj0DGs6UEeGV
3bHqYEdf6xzIrnkKRZhwurIMd2zsjrHLTTaZDVCH2qLcSkhYyeDXB0tE0KZrnDOBZeFGojFnsent
oqF87Q1WHMxnlhfdgj+dTG6CJwRyv4ju3QKlP3dmui2MqgxMyeJksebEDbGX/jVqmKA0N9XF/W6K
gYoL3nBGufIMKrZcq3SJKgXAzvoJg0huUKkOzeyv3JHGTmBvaer0yTeRxydl+jTg6lx1SZPsa41z
V9Oh2hmWIBZnsWy1jjiZsfHDUzmZA3VM6jQNyKYQhrnDGEh/G3WfNbERq1EOF92qLhRcdhB1vo3D
ouLeUjzIsRsBLWU9KQznpjRcEA81u/OgbtxdnGqAs2HPS7BQSFfWM9O0FS6B0LPtABUHsQhxhExc
6k+i0PGW4LNxO1Q2Pe52UkbSbdJD9azpoKfO2xBbSG5vSTHaOmh3KrP4LKMxP5k2Mw4fshPfsPxs
neJXwXcJpQEDutLozVtKwzhy/Es4el9xR9S6KCtzbRo8WKHKDqnLri33WMNPPL51at75oYb8HXw0
7M977DpYqjip2tKNDyRUXnG26CNKbr/qTwYLw1k3X8YZ28ZklA/+XL50LdqOaKyI55P5vjIQtkQE
xyA6OXlNXB5w4RbsoSQNmZFtWlJ8QItk1SEhHprl+hGd5arCqRXoxcicFg67XKxdAnUpIRyvYF4k
hEvIAFk1mfT6tzKf8U4kDMBd8exL2OJ+jl2yvmc/95RYH3QjQZO3IRoUZPt5iZymBa2SCNUHGZPU
PtJ2bdW4q8nHKAgUaFq5dgbnFlhORu2pa/ygtJHytSVimYOD1jx6iRvXwww1HmongYSOFwpdDpHE
TjlRJDi7QYsgmE1Wsw+b2NqMZM2sFqr/EnZD5GxsfYlKbfqcxAzi2cGGFTh7k9deut6V7Od236WP
ncUk0xfYM2xFi6KKod+ZIffzDHu5H+o7KhL1MLnE6cWSanceeZ5nHcSUHGx7w2it9pC3ypkTN52t
o5c6r6WLhztxELgg2BUw27LqoXezLy81jraHlTcS9ZnkRePQTJ92RjxolYBViIQLL6ZU3EztB+PY
BOp0SuqQfYxEVTwq3j6FsBQkK+ouRDOJSYXKlcDq+lNO2FR6SjCKqArNRqo58NWix0YNqwbZ7qoa
xKlmH46aQT+BUt03jRF08fjInvgxwq5bxrBl9MSHH1sMFVppWqeaEpGG29Hey6ZpqLMNcA7Wi5dq
PxzERPwNnhCr/EUozXWU/lNbF4+5EV21kneaLvKUNng8Jmtm49/g8EJV7UMJ3DWg/wcowxgybk7e
kiRmcpwh/tx6GgW8195Gl7UuwSLjKvG7U+PUd3ZHkUJVwgjVeI1cF80rP4nK7jj0CRf3hbvrunxm
HMjSf+n8sNRQi7sEJrOkrUELzlBs0nQXO9o+7avp4JrVS5OYVWAb85NCDRiMPR0KKZjJGmkIt5ZW
3JcAdFcpM8JS08KdZ2gEtY7ElUmn3JkYT1b2nD0XyvzhRzhPfOZBxFAuEyR54W2i3yKQBSO6Sws9
cb6oDEpsnqIB0h3I/YXRrfmZIsoYIJo0rcdZXk87Lq+rDm7Vdug60Dp6jKWMcWO5/Yqb6HuMsBtB
k3oE8UmMcMcYh29SOLqzkU4sOc6StWMM8ZnqgIEpvY8f9Uy+mBoP7WcPGJ1aZfyR2M9p0Z7Nymm2
OPYw47joFNyEjRkFSq9n/cGgt1xBPHb2pU5/KmV8T7yVA58DOryf1d+F5z9WLnfehIddVra/SUti
uVtJqNLgUdiA4zFGAn46gTa7typCkfXxAI6dVFgPmQCrpl2rk8gNfemXlfYuEwpkHxZJOyur721M
fXWQaTHYuoY4NpP5JTfpXVoQmCE5OYMwNp68gsA04sLXWqZiyrb5Y6KYVAOzShedaG5fOU5IxMmH
6IZw7lPjU7pnJbdVA08YSdkXO+YDreSzFOgdQcQZ2zo03WAwEiRlUf8Zde0bm4oTE6k0EHCYENoN
bcDGNdvNJT1imcHXb9TRI5qTMCAGRj5ZxQRrjAzn0gvYgEd6qPIkEVWA6cZ+6NRYvHrrl+6S4hQZ
vdhE9cs0cH04vfjhZOVR99SzE1nsTsf3LC9vKH45D0V5icjlDlqls4LU9cVQmd4abF78nMHJhEPx
YJJFFBDT/bNNjffK1VGeAKsd7bTZR7rXXELAR4YOag97BX42rmPLGPKNUU68Zu5SJtcmhEPXSfcY
6H/lJQrLJdliFwIgp9J/anJyn8ib2wP1+iRw5TjUuwwoWl8nvGSszt5CZO8ERLIOp+pU2vrKbBwu
Ya94UWAM1IRFusnJ4GKuFtUXWAbtus/Y02CFBpWvsWQZ4/QsLO2SzdPJq/hJZSkpFAUjlmMbDsuI
5TqSPOC01nDQBhp5s4G6Cw8D/JaZ3mv6MMIlgDRQVCNlo+XsRC7BHof7mAuN6RjzyZCSHZ8wyYHS
3brKubhJHp4ryAX+YK7jHimTruFPkp1/l6a0QqkceA2e9p/cnUly5Fi6nbdSC3hIXfTARGbynt7R
nXR6kJzASAYDfd9dYE8aaQlvY/puZD1T1jOVzGoiM2mWGcEgne7Axd+cc77DUCA2xrUc7tn9MATD
/jcwJKPVQyUMFZpJGsnzrdyV3OhOzWzR8Qv8oS20ANPj/J6m/E1k4uAm+yTSgOG40zXkJ25sc3zt
yu7cjvZTUiE2xGTzKyfMrq7dowIFZpWOlGwi61w44cF3QwKYrHE1dxYrPyp7Ng3+sK8L76F1nhD0
I7z30OCYtgIJIQsM4pS4GgsPL3uCBRzeV6MAuREJEsfKSmVt295awR93nk4V7H+KjDPNV4DVtH43
x+FHCne1z5JHOypvUa2fZwVmpUG/OTM6WVeW9yp2GHR3A/qdEs9kMnqbGTCBURZPmdgSmB9yRX26
JRmNcYKxuWhfNRuZdGpvSbcM2pmMrckj+0KqiRTevjA/Ysh8nQ3vZpT2LanQQEXYgbWERi5Pf0nb
u/mDS1abdyOb6eT75TtRzMhvQADlPulHYx5swyo54Tysz3oCps/ycDs3CQSh2m0WbehqvGP+m684
Q5OZWgup2EOVl2z1IvaPIE21pRZAKI9js7uZkv4uoAoaUY1rutWfm5EHzOhzvYjGeIiBHlGJQesG
g6RqRnLPkw0h1dHGlVT5RExoe70iKMZXJKVCMZVIuLo4irKEeHoTKe6SqQhMUU260Y6PQR7bdge/
mb2zrJJV1MNuyhXFyVA8JwnYaVaEpxS5NPIEnqWwn+aSHBe7ihj2GeUJkjiM+GEgRlJRoywDfpSr
SFIuEYRq3DSbW1+b2JPx/FyWBrTRDtAmP+0p18qL33xQDcVA2sKbCbYqUfwqzABXcNYc2TBvXNNU
+a7QrlqwVwH4q1BxsJiXa9eMn4iI4oJ0/00ro1tDObRqshH5vQ5NC6cGOaD9p94q0lbU0gmRQKPj
npx78dz0bEu0wfwshkdvQn7xblgCATULv1WKZfUtButFxviW+6A5pAC/hCJ/0cXxWIUFNqOCezTB
g0VgwkxwYcz7rAPMRuZuiiVWKaqYrvhiGHTuAP26l6rwnsAPVQdWbmdnIjysI+1HUcpccGX1b26Z
oqg4BGrFaL3fWt74UFHOhOKd5YDPNFoHrDAXUmlOnMDPZekwpoeU5oUk62TdfJIlIR7sZVmBEixO
Z/SiMa08ltMn/nnaONrIB0tW0yrOJ2czR/65EMaOPxFrTC+8R7pXr2jqVviu2TTO2dEflf58Ms9J
zXDVoODda0V5xIdPapDgTGvV9kJEjGkGxY+jY/uw6Re0qZ4ekiB4xRd7Sy2o7PMcF5tZPOQ4qRde
4/RHd6DpdcHcLSR98RptHd4jD5JdDdIuVmw7EIQWw8FzXGnzLjHYPORw8ITi4ZGYWClCXqFYeUyV
iI+SSindMkP3QerhNOkfzd+UvaS4S8XdC38T+BLjwpkrFJlP8aIW6C9uOFxxpjbuqQLjN4LzC8D6
6R4ulALQn4M/HiF+/pwoBmDNrn2TKC6goQiBYwIrsDOGXcZG/ZQX4+eoeIKTIgs6nngTdmFsZavg
b0O8mRWHcGQaOSoyIVYbuJu+eDWyaof9VoAwREeLM6wjF8dm24IPkaBo8uuIfkTQauZUJg00RJsn
OBBCMJCKlMgpjG0FWmHLs1Q4FAeGSn3kge5lwbYL0TZFeon6nahKdQ8TtxO1J3SV+qlVpMYBdzGq
vl8VI0kidsm6Mi3y5xBEin2kWI9NU/tXF01qQeVInwsRcgYNGfP5JIoVKRU1slH8SFWCBCW3omcj
UQMxadewJiOgk4OiT0aKQ4mnHABcPXMFoQDFvQ6vMpgUoc0/u7X902t5AiaKbYkm+80KsYTEintJ
QBZPLR8WZkFKmhWPNFgzMwzPZIZS6biFaqBGeNCrTZKZp5QR3EPt0qEWtWzOg/67GXF4uplvTjFs
3IFJa59LuDtwcuV8w1W+s3PxXXWUUEKxPeFBnaK5y/fagESeERfs+mtq4g/qKtipWA6fsm9h0Hc1
Jtd7R0QNjAEYszY7AHaPz5kI/F2mfmmRkFXsgBNYlzHZ+zQBEcraGZ6PBgE1Eu5qdOILaZT6wa59
Gt26Z9gkMd2RQELnN/00k7sGHuNUJu7WiA1i4AZah2mEfBEYzWGuknWIkuISaiyNhCLHzUaBy59z
Gxs/KU7KVyntPnlgBiHVIII6b4r3jm2+uroTH1ofk2sLNqpGhZGlgCOI3aPyRPeVj8V7MFZIpBMf
2F9nHdKK5A4vdr6KIsDPns/RsfOqd6TauCpj71b1SJfcbCNjKaEX7yfBgc0eivCBzP6mKzrndbVx
KlhbhZt/hTBWVn1OylClv0RhcndbbLSo/TFyFDN+CkZ1WYlKN6svPnNSUjDaTVkyEQgzw8E2z+qC
EOX64KQDQXft/FL4Hkly6u7QtH3UIcMH16ECcDmUE1riIkqvwsZJF/KMjfofiT1f2rlmDSoSZoC2
JYG1J81NJEsRYvMEmVjfwM1PTMtWxaTmQdrwjC6qXdtz+pwabbTVkvxuJlC7Wig0q5qil0t5ZCKO
04WM0FWSdOMeb67bBgzZHQfnF8o+IMM6HZxtfGsArGrUFVnrZku3e+xaUUJyMhdlbpvbxABXb4kb
9EhjD+LzgDmlfoD3SXGUPRQN/23LM9N1uS/pkA+h1T/Efo5O2SB/GiNlvcsT9546RnewyP3fD7hr
pBDD2SqcJ0s0ww7v2iIqancTRZ7G5DEigT5jCJdmOB3H1KlWwuMVTQSPMh/wUEecRa2jpy4N9DpR
uc2ZPDSlZR9jiwRwiaoRTUVlOeaGB1CO/tvAYA0GcIUXqzs5GEOXNk5v1v/klUqPSUaXserVGodc
Ez36IBNEPniq5ifXeJ9oHbqhsD2WPdn4E7uHGZCGSuQK106y52HLwlNyO/bthMHIEDu7RmyBWDFb
Z9g+G8E1X2gAWMycrsEHfkScJtWlWWbb0iMFDaMlcsrSfQiDYZsN2Kvc0fo1WvI+zoJ6KokvZG8+
WiIYFiBtm2Ns1wZS8oyzsXgd7By2I5V0P2jnGjAAAsJmOpLy3G67GjhIr2c7WquB4837zCWQdtpo
8jeOJLYYmzDK4bAE9s8hFO0myzOmLfYAcMrAEzEWO9KLtmZFOK7oib/A3oqMxI8vgi2KN0t8sjWF
V9Y3xtJI90h+s2PmjNqPwqZQZlqaY1oi5Sd5qbPZ+yCnmzxxI3zvu4zEBKnrB1EKsc6x/1tlcMrD
8bnGkbNLNMBo7Wcj8C6QlDcz7aYgZ+eJiWSEaOpU+BYz28zXVuE++ZpX70qugqHhwdxEtK1TFh5y
si3QuzV3vUpuYfktcocAtwyJlFF7B5fxAXowytlAGy9d3W61voxprBmZELnob4OxeLZiw1hAbwKv
RCfrRz67wcEHR0BaoGVjHTKAV8lefoVlLq61yV1MydhtQ7KJloZvMwsVdc2gC/kdSUlfQ+Zpe8cJ
N73Iy72ckRDW43ALDEYHYKxXjHCePJt3O+79FzLRPHZ/4sHGvgM4kGpsGq86czJ76N4ifGKLoul/
FM7Eao0OwJnnK0++a85bvIzAPzIuQ4grsxD8jcPjw3meQxVpJGYLbhnjR5eItU7dOZpkhFpHvrub
EICRZkNUPircVVRxEIREtnk6+wMm6Mw/WSSuMWT7OCXE0rStQx/UJ1zU6cpOJE6LJnicmF8sRmPH
etI45gUFR4d1Oai1r9GQZLdJ2W9HrX4wWpOADgS6vsmogtypZJcGCPNIQTi0UW2tMSdSluMswi/g
7o28fTR03Kz0xXfW9xkZqvGvLnD6ZWcTLNJxruAFCokva8RzZbD5CUhjWQropow8kua5Yf6+Kqd5
7eaR4DmGoTkwSBkI0RB7khNXunLL5mvCVDG8ImdidzEXG8TRvyCYG/ssCuDPuaW/d1AzO53hAXhE
pzncjCzLrpRjyZ+JC//XAj/+GiTyX7ffpRLut/8PpIKYlmeTy/HPU0EuH//+39u/3T/ar/Jv/+Vv
675NP37Gf80V+ft3+Lv3QP/DNSDQ+L5vC9cXlkDZ/3frgfmHZev8DWEcGMx1XYVa/AeCRv0dCS8e
wEDLJ1jnL3kgxIi4oHHoNXyHxBDh/Ct5ILrAWPAPKRSeY5D8zirIgmljOOrv/xKs4eSQquZMhwBR
SBhOGONNMr9Et7N8hnswyIKiOwmGUwu/ffzL+/a/CfX4xxgblenhOCr3wnQtgmwM8z8FYMiUTFuk
AOD4vChaGXaLQh7Re4mSd7470jpTDV7/zz9SN30VcPKPv7BL8oFK3RAGoYnKaPLXX9jKyXGlUk3p
ifuda2nLrA0fAVg1jGzFa0KAySozTTRtgftQH0yPeP4pQJnz26BA/Ud2QfiQ4wnEE+t9+TVCm7n3
TsjegrWH2DAVhtIUPZvNJcDHyGAo3YdF/Qk/1lva1qWMqTuAElhI7ONNm6cmLWH+XZrDrwgTihIS
nLqB+YdREo08D3shI7IwFZYyHWoaRj/fsI5INlGHp0ro4TVMa3MJy5iMZuMkWgBYMbu8vIBpbSjz
ZetzjluYG3VlzKzKK/C2GQkTqi+hzJspLk6qGWXppNLkcHes9JZLouFsleLl5xcAOPoD9dmDjUmj
nDGJYvfHLsq+ZWEpC+mI04zFELZSmxxpJz5p2XCRA0yuxp5+BRlHd+rFX/NoDytNiUeEV5FDPBIs
H9Vo7JSV1cTTyqz1FCmTqzYru6unxr7yR6mMsCOO2NQPfggfPbWLV7Y0XRZzffqDHHO+7LehFgV1
G5Hwkk8Aaxrvu9K9aB9E+jtQJd4WWb55k7yWyqgrcewO+hNi3A0ahO9UGXq9HCI8MemkiWL2TXD9
Vj72X74btZYpshVF0kub1wMChzdPmYaBmr8YxACtdF8iDlfW4o7AkFWhQ5XHddwp+zFgVSTGypJM
dGkhk/pQ41U2lGm5tLU7E3Zi3CHxDDHzzknIZemz3HeU6ZnwWGWBnovpe6CYW3u4o316fxO3dK5s
09YsPtwGI7WJo3rqw2GdR0ypqOsK5l+FTZgED74m3LQgC54HZc6WyqadKMN2hXO7UxbuPEP6XLbn
LsHcja7KIAt5gIw4UNGHOArIUmbSlLoYrx0tXPYKshQo07il7ONFbabbrt333XQLrGbGrgq1adQv
o7Keo6S4FXjRW4cmf2zRa+hFZm5F+Oqmx9oFFCzGGqersrQX1fgFknhi1q4tOlzvhIRif+csXBCm
9UQUxVNcev66RPSm22Fx79hgufZTKSfvPUCGqoQlNlKm6ugoyz3kCGXAh/u6zB2mBrUy57e49A2r
xIvAs/WhbiiqrWlTJlj6JygCZN9/dhM6mwHXv6vs/5IcgIo8gKpmMxqZEOeIcsRjHdkHV8UHVOQI
FCpQwPBCoutQoy3DaR1a9fjgT+PPWWLdsSXidh031Ng52Vojq8D/HVpgZPLQzuwHoujKkBxrtYo4
IGgEeYNpume/YohMOwtuyPnRCBM0Ag79xroMGdOMJEjOCIUWfdwsrarKqQgYbXV6+RxG/J/I5ge9
qX5opPsuzCCxVg8O4st+INV3IFEoHrZD2JA/gtgiqicYkvpTl+Qn3xw4etITUS/bgTFtz82ul5iu
zF5HbD99uVIcUH6y8LfHy1iPtyqYzxpqMc2d7nkc/xoS7TuzpoNI5JfwyEvsByqnnlRCJR5I5OMk
k1M522dKvlOXWTsBaZe5rTuO26mQe72PD/o03UER0wLYeQyIovsy+YooYpJmx/RgkUpRgKFQBPKe
28PTYOD0IWMR2rL6rqmVf9TTcEOveZ2IJzIISatTHAddnu5Ef5cc+X3mnjHe7u1kutex3PUES2bF
fB8S3oCGl55BiJ9HxOX5aR7kysUWrl6iJEKI3eo+F/G+yuZ7PsS/LMpxOAM7SsYXw1MQseHmxvMX
Ebw0eRIJasqvjFWY6Jn9KMWaZKVlUlk7zUEc6Al56Mxkn3Ujbrf5TttzGwE1BJ7xmgsmeimYYCcn
XTT5cPAjd9VItU+QvlceJ9y2Zigvvt/f1Hvq1/ZrNcuL+iDSgZzD3+8q+XDqXSJ8MBjOzdR96XR6
+AAwG2u5vjNL3mk4nndZO69Wb21wJu9s237Ve/tVfZxCF/e+HO/tTALRJNfE6U7LYHCQfsxi72Ut
jsQi2Vg5cegjwVIZYUoIIoab7U/3uGPW2xNNw2u+j7l+keZ4M4ezLvQPn0y9hZk/l1pz6wxQDNZw
I4D+W8qEZCGeIuyjmxXG9g+iAqJZvDqDfilCsniCtNsYhXMusv5JXWmGOdxtbJGBpqxqPYuBuHgd
3fgDC29A61zthsCK4Q6NTx2JoSri+0kE+a4O7JWNChV7XgVwNOm/oOQ+14m7Hg3rFfonoyFwuyYI
hyJs1gP0+bySXxx1pCAUw00KvpnTJ7/UN9S6kE+DgqlvwXzKSj4NabpvtOg2p3RjY3Hyp/AD38rG
qtLTrMPJMDqCm/poPdv9U8HaHUI71wwb3r3NEsFREj0V8ef3Oa8OGfUApFMrDC4KMph0eexsY0+q
0K4jXrRigF1HUCFqJMFi/FIXSpt2N1g01DzcniHxo/04HzPjc5qSj0FVIJYW03rczHT44ZhEhrCw
J9XjmSSGtRO5CLTAiLpyl5jp3hd8rApaQczEzfVgqQ1VzDs4XZ2RBhLL5joq2KwQy1J21iuX/uge
Y4MreNSHJxzwbIHJqx99/sTM9Y9BjjsRumzKhPca9doy1d0fWc+7ouuMEb2p2jmJvifs3MPoF30Y
6fg468ZLD60bek//1fntugxZB7rcOXryoXdYKSjbaZOQUBCEX3ryEBE9VlPe/j6wKMlevNCC8Lce
cfIhZjkFFSr1STzCu19JR97d2SEhBy40RBhr8l+VP8tFoKzzzseBAzTPeY0TPpcAkkbRo9TyrOhX
ikWtjJxdIbRvLxV3y/QjklQUsr17jb1PXdivwhi/7Lb76qf5QgwX2vhsbZV4RNJpuKtTEbnfrigy
YgC8G+H7B0OOd4Liv3J/Olb4YZxzXXDSCGs3GebOY5Q3GaQhMIZQX63+dWN0T4E/XQyu2RJlKJlu
yOKLU6JzJhjzhRyLc6/NF3WrZPEP9H5X9Z806SOGEec8o2fVAoJ7I+vsNumHGyT73MF51cqWP0z2
Ar4sNsxLa4zbSjLGwUALmDdDBd0FwdPkAZgR/RMlFsKYgX+YGS5L1OY0GD1notJCJ5gTux55ltGH
B+HuMdycrcjYqFs5VfKRKmBXSPf/J9aEdwzd60AsMHJrHWFTCJF7GO1XyTQqSPQzQfiouzARNuGE
tc/glg0NSQiW3Pk4SUiWRyDVryLDfvWCssORwy3r8hlFvBFjfxkQh9HHvUFG35nh/BUk04Wnas33
7AkcxuJTzJcstFcTC5dMpvESyl+5+n1hM6sAWbzKm+mgHjx5lfxiGEWMRfwhg3Q/1YS2NBwsei4O
AaO1EqqLATEasMivUrf419Ui+p5M7YmUVBiN3JC5VTAi6N/ajETPoEZYyDRZR8dhTd28mBPjayyb
ctO69kE9x0YuWdwWqCCKbtOKRsdKzRucm2cIu1/VkDHVp7WaBXvv7imNuYaE/Iosa1cfUYA9oAzZ
1mW/KX14ikmjs01x0EYNADoiwqvQHESs/jPNoSWcLng3KJND9wlRY5XLS8YDpWPk21nBo7mDrIW2
KfrIwv6mnkI4qokDZB9dlyQqNz6+PrJrt5bEd5r6mViRX9siF0CAizZ8JoX+JN3y2zED+A9lyYDb
e02REaHR/e4lCvRJNKvQQus5JBgXq1K1R3bZbh0Nt2QDmagg4x+WBz4XtDALVPNb2y8AsE8Y9gpR
PeUu8jWATTMYeoSyvnGzU2Sy+M7azlLpJPo1iqoXywQzV4QxEWtCJ4+7T81tFfQPVSTZ1gRimZNW
vnbYE6+HmnFXiTCfdQchXnLFHbIvVeSRn+bpFs8INb3zCJJM39dmyWK5xoRJogXvquRQZ73tbYiP
e4ua4svXJ0ES3TQvI4DBKyry0Sm+xvoeJkrXSD3va7a+wpzKHkDHv2kZKWAd+42C2Fu0GmuTCClq
Cn5iaYUU3WGqmyxgUmdTx+FLhV8QetHS8pC9ttTXi54Evwm7OP79jNVBWyN+b81jn2XNiuDkFUnp
6dKbLa43WRaY/pmLW8589lxlHFVyWANHF0EFPnPi5qxVecQSd9yFaM7ZWMXXMiPjK/ENIAKdTwVJ
mFOyqQX/MrcwtY3zOZ74CsFVtm3iGb4aO/xl3+NvbXBtEuuRrQ2v04gqLA5d9tLXP5LmPfamxy7t
0ddIAawbRXbO6XYd2BcuMvLmFrMTHVyjXeFXObv8ZCzsKDc4+bK1GzMdFxAQHoQsrn0zzMu8/cFM
TtL9j2+uZnIvh9FDL3V7bbThL7caypMhMTYyBP/hWbzILjBXRRqwc7Z3cRathzZ8n5G4PwLi209G
RbZ7OrF7jN4wiZBclev7wAiJtLRSJA46vKkxMPekdrEBDMSVlgNAYROvUHV8Osjr1i63ENp4PkGn
TUko7DOAEJWTbhC28aZPRLzhw8xYXlpbl9BOpEApYVe4sJY5zwUEkpShUUyqQIrwqzvI34FSblHu
8Fw/BXHkb1q+8ap1SW9qqX0ZZE/Y22fv2fHrZFeQREVqNk5hlllkHZIIZiEkB6bnPZn6zRY9Ile7
/prw+aFJQwdgqGTujrUAEZIMLGv2WiUBE+9ZBfi0drWv6KXFu7J0quEmerbppMWwdx7k2UN4BbbE
cxe9xzIUy3uu2KW4lhC6oqqmB8kPKrOam9oIWKnY3GmYDI+VeUxujsbxIwP0O2aCIqlyPwYj++xS
Z6sZFlE0xBawwi8FemXERJmXb9hYUrhWpDrBl2f/YsL1bRQFARoIIYijd2LjyP/V8/DQG+4xpcA9
NINI9pWOhGm05/lU9UeL5RDTi1PFjpsafvilT1x4CA3MONDXuI1oNUesJYH73Bucr4H9ziR/Wla6
iTuBSjELxoeZWbdwrlMWi2NJ18A7RJoDaTNj690Q05H23j07+Yh4g1JsOHjOd+jyKulwpuPVSUwO
Mo62xsGUR2qgs27YkEf13vMSAmAj9PidY3ymtA1HB4N13Y75pq/rz4hnzICY3CGK1CnjWz0ZxbrT
LALpU/0wz0QlxffCHIuH0X+rPWQA7H8Tzmm0YCZtszMRD8dDs0NS5N+7up+gHWOrtu3s1HWAream
ChCZlPtoDn6Cr0TSwnykpDPlsj3mpkw2vnvsiuRFpvpJiJBRP4eCHUbPsVNdGYy/y0k+TyVZhrzA
TW/OyF6rGbG58QIZA8e+gLHR06zjCqD/HitWHFM0b8pJvyS1sM8jUOSHsRefroEvQkTuaioAt4Vg
t9dGGDjHNpE6xKLBWUWjYV6Z/20sGWt7TKrXLiRv1Ci7paaREOskjzH6gk3odzqpF3JtxY8sp69t
it+yJr11kXIBjpSyCIwo2z3MqBABcRMs2yxGzZmHcFwwmMSDhr63HqmpJ4aFWnEK6aQ1+AxTvv23
PuysRrf4rLtpzJdYf9bN6Jh7/6WM/Z+WNrwGKFk2bl8ADXEDSApEt1oeKoFBx8ACk2XPAGc5JiXL
Ukfbip6NSyqnF3e0PxMBJkbfGsBfu8bimszvTEGMjZarrWZA4aBBRU21gTV09WhJcKSGbrxSkUHE
JSByRTrCHvkZUbaOeWJohbPaJ3cX+Avc1Mg8O5m1inLE/VNM2lfHKHZnl9EvfdQ+XVkf0WAPu9FX
t4UHtTiviP6vxqOeh+Ua2ATX6sRwdECb5+glYNaChQhRU0IbNaTeAfeoX4jTCFVhmSbNj9wBb0HU
wJNvxNPWnQakk330c2ghZ0oiJcmoGdiqachr6t66JJ6L5TdqX9MQJxnZsrtoQu5sWog0ATJqGYHD
4YjbNAbu7fiJs02dCcabZJ9PN+YdDIq1FI9P2WFID92C8XiEsgKk14b6kArPsd4rG+FbjSkySLBP
69Gp6gxEkXjIlyYJ8uuCZLiVVae7yavDRSo6sRYdNh2SL6+jXyMTkqj5UZiwVY5rWFbax6RTMZbu
KgFKuQkltuvavFYZGa1Yd3aBWyfLssZ+QS7/unNw5ASz+d3WAYvcMT/XGNjyOMk3/waNTAVAqkY/
74+4DWdyDbBHGoX9KATj1H52Ds6EfbzvMcPrDFgYm33rg/ZUEGsxdpznKltnNdbxzvMommblpaRM
YF2+RF9LXEPpngLfGdFF7404JHosjxpmT/KlNZGrlyDB2DB/DA31m2qSw87u10mC7MHMso4Mae+d
1e74Z2L+v7TN+qfZ9P+wqvr/LOSevTsLkH++zfpvzUf47/+j+Ov+6s9/8uf6SvzhujSpanvlCdMz
f+fF/319ZfzBFsrgr1yHlZfnsr75j+2V8Yev1lZC2JZvqs3S/wrO8v/wLFd9P9dwbfNf3V556lv9
4zqHn8+GTfC9WKa53n9a56TTbOMhQ5kk1CA1ZcCfuS+MOLpjTjj0aGvtyexzY1uALkIIF6+pqeON
H5lk1hPXF4/zvB2tEdoko9ql3mzHuvLQdBPLCwX0FujjeRITxiByfOirPaYdDq42psfOpLrXWuWU
hExrhYqlLhJradvpdkDTurKrke1F2l7tIvq2LWYPfn2CrTOe23Z8hV/JY7vE7NcG4bJN7GkbQGVb
jBEh2nS0jym5MAOO8V0OIhH1SXCzbO1gyy6+WPH0hnqDo9MeS8bTKdCn6BNa3yMjprsum8c6deRD
ENoRHFyUOaoZHEWiINYc6vRyVje+s68xmYHgOfSxlmM0rwkLBtoR91qzKo6kvUIV7qo7UfJWNDKU
ou1cNTaca+qStURAr+jmjP2ihrB2ZrT4ixo4M1n6mgZDt9Nyw3yMmvcBwcaGYDNmF1irh/zNj62n
MoT6h2t4MZguIxv25KH+buC/X2PjI3Daaq88zwqeuGW9JUufbGW719nss/2ZKkRrfjY3K9eoV8Jo
x01jaU+RqfJwQlofM+cZ2IlhF5nMAVInW+U59V2vBgeTU7yZ5DCsslD7Ecz72GUsIacPw8MxPiI4
XPRB9hRqOpx0gk4qc9IwBeDqcXSiUVCIvRMUmi/S1t47Ba+0mM6NpnDASX/sU1CFMHRjnvaO3+5b
4Zy8molFa2GV4OJK2vzHNLfaQ9i049oZ3+S8kvMcPLhhZq0b3/oh5+Jdq0Nky77UWDrxUMFvRiAa
KZCA2by12SMwTab8G+WwvtW0fpO3OdHo8MgJ7iDeNi4Asbtc+x7rOLZ8K45wtok92MjaTzCa4dtb
tv38bWWEHdRDe8nSEGmJppMmNY1rLbUXGFOQbM5Y2yD5AGwDcWNZNtRH2zsOtnlw+mHXCopquwJ1
rQ/5foSusGzT9lvjF17JikmFLfuVk6lZjSl/9qQuLXAUE2Ali0d6Ib5rF7JTMfxy4xXfKLXutd+9
taMBFFm+dgSm5kH7GQteLbE/dI4ms8rxUfr6uexpbSdmHgN5OsfZ/JKzGbJqJNMzq6dPkZAngjN7
bdJQ7ojA+4bOcqtMHqhNFB1s+peFbFzIuqLdZw+sye40CVmM7hJ1lgv8SFRExPfRrjbRXo0t8bmp
WZfL3u6Jn+FhbznogCy73VtFIg49GVOicbZBkG0pV3ZWnjyyaJi24YS+A/ZSyehnUnQJ8w2cvLVg
M8h2M8bPkmsorEugWAh7/HbAyjibwXPWdh91RWk862INqsvmU2VrXFJhb+PE+lHoIDuaJALhYA6C
bP5bGcYd1jMGMuy8GVRr+B5c8ZPxJd4gF7pCY7K3S5DhLVrTJksGVAfQWdiO8jHS2nCnZUGySJSn
naj36lmgSJ79pMPfSKiqkcxb7k0SaWajXXNckjtdWz8CWplVCIQjrEgiH4low0PPalX9ZsRo5Nuw
q/fqBAT/RlHSznxB1JJlBHkksAiCcOstuT/pplFAog4yUVlRxXuBV2ym1kQIBk+PbQDT1YnAIEL2
2yVJ6uaaOH8xWe2DM5nPlgIhoal/xWFAlr0GJIkE9ufQBJsU+gCUkkbuBpYVZwwFIDC9d+pUZNis
Q9d9o70X+iyWmb+l/WUq2DKb9E1KEph2SBszApCiqFtpAJ0YrwN3qmS9Z69CDo7iPnXldA0UCUoq
JpQd1i8t2mk8029h/ZO83psOQqplgrtRQQ4pcCkfRfA2no1jq7hTQ1Y8djkSokhl1REWvin77DVh
6LLUUbnj6Oo2hU+iUtpyIKTXXuMdr0FdMXHRaC6uZrlqAGFltN2GFmfrjv4uYsGHTLXCMhN7HFUu
LK1GQbVsgdUPVBWpeQq5lSZYUg3bDLYDXumoAcxVz96lgNQF3MBc6greVenzY6LDY23Zyk96o1wm
XGXzb+hXjG+BKQylG9MKqsA2M9ojNE/sQWSYZFFLqFYa8Iv55bBpNRNOZcFcVKFP54JeCenf1YND
Fo8AydyOBYVp5KDSejZyUMskvmS4tKt0ZMU5Tkxs0jY5xklRPfgKejYq/NmgQGiOelh2mteq3MWK
uS5O71mh0zD9nhFSpqs+omD37Kcwt39WHJ2r2puYdCjRZ88n7Skom836hAqc80YB21h0j3sAZR9p
gxxLpmpkpZVXLwsNRg32W0wazdWI6l0HCy6DCTfJ8VfJEVQQxLtoCZhmV4lLGI5c6RELlUGWm8pu
N/AojcPpawoZvWXVm0ejrxfFOVFoOvDn7z7O90/HmFYEkmkctdbKarLuwuyoB5mCv9sU6caLeCjU
cW2uExZTpj2vaoXGS2Hk+QqWZ/P0XOstR0+DS72FqBfaVbmRtvgcFGyPkRQy/ZiPJLBYKEHk46kU
KUBfrlB9Ocw+lpr+GqX2MXVxQAD7expHzGGGS2oOmSAa5L9BIQBtYZ5mxk1DfpXqTDNswvc09MZc
HCgkWO7prWVdp4ZsF2cej2M5oiXNfKSHQPyah7jHveB3DZI3EBxkghTrhr6z8U8WYaAbkYHe0BtT
PGjIyR+QX4AXT7tDkBIaHhXeh7LHHyMtfcCPTRvRwQM08Fus3EKP1h7hvXLlaQ4Z1eRE8uLALGbj
/n+ydx45tqRpct1Ko8btBddiUANeF1eLiHghJ46QrrX2PfUquDGe/1WLrGqyGg2OCBDITCAzn4q4
7r+wz+xYZ8MOZHzkOw1ov8wEqaHSzVhIjDH69S7tqkCO0g8lN8j4GERn5u6CkvGZiNAxMwtsMlN7
ty71pxkuD7mohIyaod86xkoyRNPowB6Xa2JQQCbln+2+1tkW24F2sjC2PxODykkDoqbv9Ot+FW4e
2VhwCGItSRb7BvTuS7f0u6LUiKxRZSllSC26xmHTqY3TmEaY5R3tPjX100Jjpddo+tfQOh9zJSKS
LPAicK2bCHxWRqMkazq0UORomSI4wiFDkHUfNUMurymWx3EBRrSSdp2SuH8wEpBWROu7jZbeE77b
YArLNSo9U1HuSRyPZu4QCWzoC1KoSX9YLTU7R+06HHACsJR1xp7JJtpzHF4tVD9aUhu6EWkdpJLe
rkmTIazFoPdHk5x0UZ0UewKQQi+pMea5Z0nDCYM5kSeV8lKVFlPmdreJoztBsPuGkVnCN6YzzxKc
lsCm+Hkae1yU9sMkOb8fjU3fM3Iaxu4AThGwBlWqakSpaki7aiZqVvWStb7mLnrMM42QMW2sE71u
UTZZ9xU9rQsXX0cUt4aiwrVBd4VRfaS4N/UqJ3vhUGNcDXpf2UxWxTMW/cyEnmIZ2mETRGdPxcfv
yQpaoyk6ZHPyeSTMJwj48sMoimaRbDgNQWXw7TsKn1GTh6s6QGWiefWuUFPiSU1Wno3ReYzWN7Dj
td90yhUILW14boGzDYoSR1U1bX9CKcqpnGOLN2ofTOPb0ivWXqU1F2gPH51Cka5EiRW1EhBdRcmu
Lep2W3p3KcBmjq1y+6CQtxPVvI0o6c1o6x11JbBEfW9iiyJfUelrlc4x0vCgt2nxsw667bbVNJ97
JElUshVoQDasntWM1J4u1OtSiCIdqqnerUU4+Nm0/CiiL3zoE3+xyluuSZd0CZUts/b0aCc+g2X9
kNBFLq1jg29prYOpkQFthvWb1up0fo3FPedJjMKham+oszgTkKxg/zTLy4KJCsgKvWbAHPZZQ1Zm
TepbjhV9iwp7GifzOsjScFAMNDgrc1U4hh4w5RKfkQ6lsc2+gO52dNlrUL9WG7CYZta3pGS2ZdYf
xTq6qga4rXOu2YA4xwakuE03Mr00pjlYw7FmglN6FhFmtOYcx1cL/jKueEOxNcdqYXmtAlnAGRrp
SuRyWqEJa7kQMpPnEurhnoJOtrh5VvxaphYnqc35XMwtbMieC+rCeuElFoANucLYAv4vYvcnrza4
EkXhbm9TK6E335NFibVGPD7rMTAwJ9uqeMjeGmwbAB183MnZ9Zq3GdI+8dOcG8BGivq7Ne9JBLVC
ALMBFRBqjxL9O5pLRPpEKbzaNG6RDbJiSdRXE4wJOLYOiBBdy/hH7Oe0crRtUz82dYVJuu6/NcIN
QRs2hDjb4Yq7RA/4nn3D8dpQgfoiT4qzp/z6kXtVdeBOhbvIbDoYm2AQQoU7jFmEh6bC7TjUOP40
xHKjNDJPH7veJYaiBE4fEF4DJgRb39NU0lTAj3CafjM9+RxUhtU4r3Q/W5LHtFYPUcW5o8tCHOfd
+BpXNWn6CNSvOrXnpe5/Nc18dQoNgliYs/kO2ZtWjF9IhgpRiey+q+YWQ9kCQEkgJeegXQYNEuKw
PnZRv51r824qsbTlhUQwn5JWdoAoCQo3xp1f9RNriJ3bB8PGUEUXPPUjJi1RhOe+27jJd9R2cOTG
hIYBwuZOwCm91BqSusXRLAvuk0mduYdWtFFNGWwSykEH0EhtAiwo/Co6+CfMohwXTG8uyM8Osf1Z
5Rrzex4mmVxeaQkFKkxmUaTTBjjDpWjKcqr+1lET50sAkAtlREap1X1NvVbVvBkWssaiEeGeHLhb
FLsZopEL5xjG1Kk8IiHAXoRqF8UTHs2ckGGUSjbgODIYVXo3Tdodfs7eS0hRMqYV95YQS4eRmET3
Q+jZBoVhfHdwZ8ogtvGJuCX1V/0Sn6fFOJVY0HYQMm4TqsRmnLHzq0MIY2CoeGd7ASAyrH2NFUQW
DWYA4HZ0LEH109RXdFLqeETfGVY8b2xoQJsyutAiCFHSMqpnrY5VT6IwzRLNaYM9PJhmT+eQClEk
ekkgYtT6CcKUAxwTYsFoHXjuH6JaDUKNh7RN8V+UOZeJZQztgKlX5avERA1ZqXYKFT27VjS9FQC+
n+k/JcNMC1wXFU8VtXBSXTk3M3/L4fsGhmiOK4uUdmo6DGvRKteKfjmpJrbrQqEqDRb7mHiroTIh
MzTrl5SmylbDWY54Y9X39kMI7jyznOKjiJaH0cb0NS4fzKbx09VtfrKovxup2Qp/A6MVXQra4SSJ
PUQRnXkz5XmjaNFjCn5IbAVv1Wgbu3ps5kBOk/cwk5aPbk3vkWvDoBTNfFGWb5dxOMv88E3W5p+M
OhZ3UvBCi+KZZjCWwH6pmnmFg9FxraICMLWIN0klpuRW9APGFinJtPbtdiVmHaut28u0CeZr9Nwm
GdwH0TSYW3QOwrh3HhRqCAmZ914aEcOin7CgqLAVjYXc8w7zYGisMCn7cI39LKwmoopUHdZUHsbi
fbMV9gjVgGkx0hAVWEmxHbSM2GoXvzpIJAxhN2ltG69myxhVmjyg/MlhddrONS3MAs5IC2OJH1Wa
6udRw7/sNBSxgcIiMeutkUlMmitYK7ogBtEKMYl/SFn31mBk8ZI8pcSQpuMw9+phbgPFFmoXzWXu
IBonVNE9UYkSCtFGYeByrKinsEVPBS8hEEXRXQEz6CmKIry4otciFA0XE1UXy4iwk+m0X1TUYITU
YZhIf2qbIwJaFW0iiubaojtDFy0aNC02mwq98XfBRnpVRN+GBVYK++TIxEX75O4wYkzxVdHRgQcN
QCEM140sGjwSDhWdQdC+pTPoJqlakBqFn6xad66s8s0sw4fVZPTQhqmnU/nCwCR5k6WZA1QvPa85
r/CY1TzcjElAkhKYBQMZO+a5XeubUZShLw1F6OUDO0eO4ZNuE/6Bk88VzXFRKb1yijRcy9ZJ1mZ5
sQ9HrhqJUFF1OLSODdY1lvSUGes0HkICnuMc3UixIUxIGrbLDliv2lg3wyheayJ/rjpDWa86g55k
Y2sY7SUc0l/yyIPSG5lJrzEdABNgIoVLq4c9mJdEC48mM2hkJLJSgJg6QlWvRIieVBMqZZ/AuGwZ
2nuFSDeGkO2g0pO9bOQjjPH6VYle+MqcUJ6O0QjLMIvNJ2go2jlulO8IulqgzvUmVNhEolzMo3MC
C9MCEKqcYvpsaERDywLYb1YADFSlbI/2hIUZZIHaMD0ODW6ivL5r/9xG0mGQYd/MEctyV4H3Czpq
SYGZhfbR5HQhuiOzmqxCV2PIToyEpmhaRmuNM2orMdipq/EhzPkUpixh2OXYlCwRPSSUmAC7NB14
8cwTdWy6ePw4si9pEyRmPrthGPoD7mikAOAwscd0UZm/l5Wk1JDPq7+YUDM6sbQVOGGk1tovpmIc
wyUvTwsHfzWyW7+Y5ndCenC7VKpj+il23DlU7B23ufMSN9TJd0QBuQP80DS3Kcelf1lL9b5I873s
cB6NI2RbY+rxSnDHLLT0RY+QB/DE9EEieH0DzXD5vLxiHfqlqUHdL+dcKi+AaaMrnl2fgsXkTB83
h5DY+eAY9l2mcff7nuzWJob6VAGZbsetcmm5HHbUp200bUqCMW0eDMIBm1lEA40CUmAHsqJoyIxX
rFy9sSsHKAQ1DAuXMKGNt5jCJ8WOzBtvPOgAFdtw1kB0T3rlYgmqLU0Wj3kB5xbhLwKyPed+Kii4
Mzjc1DqlCXTcVnBysZgfKjHKFATdRrB0O2l5LAVdl9j8XpqgKELdTQV/l8w6wjM0AQV3OLt15du4
TDVB7U0EvldwfGtB9K0F29cQlF8SLMrNBPw7AgBuBAkYv4DudcCBxd+KoAVjKlwOBldlDlWSB/pH
87UOunA5c1doKM2uDJPasGj2FN1ZT46gEluCT1wKUrFkgw3gtEjGQXCMbYDGK4N2Sgbyi4R5BBWR
5j9BPy5iOMimICK3oJFtEMkz5uBlJaAYy8AxDMFRXmr2gxUboTXq6oHEZ+4lfXVQwC93YJg1wWMG
1oM4a8FodizNIeDbbuV2fhlaxKNOg+jMCYs5J5sHropim6ijDdRBoxAxap5rW8VbbnMSBhK9Clq0
CjaaTsVNKjjStkL7V8LSu0lNcgpLV+z6usW4UE5kTuWfwjCeifpAIRSQal3gqmO41akAWBsCZZ0N
5y4GbV1F+AoiRNKAFRCmI4jBmka9IXKeEoHGrp3sPc6t0zyN9qVeh1/lDEY7XfQ75BQNSRHZfo64
s5UDBAST20KqW4eVI5SU40FOMt10zaKvT3KYPSTyDWqCyZs42ce1eUo0xYtrWfoM69d6lb9RuciM
96Ql1QTAZ1PjpE6oi0vM8nlK/KzmVBgLjDixY/maQhYn7Elah2OQiwVuPNkj4zh1AUXeCyi5IfDk
M5zyRADLE8AvLQBzQ6gZRXyn66yMISSIDirixIkHc1/0MgoMOvAKwlaQ0SGknkIq7fDhCWi6WdOu
J81+vWCBGo3PTgDWpcZ6NiGuaxbo9VxA2FVBYxdY9lEB0O7oMFpKmO1rizHXFhj3BJ475/HhQVLQ
8lJY7yXbiCng78S8nghUL/wbwpcdRjjdJVo0yP6VB/6k8cMKST6DKK+Y4XNs9MkBvgCbqIaaRtfA
bYgpV5v1NDnVgDgQ7ilb7SnBdmeloo6FoHLScM/t4jLIB+hpgJDwZrbRVskwMq4Wq5kG9KiEF4r1
ekEE4AOoV8utrYJ5aKLuI4IvtFlhCxrbfRauJy7JCO0Ngf8wOYdhdz+gx3JLiWKPHmkvS1cUgrkL
XT2pIqJU7Ye9VCR4K4+ADStXoCi6jvIBZXYey+HIH5KrkR6C79bP+gRHjkPguzMoj/hOFQ2XF8UA
eH90krpRNLzMBCPSS6pGBsNJdh5Tw1Fc5Oxhen2sSH+5LUq62/YldI+kMABWItDMsVkHlTk8oelz
iAKQ6ZPWajixM0+ZVTJ5WTktx0Je2k2/Jm4d5jITzuFc9BzeCwZUUrVSEdevD2alUyyrxprLn383
TYiwYQI5ESOWT7KXhpjom4vMeCwCtRVNCL2MasNnIskhFzP9MFfxl6JOH5n2Gg8GmjM9mVA8Adym
2lIFa/6RStAQqafBsY6fNk6uss2wrCOKY0XrcuABd80umk+VOLNy/3d2ddcT2tEYQGssgOucAhlC
GXBnWuvmrGDr6CcQgSM+VJWJSR0lX6kTw51NOIxqSIqObLzpiiYzL9IDQunJQbb1k96Vt2XkTGsM
0xI45fjAtkXsKqQHZkpebY3BL3pnkzL9acfibYYYsKl77rI9FtGISrlsLhkWcQ91Ta6GDgeDf/6P
JvlKZcFkTnusE+mhqFhUuhH5S3TDDzWhuYQpbUAv1HPXDvb29289Uiqfi3L55gyipfGGPgbTsCDl
NZBHIHvwDUHRr9Le8P/5P8rf08VkW0LLggxG0IeK9kKuiXuJ1vaWMU2sd7cUAXmjUWFoqctenhyg
4ugop7ysrtIaPhiiDb5JoU9WNQ3xkaGdDdEZr4n2eD4SfKoZ1IqYqZaRDF91T/JEXn7+JDwW/y07
yv+N0eRvHCv/D4WrVcXEJfJ/dqPcWHU+k/r9q/qnr+9/+h9dP7TJe/dHc8pff4V/zVbrfyZTjfGD
/LBCXBr3x5/+LVttYU7RhTdF0WwMIrKBb+Tf3Cnan03DwZnC/1M03TLNf3en6OqfbUwu/DyTbN1/
O1utOCS4/9adYhrkqw1VczS8MKpIeP8xbIzTsSQ/Z8FcMweRoAaXso4IYFoqbyHlpK5lpDgkRXM5
Ia+HOe/qzaw0F8ic8kabkHMIGJ4YROAlNoDVZnWbnWA6Sr6eGqKGIIT0FcL+aCzu8D13Z1oCQGI4
cKQkGxoyjdPghm0Z9jmzyQWiVN7BlIigta3BZGnDNqrMe9NE07FXGx/hIn+pDCDyOpSPitnu1Kix
91VXe6hMW+o8mOgtGC7159wBmdfanF+8uJk1N6W2xm0b48MZo/Wom3R7yyM5AVNEpRMIiI2pg0s2
UL+dWtzG1eGzmrRs381D79oW0q1kEZ+dJCFTL0Pj9tg0PK16BX3/TE98BDOnfirqXNmGETVUq1xs
2MwvUbt0dOYSHg5nX4lxXjKoaDxOY6z0ydVWaE1d1Hav59GzRj+C2Vm/HPraNEe/1hGae+lEFz6j
/UDGJ3GYdtiKOVxstaWKx4kzohDmvVFHXz3xbiVklWUFEhu3zHAL7cBfnCP+V+2YSC85G+d5oDJi
K3X7bkhPjjp2F02fsmC2kifZNr6TdL7LOaYDiKP8DWGtyztMIAPLUkZj74YB5cNU1e1WVXWqtBFy
kqnycenZZ6ppO0Q+MJam3AGU0V/ULn8hFGp74eCsHOZC2DcR53SoLpjPaZmXpgvODMjS+uAbsNhV
3VBYVgvtPITrWW+bZ6LyPeioRNvLiv7cNcOjpdEiRKsXgiXaGsBN65os0W5gU5wk8wVRtDr2Tkt9
ggkIbgE2Dd76WTIBg2m/uERLkvJT8qhs6G8eB+Fn7KkemOyTqUd3bZofora46OBHGA0CwjFjDk0A
eTZLD3fdGMsDn09EPdDgKIekLCy3bcfI6+1+9n4fmcSglKRil26XSthOZ04MVn5DNdjVkIk5r4Vw
/G0K0zj0+soQgoZF6Kv47p6QzLEKY+Fqiln1AZdd09X8aOsmFODBfJuONR94O5LctdWvVDFW0ioq
w3WSKLhB6qMKrcdlg2zdvOPJXxaw6jYIA7NTtsStMfvSsO5qgSIXDT5aRgBFnvQwpYntToU4PI+E
1sFmOUwokoQJkD6O73Y3W56jwQqa5d5yZae3t2PxPmaAPBkcRhfszyHah6IBalq+dLhJSe9kB/GD
VaKaKbYJc65DTPPzW4QRHJN7JzF9wK6S5ywBekYsTymweimcdLCbVjv1DfMbW/Dadp4ZtS/TCsNJ
j8TWq9VDgNMbXi7OoEXiQGvH+i5rdDoUTBpjGiU6qDNVHlSlwLps2idb5kHlUgRNDh50Tmn9lOEB
VgppV4UKbq+sOLX7Np4e28G8zQOs3GnJsUObIAljoi6US2gCbRVD2VWLoy0NjHPTQ1cod6bS9ztb
66RTmNo4QDRaOBiBXeMVDUKOF/BxLQuKEU0fTo61h6k4R20H8rk0PwzmpPrD3KCGubKa9IBYBVBV
oUmrh8iTgnZZq6naVb7JBf1IWRfHrZoItpxYOg/OfDLDdTxWYX6HgRWDusJscU7KVz1rkMrqFHTM
JErny+irtFvlUAqPsZIAs5otTvrxuIx7rAgtrMtyYe4DZ4JmQz8bsc3r40SKaMRQkJrKfq2TO3jJ
XBwa+bGycDw7vAXwpzaGTh8blKCvyFyR8QeHDCuaD2jTKLBMQj8GR3spvloNfAaOq34lox4oq23i
HpFObaISmecCu+nokCvC6lWOIe52XXrNT5gteNvLVtvC8YGIU/DyO+ksHYtZ+QmxVmsKvgRAHffl
Qvo/BbZWVeGdqTrPNqbjY9WOwJQoHowB68Th8tLaJr7qwpC3MbsfRg8DvsBIe/Ocr42v56mzUX4V
oKQLW/pp5YbiHwlKJHr+THmrywiLm2U2kXvSdMJIUD0H8s22ziXSzrSvxZi6gPq1g1QS2cvZhEp7
flwoFK211guL6IZKV/idOW9ris78cYDfTZ+AIJXqhR+bmW+UeCoqZwLezAIk6QtxOZtQUr6EH8R8
VLcK20+946ZVhzN3Umd9LlLfHkgYZj2MqraFvdXgE90YxKbcIdIBcMG3U7Gdkn7BJKresBXWqATm
j8LxGVq7R7MYxvoGhbYgCjik23a1dhXJpDVRnnpewF3YON40gk7IlkblRZVe6Ah8KYasPURzeOCg
j/k8j1U+XUHWk28RT0+7mnskZiw9JctQunIgmA0J7kbUHfu0QnNDzBRR5MPcFswm0Pi9JVUe8UKh
XYfUGZVsnsB2+4WItNVjoUxU6Zbl87Qhzv2T19KnwNllMZOyvsaHGarGvpSSFbGKCOUcY+7HtppP
b80InCtF4A9xmsJSCnehoqPGL53hVy9rIdlbZNwtxdyvHC9mf6U+koDPBFF5Lrig8E6N9lc/NifM
xb3bFUu1V9KHJqdzbSmwdEn1W5Oux9zCKNTApcdy5ByzPvlOG/CD2aoEylu8Jja2WCcmEaq90qn3
sXb4qwqbhylHe/r9iXVAmPG5pT8SpLm2eO9NPvTVmH9WqT7iBCDT3Bfypi3oiC1qdHaTD9aIeETr
MH3KqgKqqNGyDuj9V9WWxzWXoNpfUy1GiIvkM4vgsin1l3zKnsGC4ZzFKpwn1GyUkDoqg/HippoI
QFdz0+PTmPEXd82RhBUHnmzdLeODatOlSeyasp6rpZRbE2s+Xie+FIZ7ZzuBEBzfSNsFa5aR5RDx
1apiy8m1Jeja3dg610HVH4HBY0ep49fWXu7byLgzyvDchRSjjdp1KqrnNDKpqdf34BwP9Tzs+mHe
dtV3ZcI4GcSuwkljLsyjSjktbx1N95GvtdUX7Q/XGLPxZI2XqaJBnbMHV9dlp7JutUhDGFXU3Tys
+I8mGqeoC8vDZ6ludywrTLJWN9RmAX+muDMPB9pefyzmFZADpvs0zu/ozTqMKaQtFWhrBMu3jALc
kF4zlhF/3jcMaDjMGInmyHqmQUxSZnCkI7qpR3vUDglhNTQDhrCaig8Uz3WKzxB/kTGO+zLNT2vU
XCiv3IIX4+WeV+M7B+qgyuZFh1tXgDWjbTmr5HdSJ5cZNGlsZTtMeUGqTOfeeOt09aTCRm4q88HG
4FfVoFHp5GXFw/zTjNMFX/qzcG2AiXx18BPoJHLGOv9lzuXTaIU7sjFHw6CuBAZ+lFyset3qUflO
Sm9n0K7YJ9ou1qGCpNT1NkS3pOowpWyixJ8sdYd18GEd+HQzOk5S5OExGXBawP5ePdOKvUzuvoi1
PjFC2YVguimVKJX8mST6g9ZpUPCy4XOVh73crfcaNFPzqEAUrplLhep4bYqrBHRDY8nJqw+r8Nd0
PxacDQ2IMDED51p3cpylbqiTR8YSa7LipK9L0r9YS0OJHnlfuwMrivz0U6nw2ae2/FEJbU9NhiUy
JRY1d9nPFKmYt6fQwLc6Z8Bty2ZDa/xeLtmcIy3+YWD4LgE/q4quDrAm7wDT0c1iMMKNl8qTGZRv
IpPXOao1yInhmagWruWWSesE2/73Yusk432nxu9ynfzYrKaEHPeamb2bPb9lO8GOCC1Ml/E57JnW
1MT+YXFihmRyHBrWhc4ypAiFH2uuGlsALk0nXp5GO8cZPrSXNneOqcyOUsvskSZn+e5StcqjVDj3
Tc+TIY/HtlCehnC6R8qi9B6PZkXGRdPsC2MzYlAdHMOxTN4GQkLi9x/1/F2TWF6Rb94gC1xzg9Yq
lPYIMAf3112k1/7vr30Sj4qpRgUVAAmznRTj78B/ijjCcMhB8hZnfywzKd+jUeObXVlvzVADfNfG
Q7rO2LNjfve8ULjOqP1HGOMqodbnRxlq0EqU5QxsDEyiYN4b3dbOWHx/r2DGJDYD8R2rtOqXcIbm
Fgt6pE33uCn4aMRuCBOQZmlREmLhMKzoXKMcC0Tlo4VlHqn/Y2yin9qo+ciYB84yv+TMC7aph/iS
mONV7cVmqZuX37/vkNJQXmRngzwqBi/6rto13iomSTJp0mC9AscryoGQPGqkgo+R6zMrOz1vP9Ui
U0dhpvhUsndwAPta7S6/d6DfGx/KD/ZC9ZFLLFp1BTaapjIvDmdciTJb/rDY7yFMFjLDyQ9kUcpP
TWJNRQycFN6AYIyEOk8IEMBzSD/E718iS+b7tuYVWuzHCMUXP2ivCbABT1I73QMSfDQqZQ9z4gcj
Ff7usH2nAh1YP9wBpmx46RJKkQZxEqlskCa/9yljFibkZtN24DEKzDpLaF8imZ8PDZtU8s4icUaV
AmjvUeHHmTYpBkc+CY5EmKTviF/E0gHoVFxCl6R4WFjgjKm5DwvrBvz2Zk+t7RmDDOITpw47Tp3x
sEoWj2NdWxcaxt5Evv/3H7mEX1UNKXFS7k0NTHvTbAeEYA0IVAwBoZNuv/8FWPAiKc9F4ixMpNyC
qN7eKJZ7SigRSHF6XKPBaHdJiEpvtGGy0ySckiohZCfOn1J42F4o86jBOObyK+1N8dhj3SRa2/Q9
xhN6jzht7Bn9ZyBZ8oQAPX5hyeDL0UjnTKl90JUGvtv4ohnQRBXRHyhOy1HxKf6uF1UNcGLPm2HQ
97Od8StnsCUAPTOn4vqEIei2Nr3jy4ngWLXZU0ZKji05q4T1g2CcmRD07HcN2OAbm1G0TPSHTLy4
dQpX3sawnfbo5aFEc16B13Rwmu+iiDhiSERPahu2CnEQWVd/yRYPQRHtceo+WTC4ceGiTsLQJzCf
YITXOpbYVGEAoGPBCuWoJV2vg8d0uBlkv0/dk/M153Qwtq3s5RXGR8cSiNUGa8kcat9JPr9EnX7i
BqiBilOvKkGPjSISiStVL1UUqne55kAfSx5yzg3QrEiwEEBasLFwsjf0Gb8BtmBONWRgJOzkiV3g
H9fumdBGx3JF51G1fFfN+rbkchwo1ND4zCjoZSV/72jV2Yok0Ai5RovUSsIqUVtu5HibNrVpqoEm
C5QxKK2wL7eI/JBWcwHRLB9tu9S8KOoHHwY4coOp0jzT3Ff9Qq6/QAzqwRdvxgasdzcqn3LBikV3
zbgr7IXPuE3PRYXOnrTFaxQsLWZoY1rOlsxJGCQ7EdfQqv2CuEqhTXdhb76pSrKjiV6EB3Cd11H5
y16xFhFJwDsK59granpHLfQRHIQQ/KIpOY2JfJdCHIttYrB8LkeFD/MA3/8DBG17BMXyS6Mx9G1s
KjJGme2lTkqzoLDkGw6Pb6hPQdOUh2kc7P3q2C9qsr4STu6CdCWu3nC1i02T+7xKgyATjqj9FcZF
7/1/oZppfb/8Wurvv/zp/atAnky6vk0++z/KzKQmDQdCJLFC1daRi9V/mKK85e/reyc064fq47t9
L//nv7z/l7/cv4rY4DwV1E1ZVmV0YhlR+t9FbP3P5C1VS5Zl5BOolbb67yK2ZvxZVSxHhxvK8Axl
mdxjVzEm+cuf+F+KJTv8hdqu27Ju/bcAoTaA0j9o2H/9TggGKZcu1ZBtRWA8/0AIrYy16ypLfRs/
jSyw7O0L7YZEZ+BY3GDte+g91rrZUFbpLj7i4uitnrIJmIzP9iYPqBJEGHqVQt+Sbs2LeXtjnlhf
Y09CIhKsLWDdXhaeeZFdZev4jh/5BAnzwIMJyhareFT6vJ9DI7Cp9nBBA3uGP/4UzflEVam2eHYV
SBRs30dEW15Z8tnxAgBtJ5QkgM3ooVxoN/nrWUKJu+/uBEv7XWY8GHnl3gh+/3qOp9Xb+/6j+I4D
49L6coBBkka5ewDo22Y8+BcGgwvX37dEcnftmVuQx+Sezhk385LrjuyL31I04Cde8cAdNWgCWuI2
kedgM/Ecz4UyCvQfucXTfG5IJrUfR/Wi2syePWwQ3LmtV8fjZP2H4cntr1DTfyqHAmYoO/tf/qQa
YGL/4Wf3d+nYVoeXrU/am7plnO/r/ocTZPfVe86t/NE4yaw1n1752fHV+VZAqal0X39siu26w4fr
fxhHUjAu36Rb857tyodsOtOL6lquuVHcdnNw0116KM9yoF30G2VH0bm1g8xvr9N79V5tGDr4lbuJ
H4CWHrz+hFEMMVhxi20c1BAuQK9qm8BYg+LePigBzZ6b9vZBvrN6Vz7BSyywrrftvvS670hMGppt
cQfMxg/36/F+3FVbZpjGaT3VQbOV/Mw1tvFxfMov+ubG6Jv2oRttE3u6yx6dy/2KTWE/eFh+vWl3
N33kd0vvHgqGIAHkGS5HCNrdr0coFL8u2cikfvPIFHt6oauOY/dcbicQiG7MpP1gbSEBTsH32h7H
AyDVk70LQ0/lIi9tZCugFvk+fTSe6Iqm3tzTn0E36luPEcpDxNHoaP2yUYl5lDXXoJCxpA3Kw3UX
R4e75Rlk69Y+1F63c8vHH2cvmk2yrctt3Hhs3Si4A3J1breJt2z0+3/8tDiCt/sfZNx/e9E105Rt
h3XFZi72xxc9ZduSOFi8YZvmqXxl3uJ2P1pQeiEC0gRscqtviwu1jT4otjMtDv0vj6bHgz17JVGi
QEtpN7rf8C5hcgfC7bj9png8L+8DsM8djv5lw5GAwTICsbuB+4M7abO8rofVn/a9v3jaN1vhtsNT
k3quSi14hTTl4T1CccqXgzdJrm3j2/RrIDMBvbEu3P6/7nhMTKPv6n/zzth/O7Lju2DaTMgNjRVX
fEv+/rtgOzgo6sj8eAJhsJXvop9jZWz4baKAJO6BREGA2/WQbbehpzMF8r4jn/7j3j9p59OGumeW
p2Iv79XX4Jsv+cc5bDrvlUgyT4rmtu6yyz60DZ8vAFXX5G8v3f7jz9H+20j8f/4KxOf8hwU7UUMS
IJr5oV37wV0DsteefMhPyRNFjtudeil+bN+pN9Iv8PLWfr6mJ5KS1Fa+Zgcqzt3B83Gj7FikgVt5
nedy0nucdzZ92kcuty6wkDv9Ost8dlftnB99+q99Z5vuFH5q4p4GjzundDfs9WN8IBopBf/461Nk
tr2/fVD/7iP6ux2J3dLSWsX8aHznuvgQVD7R9n1nQ1y9dr2XF3zxLoeyjXo4dj/Z5Tz5Z7EasSvR
5+EFijedYTLfSe79N6RiPw6qLVcFt/WTm6u/sHZQ8rihbXejbtQPeeO+44beONsl0Lb6ZhJKSnx/
uPCffrJg2SA9wDbcgMB7lLwD/Njd111z/C++ZuM/faiWrHEe0Q2c64ZmamKX/sOHqukLOBG9+YQ3
TLVfEExvyhcrCDYREq5f8z460PHw5u/N/8XcuS2njQRh+FWovbdKxwFV7boqEtjGC+tyvBsnVy6t
0dpKZHBASkyefr+RRiAJTIWMLzSXFp6Wevo0//R0j+8uRPB9+Onl+stJMJkEQGpDe0hyYPAyus0u
wSlvflx8YVHpOzpO/jwD5bEmzi3Fmx7+Edn0bEU4f/sjOEtvOGQe++GZOLeG6fCBckUjMXPJ0w8f
zs9XH79O0vfpKLni7CjALg1CgTUkyRz7eJmFYXhJ1vr0oj+eh/mFdSVGlCoNOPQeX1ufR7S2iXGQ
CZX7g+fht4/TBbesQUHCuxEFkMM7rq5QLDQYPllYwXXJy6OSL66e4/lNtozjbBo9v2FVevUSwyiL
uCxPnHmdx8v1+3jFZd3V6e+lFZJPC5f99+LXfnR4ol5ci3DvF/k8k2/wkCwaVT6IHmsiuHml4n0P
zZBGfFY+I3h2TYP6HRZ5aORLyIEapgvq4ZWPTxzD81y8iWURwMpRhtA1Fr3GhMPfV3Lz8G8aX/Bq
lM+L2cK1f5IRrWm2jLAHBo2qCN5xGsXAXtUZYQk4AR984ZbPO8cIsmBsXrqRmFMszq44vMoFx5fi
QLdTEzMlR4sLpoE0IC2+KKWF3JyCYvfkATnW4oTrGBb5wY6LVBSD9a7Lg2uY7CrJVlLiYhKCbLPH
Nqq4xzocFvq3UwwfpfVlMpMeH2wDcSCfSrQsg2147FAd01eS0kHLQGFrza93+gatnugyJ2Qemhxt
KeCRVJMOm0fPL01Vy28dZxUsIApbWFvbV9cFYVhgCoAVndUFalvtNIQ51jZiEUxX7ihwl/ssgm0I
S/gDWbyqW4ag9JCOrod06YLjWTbLrMaORZTtbEy7uxZxTx21o4XAwuz5XK8GkyvGjoMEZ6Tjuq+8
BsF+58QBNfb7vmwipOUZJHoJwIA6VLFj0zZSPw5kyrT9ynR2TzEktqrJBbKN+56gk1O/JQl9QzaM
cnCQHRUA9WIabsEj0Xrg0L9K6QKxRt0teCDfoDADIO5ylDFZh2JFl+KH2gESZhF16rOdLy1C0yxi
L+gTInf9igndEwfClwGZ9LqKYBp0APNcsLfNatelwTHoyWqBS9rKfZR7lQ5Jg21Td1CXC0QBgm0B
CbjlZ7Z0wjIEBXtsruZ2WRzYT+uKAztJqo36rmuCQDflAJ/Yp09dZxVizwWXo8MEB9/IQeBgoGLF
lnPwDOkaaKWpAmq5z+5W0Ehbwj41YTXVASkQltxE0+OwHA1hIETwgIG3otA542jbjtDeRA4MTKwp
ZIvEYrR20pbB7oTDaV+50WN20j9hPjeQJSV+0lkBVibxah+m+doPKsRi97mC6MYzzi3BIhs/lKfz
Je0tlnnaQJ4KzLb2sLp7V9BR/64+cJd0g1b1VdUfLxIO8Jf3j+viwVq9pmxf+sdv7+azKM1XSVQ/
3LcKrGD7LjtpBZtQ+eDUFGJuIrSqDnMNzG1woKZeh+atrtSRXb7uLf47dKlOk9LoBUD9KaLMXJM9
ZoEi6PLnPEqT+xbjyxhcd2aJjVMCW2ZvTPNli4ZSYl0a4WO0zOJlPOuR3v+Uz9Vi/BV9i5bLuC5N
KpLQJfghogoF3zLfEqxTUYCvLpUgWn3NY0jk8pChSaBATXQJhByVEAE0112F3rpzv8sptbp4IlVH
Lv0k6tE68nNDdDcwqC6pgNWIyDHqcdsqms9WdU5tvKUukTCaR8v1PhIliiPPOd6ARhb9y6Xcaipp
vtX0uCb96VdZksYnLMY0mt8/7iODn38bMmnUYy16k7hldnG4wpWQlzaZuqpPo9kymVWTVmwrN0/a
hOI8a7KqxGnkNl137mmcJmm6b3aJAunO/muJcwcd1T6vv7mavxsLVIcm+/6tGejIX9xLPT79HwAA
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11</xdr:row>
      <xdr:rowOff>71437</xdr:rowOff>
    </xdr:from>
    <xdr:to>
      <xdr:col>13</xdr:col>
      <xdr:colOff>238125</xdr:colOff>
      <xdr:row>26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2D6F41-256F-2378-9663-0F3B812F5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13</xdr:row>
      <xdr:rowOff>61912</xdr:rowOff>
    </xdr:from>
    <xdr:to>
      <xdr:col>8</xdr:col>
      <xdr:colOff>695325</xdr:colOff>
      <xdr:row>27</xdr:row>
      <xdr:rowOff>138112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8A62CF9-496F-FCE2-3CE4-4330520CE7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3325" y="2538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0168E6-74D8-4F59-A87A-C8727E6E377E}" name="Tabla1" displayName="Tabla1" ref="A1:E26" totalsRowShown="0">
  <autoFilter ref="A1:E26" xr:uid="{250168E6-74D8-4F59-A87A-C8727E6E377E}"/>
  <tableColumns count="5">
    <tableColumn id="1" xr3:uid="{414507FC-C920-43B1-8B80-84520CF59EF5}" name="Escala de tiempo" dataDxfId="5"/>
    <tableColumn id="2" xr3:uid="{60BEAFE5-A9F3-4EF1-9599-06D6BB2C2226}" name="Valores"/>
    <tableColumn id="3" xr3:uid="{E54271F8-CBE7-43DF-A3E9-73BE980B7D07}" name="Previsión" dataDxfId="4">
      <calculatedColumnFormula>_xlfn.FORECAST.ETS(A2,$B$2:$B$13,$A$2:$A$13,1,1)</calculatedColumnFormula>
    </tableColumn>
    <tableColumn id="4" xr3:uid="{F37623AD-4B28-490C-867F-E53E026F668D}" name="Límite de confianza inferior" dataDxfId="3">
      <calculatedColumnFormula>C2-_xlfn.FORECAST.ETS.CONFINT(A2,$B$2:$B$13,$A$2:$A$13,0.95,1,1)</calculatedColumnFormula>
    </tableColumn>
    <tableColumn id="5" xr3:uid="{AEDB5BDC-E195-4A5E-820D-A305F7EAFC7F}" name="Límite de confianza superior" dataDxfId="2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A00A-1418-42DB-9360-00CEFA2E38EE}">
  <dimension ref="C3:O371"/>
  <sheetViews>
    <sheetView workbookViewId="0">
      <selection activeCell="E3" sqref="E3"/>
    </sheetView>
  </sheetViews>
  <sheetFormatPr baseColWidth="10" defaultRowHeight="15" x14ac:dyDescent="0.25"/>
  <cols>
    <col min="2" max="2" width="11.42578125" customWidth="1"/>
    <col min="3" max="3" width="7.85546875" customWidth="1"/>
    <col min="5" max="5" width="20.42578125" customWidth="1"/>
    <col min="11" max="11" width="15.5703125" customWidth="1"/>
    <col min="12" max="12" width="9" customWidth="1"/>
  </cols>
  <sheetData>
    <row r="3" spans="3:15" x14ac:dyDescent="0.25">
      <c r="C3" t="s">
        <v>78</v>
      </c>
      <c r="D3" s="3" t="s">
        <v>44</v>
      </c>
      <c r="E3" s="3" t="s">
        <v>45</v>
      </c>
      <c r="F3" s="3" t="s">
        <v>71</v>
      </c>
      <c r="G3" s="3" t="s">
        <v>46</v>
      </c>
      <c r="H3" s="3" t="s">
        <v>47</v>
      </c>
      <c r="I3" s="3" t="s">
        <v>48</v>
      </c>
      <c r="J3" s="3" t="s">
        <v>49</v>
      </c>
      <c r="K3" s="3" t="s">
        <v>50</v>
      </c>
      <c r="L3" s="3" t="s">
        <v>79</v>
      </c>
      <c r="M3" s="3" t="s">
        <v>72</v>
      </c>
    </row>
    <row r="4" spans="3:15" x14ac:dyDescent="0.25">
      <c r="C4" t="str">
        <f>TEXT(D4,"MMMM")</f>
        <v>Enero</v>
      </c>
      <c r="D4" s="1">
        <v>44197</v>
      </c>
      <c r="E4" s="1" t="s">
        <v>42</v>
      </c>
      <c r="F4" t="s">
        <v>0</v>
      </c>
      <c r="G4" t="s">
        <v>11</v>
      </c>
      <c r="H4" t="s">
        <v>6</v>
      </c>
      <c r="I4" t="s">
        <v>20</v>
      </c>
      <c r="J4" t="s">
        <v>4</v>
      </c>
      <c r="K4" s="2">
        <v>19.826446280991735</v>
      </c>
      <c r="L4" s="2">
        <f>K4*0.5</f>
        <v>9.9132231404958677</v>
      </c>
      <c r="M4" s="2">
        <f>K4-L4</f>
        <v>9.9132231404958677</v>
      </c>
      <c r="O4" s="1"/>
    </row>
    <row r="5" spans="3:15" x14ac:dyDescent="0.25">
      <c r="C5" t="str">
        <f t="shared" ref="C5:C68" si="0">TEXT(D5,"MMMM")</f>
        <v>Enero</v>
      </c>
      <c r="D5" s="1">
        <v>44197</v>
      </c>
      <c r="E5" s="1" t="s">
        <v>31</v>
      </c>
      <c r="F5" t="s">
        <v>0</v>
      </c>
      <c r="G5" t="s">
        <v>18</v>
      </c>
      <c r="H5" t="s">
        <v>8</v>
      </c>
      <c r="I5" t="s">
        <v>3</v>
      </c>
      <c r="J5" t="s">
        <v>4</v>
      </c>
      <c r="K5" s="2">
        <v>66.933884297520663</v>
      </c>
      <c r="L5" s="2">
        <f t="shared" ref="L5:L68" si="1">K5*0.5</f>
        <v>33.466942148760332</v>
      </c>
      <c r="M5" s="2">
        <f t="shared" ref="M5:M68" si="2">K5-L5</f>
        <v>33.466942148760332</v>
      </c>
      <c r="O5" s="1"/>
    </row>
    <row r="6" spans="3:15" x14ac:dyDescent="0.25">
      <c r="C6" t="str">
        <f t="shared" si="0"/>
        <v>Enero</v>
      </c>
      <c r="D6" s="1">
        <v>44198</v>
      </c>
      <c r="E6" s="1" t="s">
        <v>41</v>
      </c>
      <c r="F6" t="s">
        <v>5</v>
      </c>
      <c r="G6" t="s">
        <v>1</v>
      </c>
      <c r="H6" t="s">
        <v>8</v>
      </c>
      <c r="I6" t="s">
        <v>15</v>
      </c>
      <c r="J6" t="s">
        <v>10</v>
      </c>
      <c r="K6" s="2">
        <v>15.694214876033056</v>
      </c>
      <c r="L6" s="2">
        <f t="shared" si="1"/>
        <v>7.8471074380165282</v>
      </c>
      <c r="M6" s="2">
        <f t="shared" si="2"/>
        <v>7.8471074380165282</v>
      </c>
      <c r="O6" s="1"/>
    </row>
    <row r="7" spans="3:15" x14ac:dyDescent="0.25">
      <c r="C7" t="str">
        <f t="shared" si="0"/>
        <v>Enero</v>
      </c>
      <c r="D7" s="1">
        <v>44198</v>
      </c>
      <c r="E7" s="1" t="s">
        <v>42</v>
      </c>
      <c r="F7" t="s">
        <v>5</v>
      </c>
      <c r="G7" t="s">
        <v>22</v>
      </c>
      <c r="H7" t="s">
        <v>2</v>
      </c>
      <c r="I7" t="s">
        <v>23</v>
      </c>
      <c r="J7" t="s">
        <v>7</v>
      </c>
      <c r="K7" s="2">
        <v>26.438016528925619</v>
      </c>
      <c r="L7" s="2">
        <f t="shared" si="1"/>
        <v>13.21900826446281</v>
      </c>
      <c r="M7" s="2">
        <f t="shared" si="2"/>
        <v>13.21900826446281</v>
      </c>
      <c r="O7" s="1"/>
    </row>
    <row r="8" spans="3:15" x14ac:dyDescent="0.25">
      <c r="C8" t="str">
        <f t="shared" si="0"/>
        <v>Enero</v>
      </c>
      <c r="D8" s="1">
        <v>44198</v>
      </c>
      <c r="E8" s="1" t="s">
        <v>29</v>
      </c>
      <c r="F8" t="s">
        <v>0</v>
      </c>
      <c r="G8" t="s">
        <v>16</v>
      </c>
      <c r="H8" t="s">
        <v>6</v>
      </c>
      <c r="I8" t="s">
        <v>9</v>
      </c>
      <c r="J8" t="s">
        <v>10</v>
      </c>
      <c r="K8" s="2">
        <v>31.396694214876035</v>
      </c>
      <c r="L8" s="2">
        <f t="shared" si="1"/>
        <v>15.698347107438018</v>
      </c>
      <c r="M8" s="2">
        <f t="shared" si="2"/>
        <v>15.698347107438018</v>
      </c>
      <c r="O8" s="1"/>
    </row>
    <row r="9" spans="3:15" x14ac:dyDescent="0.25">
      <c r="C9" t="str">
        <f t="shared" si="0"/>
        <v>Enero</v>
      </c>
      <c r="D9" s="1">
        <v>44200</v>
      </c>
      <c r="E9" s="1" t="s">
        <v>41</v>
      </c>
      <c r="F9" t="s">
        <v>5</v>
      </c>
      <c r="G9" t="s">
        <v>22</v>
      </c>
      <c r="H9" t="s">
        <v>19</v>
      </c>
      <c r="I9" t="s">
        <v>12</v>
      </c>
      <c r="J9" t="s">
        <v>10</v>
      </c>
      <c r="K9" s="2">
        <v>29.743801652892564</v>
      </c>
      <c r="L9" s="2">
        <f t="shared" si="1"/>
        <v>14.871900826446282</v>
      </c>
      <c r="M9" s="2">
        <f t="shared" si="2"/>
        <v>14.871900826446282</v>
      </c>
      <c r="O9" s="1"/>
    </row>
    <row r="10" spans="3:15" x14ac:dyDescent="0.25">
      <c r="C10" t="str">
        <f t="shared" si="0"/>
        <v>Enero</v>
      </c>
      <c r="D10" s="1">
        <v>44200</v>
      </c>
      <c r="E10" s="1" t="s">
        <v>43</v>
      </c>
      <c r="F10" t="s">
        <v>5</v>
      </c>
      <c r="G10" t="s">
        <v>11</v>
      </c>
      <c r="H10" t="s">
        <v>19</v>
      </c>
      <c r="I10" t="s">
        <v>23</v>
      </c>
      <c r="J10" t="s">
        <v>10</v>
      </c>
      <c r="K10" s="2">
        <v>30.5702479338843</v>
      </c>
      <c r="L10" s="2">
        <f t="shared" si="1"/>
        <v>15.28512396694215</v>
      </c>
      <c r="M10" s="2">
        <f t="shared" si="2"/>
        <v>15.28512396694215</v>
      </c>
      <c r="O10" s="1"/>
    </row>
    <row r="11" spans="3:15" x14ac:dyDescent="0.25">
      <c r="C11" t="str">
        <f t="shared" si="0"/>
        <v>Enero</v>
      </c>
      <c r="D11" s="1">
        <v>44201</v>
      </c>
      <c r="E11" s="1" t="s">
        <v>32</v>
      </c>
      <c r="F11" t="s">
        <v>5</v>
      </c>
      <c r="G11" t="s">
        <v>22</v>
      </c>
      <c r="H11" t="s">
        <v>8</v>
      </c>
      <c r="I11" t="s">
        <v>13</v>
      </c>
      <c r="J11" t="s">
        <v>7</v>
      </c>
      <c r="K11" s="2">
        <v>4.9504132231404965</v>
      </c>
      <c r="L11" s="2">
        <f t="shared" si="1"/>
        <v>2.4752066115702482</v>
      </c>
      <c r="M11" s="2">
        <f t="shared" si="2"/>
        <v>2.4752066115702482</v>
      </c>
      <c r="O11" s="1"/>
    </row>
    <row r="12" spans="3:15" x14ac:dyDescent="0.25">
      <c r="C12" t="str">
        <f t="shared" si="0"/>
        <v>Enero</v>
      </c>
      <c r="D12" s="1">
        <v>44202</v>
      </c>
      <c r="E12" s="1" t="s">
        <v>43</v>
      </c>
      <c r="F12" t="s">
        <v>0</v>
      </c>
      <c r="G12" t="s">
        <v>11</v>
      </c>
      <c r="H12" t="s">
        <v>19</v>
      </c>
      <c r="I12" t="s">
        <v>20</v>
      </c>
      <c r="J12" t="s">
        <v>4</v>
      </c>
      <c r="K12" s="2">
        <v>23.958677685950413</v>
      </c>
      <c r="L12" s="2">
        <f t="shared" si="1"/>
        <v>11.979338842975206</v>
      </c>
      <c r="M12" s="2">
        <f t="shared" si="2"/>
        <v>11.979338842975206</v>
      </c>
      <c r="O12" s="1"/>
    </row>
    <row r="13" spans="3:15" x14ac:dyDescent="0.25">
      <c r="C13" t="str">
        <f t="shared" si="0"/>
        <v>Enero</v>
      </c>
      <c r="D13" s="1">
        <v>44203</v>
      </c>
      <c r="E13" s="1" t="s">
        <v>37</v>
      </c>
      <c r="F13" t="s">
        <v>0</v>
      </c>
      <c r="G13" t="s">
        <v>16</v>
      </c>
      <c r="H13" t="s">
        <v>19</v>
      </c>
      <c r="I13" t="s">
        <v>15</v>
      </c>
      <c r="J13" t="s">
        <v>10</v>
      </c>
      <c r="K13" s="2">
        <v>14</v>
      </c>
      <c r="L13" s="2">
        <f t="shared" si="1"/>
        <v>7</v>
      </c>
      <c r="M13" s="2">
        <f t="shared" si="2"/>
        <v>7</v>
      </c>
      <c r="O13" s="1"/>
    </row>
    <row r="14" spans="3:15" x14ac:dyDescent="0.25">
      <c r="C14" t="str">
        <f t="shared" si="0"/>
        <v>Enero</v>
      </c>
      <c r="D14" s="1">
        <v>44204</v>
      </c>
      <c r="E14" s="1" t="s">
        <v>28</v>
      </c>
      <c r="F14" t="s">
        <v>0</v>
      </c>
      <c r="G14" t="s">
        <v>11</v>
      </c>
      <c r="H14" t="s">
        <v>6</v>
      </c>
      <c r="I14" t="s">
        <v>13</v>
      </c>
      <c r="J14" t="s">
        <v>10</v>
      </c>
      <c r="K14" s="2">
        <v>18.173553719008265</v>
      </c>
      <c r="L14" s="2">
        <f t="shared" si="1"/>
        <v>9.0867768595041323</v>
      </c>
      <c r="M14" s="2">
        <f t="shared" si="2"/>
        <v>9.0867768595041323</v>
      </c>
      <c r="O14" s="1"/>
    </row>
    <row r="15" spans="3:15" x14ac:dyDescent="0.25">
      <c r="C15" t="str">
        <f t="shared" si="0"/>
        <v>Enero</v>
      </c>
      <c r="D15" s="1">
        <v>44204</v>
      </c>
      <c r="E15" s="1" t="s">
        <v>37</v>
      </c>
      <c r="F15" t="s">
        <v>5</v>
      </c>
      <c r="G15" t="s">
        <v>62</v>
      </c>
      <c r="H15" t="s">
        <v>6</v>
      </c>
      <c r="I15" t="s">
        <v>12</v>
      </c>
      <c r="J15" t="s">
        <v>10</v>
      </c>
      <c r="K15" s="2">
        <v>32.223140495867774</v>
      </c>
      <c r="L15" s="2">
        <f t="shared" si="1"/>
        <v>16.111570247933887</v>
      </c>
      <c r="M15" s="2">
        <f t="shared" si="2"/>
        <v>16.111570247933887</v>
      </c>
      <c r="O15" s="1"/>
    </row>
    <row r="16" spans="3:15" x14ac:dyDescent="0.25">
      <c r="C16" t="str">
        <f t="shared" si="0"/>
        <v>Enero</v>
      </c>
      <c r="D16" s="1">
        <v>44209</v>
      </c>
      <c r="E16" s="1" t="s">
        <v>39</v>
      </c>
      <c r="F16" t="s">
        <v>0</v>
      </c>
      <c r="G16" t="s">
        <v>21</v>
      </c>
      <c r="H16" t="s">
        <v>2</v>
      </c>
      <c r="I16" t="s">
        <v>17</v>
      </c>
      <c r="J16" t="s">
        <v>10</v>
      </c>
      <c r="K16" s="2">
        <v>5.7768595041322319</v>
      </c>
      <c r="L16" s="2">
        <f t="shared" si="1"/>
        <v>2.888429752066116</v>
      </c>
      <c r="M16" s="2">
        <f t="shared" si="2"/>
        <v>2.888429752066116</v>
      </c>
      <c r="O16" s="1"/>
    </row>
    <row r="17" spans="3:15" x14ac:dyDescent="0.25">
      <c r="C17" t="str">
        <f t="shared" si="0"/>
        <v>Enero</v>
      </c>
      <c r="D17" s="1">
        <v>44211</v>
      </c>
      <c r="E17" s="1" t="s">
        <v>26</v>
      </c>
      <c r="F17" t="s">
        <v>5</v>
      </c>
      <c r="G17" t="s">
        <v>14</v>
      </c>
      <c r="H17" t="s">
        <v>6</v>
      </c>
      <c r="I17" t="s">
        <v>23</v>
      </c>
      <c r="J17" t="s">
        <v>7</v>
      </c>
      <c r="K17" s="2">
        <v>55.36363636363636</v>
      </c>
      <c r="L17" s="2">
        <f t="shared" si="1"/>
        <v>27.68181818181818</v>
      </c>
      <c r="M17" s="2">
        <f t="shared" si="2"/>
        <v>27.68181818181818</v>
      </c>
      <c r="O17" s="1"/>
    </row>
    <row r="18" spans="3:15" x14ac:dyDescent="0.25">
      <c r="C18" t="str">
        <f t="shared" si="0"/>
        <v>Enero</v>
      </c>
      <c r="D18" s="1">
        <v>44212</v>
      </c>
      <c r="E18" s="1" t="s">
        <v>43</v>
      </c>
      <c r="F18" t="s">
        <v>0</v>
      </c>
      <c r="G18" t="s">
        <v>21</v>
      </c>
      <c r="H18" t="s">
        <v>2</v>
      </c>
      <c r="I18" t="s">
        <v>23</v>
      </c>
      <c r="J18" t="s">
        <v>4</v>
      </c>
      <c r="K18" s="2">
        <v>7.4297520661157028</v>
      </c>
      <c r="L18" s="2">
        <f t="shared" si="1"/>
        <v>3.7148760330578514</v>
      </c>
      <c r="M18" s="2">
        <f t="shared" si="2"/>
        <v>3.7148760330578514</v>
      </c>
      <c r="O18" s="1"/>
    </row>
    <row r="19" spans="3:15" x14ac:dyDescent="0.25">
      <c r="C19" t="str">
        <f t="shared" si="0"/>
        <v>Enero</v>
      </c>
      <c r="D19" s="1">
        <v>44212</v>
      </c>
      <c r="E19" s="1" t="s">
        <v>25</v>
      </c>
      <c r="F19" t="s">
        <v>0</v>
      </c>
      <c r="G19" t="s">
        <v>16</v>
      </c>
      <c r="H19" t="s">
        <v>19</v>
      </c>
      <c r="I19" t="s">
        <v>15</v>
      </c>
      <c r="J19" t="s">
        <v>10</v>
      </c>
      <c r="K19" s="2">
        <v>30.5702479338843</v>
      </c>
      <c r="L19" s="2">
        <f t="shared" si="1"/>
        <v>15.28512396694215</v>
      </c>
      <c r="M19" s="2">
        <f t="shared" si="2"/>
        <v>15.28512396694215</v>
      </c>
      <c r="O19" s="1"/>
    </row>
    <row r="20" spans="3:15" x14ac:dyDescent="0.25">
      <c r="C20" t="str">
        <f t="shared" si="0"/>
        <v>Enero</v>
      </c>
      <c r="D20" s="1">
        <v>44213</v>
      </c>
      <c r="E20" s="1" t="s">
        <v>40</v>
      </c>
      <c r="F20" t="s">
        <v>5</v>
      </c>
      <c r="G20" t="s">
        <v>18</v>
      </c>
      <c r="H20" t="s">
        <v>8</v>
      </c>
      <c r="I20" t="s">
        <v>12</v>
      </c>
      <c r="J20" t="s">
        <v>10</v>
      </c>
      <c r="K20" s="2">
        <v>80.983471074380162</v>
      </c>
      <c r="L20" s="2">
        <f t="shared" si="1"/>
        <v>40.491735537190081</v>
      </c>
      <c r="M20" s="2">
        <f t="shared" si="2"/>
        <v>40.491735537190081</v>
      </c>
      <c r="O20" s="1"/>
    </row>
    <row r="21" spans="3:15" x14ac:dyDescent="0.25">
      <c r="C21" t="str">
        <f t="shared" si="0"/>
        <v>Enero</v>
      </c>
      <c r="D21" s="1">
        <v>44214</v>
      </c>
      <c r="E21" s="1" t="s">
        <v>25</v>
      </c>
      <c r="F21" t="s">
        <v>5</v>
      </c>
      <c r="G21" t="s">
        <v>1</v>
      </c>
      <c r="H21" t="s">
        <v>19</v>
      </c>
      <c r="I21" t="s">
        <v>3</v>
      </c>
      <c r="J21" t="s">
        <v>7</v>
      </c>
      <c r="K21" s="2">
        <v>9.9090909090909101</v>
      </c>
      <c r="L21" s="2">
        <f t="shared" si="1"/>
        <v>4.954545454545455</v>
      </c>
      <c r="M21" s="2">
        <f t="shared" si="2"/>
        <v>4.954545454545455</v>
      </c>
      <c r="O21" s="1"/>
    </row>
    <row r="22" spans="3:15" x14ac:dyDescent="0.25">
      <c r="C22" t="str">
        <f t="shared" si="0"/>
        <v>Enero</v>
      </c>
      <c r="D22" s="1">
        <v>44215</v>
      </c>
      <c r="E22" s="1" t="s">
        <v>30</v>
      </c>
      <c r="F22" t="s">
        <v>5</v>
      </c>
      <c r="G22" t="s">
        <v>22</v>
      </c>
      <c r="H22" t="s">
        <v>6</v>
      </c>
      <c r="I22" t="s">
        <v>12</v>
      </c>
      <c r="J22" t="s">
        <v>10</v>
      </c>
      <c r="K22" s="2">
        <v>22.305785123966942</v>
      </c>
      <c r="L22" s="2">
        <f t="shared" si="1"/>
        <v>11.152892561983471</v>
      </c>
      <c r="M22" s="2">
        <f t="shared" si="2"/>
        <v>11.152892561983471</v>
      </c>
      <c r="O22" s="1"/>
    </row>
    <row r="23" spans="3:15" x14ac:dyDescent="0.25">
      <c r="C23" t="str">
        <f t="shared" si="0"/>
        <v>Enero</v>
      </c>
      <c r="D23" s="1">
        <v>44216</v>
      </c>
      <c r="E23" s="1" t="s">
        <v>29</v>
      </c>
      <c r="F23" t="s">
        <v>0</v>
      </c>
      <c r="G23" t="s">
        <v>16</v>
      </c>
      <c r="H23" t="s">
        <v>2</v>
      </c>
      <c r="I23" t="s">
        <v>23</v>
      </c>
      <c r="J23" t="s">
        <v>10</v>
      </c>
      <c r="K23" s="2">
        <v>19</v>
      </c>
      <c r="L23" s="2">
        <f t="shared" si="1"/>
        <v>9.5</v>
      </c>
      <c r="M23" s="2">
        <f t="shared" si="2"/>
        <v>9.5</v>
      </c>
      <c r="O23" s="1"/>
    </row>
    <row r="24" spans="3:15" x14ac:dyDescent="0.25">
      <c r="C24" t="str">
        <f t="shared" si="0"/>
        <v>Enero</v>
      </c>
      <c r="D24" s="1">
        <v>44216</v>
      </c>
      <c r="E24" s="1" t="s">
        <v>29</v>
      </c>
      <c r="F24" t="s">
        <v>0</v>
      </c>
      <c r="G24" t="s">
        <v>16</v>
      </c>
      <c r="H24" t="s">
        <v>19</v>
      </c>
      <c r="I24" t="s">
        <v>9</v>
      </c>
      <c r="J24" t="s">
        <v>10</v>
      </c>
      <c r="K24" s="2">
        <v>21.479338842975206</v>
      </c>
      <c r="L24" s="2">
        <f t="shared" si="1"/>
        <v>10.739669421487603</v>
      </c>
      <c r="M24" s="2">
        <f t="shared" si="2"/>
        <v>10.739669421487603</v>
      </c>
      <c r="O24" s="1"/>
    </row>
    <row r="25" spans="3:15" x14ac:dyDescent="0.25">
      <c r="C25" t="str">
        <f t="shared" si="0"/>
        <v>Enero</v>
      </c>
      <c r="D25" s="1">
        <v>44217</v>
      </c>
      <c r="E25" s="1" t="s">
        <v>41</v>
      </c>
      <c r="F25" t="s">
        <v>5</v>
      </c>
      <c r="G25" t="s">
        <v>62</v>
      </c>
      <c r="H25" t="s">
        <v>19</v>
      </c>
      <c r="I25" t="s">
        <v>13</v>
      </c>
      <c r="J25" t="s">
        <v>7</v>
      </c>
      <c r="K25" s="2">
        <v>22.305785123966942</v>
      </c>
      <c r="L25" s="2">
        <f t="shared" si="1"/>
        <v>11.152892561983471</v>
      </c>
      <c r="M25" s="2">
        <f t="shared" si="2"/>
        <v>11.152892561983471</v>
      </c>
      <c r="O25" s="1"/>
    </row>
    <row r="26" spans="3:15" x14ac:dyDescent="0.25">
      <c r="C26" t="str">
        <f t="shared" si="0"/>
        <v>Enero</v>
      </c>
      <c r="D26" s="1">
        <v>44217</v>
      </c>
      <c r="E26" s="1" t="s">
        <v>34</v>
      </c>
      <c r="F26" t="s">
        <v>0</v>
      </c>
      <c r="G26" t="s">
        <v>21</v>
      </c>
      <c r="H26" t="s">
        <v>2</v>
      </c>
      <c r="I26" t="s">
        <v>20</v>
      </c>
      <c r="J26" t="s">
        <v>4</v>
      </c>
      <c r="K26" s="2">
        <v>14.867768595041321</v>
      </c>
      <c r="L26" s="2">
        <f t="shared" si="1"/>
        <v>7.4338842975206605</v>
      </c>
      <c r="M26" s="2">
        <f t="shared" si="2"/>
        <v>7.4338842975206605</v>
      </c>
      <c r="O26" s="1"/>
    </row>
    <row r="27" spans="3:15" x14ac:dyDescent="0.25">
      <c r="C27" t="str">
        <f t="shared" si="0"/>
        <v>Enero</v>
      </c>
      <c r="D27" s="1">
        <v>44218</v>
      </c>
      <c r="E27" s="1" t="s">
        <v>42</v>
      </c>
      <c r="F27" t="s">
        <v>5</v>
      </c>
      <c r="G27" t="s">
        <v>62</v>
      </c>
      <c r="H27" t="s">
        <v>2</v>
      </c>
      <c r="I27" t="s">
        <v>23</v>
      </c>
      <c r="J27" t="s">
        <v>10</v>
      </c>
      <c r="K27" s="2">
        <v>41.314049586776861</v>
      </c>
      <c r="L27" s="2">
        <f t="shared" si="1"/>
        <v>20.65702479338843</v>
      </c>
      <c r="M27" s="2">
        <f t="shared" si="2"/>
        <v>20.65702479338843</v>
      </c>
      <c r="O27" s="1"/>
    </row>
    <row r="28" spans="3:15" x14ac:dyDescent="0.25">
      <c r="C28" t="str">
        <f t="shared" si="0"/>
        <v>Enero</v>
      </c>
      <c r="D28" s="1">
        <v>44218</v>
      </c>
      <c r="E28" s="1" t="s">
        <v>26</v>
      </c>
      <c r="F28" t="s">
        <v>0</v>
      </c>
      <c r="G28" t="s">
        <v>21</v>
      </c>
      <c r="H28" t="s">
        <v>8</v>
      </c>
      <c r="I28" t="s">
        <v>17</v>
      </c>
      <c r="J28" t="s">
        <v>4</v>
      </c>
      <c r="K28" s="2">
        <v>15.694214876033056</v>
      </c>
      <c r="L28" s="2">
        <f t="shared" si="1"/>
        <v>7.8471074380165282</v>
      </c>
      <c r="M28" s="2">
        <f t="shared" si="2"/>
        <v>7.8471074380165282</v>
      </c>
      <c r="O28" s="1"/>
    </row>
    <row r="29" spans="3:15" x14ac:dyDescent="0.25">
      <c r="C29" t="str">
        <f t="shared" si="0"/>
        <v>Enero</v>
      </c>
      <c r="D29" s="1">
        <v>44220</v>
      </c>
      <c r="E29" s="1" t="s">
        <v>27</v>
      </c>
      <c r="F29" t="s">
        <v>0</v>
      </c>
      <c r="G29" t="s">
        <v>16</v>
      </c>
      <c r="H29" t="s">
        <v>2</v>
      </c>
      <c r="I29" t="s">
        <v>23</v>
      </c>
      <c r="J29" t="s">
        <v>4</v>
      </c>
      <c r="K29" s="2">
        <v>23.958677685950413</v>
      </c>
      <c r="L29" s="2">
        <f t="shared" si="1"/>
        <v>11.979338842975206</v>
      </c>
      <c r="M29" s="2">
        <f t="shared" si="2"/>
        <v>11.979338842975206</v>
      </c>
      <c r="O29" s="1"/>
    </row>
    <row r="30" spans="3:15" x14ac:dyDescent="0.25">
      <c r="C30" t="str">
        <f t="shared" si="0"/>
        <v>Enero</v>
      </c>
      <c r="D30" s="1">
        <v>44221</v>
      </c>
      <c r="E30" s="1" t="s">
        <v>43</v>
      </c>
      <c r="F30" t="s">
        <v>5</v>
      </c>
      <c r="G30" t="s">
        <v>18</v>
      </c>
      <c r="H30" t="s">
        <v>19</v>
      </c>
      <c r="I30" t="s">
        <v>9</v>
      </c>
      <c r="J30" t="s">
        <v>7</v>
      </c>
      <c r="K30" s="2">
        <v>96.685950413223139</v>
      </c>
      <c r="L30" s="2">
        <f t="shared" si="1"/>
        <v>48.34297520661157</v>
      </c>
      <c r="M30" s="2">
        <f t="shared" si="2"/>
        <v>48.34297520661157</v>
      </c>
      <c r="O30" s="1"/>
    </row>
    <row r="31" spans="3:15" x14ac:dyDescent="0.25">
      <c r="C31" t="str">
        <f t="shared" si="0"/>
        <v>Enero</v>
      </c>
      <c r="D31" s="1">
        <v>44222</v>
      </c>
      <c r="E31" s="1" t="s">
        <v>35</v>
      </c>
      <c r="F31" t="s">
        <v>5</v>
      </c>
      <c r="G31" t="s">
        <v>22</v>
      </c>
      <c r="H31" t="s">
        <v>2</v>
      </c>
      <c r="I31" t="s">
        <v>3</v>
      </c>
      <c r="J31" t="s">
        <v>7</v>
      </c>
      <c r="K31" s="2">
        <v>19</v>
      </c>
      <c r="L31" s="2">
        <f t="shared" si="1"/>
        <v>9.5</v>
      </c>
      <c r="M31" s="2">
        <f t="shared" si="2"/>
        <v>9.5</v>
      </c>
      <c r="O31" s="1"/>
    </row>
    <row r="32" spans="3:15" x14ac:dyDescent="0.25">
      <c r="C32" t="str">
        <f t="shared" si="0"/>
        <v>Enero</v>
      </c>
      <c r="D32" s="1">
        <v>44224</v>
      </c>
      <c r="E32" s="1" t="s">
        <v>40</v>
      </c>
      <c r="F32" t="s">
        <v>5</v>
      </c>
      <c r="G32" t="s">
        <v>22</v>
      </c>
      <c r="H32" t="s">
        <v>19</v>
      </c>
      <c r="I32" t="s">
        <v>12</v>
      </c>
      <c r="J32" t="s">
        <v>7</v>
      </c>
      <c r="K32" s="2">
        <v>17.347107438016529</v>
      </c>
      <c r="L32" s="2">
        <f t="shared" si="1"/>
        <v>8.6735537190082646</v>
      </c>
      <c r="M32" s="2">
        <f t="shared" si="2"/>
        <v>8.6735537190082646</v>
      </c>
      <c r="O32" s="1"/>
    </row>
    <row r="33" spans="3:15" x14ac:dyDescent="0.25">
      <c r="C33" t="str">
        <f t="shared" si="0"/>
        <v>Enero</v>
      </c>
      <c r="D33" s="1">
        <v>44225</v>
      </c>
      <c r="E33" s="1" t="s">
        <v>43</v>
      </c>
      <c r="F33" t="s">
        <v>5</v>
      </c>
      <c r="G33" t="s">
        <v>14</v>
      </c>
      <c r="H33" t="s">
        <v>8</v>
      </c>
      <c r="I33" t="s">
        <v>17</v>
      </c>
      <c r="J33" t="s">
        <v>7</v>
      </c>
      <c r="K33" s="2">
        <v>68.586776859504127</v>
      </c>
      <c r="L33" s="2">
        <f t="shared" si="1"/>
        <v>34.293388429752063</v>
      </c>
      <c r="M33" s="2">
        <f t="shared" si="2"/>
        <v>34.293388429752063</v>
      </c>
      <c r="O33" s="1"/>
    </row>
    <row r="34" spans="3:15" x14ac:dyDescent="0.25">
      <c r="C34" t="str">
        <f t="shared" si="0"/>
        <v>Enero</v>
      </c>
      <c r="D34" s="1">
        <v>44225</v>
      </c>
      <c r="E34" s="1" t="s">
        <v>34</v>
      </c>
      <c r="F34" t="s">
        <v>5</v>
      </c>
      <c r="G34" t="s">
        <v>22</v>
      </c>
      <c r="H34" t="s">
        <v>19</v>
      </c>
      <c r="I34" t="s">
        <v>3</v>
      </c>
      <c r="J34" t="s">
        <v>10</v>
      </c>
      <c r="K34" s="2">
        <v>19</v>
      </c>
      <c r="L34" s="2">
        <f t="shared" si="1"/>
        <v>9.5</v>
      </c>
      <c r="M34" s="2">
        <f t="shared" si="2"/>
        <v>9.5</v>
      </c>
      <c r="O34" s="1"/>
    </row>
    <row r="35" spans="3:15" x14ac:dyDescent="0.25">
      <c r="C35" t="str">
        <f t="shared" si="0"/>
        <v>Enero</v>
      </c>
      <c r="D35" s="1">
        <v>44225</v>
      </c>
      <c r="E35" s="1" t="s">
        <v>26</v>
      </c>
      <c r="F35" t="s">
        <v>5</v>
      </c>
      <c r="G35" t="s">
        <v>18</v>
      </c>
      <c r="H35" t="s">
        <v>2</v>
      </c>
      <c r="I35" t="s">
        <v>20</v>
      </c>
      <c r="J35" t="s">
        <v>7</v>
      </c>
      <c r="K35" s="2">
        <v>82.63636363636364</v>
      </c>
      <c r="L35" s="2">
        <f t="shared" si="1"/>
        <v>41.31818181818182</v>
      </c>
      <c r="M35" s="2">
        <f t="shared" si="2"/>
        <v>41.31818181818182</v>
      </c>
      <c r="O35" s="1"/>
    </row>
    <row r="36" spans="3:15" x14ac:dyDescent="0.25">
      <c r="C36" t="str">
        <f t="shared" si="0"/>
        <v>Enero</v>
      </c>
      <c r="D36" s="1">
        <v>44225</v>
      </c>
      <c r="E36" s="1" t="s">
        <v>31</v>
      </c>
      <c r="F36" t="s">
        <v>0</v>
      </c>
      <c r="G36" t="s">
        <v>11</v>
      </c>
      <c r="H36" t="s">
        <v>8</v>
      </c>
      <c r="I36" t="s">
        <v>3</v>
      </c>
      <c r="J36" t="s">
        <v>10</v>
      </c>
      <c r="K36" s="2">
        <v>33.876033057851245</v>
      </c>
      <c r="L36" s="2">
        <f t="shared" si="1"/>
        <v>16.938016528925623</v>
      </c>
      <c r="M36" s="2">
        <f t="shared" si="2"/>
        <v>16.938016528925623</v>
      </c>
      <c r="O36" s="1"/>
    </row>
    <row r="37" spans="3:15" x14ac:dyDescent="0.25">
      <c r="C37" t="str">
        <f t="shared" si="0"/>
        <v>Enero</v>
      </c>
      <c r="D37" s="1">
        <v>44227</v>
      </c>
      <c r="E37" s="1" t="s">
        <v>36</v>
      </c>
      <c r="F37" t="s">
        <v>5</v>
      </c>
      <c r="G37" t="s">
        <v>1</v>
      </c>
      <c r="H37" t="s">
        <v>19</v>
      </c>
      <c r="I37" t="s">
        <v>3</v>
      </c>
      <c r="J37" t="s">
        <v>7</v>
      </c>
      <c r="K37" s="2">
        <v>14.867768595041321</v>
      </c>
      <c r="L37" s="2">
        <f t="shared" si="1"/>
        <v>7.4338842975206605</v>
      </c>
      <c r="M37" s="2">
        <f t="shared" si="2"/>
        <v>7.4338842975206605</v>
      </c>
      <c r="O37" s="1"/>
    </row>
    <row r="38" spans="3:15" x14ac:dyDescent="0.25">
      <c r="C38" t="str">
        <f t="shared" si="0"/>
        <v>Enero</v>
      </c>
      <c r="D38" s="1">
        <v>44227</v>
      </c>
      <c r="E38" s="1" t="s">
        <v>25</v>
      </c>
      <c r="F38" t="s">
        <v>5</v>
      </c>
      <c r="G38" t="s">
        <v>1</v>
      </c>
      <c r="H38" t="s">
        <v>19</v>
      </c>
      <c r="I38" t="s">
        <v>20</v>
      </c>
      <c r="J38" t="s">
        <v>10</v>
      </c>
      <c r="K38" s="2">
        <v>9.9090909090909101</v>
      </c>
      <c r="L38" s="2">
        <f t="shared" si="1"/>
        <v>4.954545454545455</v>
      </c>
      <c r="M38" s="2">
        <f t="shared" si="2"/>
        <v>4.954545454545455</v>
      </c>
      <c r="O38" s="1"/>
    </row>
    <row r="39" spans="3:15" x14ac:dyDescent="0.25">
      <c r="C39" t="str">
        <f t="shared" si="0"/>
        <v>Enero</v>
      </c>
      <c r="D39" s="1">
        <v>44227</v>
      </c>
      <c r="E39" s="1" t="s">
        <v>43</v>
      </c>
      <c r="F39" t="s">
        <v>0</v>
      </c>
      <c r="G39" t="s">
        <v>11</v>
      </c>
      <c r="H39" t="s">
        <v>19</v>
      </c>
      <c r="I39" t="s">
        <v>20</v>
      </c>
      <c r="J39" t="s">
        <v>4</v>
      </c>
      <c r="K39" s="2">
        <v>29.743801652892564</v>
      </c>
      <c r="L39" s="2">
        <f t="shared" si="1"/>
        <v>14.871900826446282</v>
      </c>
      <c r="M39" s="2">
        <f t="shared" si="2"/>
        <v>14.871900826446282</v>
      </c>
      <c r="O39" s="1"/>
    </row>
    <row r="40" spans="3:15" x14ac:dyDescent="0.25">
      <c r="C40" t="str">
        <f t="shared" si="0"/>
        <v>Febrero</v>
      </c>
      <c r="D40" s="1">
        <v>44228</v>
      </c>
      <c r="E40" s="1" t="s">
        <v>30</v>
      </c>
      <c r="F40" t="s">
        <v>5</v>
      </c>
      <c r="G40" t="s">
        <v>14</v>
      </c>
      <c r="H40" t="s">
        <v>2</v>
      </c>
      <c r="I40" t="s">
        <v>23</v>
      </c>
      <c r="J40" t="s">
        <v>7</v>
      </c>
      <c r="K40" s="2">
        <v>76.024793388429757</v>
      </c>
      <c r="L40" s="2">
        <f t="shared" si="1"/>
        <v>38.012396694214878</v>
      </c>
      <c r="M40" s="2">
        <f t="shared" si="2"/>
        <v>38.012396694214878</v>
      </c>
      <c r="O40" s="1"/>
    </row>
    <row r="41" spans="3:15" x14ac:dyDescent="0.25">
      <c r="C41" t="str">
        <f t="shared" si="0"/>
        <v>Febrero</v>
      </c>
      <c r="D41" s="1">
        <v>44229</v>
      </c>
      <c r="E41" s="1" t="s">
        <v>31</v>
      </c>
      <c r="F41" t="s">
        <v>0</v>
      </c>
      <c r="G41" t="s">
        <v>18</v>
      </c>
      <c r="H41" t="s">
        <v>8</v>
      </c>
      <c r="I41" t="s">
        <v>17</v>
      </c>
      <c r="J41" t="s">
        <v>4</v>
      </c>
      <c r="K41" s="2">
        <v>99.165289256198349</v>
      </c>
      <c r="L41" s="2">
        <f t="shared" si="1"/>
        <v>49.582644628099175</v>
      </c>
      <c r="M41" s="2">
        <f t="shared" si="2"/>
        <v>49.582644628099175</v>
      </c>
      <c r="O41" s="1"/>
    </row>
    <row r="42" spans="3:15" x14ac:dyDescent="0.25">
      <c r="C42" t="str">
        <f t="shared" si="0"/>
        <v>Febrero</v>
      </c>
      <c r="D42" s="1">
        <v>44230</v>
      </c>
      <c r="E42" s="1" t="s">
        <v>34</v>
      </c>
      <c r="F42" t="s">
        <v>0</v>
      </c>
      <c r="G42" t="s">
        <v>62</v>
      </c>
      <c r="H42" t="s">
        <v>6</v>
      </c>
      <c r="I42" t="s">
        <v>13</v>
      </c>
      <c r="J42" t="s">
        <v>10</v>
      </c>
      <c r="K42" s="2">
        <v>38.834710743801658</v>
      </c>
      <c r="L42" s="2">
        <f t="shared" si="1"/>
        <v>19.417355371900829</v>
      </c>
      <c r="M42" s="2">
        <f t="shared" si="2"/>
        <v>19.417355371900829</v>
      </c>
      <c r="O42" s="1"/>
    </row>
    <row r="43" spans="3:15" x14ac:dyDescent="0.25">
      <c r="C43" t="str">
        <f t="shared" si="0"/>
        <v>Febrero</v>
      </c>
      <c r="D43" s="1">
        <v>44230</v>
      </c>
      <c r="E43" s="1" t="s">
        <v>42</v>
      </c>
      <c r="F43" t="s">
        <v>0</v>
      </c>
      <c r="G43" t="s">
        <v>1</v>
      </c>
      <c r="H43" t="s">
        <v>8</v>
      </c>
      <c r="I43" t="s">
        <v>15</v>
      </c>
      <c r="J43" t="s">
        <v>10</v>
      </c>
      <c r="K43" s="2">
        <v>13.214876033057852</v>
      </c>
      <c r="L43" s="2">
        <f t="shared" si="1"/>
        <v>6.6074380165289259</v>
      </c>
      <c r="M43" s="2">
        <f t="shared" si="2"/>
        <v>6.6074380165289259</v>
      </c>
      <c r="O43" s="1"/>
    </row>
    <row r="44" spans="3:15" x14ac:dyDescent="0.25">
      <c r="C44" t="str">
        <f t="shared" si="0"/>
        <v>Febrero</v>
      </c>
      <c r="D44" s="1">
        <v>44231</v>
      </c>
      <c r="E44" s="1" t="s">
        <v>43</v>
      </c>
      <c r="F44" t="s">
        <v>0</v>
      </c>
      <c r="G44" t="s">
        <v>21</v>
      </c>
      <c r="H44" t="s">
        <v>2</v>
      </c>
      <c r="I44" t="s">
        <v>23</v>
      </c>
      <c r="J44" t="s">
        <v>4</v>
      </c>
      <c r="K44" s="2">
        <v>12.388429752066116</v>
      </c>
      <c r="L44" s="2">
        <f t="shared" si="1"/>
        <v>6.1942148760330582</v>
      </c>
      <c r="M44" s="2">
        <f t="shared" si="2"/>
        <v>6.1942148760330582</v>
      </c>
      <c r="O44" s="1"/>
    </row>
    <row r="45" spans="3:15" x14ac:dyDescent="0.25">
      <c r="C45" t="str">
        <f t="shared" si="0"/>
        <v>Febrero</v>
      </c>
      <c r="D45" s="1">
        <v>44232</v>
      </c>
      <c r="E45" s="1" t="s">
        <v>25</v>
      </c>
      <c r="F45" t="s">
        <v>0</v>
      </c>
      <c r="G45" t="s">
        <v>1</v>
      </c>
      <c r="H45" t="s">
        <v>6</v>
      </c>
      <c r="I45" t="s">
        <v>9</v>
      </c>
      <c r="J45" t="s">
        <v>4</v>
      </c>
      <c r="K45" s="2">
        <v>12.388429752066116</v>
      </c>
      <c r="L45" s="2">
        <f t="shared" si="1"/>
        <v>6.1942148760330582</v>
      </c>
      <c r="M45" s="2">
        <f t="shared" si="2"/>
        <v>6.1942148760330582</v>
      </c>
      <c r="O45" s="1"/>
    </row>
    <row r="46" spans="3:15" x14ac:dyDescent="0.25">
      <c r="C46" t="str">
        <f t="shared" si="0"/>
        <v>Febrero</v>
      </c>
      <c r="D46" s="1">
        <v>44234</v>
      </c>
      <c r="E46" s="1" t="s">
        <v>30</v>
      </c>
      <c r="F46" t="s">
        <v>0</v>
      </c>
      <c r="G46" t="s">
        <v>1</v>
      </c>
      <c r="H46" t="s">
        <v>19</v>
      </c>
      <c r="I46" t="s">
        <v>3</v>
      </c>
      <c r="J46" t="s">
        <v>10</v>
      </c>
      <c r="K46" s="2">
        <v>10.735537190082646</v>
      </c>
      <c r="L46" s="2">
        <f t="shared" si="1"/>
        <v>5.3677685950413228</v>
      </c>
      <c r="M46" s="2">
        <f t="shared" si="2"/>
        <v>5.3677685950413228</v>
      </c>
      <c r="O46" s="1"/>
    </row>
    <row r="47" spans="3:15" x14ac:dyDescent="0.25">
      <c r="C47" t="str">
        <f t="shared" si="0"/>
        <v>Febrero</v>
      </c>
      <c r="D47" s="1">
        <v>44235</v>
      </c>
      <c r="E47" s="1" t="s">
        <v>38</v>
      </c>
      <c r="F47" t="s">
        <v>0</v>
      </c>
      <c r="G47" t="s">
        <v>21</v>
      </c>
      <c r="H47" t="s">
        <v>2</v>
      </c>
      <c r="I47" t="s">
        <v>13</v>
      </c>
      <c r="J47" t="s">
        <v>4</v>
      </c>
      <c r="K47" s="2">
        <v>7.4297520661157028</v>
      </c>
      <c r="L47" s="2">
        <f t="shared" si="1"/>
        <v>3.7148760330578514</v>
      </c>
      <c r="M47" s="2">
        <f t="shared" si="2"/>
        <v>3.7148760330578514</v>
      </c>
      <c r="O47" s="1"/>
    </row>
    <row r="48" spans="3:15" x14ac:dyDescent="0.25">
      <c r="C48" t="str">
        <f t="shared" si="0"/>
        <v>Febrero</v>
      </c>
      <c r="D48" s="1">
        <v>44235</v>
      </c>
      <c r="E48" s="1" t="s">
        <v>28</v>
      </c>
      <c r="F48" t="s">
        <v>0</v>
      </c>
      <c r="G48" t="s">
        <v>16</v>
      </c>
      <c r="H48" t="s">
        <v>6</v>
      </c>
      <c r="I48" t="s">
        <v>13</v>
      </c>
      <c r="J48" t="s">
        <v>10</v>
      </c>
      <c r="K48" s="2">
        <v>40.487603305785129</v>
      </c>
      <c r="L48" s="2">
        <f t="shared" si="1"/>
        <v>20.243801652892564</v>
      </c>
      <c r="M48" s="2">
        <f t="shared" si="2"/>
        <v>20.243801652892564</v>
      </c>
      <c r="O48" s="1"/>
    </row>
    <row r="49" spans="3:15" x14ac:dyDescent="0.25">
      <c r="C49" t="str">
        <f t="shared" si="0"/>
        <v>Febrero</v>
      </c>
      <c r="D49" s="1">
        <v>44237</v>
      </c>
      <c r="E49" s="1" t="s">
        <v>28</v>
      </c>
      <c r="F49" t="s">
        <v>0</v>
      </c>
      <c r="G49" t="s">
        <v>1</v>
      </c>
      <c r="H49" t="s">
        <v>8</v>
      </c>
      <c r="I49" t="s">
        <v>23</v>
      </c>
      <c r="J49" t="s">
        <v>4</v>
      </c>
      <c r="K49" s="2">
        <v>9.9090909090909101</v>
      </c>
      <c r="L49" s="2">
        <f t="shared" si="1"/>
        <v>4.954545454545455</v>
      </c>
      <c r="M49" s="2">
        <f t="shared" si="2"/>
        <v>4.954545454545455</v>
      </c>
      <c r="O49" s="1"/>
    </row>
    <row r="50" spans="3:15" x14ac:dyDescent="0.25">
      <c r="C50" t="str">
        <f t="shared" si="0"/>
        <v>Febrero</v>
      </c>
      <c r="D50" s="1">
        <v>44237</v>
      </c>
      <c r="E50" s="1" t="s">
        <v>31</v>
      </c>
      <c r="F50" t="s">
        <v>5</v>
      </c>
      <c r="G50" t="s">
        <v>18</v>
      </c>
      <c r="H50" t="s">
        <v>8</v>
      </c>
      <c r="I50" t="s">
        <v>3</v>
      </c>
      <c r="J50" t="s">
        <v>7</v>
      </c>
      <c r="K50" s="2">
        <v>56.190082644628099</v>
      </c>
      <c r="L50" s="2">
        <f t="shared" si="1"/>
        <v>28.095041322314049</v>
      </c>
      <c r="M50" s="2">
        <f t="shared" si="2"/>
        <v>28.095041322314049</v>
      </c>
      <c r="O50" s="1"/>
    </row>
    <row r="51" spans="3:15" x14ac:dyDescent="0.25">
      <c r="C51" t="str">
        <f t="shared" si="0"/>
        <v>Febrero</v>
      </c>
      <c r="D51" s="1">
        <v>44240</v>
      </c>
      <c r="E51" s="1" t="s">
        <v>26</v>
      </c>
      <c r="F51" t="s">
        <v>0</v>
      </c>
      <c r="G51" t="s">
        <v>1</v>
      </c>
      <c r="H51" t="s">
        <v>8</v>
      </c>
      <c r="I51" t="s">
        <v>17</v>
      </c>
      <c r="J51" t="s">
        <v>4</v>
      </c>
      <c r="K51" s="2">
        <v>14.041322314049586</v>
      </c>
      <c r="L51" s="2">
        <f t="shared" si="1"/>
        <v>7.0206611570247928</v>
      </c>
      <c r="M51" s="2">
        <f t="shared" si="2"/>
        <v>7.0206611570247928</v>
      </c>
      <c r="O51" s="1"/>
    </row>
    <row r="52" spans="3:15" x14ac:dyDescent="0.25">
      <c r="C52" t="str">
        <f t="shared" si="0"/>
        <v>Febrero</v>
      </c>
      <c r="D52" s="1">
        <v>44240</v>
      </c>
      <c r="E52" s="1" t="s">
        <v>42</v>
      </c>
      <c r="F52" t="s">
        <v>0</v>
      </c>
      <c r="G52" t="s">
        <v>16</v>
      </c>
      <c r="H52" t="s">
        <v>8</v>
      </c>
      <c r="I52" t="s">
        <v>17</v>
      </c>
      <c r="J52" t="s">
        <v>4</v>
      </c>
      <c r="K52" s="2">
        <v>38.834710743801658</v>
      </c>
      <c r="L52" s="2">
        <f t="shared" si="1"/>
        <v>19.417355371900829</v>
      </c>
      <c r="M52" s="2">
        <f t="shared" si="2"/>
        <v>19.417355371900829</v>
      </c>
      <c r="O52" s="1"/>
    </row>
    <row r="53" spans="3:15" x14ac:dyDescent="0.25">
      <c r="C53" t="str">
        <f t="shared" si="0"/>
        <v>Febrero</v>
      </c>
      <c r="D53" s="1">
        <v>44240</v>
      </c>
      <c r="E53" s="1" t="s">
        <v>26</v>
      </c>
      <c r="F53" t="s">
        <v>5</v>
      </c>
      <c r="G53" t="s">
        <v>1</v>
      </c>
      <c r="H53" t="s">
        <v>6</v>
      </c>
      <c r="I53" t="s">
        <v>15</v>
      </c>
      <c r="J53" t="s">
        <v>7</v>
      </c>
      <c r="K53" s="2">
        <v>13.214876033057852</v>
      </c>
      <c r="L53" s="2">
        <f t="shared" si="1"/>
        <v>6.6074380165289259</v>
      </c>
      <c r="M53" s="2">
        <f t="shared" si="2"/>
        <v>6.6074380165289259</v>
      </c>
      <c r="O53" s="1"/>
    </row>
    <row r="54" spans="3:15" x14ac:dyDescent="0.25">
      <c r="C54" t="str">
        <f t="shared" si="0"/>
        <v>Febrero</v>
      </c>
      <c r="D54" s="1">
        <v>44241</v>
      </c>
      <c r="E54" s="1" t="s">
        <v>30</v>
      </c>
      <c r="F54" t="s">
        <v>0</v>
      </c>
      <c r="G54" t="s">
        <v>11</v>
      </c>
      <c r="H54" t="s">
        <v>8</v>
      </c>
      <c r="I54" t="s">
        <v>20</v>
      </c>
      <c r="J54" t="s">
        <v>4</v>
      </c>
      <c r="K54" s="2">
        <v>18.173553719008265</v>
      </c>
      <c r="L54" s="2">
        <f t="shared" si="1"/>
        <v>9.0867768595041323</v>
      </c>
      <c r="M54" s="2">
        <f t="shared" si="2"/>
        <v>9.0867768595041323</v>
      </c>
      <c r="O54" s="1"/>
    </row>
    <row r="55" spans="3:15" x14ac:dyDescent="0.25">
      <c r="C55" t="str">
        <f t="shared" si="0"/>
        <v>Febrero</v>
      </c>
      <c r="D55" s="1">
        <v>44242</v>
      </c>
      <c r="E55" s="1" t="s">
        <v>25</v>
      </c>
      <c r="F55" t="s">
        <v>5</v>
      </c>
      <c r="G55" t="s">
        <v>14</v>
      </c>
      <c r="H55" t="s">
        <v>19</v>
      </c>
      <c r="I55" t="s">
        <v>23</v>
      </c>
      <c r="J55" t="s">
        <v>7</v>
      </c>
      <c r="K55" s="2">
        <v>90.074380165289256</v>
      </c>
      <c r="L55" s="2">
        <f t="shared" si="1"/>
        <v>45.037190082644628</v>
      </c>
      <c r="M55" s="2">
        <f t="shared" si="2"/>
        <v>45.037190082644628</v>
      </c>
      <c r="O55" s="1"/>
    </row>
    <row r="56" spans="3:15" x14ac:dyDescent="0.25">
      <c r="C56" t="str">
        <f t="shared" si="0"/>
        <v>Febrero</v>
      </c>
      <c r="D56" s="1">
        <v>44242</v>
      </c>
      <c r="E56" s="1" t="s">
        <v>28</v>
      </c>
      <c r="F56" t="s">
        <v>0</v>
      </c>
      <c r="G56" t="s">
        <v>1</v>
      </c>
      <c r="H56" t="s">
        <v>19</v>
      </c>
      <c r="I56" t="s">
        <v>23</v>
      </c>
      <c r="J56" t="s">
        <v>10</v>
      </c>
      <c r="K56" s="2">
        <v>14.867768595041321</v>
      </c>
      <c r="L56" s="2">
        <f t="shared" si="1"/>
        <v>7.4338842975206605</v>
      </c>
      <c r="M56" s="2">
        <f t="shared" si="2"/>
        <v>7.4338842975206605</v>
      </c>
      <c r="O56" s="1"/>
    </row>
    <row r="57" spans="3:15" x14ac:dyDescent="0.25">
      <c r="C57" t="str">
        <f t="shared" si="0"/>
        <v>Febrero</v>
      </c>
      <c r="D57" s="1">
        <v>44242</v>
      </c>
      <c r="E57" s="1" t="s">
        <v>32</v>
      </c>
      <c r="F57" t="s">
        <v>0</v>
      </c>
      <c r="G57" t="s">
        <v>62</v>
      </c>
      <c r="H57" t="s">
        <v>6</v>
      </c>
      <c r="I57" t="s">
        <v>15</v>
      </c>
      <c r="J57" t="s">
        <v>10</v>
      </c>
      <c r="K57" s="2">
        <v>23.132231404958677</v>
      </c>
      <c r="L57" s="2">
        <f t="shared" si="1"/>
        <v>11.566115702479339</v>
      </c>
      <c r="M57" s="2">
        <f t="shared" si="2"/>
        <v>11.566115702479339</v>
      </c>
      <c r="O57" s="1"/>
    </row>
    <row r="58" spans="3:15" x14ac:dyDescent="0.25">
      <c r="C58" t="str">
        <f t="shared" si="0"/>
        <v>Febrero</v>
      </c>
      <c r="D58" s="1">
        <v>44243</v>
      </c>
      <c r="E58" s="1" t="s">
        <v>42</v>
      </c>
      <c r="F58" t="s">
        <v>5</v>
      </c>
      <c r="G58" t="s">
        <v>62</v>
      </c>
      <c r="H58" t="s">
        <v>19</v>
      </c>
      <c r="I58" t="s">
        <v>3</v>
      </c>
      <c r="J58" t="s">
        <v>10</v>
      </c>
      <c r="K58" s="2">
        <v>35.528925619834716</v>
      </c>
      <c r="L58" s="2">
        <f t="shared" si="1"/>
        <v>17.764462809917358</v>
      </c>
      <c r="M58" s="2">
        <f t="shared" si="2"/>
        <v>17.764462809917358</v>
      </c>
      <c r="O58" s="1"/>
    </row>
    <row r="59" spans="3:15" x14ac:dyDescent="0.25">
      <c r="C59" t="str">
        <f t="shared" si="0"/>
        <v>Febrero</v>
      </c>
      <c r="D59" s="1">
        <v>44243</v>
      </c>
      <c r="E59" s="1" t="s">
        <v>25</v>
      </c>
      <c r="F59" t="s">
        <v>5</v>
      </c>
      <c r="G59" t="s">
        <v>1</v>
      </c>
      <c r="H59" t="s">
        <v>19</v>
      </c>
      <c r="I59" t="s">
        <v>13</v>
      </c>
      <c r="J59" t="s">
        <v>7</v>
      </c>
      <c r="K59" s="2">
        <v>10.735537190082646</v>
      </c>
      <c r="L59" s="2">
        <f t="shared" si="1"/>
        <v>5.3677685950413228</v>
      </c>
      <c r="M59" s="2">
        <f t="shared" si="2"/>
        <v>5.3677685950413228</v>
      </c>
      <c r="O59" s="1"/>
    </row>
    <row r="60" spans="3:15" x14ac:dyDescent="0.25">
      <c r="C60" t="str">
        <f t="shared" si="0"/>
        <v>Febrero</v>
      </c>
      <c r="D60" s="1">
        <v>44244</v>
      </c>
      <c r="E60" s="1" t="s">
        <v>28</v>
      </c>
      <c r="F60" t="s">
        <v>5</v>
      </c>
      <c r="G60" t="s">
        <v>14</v>
      </c>
      <c r="H60" t="s">
        <v>8</v>
      </c>
      <c r="I60" t="s">
        <v>13</v>
      </c>
      <c r="J60" t="s">
        <v>7</v>
      </c>
      <c r="K60" s="2">
        <v>66.933884297520663</v>
      </c>
      <c r="L60" s="2">
        <f t="shared" si="1"/>
        <v>33.466942148760332</v>
      </c>
      <c r="M60" s="2">
        <f t="shared" si="2"/>
        <v>33.466942148760332</v>
      </c>
      <c r="O60" s="1"/>
    </row>
    <row r="61" spans="3:15" x14ac:dyDescent="0.25">
      <c r="C61" t="str">
        <f t="shared" si="0"/>
        <v>Febrero</v>
      </c>
      <c r="D61" s="1">
        <v>44246</v>
      </c>
      <c r="E61" s="1" t="s">
        <v>27</v>
      </c>
      <c r="F61" t="s">
        <v>0</v>
      </c>
      <c r="G61" t="s">
        <v>21</v>
      </c>
      <c r="H61" t="s">
        <v>8</v>
      </c>
      <c r="I61" t="s">
        <v>23</v>
      </c>
      <c r="J61" t="s">
        <v>10</v>
      </c>
      <c r="K61" s="2">
        <v>6.6033057851239674</v>
      </c>
      <c r="L61" s="2">
        <f t="shared" si="1"/>
        <v>3.3016528925619837</v>
      </c>
      <c r="M61" s="2">
        <f t="shared" si="2"/>
        <v>3.3016528925619837</v>
      </c>
      <c r="O61" s="1"/>
    </row>
    <row r="62" spans="3:15" x14ac:dyDescent="0.25">
      <c r="C62" t="str">
        <f t="shared" si="0"/>
        <v>Febrero</v>
      </c>
      <c r="D62" s="1">
        <v>44249</v>
      </c>
      <c r="E62" s="1" t="s">
        <v>26</v>
      </c>
      <c r="F62" t="s">
        <v>5</v>
      </c>
      <c r="G62" t="s">
        <v>18</v>
      </c>
      <c r="H62" t="s">
        <v>8</v>
      </c>
      <c r="I62" t="s">
        <v>20</v>
      </c>
      <c r="J62" t="s">
        <v>7</v>
      </c>
      <c r="K62" s="2">
        <v>90.074380165289256</v>
      </c>
      <c r="L62" s="2">
        <f t="shared" si="1"/>
        <v>45.037190082644628</v>
      </c>
      <c r="M62" s="2">
        <f t="shared" si="2"/>
        <v>45.037190082644628</v>
      </c>
      <c r="O62" s="1"/>
    </row>
    <row r="63" spans="3:15" x14ac:dyDescent="0.25">
      <c r="C63" t="str">
        <f t="shared" si="0"/>
        <v>Febrero</v>
      </c>
      <c r="D63" s="1">
        <v>44250</v>
      </c>
      <c r="E63" s="1" t="s">
        <v>30</v>
      </c>
      <c r="F63" t="s">
        <v>0</v>
      </c>
      <c r="G63" t="s">
        <v>22</v>
      </c>
      <c r="H63" t="s">
        <v>19</v>
      </c>
      <c r="I63" t="s">
        <v>9</v>
      </c>
      <c r="J63" t="s">
        <v>10</v>
      </c>
      <c r="K63" s="2">
        <v>15.694214876033056</v>
      </c>
      <c r="L63" s="2">
        <f t="shared" si="1"/>
        <v>7.8471074380165282</v>
      </c>
      <c r="M63" s="2">
        <f t="shared" si="2"/>
        <v>7.8471074380165282</v>
      </c>
      <c r="O63" s="1"/>
    </row>
    <row r="64" spans="3:15" x14ac:dyDescent="0.25">
      <c r="C64" t="str">
        <f t="shared" si="0"/>
        <v>Febrero</v>
      </c>
      <c r="D64" s="1">
        <v>44250</v>
      </c>
      <c r="E64" s="1" t="s">
        <v>29</v>
      </c>
      <c r="F64" t="s">
        <v>0</v>
      </c>
      <c r="G64" t="s">
        <v>21</v>
      </c>
      <c r="H64" t="s">
        <v>6</v>
      </c>
      <c r="I64" t="s">
        <v>9</v>
      </c>
      <c r="J64" t="s">
        <v>10</v>
      </c>
      <c r="K64" s="2">
        <v>14.041322314049586</v>
      </c>
      <c r="L64" s="2">
        <f t="shared" si="1"/>
        <v>7.0206611570247928</v>
      </c>
      <c r="M64" s="2">
        <f t="shared" si="2"/>
        <v>7.0206611570247928</v>
      </c>
      <c r="O64" s="1"/>
    </row>
    <row r="65" spans="3:15" x14ac:dyDescent="0.25">
      <c r="C65" t="str">
        <f t="shared" si="0"/>
        <v>Febrero</v>
      </c>
      <c r="D65" s="1">
        <v>44252</v>
      </c>
      <c r="E65" s="1" t="s">
        <v>43</v>
      </c>
      <c r="F65" t="s">
        <v>0</v>
      </c>
      <c r="G65" t="s">
        <v>1</v>
      </c>
      <c r="H65" t="s">
        <v>8</v>
      </c>
      <c r="I65" t="s">
        <v>9</v>
      </c>
      <c r="J65" t="s">
        <v>10</v>
      </c>
      <c r="K65" s="2">
        <v>14.867768595041321</v>
      </c>
      <c r="L65" s="2">
        <f t="shared" si="1"/>
        <v>7.4338842975206605</v>
      </c>
      <c r="M65" s="2">
        <f t="shared" si="2"/>
        <v>7.4338842975206605</v>
      </c>
      <c r="O65" s="1"/>
    </row>
    <row r="66" spans="3:15" x14ac:dyDescent="0.25">
      <c r="C66" t="str">
        <f t="shared" si="0"/>
        <v>Febrero</v>
      </c>
      <c r="D66" s="1">
        <v>44253</v>
      </c>
      <c r="E66" s="1" t="s">
        <v>40</v>
      </c>
      <c r="F66" t="s">
        <v>0</v>
      </c>
      <c r="G66" t="s">
        <v>11</v>
      </c>
      <c r="H66" t="s">
        <v>6</v>
      </c>
      <c r="I66" t="s">
        <v>9</v>
      </c>
      <c r="J66" t="s">
        <v>10</v>
      </c>
      <c r="K66" s="2">
        <v>26.438016528925619</v>
      </c>
      <c r="L66" s="2">
        <f t="shared" si="1"/>
        <v>13.21900826446281</v>
      </c>
      <c r="M66" s="2">
        <f t="shared" si="2"/>
        <v>13.21900826446281</v>
      </c>
      <c r="O66" s="1"/>
    </row>
    <row r="67" spans="3:15" x14ac:dyDescent="0.25">
      <c r="C67" t="str">
        <f t="shared" si="0"/>
        <v>Febrero</v>
      </c>
      <c r="D67" s="1">
        <v>44253</v>
      </c>
      <c r="E67" s="1" t="s">
        <v>27</v>
      </c>
      <c r="F67" t="s">
        <v>5</v>
      </c>
      <c r="G67" t="s">
        <v>14</v>
      </c>
      <c r="H67" t="s">
        <v>6</v>
      </c>
      <c r="I67" t="s">
        <v>3</v>
      </c>
      <c r="J67" t="s">
        <v>10</v>
      </c>
      <c r="K67" s="2">
        <v>72.719008264462815</v>
      </c>
      <c r="L67" s="2">
        <f t="shared" si="1"/>
        <v>36.359504132231407</v>
      </c>
      <c r="M67" s="2">
        <f t="shared" si="2"/>
        <v>36.359504132231407</v>
      </c>
      <c r="O67" s="1"/>
    </row>
    <row r="68" spans="3:15" x14ac:dyDescent="0.25">
      <c r="C68" t="str">
        <f t="shared" si="0"/>
        <v>Febrero</v>
      </c>
      <c r="D68" s="1">
        <v>44253</v>
      </c>
      <c r="E68" s="1" t="s">
        <v>33</v>
      </c>
      <c r="F68" t="s">
        <v>5</v>
      </c>
      <c r="G68" t="s">
        <v>22</v>
      </c>
      <c r="H68" t="s">
        <v>2</v>
      </c>
      <c r="I68" t="s">
        <v>13</v>
      </c>
      <c r="J68" t="s">
        <v>7</v>
      </c>
      <c r="K68" s="2">
        <v>23.132231404958677</v>
      </c>
      <c r="L68" s="2">
        <f t="shared" si="1"/>
        <v>11.566115702479339</v>
      </c>
      <c r="M68" s="2">
        <f t="shared" si="2"/>
        <v>11.566115702479339</v>
      </c>
      <c r="O68" s="1"/>
    </row>
    <row r="69" spans="3:15" x14ac:dyDescent="0.25">
      <c r="C69" t="str">
        <f t="shared" ref="C69:C132" si="3">TEXT(D69,"MMMM")</f>
        <v>Febrero</v>
      </c>
      <c r="D69" s="1">
        <v>44254</v>
      </c>
      <c r="E69" s="1" t="s">
        <v>26</v>
      </c>
      <c r="F69" t="s">
        <v>5</v>
      </c>
      <c r="G69" t="s">
        <v>18</v>
      </c>
      <c r="H69" t="s">
        <v>6</v>
      </c>
      <c r="I69" t="s">
        <v>20</v>
      </c>
      <c r="J69" t="s">
        <v>10</v>
      </c>
      <c r="K69" s="2">
        <v>97.512396694214871</v>
      </c>
      <c r="L69" s="2">
        <f t="shared" ref="L69:L132" si="4">K69*0.5</f>
        <v>48.756198347107436</v>
      </c>
      <c r="M69" s="2">
        <f t="shared" ref="M69:M132" si="5">K69-L69</f>
        <v>48.756198347107436</v>
      </c>
      <c r="O69" s="1"/>
    </row>
    <row r="70" spans="3:15" x14ac:dyDescent="0.25">
      <c r="C70" t="str">
        <f t="shared" si="3"/>
        <v>Febrero</v>
      </c>
      <c r="D70" s="1">
        <v>44255</v>
      </c>
      <c r="E70" s="1" t="s">
        <v>43</v>
      </c>
      <c r="F70" t="s">
        <v>5</v>
      </c>
      <c r="G70" t="s">
        <v>1</v>
      </c>
      <c r="H70" t="s">
        <v>8</v>
      </c>
      <c r="I70" t="s">
        <v>23</v>
      </c>
      <c r="J70" t="s">
        <v>7</v>
      </c>
      <c r="K70" s="2">
        <v>9.9090909090909101</v>
      </c>
      <c r="L70" s="2">
        <f t="shared" si="4"/>
        <v>4.954545454545455</v>
      </c>
      <c r="M70" s="2">
        <f t="shared" si="5"/>
        <v>4.954545454545455</v>
      </c>
      <c r="O70" s="1"/>
    </row>
    <row r="71" spans="3:15" x14ac:dyDescent="0.25">
      <c r="C71" t="str">
        <f t="shared" si="3"/>
        <v>Marzo</v>
      </c>
      <c r="D71" s="1">
        <v>44256</v>
      </c>
      <c r="E71" s="1" t="s">
        <v>41</v>
      </c>
      <c r="F71" t="s">
        <v>5</v>
      </c>
      <c r="G71" t="s">
        <v>1</v>
      </c>
      <c r="H71" t="s">
        <v>19</v>
      </c>
      <c r="I71" t="s">
        <v>9</v>
      </c>
      <c r="J71" t="s">
        <v>10</v>
      </c>
      <c r="K71" s="2">
        <v>9.0826446280991746</v>
      </c>
      <c r="L71" s="2">
        <f t="shared" si="4"/>
        <v>4.5413223140495873</v>
      </c>
      <c r="M71" s="2">
        <f t="shared" si="5"/>
        <v>4.5413223140495873</v>
      </c>
      <c r="O71" s="1"/>
    </row>
    <row r="72" spans="3:15" x14ac:dyDescent="0.25">
      <c r="C72" t="str">
        <f t="shared" si="3"/>
        <v>Marzo</v>
      </c>
      <c r="D72" s="1">
        <v>44256</v>
      </c>
      <c r="E72" s="1" t="s">
        <v>36</v>
      </c>
      <c r="F72" t="s">
        <v>5</v>
      </c>
      <c r="G72" t="s">
        <v>62</v>
      </c>
      <c r="H72" t="s">
        <v>6</v>
      </c>
      <c r="I72" t="s">
        <v>13</v>
      </c>
      <c r="J72" t="s">
        <v>7</v>
      </c>
      <c r="K72" s="2">
        <v>28.917355371900829</v>
      </c>
      <c r="L72" s="2">
        <f t="shared" si="4"/>
        <v>14.458677685950414</v>
      </c>
      <c r="M72" s="2">
        <f t="shared" si="5"/>
        <v>14.458677685950414</v>
      </c>
      <c r="O72" s="1"/>
    </row>
    <row r="73" spans="3:15" x14ac:dyDescent="0.25">
      <c r="C73" t="str">
        <f t="shared" si="3"/>
        <v>Marzo</v>
      </c>
      <c r="D73" s="1">
        <v>44263</v>
      </c>
      <c r="E73" s="1" t="s">
        <v>38</v>
      </c>
      <c r="F73" t="s">
        <v>5</v>
      </c>
      <c r="G73" t="s">
        <v>11</v>
      </c>
      <c r="H73" t="s">
        <v>19</v>
      </c>
      <c r="I73" t="s">
        <v>23</v>
      </c>
      <c r="J73" t="s">
        <v>10</v>
      </c>
      <c r="K73" s="2">
        <v>23.958677685950413</v>
      </c>
      <c r="L73" s="2">
        <f t="shared" si="4"/>
        <v>11.979338842975206</v>
      </c>
      <c r="M73" s="2">
        <f t="shared" si="5"/>
        <v>11.979338842975206</v>
      </c>
      <c r="O73" s="1"/>
    </row>
    <row r="74" spans="3:15" x14ac:dyDescent="0.25">
      <c r="C74" t="str">
        <f t="shared" si="3"/>
        <v>Marzo</v>
      </c>
      <c r="D74" s="1">
        <v>44264</v>
      </c>
      <c r="E74" s="1" t="s">
        <v>29</v>
      </c>
      <c r="F74" t="s">
        <v>0</v>
      </c>
      <c r="G74" t="s">
        <v>62</v>
      </c>
      <c r="H74" t="s">
        <v>8</v>
      </c>
      <c r="I74" t="s">
        <v>13</v>
      </c>
      <c r="J74" t="s">
        <v>4</v>
      </c>
      <c r="K74" s="2">
        <v>34.702479338842977</v>
      </c>
      <c r="L74" s="2">
        <f t="shared" si="4"/>
        <v>17.351239669421489</v>
      </c>
      <c r="M74" s="2">
        <f t="shared" si="5"/>
        <v>17.351239669421489</v>
      </c>
      <c r="O74" s="1"/>
    </row>
    <row r="75" spans="3:15" x14ac:dyDescent="0.25">
      <c r="C75" t="str">
        <f t="shared" si="3"/>
        <v>Marzo</v>
      </c>
      <c r="D75" s="1">
        <v>44265</v>
      </c>
      <c r="E75" s="1" t="s">
        <v>32</v>
      </c>
      <c r="F75" t="s">
        <v>0</v>
      </c>
      <c r="G75" t="s">
        <v>21</v>
      </c>
      <c r="H75" t="s">
        <v>2</v>
      </c>
      <c r="I75" t="s">
        <v>3</v>
      </c>
      <c r="J75" t="s">
        <v>4</v>
      </c>
      <c r="K75" s="2">
        <v>8.2561983471074392</v>
      </c>
      <c r="L75" s="2">
        <f t="shared" si="4"/>
        <v>4.1280991735537196</v>
      </c>
      <c r="M75" s="2">
        <f t="shared" si="5"/>
        <v>4.1280991735537196</v>
      </c>
      <c r="O75" s="1"/>
    </row>
    <row r="76" spans="3:15" x14ac:dyDescent="0.25">
      <c r="C76" t="str">
        <f t="shared" si="3"/>
        <v>Marzo</v>
      </c>
      <c r="D76" s="1">
        <v>44266</v>
      </c>
      <c r="E76" s="1" t="s">
        <v>35</v>
      </c>
      <c r="F76" t="s">
        <v>0</v>
      </c>
      <c r="G76" t="s">
        <v>18</v>
      </c>
      <c r="H76" t="s">
        <v>2</v>
      </c>
      <c r="I76" t="s">
        <v>3</v>
      </c>
      <c r="J76" t="s">
        <v>4</v>
      </c>
      <c r="K76" s="2">
        <v>120</v>
      </c>
      <c r="L76" s="2">
        <f t="shared" si="4"/>
        <v>60</v>
      </c>
      <c r="M76" s="2">
        <f t="shared" si="5"/>
        <v>60</v>
      </c>
      <c r="O76" s="1"/>
    </row>
    <row r="77" spans="3:15" x14ac:dyDescent="0.25">
      <c r="C77" t="str">
        <f t="shared" si="3"/>
        <v>Marzo</v>
      </c>
      <c r="D77" s="1">
        <v>44265</v>
      </c>
      <c r="E77" s="1" t="s">
        <v>33</v>
      </c>
      <c r="F77" t="s">
        <v>5</v>
      </c>
      <c r="G77" t="s">
        <v>62</v>
      </c>
      <c r="H77" t="s">
        <v>2</v>
      </c>
      <c r="I77" t="s">
        <v>23</v>
      </c>
      <c r="J77" t="s">
        <v>7</v>
      </c>
      <c r="K77" s="2">
        <v>35.528925619834716</v>
      </c>
      <c r="L77" s="2">
        <f t="shared" si="4"/>
        <v>17.764462809917358</v>
      </c>
      <c r="M77" s="2">
        <f t="shared" si="5"/>
        <v>17.764462809917358</v>
      </c>
      <c r="O77" s="1"/>
    </row>
    <row r="78" spans="3:15" x14ac:dyDescent="0.25">
      <c r="C78" t="str">
        <f t="shared" si="3"/>
        <v>Marzo</v>
      </c>
      <c r="D78" s="1">
        <v>44268</v>
      </c>
      <c r="E78" s="1" t="s">
        <v>25</v>
      </c>
      <c r="F78" t="s">
        <v>0</v>
      </c>
      <c r="G78" t="s">
        <v>1</v>
      </c>
      <c r="H78" t="s">
        <v>6</v>
      </c>
      <c r="I78" t="s">
        <v>23</v>
      </c>
      <c r="J78" t="s">
        <v>10</v>
      </c>
      <c r="K78" s="2">
        <v>9.9090909090909101</v>
      </c>
      <c r="L78" s="2">
        <f t="shared" si="4"/>
        <v>4.954545454545455</v>
      </c>
      <c r="M78" s="2">
        <f t="shared" si="5"/>
        <v>4.954545454545455</v>
      </c>
      <c r="O78" s="1"/>
    </row>
    <row r="79" spans="3:15" x14ac:dyDescent="0.25">
      <c r="C79" t="str">
        <f t="shared" si="3"/>
        <v>Marzo</v>
      </c>
      <c r="D79" s="1">
        <v>44268</v>
      </c>
      <c r="E79" s="1" t="s">
        <v>40</v>
      </c>
      <c r="F79" t="s">
        <v>5</v>
      </c>
      <c r="G79" t="s">
        <v>14</v>
      </c>
      <c r="H79" t="s">
        <v>6</v>
      </c>
      <c r="I79" t="s">
        <v>13</v>
      </c>
      <c r="J79" t="s">
        <v>7</v>
      </c>
      <c r="K79" s="2">
        <v>65.280991735537185</v>
      </c>
      <c r="L79" s="2">
        <f t="shared" si="4"/>
        <v>32.640495867768593</v>
      </c>
      <c r="M79" s="2">
        <f t="shared" si="5"/>
        <v>32.640495867768593</v>
      </c>
      <c r="O79" s="1"/>
    </row>
    <row r="80" spans="3:15" x14ac:dyDescent="0.25">
      <c r="C80" t="str">
        <f t="shared" si="3"/>
        <v>Marzo</v>
      </c>
      <c r="D80" s="1">
        <v>44271</v>
      </c>
      <c r="E80" s="1" t="s">
        <v>31</v>
      </c>
      <c r="F80" t="s">
        <v>0</v>
      </c>
      <c r="G80" t="s">
        <v>16</v>
      </c>
      <c r="H80" t="s">
        <v>8</v>
      </c>
      <c r="I80" t="s">
        <v>23</v>
      </c>
      <c r="J80" t="s">
        <v>4</v>
      </c>
      <c r="K80" s="2">
        <v>22.305785123966942</v>
      </c>
      <c r="L80" s="2">
        <f t="shared" si="4"/>
        <v>11.152892561983471</v>
      </c>
      <c r="M80" s="2">
        <f t="shared" si="5"/>
        <v>11.152892561983471</v>
      </c>
      <c r="O80" s="1"/>
    </row>
    <row r="81" spans="3:15" x14ac:dyDescent="0.25">
      <c r="C81" t="str">
        <f t="shared" si="3"/>
        <v>Marzo</v>
      </c>
      <c r="D81" s="1">
        <v>44272</v>
      </c>
      <c r="E81" s="1" t="s">
        <v>30</v>
      </c>
      <c r="F81" t="s">
        <v>5</v>
      </c>
      <c r="G81" t="s">
        <v>1</v>
      </c>
      <c r="H81" t="s">
        <v>6</v>
      </c>
      <c r="I81" t="s">
        <v>9</v>
      </c>
      <c r="J81" t="s">
        <v>7</v>
      </c>
      <c r="K81" s="2">
        <v>14.041322314049586</v>
      </c>
      <c r="L81" s="2">
        <f t="shared" si="4"/>
        <v>7.0206611570247928</v>
      </c>
      <c r="M81" s="2">
        <f t="shared" si="5"/>
        <v>7.0206611570247928</v>
      </c>
      <c r="O81" s="1"/>
    </row>
    <row r="82" spans="3:15" x14ac:dyDescent="0.25">
      <c r="C82" t="str">
        <f t="shared" si="3"/>
        <v>Marzo</v>
      </c>
      <c r="D82" s="1">
        <v>44274</v>
      </c>
      <c r="E82" s="1" t="s">
        <v>25</v>
      </c>
      <c r="F82" t="s">
        <v>0</v>
      </c>
      <c r="G82" t="s">
        <v>16</v>
      </c>
      <c r="H82" t="s">
        <v>6</v>
      </c>
      <c r="I82" t="s">
        <v>23</v>
      </c>
      <c r="J82" t="s">
        <v>4</v>
      </c>
      <c r="K82" s="2">
        <v>21</v>
      </c>
      <c r="L82" s="2">
        <f t="shared" si="4"/>
        <v>10.5</v>
      </c>
      <c r="M82" s="2">
        <f t="shared" si="5"/>
        <v>10.5</v>
      </c>
      <c r="O82" s="1"/>
    </row>
    <row r="83" spans="3:15" x14ac:dyDescent="0.25">
      <c r="C83" t="str">
        <f t="shared" si="3"/>
        <v>Marzo</v>
      </c>
      <c r="D83" s="1">
        <v>44276</v>
      </c>
      <c r="E83" s="1" t="s">
        <v>36</v>
      </c>
      <c r="F83" t="s">
        <v>0</v>
      </c>
      <c r="G83" t="s">
        <v>1</v>
      </c>
      <c r="H83" t="s">
        <v>8</v>
      </c>
      <c r="I83" t="s">
        <v>3</v>
      </c>
      <c r="J83" t="s">
        <v>4</v>
      </c>
      <c r="K83" s="2">
        <v>17.347107438016529</v>
      </c>
      <c r="L83" s="2">
        <f t="shared" si="4"/>
        <v>8.6735537190082646</v>
      </c>
      <c r="M83" s="2">
        <f t="shared" si="5"/>
        <v>8.6735537190082646</v>
      </c>
      <c r="O83" s="1"/>
    </row>
    <row r="84" spans="3:15" x14ac:dyDescent="0.25">
      <c r="C84" t="str">
        <f t="shared" si="3"/>
        <v>Marzo</v>
      </c>
      <c r="D84" s="1">
        <v>44276</v>
      </c>
      <c r="E84" s="1" t="s">
        <v>25</v>
      </c>
      <c r="F84" t="s">
        <v>5</v>
      </c>
      <c r="G84" t="s">
        <v>62</v>
      </c>
      <c r="H84" t="s">
        <v>6</v>
      </c>
      <c r="I84" t="s">
        <v>15</v>
      </c>
      <c r="J84" t="s">
        <v>7</v>
      </c>
      <c r="K84" s="2">
        <v>29.743801652892564</v>
      </c>
      <c r="L84" s="2">
        <f t="shared" si="4"/>
        <v>14.871900826446282</v>
      </c>
      <c r="M84" s="2">
        <f t="shared" si="5"/>
        <v>14.871900826446282</v>
      </c>
      <c r="O84" s="1"/>
    </row>
    <row r="85" spans="3:15" x14ac:dyDescent="0.25">
      <c r="C85" t="str">
        <f t="shared" si="3"/>
        <v>Marzo</v>
      </c>
      <c r="D85" s="1">
        <v>44280</v>
      </c>
      <c r="E85" s="1" t="s">
        <v>31</v>
      </c>
      <c r="F85" t="s">
        <v>5</v>
      </c>
      <c r="G85" t="s">
        <v>11</v>
      </c>
      <c r="H85" t="s">
        <v>8</v>
      </c>
      <c r="I85" t="s">
        <v>12</v>
      </c>
      <c r="J85" t="s">
        <v>7</v>
      </c>
      <c r="K85" s="2">
        <v>18.173553719008265</v>
      </c>
      <c r="L85" s="2">
        <f t="shared" si="4"/>
        <v>9.0867768595041323</v>
      </c>
      <c r="M85" s="2">
        <f t="shared" si="5"/>
        <v>9.0867768595041323</v>
      </c>
      <c r="O85" s="1"/>
    </row>
    <row r="86" spans="3:15" x14ac:dyDescent="0.25">
      <c r="C86" t="str">
        <f t="shared" si="3"/>
        <v>Marzo</v>
      </c>
      <c r="D86" s="1">
        <v>44280</v>
      </c>
      <c r="E86" s="1" t="s">
        <v>31</v>
      </c>
      <c r="F86" t="s">
        <v>0</v>
      </c>
      <c r="G86" t="s">
        <v>16</v>
      </c>
      <c r="H86" t="s">
        <v>6</v>
      </c>
      <c r="I86" t="s">
        <v>9</v>
      </c>
      <c r="J86" t="s">
        <v>4</v>
      </c>
      <c r="K86" s="2">
        <v>21</v>
      </c>
      <c r="L86" s="2">
        <f t="shared" si="4"/>
        <v>10.5</v>
      </c>
      <c r="M86" s="2">
        <f t="shared" si="5"/>
        <v>10.5</v>
      </c>
      <c r="O86" s="1"/>
    </row>
    <row r="87" spans="3:15" x14ac:dyDescent="0.25">
      <c r="C87" t="str">
        <f t="shared" si="3"/>
        <v>Marzo</v>
      </c>
      <c r="D87" s="1">
        <v>44281</v>
      </c>
      <c r="E87" s="1" t="s">
        <v>33</v>
      </c>
      <c r="F87" t="s">
        <v>5</v>
      </c>
      <c r="G87" t="s">
        <v>21</v>
      </c>
      <c r="H87" t="s">
        <v>19</v>
      </c>
      <c r="I87" t="s">
        <v>13</v>
      </c>
      <c r="J87" t="s">
        <v>10</v>
      </c>
      <c r="K87" s="2">
        <v>3.2975206611570251</v>
      </c>
      <c r="L87" s="2">
        <f t="shared" si="4"/>
        <v>1.6487603305785126</v>
      </c>
      <c r="M87" s="2">
        <f t="shared" si="5"/>
        <v>1.6487603305785126</v>
      </c>
      <c r="O87" s="1"/>
    </row>
    <row r="88" spans="3:15" x14ac:dyDescent="0.25">
      <c r="C88" t="str">
        <f t="shared" si="3"/>
        <v>Marzo</v>
      </c>
      <c r="D88" s="1">
        <v>44282</v>
      </c>
      <c r="E88" s="1" t="s">
        <v>27</v>
      </c>
      <c r="F88" t="s">
        <v>5</v>
      </c>
      <c r="G88" t="s">
        <v>62</v>
      </c>
      <c r="H88" t="s">
        <v>2</v>
      </c>
      <c r="I88" t="s">
        <v>3</v>
      </c>
      <c r="J88" t="s">
        <v>7</v>
      </c>
      <c r="K88" s="2">
        <v>21.479338842975206</v>
      </c>
      <c r="L88" s="2">
        <f t="shared" si="4"/>
        <v>10.739669421487603</v>
      </c>
      <c r="M88" s="2">
        <f t="shared" si="5"/>
        <v>10.739669421487603</v>
      </c>
      <c r="O88" s="1"/>
    </row>
    <row r="89" spans="3:15" x14ac:dyDescent="0.25">
      <c r="C89" t="str">
        <f t="shared" si="3"/>
        <v>Marzo</v>
      </c>
      <c r="D89" s="1">
        <v>44283</v>
      </c>
      <c r="E89" s="1" t="s">
        <v>40</v>
      </c>
      <c r="F89" t="s">
        <v>0</v>
      </c>
      <c r="G89" t="s">
        <v>22</v>
      </c>
      <c r="H89" t="s">
        <v>8</v>
      </c>
      <c r="I89" t="s">
        <v>9</v>
      </c>
      <c r="J89" t="s">
        <v>10</v>
      </c>
      <c r="K89" s="2">
        <v>21.479338842975206</v>
      </c>
      <c r="L89" s="2">
        <f t="shared" si="4"/>
        <v>10.739669421487603</v>
      </c>
      <c r="M89" s="2">
        <f t="shared" si="5"/>
        <v>10.739669421487603</v>
      </c>
      <c r="O89" s="1"/>
    </row>
    <row r="90" spans="3:15" x14ac:dyDescent="0.25">
      <c r="C90" t="str">
        <f t="shared" si="3"/>
        <v>Marzo</v>
      </c>
      <c r="D90" s="1">
        <v>44286</v>
      </c>
      <c r="E90" s="1" t="s">
        <v>25</v>
      </c>
      <c r="F90" t="s">
        <v>0</v>
      </c>
      <c r="G90" t="s">
        <v>16</v>
      </c>
      <c r="H90" t="s">
        <v>2</v>
      </c>
      <c r="I90" t="s">
        <v>20</v>
      </c>
      <c r="J90" t="s">
        <v>10</v>
      </c>
      <c r="K90" s="2">
        <v>26.438016528925619</v>
      </c>
      <c r="L90" s="2">
        <f t="shared" si="4"/>
        <v>13.21900826446281</v>
      </c>
      <c r="M90" s="2">
        <f t="shared" si="5"/>
        <v>13.21900826446281</v>
      </c>
      <c r="O90" s="1"/>
    </row>
    <row r="91" spans="3:15" x14ac:dyDescent="0.25">
      <c r="C91" t="str">
        <f t="shared" si="3"/>
        <v>Abril</v>
      </c>
      <c r="D91" s="1">
        <v>44288</v>
      </c>
      <c r="E91" s="1" t="s">
        <v>26</v>
      </c>
      <c r="F91" t="s">
        <v>5</v>
      </c>
      <c r="G91" t="s">
        <v>14</v>
      </c>
      <c r="H91" t="s">
        <v>8</v>
      </c>
      <c r="I91" t="s">
        <v>15</v>
      </c>
      <c r="J91" t="s">
        <v>7</v>
      </c>
      <c r="K91" s="2">
        <v>85.942148760330582</v>
      </c>
      <c r="L91" s="2">
        <f t="shared" si="4"/>
        <v>42.971074380165291</v>
      </c>
      <c r="M91" s="2">
        <f t="shared" si="5"/>
        <v>42.971074380165291</v>
      </c>
      <c r="O91" s="1"/>
    </row>
    <row r="92" spans="3:15" x14ac:dyDescent="0.25">
      <c r="C92" t="str">
        <f t="shared" si="3"/>
        <v>Abril</v>
      </c>
      <c r="D92" s="1">
        <v>44288</v>
      </c>
      <c r="E92" s="1" t="s">
        <v>43</v>
      </c>
      <c r="F92" t="s">
        <v>0</v>
      </c>
      <c r="G92" t="s">
        <v>16</v>
      </c>
      <c r="H92" t="s">
        <v>8</v>
      </c>
      <c r="I92" t="s">
        <v>23</v>
      </c>
      <c r="J92" t="s">
        <v>4</v>
      </c>
      <c r="K92" s="2">
        <v>24</v>
      </c>
      <c r="L92" s="2">
        <f t="shared" si="4"/>
        <v>12</v>
      </c>
      <c r="M92" s="2">
        <f t="shared" si="5"/>
        <v>12</v>
      </c>
      <c r="O92" s="1"/>
    </row>
    <row r="93" spans="3:15" x14ac:dyDescent="0.25">
      <c r="C93" t="str">
        <f t="shared" si="3"/>
        <v>Abril</v>
      </c>
      <c r="D93" s="1">
        <v>44288</v>
      </c>
      <c r="E93" s="1" t="s">
        <v>28</v>
      </c>
      <c r="F93" t="s">
        <v>5</v>
      </c>
      <c r="G93" t="s">
        <v>22</v>
      </c>
      <c r="H93" t="s">
        <v>2</v>
      </c>
      <c r="I93" t="s">
        <v>15</v>
      </c>
      <c r="J93" t="s">
        <v>10</v>
      </c>
      <c r="K93" s="2">
        <v>16.520661157024794</v>
      </c>
      <c r="L93" s="2">
        <f t="shared" si="4"/>
        <v>8.2603305785123968</v>
      </c>
      <c r="M93" s="2">
        <f t="shared" si="5"/>
        <v>8.2603305785123968</v>
      </c>
      <c r="O93" s="1"/>
    </row>
    <row r="94" spans="3:15" x14ac:dyDescent="0.25">
      <c r="C94" t="str">
        <f t="shared" si="3"/>
        <v>Abril</v>
      </c>
      <c r="D94" s="1">
        <v>44289</v>
      </c>
      <c r="E94" s="1" t="s">
        <v>35</v>
      </c>
      <c r="F94" t="s">
        <v>0</v>
      </c>
      <c r="G94" t="s">
        <v>18</v>
      </c>
      <c r="H94" t="s">
        <v>8</v>
      </c>
      <c r="I94" t="s">
        <v>20</v>
      </c>
      <c r="J94" t="s">
        <v>4</v>
      </c>
      <c r="K94" s="2">
        <v>63.628099173553714</v>
      </c>
      <c r="L94" s="2">
        <f t="shared" si="4"/>
        <v>31.814049586776857</v>
      </c>
      <c r="M94" s="2">
        <f t="shared" si="5"/>
        <v>31.814049586776857</v>
      </c>
      <c r="O94" s="1"/>
    </row>
    <row r="95" spans="3:15" x14ac:dyDescent="0.25">
      <c r="C95" t="str">
        <f t="shared" si="3"/>
        <v>Abril</v>
      </c>
      <c r="D95" s="1">
        <v>44291</v>
      </c>
      <c r="E95" s="1" t="s">
        <v>35</v>
      </c>
      <c r="F95" t="s">
        <v>0</v>
      </c>
      <c r="G95" t="s">
        <v>21</v>
      </c>
      <c r="H95" t="s">
        <v>2</v>
      </c>
      <c r="I95" t="s">
        <v>20</v>
      </c>
      <c r="J95" t="s">
        <v>10</v>
      </c>
      <c r="K95" s="2">
        <v>3.2975206611570251</v>
      </c>
      <c r="L95" s="2">
        <f t="shared" si="4"/>
        <v>1.6487603305785126</v>
      </c>
      <c r="M95" s="2">
        <f t="shared" si="5"/>
        <v>1.6487603305785126</v>
      </c>
      <c r="O95" s="1"/>
    </row>
    <row r="96" spans="3:15" x14ac:dyDescent="0.25">
      <c r="C96" t="str">
        <f t="shared" si="3"/>
        <v>Abril</v>
      </c>
      <c r="D96" s="1">
        <v>44292</v>
      </c>
      <c r="E96" s="1" t="s">
        <v>43</v>
      </c>
      <c r="F96" t="s">
        <v>5</v>
      </c>
      <c r="G96" t="s">
        <v>22</v>
      </c>
      <c r="H96" t="s">
        <v>19</v>
      </c>
      <c r="I96" t="s">
        <v>3</v>
      </c>
      <c r="J96" t="s">
        <v>7</v>
      </c>
      <c r="K96" s="2">
        <v>18.173553719008265</v>
      </c>
      <c r="L96" s="2">
        <f t="shared" si="4"/>
        <v>9.0867768595041323</v>
      </c>
      <c r="M96" s="2">
        <f t="shared" si="5"/>
        <v>9.0867768595041323</v>
      </c>
      <c r="O96" s="1"/>
    </row>
    <row r="97" spans="3:15" x14ac:dyDescent="0.25">
      <c r="C97" t="str">
        <f t="shared" si="3"/>
        <v>Abril</v>
      </c>
      <c r="D97" s="1">
        <v>44293</v>
      </c>
      <c r="E97" s="1" t="s">
        <v>41</v>
      </c>
      <c r="F97" t="s">
        <v>5</v>
      </c>
      <c r="G97" t="s">
        <v>22</v>
      </c>
      <c r="H97" t="s">
        <v>2</v>
      </c>
      <c r="I97" t="s">
        <v>12</v>
      </c>
      <c r="J97" t="s">
        <v>7</v>
      </c>
      <c r="K97" s="2">
        <v>17.347107438016529</v>
      </c>
      <c r="L97" s="2">
        <f t="shared" si="4"/>
        <v>8.6735537190082646</v>
      </c>
      <c r="M97" s="2">
        <f t="shared" si="5"/>
        <v>8.6735537190082646</v>
      </c>
      <c r="O97" s="1"/>
    </row>
    <row r="98" spans="3:15" x14ac:dyDescent="0.25">
      <c r="C98" t="str">
        <f t="shared" si="3"/>
        <v>Abril</v>
      </c>
      <c r="D98" s="1">
        <v>44296</v>
      </c>
      <c r="E98" s="1" t="s">
        <v>35</v>
      </c>
      <c r="F98" t="s">
        <v>0</v>
      </c>
      <c r="G98" t="s">
        <v>16</v>
      </c>
      <c r="H98" t="s">
        <v>6</v>
      </c>
      <c r="I98" t="s">
        <v>15</v>
      </c>
      <c r="J98" t="s">
        <v>4</v>
      </c>
      <c r="K98" s="2">
        <v>25</v>
      </c>
      <c r="L98" s="2">
        <f t="shared" si="4"/>
        <v>12.5</v>
      </c>
      <c r="M98" s="2">
        <f t="shared" si="5"/>
        <v>12.5</v>
      </c>
      <c r="O98" s="1"/>
    </row>
    <row r="99" spans="3:15" x14ac:dyDescent="0.25">
      <c r="C99" t="str">
        <f t="shared" si="3"/>
        <v>Abril</v>
      </c>
      <c r="D99" s="1">
        <v>44297</v>
      </c>
      <c r="E99" s="1" t="s">
        <v>38</v>
      </c>
      <c r="F99" t="s">
        <v>5</v>
      </c>
      <c r="G99" t="s">
        <v>18</v>
      </c>
      <c r="H99" t="s">
        <v>19</v>
      </c>
      <c r="I99" t="s">
        <v>23</v>
      </c>
      <c r="J99" t="s">
        <v>10</v>
      </c>
      <c r="K99" s="2">
        <v>90.074380165289256</v>
      </c>
      <c r="L99" s="2">
        <f t="shared" si="4"/>
        <v>45.037190082644628</v>
      </c>
      <c r="M99" s="2">
        <f t="shared" si="5"/>
        <v>45.037190082644628</v>
      </c>
      <c r="O99" s="1"/>
    </row>
    <row r="100" spans="3:15" x14ac:dyDescent="0.25">
      <c r="C100" t="str">
        <f t="shared" si="3"/>
        <v>Abril</v>
      </c>
      <c r="D100" s="1">
        <v>44297</v>
      </c>
      <c r="E100" s="1" t="s">
        <v>36</v>
      </c>
      <c r="F100" t="s">
        <v>5</v>
      </c>
      <c r="G100" t="s">
        <v>11</v>
      </c>
      <c r="H100" t="s">
        <v>6</v>
      </c>
      <c r="I100" t="s">
        <v>12</v>
      </c>
      <c r="J100" t="s">
        <v>7</v>
      </c>
      <c r="K100" s="2">
        <v>19</v>
      </c>
      <c r="L100" s="2">
        <f t="shared" si="4"/>
        <v>9.5</v>
      </c>
      <c r="M100" s="2">
        <f t="shared" si="5"/>
        <v>9.5</v>
      </c>
      <c r="O100" s="1"/>
    </row>
    <row r="101" spans="3:15" x14ac:dyDescent="0.25">
      <c r="C101" t="str">
        <f t="shared" si="3"/>
        <v>Abril</v>
      </c>
      <c r="D101" s="1">
        <v>44298</v>
      </c>
      <c r="E101" s="1" t="s">
        <v>40</v>
      </c>
      <c r="F101" t="s">
        <v>0</v>
      </c>
      <c r="G101" t="s">
        <v>16</v>
      </c>
      <c r="H101" t="s">
        <v>19</v>
      </c>
      <c r="I101" t="s">
        <v>3</v>
      </c>
      <c r="J101" t="s">
        <v>4</v>
      </c>
      <c r="K101" s="2">
        <v>19</v>
      </c>
      <c r="L101" s="2">
        <f t="shared" si="4"/>
        <v>9.5</v>
      </c>
      <c r="M101" s="2">
        <f t="shared" si="5"/>
        <v>9.5</v>
      </c>
      <c r="O101" s="1"/>
    </row>
    <row r="102" spans="3:15" x14ac:dyDescent="0.25">
      <c r="C102" t="str">
        <f t="shared" si="3"/>
        <v>Abril</v>
      </c>
      <c r="D102" s="1">
        <v>44300</v>
      </c>
      <c r="E102" s="1" t="s">
        <v>26</v>
      </c>
      <c r="F102" t="s">
        <v>0</v>
      </c>
      <c r="G102" t="s">
        <v>16</v>
      </c>
      <c r="H102" t="s">
        <v>19</v>
      </c>
      <c r="I102" t="s">
        <v>20</v>
      </c>
      <c r="J102" t="s">
        <v>4</v>
      </c>
      <c r="K102" s="2">
        <v>25</v>
      </c>
      <c r="L102" s="2">
        <f t="shared" si="4"/>
        <v>12.5</v>
      </c>
      <c r="M102" s="2">
        <f t="shared" si="5"/>
        <v>12.5</v>
      </c>
      <c r="O102" s="1"/>
    </row>
    <row r="103" spans="3:15" x14ac:dyDescent="0.25">
      <c r="C103" t="str">
        <f t="shared" si="3"/>
        <v>Abril</v>
      </c>
      <c r="D103" s="1">
        <v>44301</v>
      </c>
      <c r="E103" s="1" t="s">
        <v>43</v>
      </c>
      <c r="F103" t="s">
        <v>0</v>
      </c>
      <c r="G103" t="s">
        <v>21</v>
      </c>
      <c r="H103" t="s">
        <v>2</v>
      </c>
      <c r="I103" t="s">
        <v>12</v>
      </c>
      <c r="J103" t="s">
        <v>4</v>
      </c>
      <c r="K103" s="2">
        <v>3.2975206611570251</v>
      </c>
      <c r="L103" s="2">
        <f t="shared" si="4"/>
        <v>1.6487603305785126</v>
      </c>
      <c r="M103" s="2">
        <f t="shared" si="5"/>
        <v>1.6487603305785126</v>
      </c>
      <c r="O103" s="1"/>
    </row>
    <row r="104" spans="3:15" x14ac:dyDescent="0.25">
      <c r="C104" t="str">
        <f t="shared" si="3"/>
        <v>Abril</v>
      </c>
      <c r="D104" s="1">
        <v>44301</v>
      </c>
      <c r="E104" s="1" t="s">
        <v>29</v>
      </c>
      <c r="F104" t="s">
        <v>5</v>
      </c>
      <c r="G104" t="s">
        <v>22</v>
      </c>
      <c r="H104" t="s">
        <v>6</v>
      </c>
      <c r="I104" t="s">
        <v>15</v>
      </c>
      <c r="J104" t="s">
        <v>10</v>
      </c>
      <c r="K104" s="2">
        <v>11.561983471074381</v>
      </c>
      <c r="L104" s="2">
        <f t="shared" si="4"/>
        <v>5.7809917355371905</v>
      </c>
      <c r="M104" s="2">
        <f t="shared" si="5"/>
        <v>5.7809917355371905</v>
      </c>
      <c r="O104" s="1"/>
    </row>
    <row r="105" spans="3:15" x14ac:dyDescent="0.25">
      <c r="C105" t="str">
        <f t="shared" si="3"/>
        <v>Abril</v>
      </c>
      <c r="D105" s="1">
        <v>44302</v>
      </c>
      <c r="E105" s="1" t="s">
        <v>31</v>
      </c>
      <c r="F105" t="s">
        <v>0</v>
      </c>
      <c r="G105" t="s">
        <v>16</v>
      </c>
      <c r="H105" t="s">
        <v>2</v>
      </c>
      <c r="I105" t="s">
        <v>15</v>
      </c>
      <c r="J105" t="s">
        <v>10</v>
      </c>
      <c r="K105" s="2">
        <v>28.090909090909093</v>
      </c>
      <c r="L105" s="2">
        <f t="shared" si="4"/>
        <v>14.045454545454547</v>
      </c>
      <c r="M105" s="2">
        <f t="shared" si="5"/>
        <v>14.045454545454547</v>
      </c>
      <c r="O105" s="1"/>
    </row>
    <row r="106" spans="3:15" x14ac:dyDescent="0.25">
      <c r="C106" t="str">
        <f t="shared" si="3"/>
        <v>Abril</v>
      </c>
      <c r="D106" s="1">
        <v>44302</v>
      </c>
      <c r="E106" s="1" t="s">
        <v>41</v>
      </c>
      <c r="F106" t="s">
        <v>5</v>
      </c>
      <c r="G106" t="s">
        <v>18</v>
      </c>
      <c r="H106" t="s">
        <v>6</v>
      </c>
      <c r="I106" t="s">
        <v>12</v>
      </c>
      <c r="J106" t="s">
        <v>10</v>
      </c>
      <c r="K106" s="2">
        <v>79.330578512396698</v>
      </c>
      <c r="L106" s="2">
        <f t="shared" si="4"/>
        <v>39.665289256198349</v>
      </c>
      <c r="M106" s="2">
        <f t="shared" si="5"/>
        <v>39.665289256198349</v>
      </c>
      <c r="O106" s="1"/>
    </row>
    <row r="107" spans="3:15" x14ac:dyDescent="0.25">
      <c r="C107" t="str">
        <f t="shared" si="3"/>
        <v>Abril</v>
      </c>
      <c r="D107" s="1">
        <v>44302</v>
      </c>
      <c r="E107" s="1" t="s">
        <v>42</v>
      </c>
      <c r="F107" t="s">
        <v>0</v>
      </c>
      <c r="G107" t="s">
        <v>62</v>
      </c>
      <c r="H107" t="s">
        <v>8</v>
      </c>
      <c r="I107" t="s">
        <v>20</v>
      </c>
      <c r="J107" t="s">
        <v>4</v>
      </c>
      <c r="K107" s="2">
        <v>24.785123966942148</v>
      </c>
      <c r="L107" s="2">
        <f t="shared" si="4"/>
        <v>12.392561983471074</v>
      </c>
      <c r="M107" s="2">
        <f t="shared" si="5"/>
        <v>12.392561983471074</v>
      </c>
      <c r="O107" s="1"/>
    </row>
    <row r="108" spans="3:15" x14ac:dyDescent="0.25">
      <c r="C108" t="str">
        <f t="shared" si="3"/>
        <v>Abril</v>
      </c>
      <c r="D108" s="1">
        <v>44303</v>
      </c>
      <c r="E108" s="1" t="s">
        <v>26</v>
      </c>
      <c r="F108" t="s">
        <v>0</v>
      </c>
      <c r="G108" t="s">
        <v>1</v>
      </c>
      <c r="H108" t="s">
        <v>19</v>
      </c>
      <c r="I108" t="s">
        <v>9</v>
      </c>
      <c r="J108" t="s">
        <v>4</v>
      </c>
      <c r="K108" s="2">
        <v>13.214876033057852</v>
      </c>
      <c r="L108" s="2">
        <f t="shared" si="4"/>
        <v>6.6074380165289259</v>
      </c>
      <c r="M108" s="2">
        <f t="shared" si="5"/>
        <v>6.6074380165289259</v>
      </c>
      <c r="O108" s="1"/>
    </row>
    <row r="109" spans="3:15" x14ac:dyDescent="0.25">
      <c r="C109" t="str">
        <f t="shared" si="3"/>
        <v>Abril</v>
      </c>
      <c r="D109" s="1">
        <v>44305</v>
      </c>
      <c r="E109" s="1" t="s">
        <v>31</v>
      </c>
      <c r="F109" t="s">
        <v>5</v>
      </c>
      <c r="G109" t="s">
        <v>22</v>
      </c>
      <c r="H109" t="s">
        <v>19</v>
      </c>
      <c r="I109" t="s">
        <v>17</v>
      </c>
      <c r="J109" t="s">
        <v>10</v>
      </c>
      <c r="K109" s="2">
        <v>19</v>
      </c>
      <c r="L109" s="2">
        <f t="shared" si="4"/>
        <v>9.5</v>
      </c>
      <c r="M109" s="2">
        <f t="shared" si="5"/>
        <v>9.5</v>
      </c>
      <c r="O109" s="1"/>
    </row>
    <row r="110" spans="3:15" x14ac:dyDescent="0.25">
      <c r="C110" t="str">
        <f t="shared" si="3"/>
        <v>Abril</v>
      </c>
      <c r="D110" s="1">
        <v>44305</v>
      </c>
      <c r="E110" s="1" t="s">
        <v>35</v>
      </c>
      <c r="F110" t="s">
        <v>0</v>
      </c>
      <c r="G110" t="s">
        <v>21</v>
      </c>
      <c r="H110" t="s">
        <v>19</v>
      </c>
      <c r="I110" t="s">
        <v>9</v>
      </c>
      <c r="J110" t="s">
        <v>4</v>
      </c>
      <c r="K110" s="2">
        <v>14.867768595041321</v>
      </c>
      <c r="L110" s="2">
        <f t="shared" si="4"/>
        <v>7.4338842975206605</v>
      </c>
      <c r="M110" s="2">
        <f t="shared" si="5"/>
        <v>7.4338842975206605</v>
      </c>
      <c r="O110" s="1"/>
    </row>
    <row r="111" spans="3:15" x14ac:dyDescent="0.25">
      <c r="C111" t="str">
        <f t="shared" si="3"/>
        <v>Abril</v>
      </c>
      <c r="D111" s="1">
        <v>44306</v>
      </c>
      <c r="E111" s="1" t="s">
        <v>35</v>
      </c>
      <c r="F111" t="s">
        <v>5</v>
      </c>
      <c r="G111" t="s">
        <v>22</v>
      </c>
      <c r="H111" t="s">
        <v>6</v>
      </c>
      <c r="I111" t="s">
        <v>13</v>
      </c>
      <c r="J111" t="s">
        <v>10</v>
      </c>
      <c r="K111" s="2">
        <v>23.132231404958677</v>
      </c>
      <c r="L111" s="2">
        <f t="shared" si="4"/>
        <v>11.566115702479339</v>
      </c>
      <c r="M111" s="2">
        <f t="shared" si="5"/>
        <v>11.566115702479339</v>
      </c>
      <c r="O111" s="1"/>
    </row>
    <row r="112" spans="3:15" x14ac:dyDescent="0.25">
      <c r="C112" t="str">
        <f t="shared" si="3"/>
        <v>Abril</v>
      </c>
      <c r="D112" s="1">
        <v>44308</v>
      </c>
      <c r="E112" s="1" t="s">
        <v>34</v>
      </c>
      <c r="F112" t="s">
        <v>0</v>
      </c>
      <c r="G112" t="s">
        <v>24</v>
      </c>
      <c r="H112" t="s">
        <v>8</v>
      </c>
      <c r="I112" t="s">
        <v>3</v>
      </c>
      <c r="J112" t="s">
        <v>10</v>
      </c>
      <c r="K112" s="2">
        <v>23.132231404958677</v>
      </c>
      <c r="L112" s="2">
        <f t="shared" si="4"/>
        <v>11.566115702479339</v>
      </c>
      <c r="M112" s="2">
        <f t="shared" si="5"/>
        <v>11.566115702479339</v>
      </c>
      <c r="O112" s="1"/>
    </row>
    <row r="113" spans="3:15" x14ac:dyDescent="0.25">
      <c r="C113" t="str">
        <f t="shared" si="3"/>
        <v>Abril</v>
      </c>
      <c r="D113" s="1">
        <v>44309</v>
      </c>
      <c r="E113" s="1" t="s">
        <v>30</v>
      </c>
      <c r="F113" t="s">
        <v>5</v>
      </c>
      <c r="G113" t="s">
        <v>22</v>
      </c>
      <c r="H113" t="s">
        <v>8</v>
      </c>
      <c r="I113" t="s">
        <v>17</v>
      </c>
      <c r="J113" t="s">
        <v>10</v>
      </c>
      <c r="K113" s="2">
        <v>31.396694214876035</v>
      </c>
      <c r="L113" s="2">
        <f t="shared" si="4"/>
        <v>15.698347107438018</v>
      </c>
      <c r="M113" s="2">
        <f t="shared" si="5"/>
        <v>15.698347107438018</v>
      </c>
      <c r="O113" s="1"/>
    </row>
    <row r="114" spans="3:15" x14ac:dyDescent="0.25">
      <c r="C114" t="str">
        <f t="shared" si="3"/>
        <v>Abril</v>
      </c>
      <c r="D114" s="1">
        <v>44312</v>
      </c>
      <c r="E114" s="1" t="s">
        <v>27</v>
      </c>
      <c r="F114" t="s">
        <v>5</v>
      </c>
      <c r="G114" t="s">
        <v>11</v>
      </c>
      <c r="H114" t="s">
        <v>8</v>
      </c>
      <c r="I114" t="s">
        <v>20</v>
      </c>
      <c r="J114" t="s">
        <v>10</v>
      </c>
      <c r="K114" s="2">
        <v>23.132231404958677</v>
      </c>
      <c r="L114" s="2">
        <f t="shared" si="4"/>
        <v>11.566115702479339</v>
      </c>
      <c r="M114" s="2">
        <f t="shared" si="5"/>
        <v>11.566115702479339</v>
      </c>
      <c r="O114" s="1"/>
    </row>
    <row r="115" spans="3:15" x14ac:dyDescent="0.25">
      <c r="C115" t="str">
        <f t="shared" si="3"/>
        <v>Abril</v>
      </c>
      <c r="D115" s="1">
        <v>44313</v>
      </c>
      <c r="E115" s="1" t="s">
        <v>36</v>
      </c>
      <c r="F115" t="s">
        <v>5</v>
      </c>
      <c r="G115" t="s">
        <v>62</v>
      </c>
      <c r="H115" t="s">
        <v>6</v>
      </c>
      <c r="I115" t="s">
        <v>17</v>
      </c>
      <c r="J115" t="s">
        <v>7</v>
      </c>
      <c r="K115" s="2">
        <v>41.314049586776861</v>
      </c>
      <c r="L115" s="2">
        <f t="shared" si="4"/>
        <v>20.65702479338843</v>
      </c>
      <c r="M115" s="2">
        <f t="shared" si="5"/>
        <v>20.65702479338843</v>
      </c>
      <c r="O115" s="1"/>
    </row>
    <row r="116" spans="3:15" x14ac:dyDescent="0.25">
      <c r="C116" t="str">
        <f t="shared" si="3"/>
        <v>Abril</v>
      </c>
      <c r="D116" s="1">
        <v>44313</v>
      </c>
      <c r="E116" s="1" t="s">
        <v>26</v>
      </c>
      <c r="F116" t="s">
        <v>0</v>
      </c>
      <c r="G116" t="s">
        <v>24</v>
      </c>
      <c r="H116" t="s">
        <v>19</v>
      </c>
      <c r="I116" t="s">
        <v>20</v>
      </c>
      <c r="J116" t="s">
        <v>4</v>
      </c>
      <c r="K116" s="2">
        <v>20.652892561983471</v>
      </c>
      <c r="L116" s="2">
        <f t="shared" si="4"/>
        <v>10.326446280991735</v>
      </c>
      <c r="M116" s="2">
        <f t="shared" si="5"/>
        <v>10.326446280991735</v>
      </c>
      <c r="O116" s="1"/>
    </row>
    <row r="117" spans="3:15" x14ac:dyDescent="0.25">
      <c r="C117" t="str">
        <f t="shared" si="3"/>
        <v>Abril</v>
      </c>
      <c r="D117" s="1">
        <v>44314</v>
      </c>
      <c r="E117" s="1" t="s">
        <v>43</v>
      </c>
      <c r="F117" t="s">
        <v>5</v>
      </c>
      <c r="G117" t="s">
        <v>62</v>
      </c>
      <c r="H117" t="s">
        <v>6</v>
      </c>
      <c r="I117" t="s">
        <v>20</v>
      </c>
      <c r="J117" t="s">
        <v>7</v>
      </c>
      <c r="K117" s="2">
        <v>24.785123966942148</v>
      </c>
      <c r="L117" s="2">
        <f t="shared" si="4"/>
        <v>12.392561983471074</v>
      </c>
      <c r="M117" s="2">
        <f t="shared" si="5"/>
        <v>12.392561983471074</v>
      </c>
      <c r="O117" s="1"/>
    </row>
    <row r="118" spans="3:15" x14ac:dyDescent="0.25">
      <c r="C118" t="str">
        <f t="shared" si="3"/>
        <v>Abril</v>
      </c>
      <c r="D118" s="1">
        <v>44315</v>
      </c>
      <c r="E118" s="1" t="s">
        <v>26</v>
      </c>
      <c r="F118" t="s">
        <v>5</v>
      </c>
      <c r="G118" t="s">
        <v>62</v>
      </c>
      <c r="H118" t="s">
        <v>2</v>
      </c>
      <c r="I118" t="s">
        <v>12</v>
      </c>
      <c r="J118" t="s">
        <v>10</v>
      </c>
      <c r="K118" s="2">
        <v>33.049586776859506</v>
      </c>
      <c r="L118" s="2">
        <f t="shared" si="4"/>
        <v>16.524793388429753</v>
      </c>
      <c r="M118" s="2">
        <f t="shared" si="5"/>
        <v>16.524793388429753</v>
      </c>
      <c r="O118" s="1"/>
    </row>
    <row r="119" spans="3:15" x14ac:dyDescent="0.25">
      <c r="C119" t="str">
        <f t="shared" si="3"/>
        <v>Abril</v>
      </c>
      <c r="D119" s="1">
        <v>44316</v>
      </c>
      <c r="E119" s="1" t="s">
        <v>30</v>
      </c>
      <c r="F119" t="s">
        <v>5</v>
      </c>
      <c r="G119" t="s">
        <v>14</v>
      </c>
      <c r="H119" t="s">
        <v>6</v>
      </c>
      <c r="I119" t="s">
        <v>17</v>
      </c>
      <c r="J119" t="s">
        <v>10</v>
      </c>
      <c r="K119" s="2">
        <v>95.859504132231407</v>
      </c>
      <c r="L119" s="2">
        <f t="shared" si="4"/>
        <v>47.929752066115704</v>
      </c>
      <c r="M119" s="2">
        <f t="shared" si="5"/>
        <v>47.929752066115704</v>
      </c>
      <c r="O119" s="1"/>
    </row>
    <row r="120" spans="3:15" x14ac:dyDescent="0.25">
      <c r="C120" t="str">
        <f t="shared" si="3"/>
        <v>Setiembre</v>
      </c>
      <c r="D120" s="1">
        <v>44464</v>
      </c>
      <c r="E120" s="1" t="s">
        <v>27</v>
      </c>
      <c r="F120" t="s">
        <v>0</v>
      </c>
      <c r="G120" t="s">
        <v>18</v>
      </c>
      <c r="H120" t="s">
        <v>8</v>
      </c>
      <c r="I120" t="s">
        <v>3</v>
      </c>
      <c r="J120" t="s">
        <v>4</v>
      </c>
      <c r="K120" s="2">
        <v>62.801652892561982</v>
      </c>
      <c r="L120" s="2">
        <f t="shared" si="4"/>
        <v>31.400826446280991</v>
      </c>
      <c r="M120" s="2">
        <f t="shared" si="5"/>
        <v>31.400826446280991</v>
      </c>
      <c r="O120" s="1"/>
    </row>
    <row r="121" spans="3:15" x14ac:dyDescent="0.25">
      <c r="C121" t="str">
        <f t="shared" si="3"/>
        <v>Mayo</v>
      </c>
      <c r="D121" s="1">
        <v>44322</v>
      </c>
      <c r="E121" s="1" t="s">
        <v>29</v>
      </c>
      <c r="F121" t="s">
        <v>5</v>
      </c>
      <c r="G121" t="s">
        <v>22</v>
      </c>
      <c r="H121" t="s">
        <v>19</v>
      </c>
      <c r="I121" t="s">
        <v>3</v>
      </c>
      <c r="J121" t="s">
        <v>7</v>
      </c>
      <c r="K121" s="2">
        <v>5.7768595041322319</v>
      </c>
      <c r="L121" s="2">
        <f t="shared" si="4"/>
        <v>2.888429752066116</v>
      </c>
      <c r="M121" s="2">
        <f t="shared" si="5"/>
        <v>2.888429752066116</v>
      </c>
      <c r="O121" s="1"/>
    </row>
    <row r="122" spans="3:15" x14ac:dyDescent="0.25">
      <c r="C122" t="str">
        <f t="shared" si="3"/>
        <v>Mayo</v>
      </c>
      <c r="D122" s="1">
        <v>44323</v>
      </c>
      <c r="E122" s="1" t="s">
        <v>34</v>
      </c>
      <c r="F122" t="s">
        <v>5</v>
      </c>
      <c r="G122" t="s">
        <v>22</v>
      </c>
      <c r="H122" t="s">
        <v>19</v>
      </c>
      <c r="I122" t="s">
        <v>9</v>
      </c>
      <c r="J122" t="s">
        <v>10</v>
      </c>
      <c r="K122" s="2">
        <v>16.520661157024794</v>
      </c>
      <c r="L122" s="2">
        <f t="shared" si="4"/>
        <v>8.2603305785123968</v>
      </c>
      <c r="M122" s="2">
        <f t="shared" si="5"/>
        <v>8.2603305785123968</v>
      </c>
      <c r="O122" s="1"/>
    </row>
    <row r="123" spans="3:15" x14ac:dyDescent="0.25">
      <c r="C123" t="str">
        <f t="shared" si="3"/>
        <v>Mayo</v>
      </c>
      <c r="D123" s="1">
        <v>44324</v>
      </c>
      <c r="E123" s="1" t="s">
        <v>41</v>
      </c>
      <c r="F123" t="s">
        <v>5</v>
      </c>
      <c r="G123" t="s">
        <v>21</v>
      </c>
      <c r="H123" t="s">
        <v>19</v>
      </c>
      <c r="I123" t="s">
        <v>20</v>
      </c>
      <c r="J123" t="s">
        <v>10</v>
      </c>
      <c r="K123" s="2">
        <v>9.9090909090909101</v>
      </c>
      <c r="L123" s="2">
        <f t="shared" si="4"/>
        <v>4.954545454545455</v>
      </c>
      <c r="M123" s="2">
        <f t="shared" si="5"/>
        <v>4.954545454545455</v>
      </c>
      <c r="O123" s="1"/>
    </row>
    <row r="124" spans="3:15" x14ac:dyDescent="0.25">
      <c r="C124" t="str">
        <f t="shared" si="3"/>
        <v>Mayo</v>
      </c>
      <c r="D124" s="1">
        <v>44345</v>
      </c>
      <c r="E124" s="1" t="s">
        <v>36</v>
      </c>
      <c r="F124" t="s">
        <v>0</v>
      </c>
      <c r="G124" t="s">
        <v>21</v>
      </c>
      <c r="H124" t="s">
        <v>6</v>
      </c>
      <c r="I124" t="s">
        <v>13</v>
      </c>
      <c r="J124" t="s">
        <v>4</v>
      </c>
      <c r="K124" s="2">
        <v>12.388429752066116</v>
      </c>
      <c r="L124" s="2">
        <f t="shared" si="4"/>
        <v>6.1942148760330582</v>
      </c>
      <c r="M124" s="2">
        <f t="shared" si="5"/>
        <v>6.1942148760330582</v>
      </c>
      <c r="O124" s="1"/>
    </row>
    <row r="125" spans="3:15" x14ac:dyDescent="0.25">
      <c r="C125" t="str">
        <f t="shared" si="3"/>
        <v>Junio</v>
      </c>
      <c r="D125" s="1">
        <v>44354</v>
      </c>
      <c r="E125" s="1" t="s">
        <v>39</v>
      </c>
      <c r="F125" t="s">
        <v>0</v>
      </c>
      <c r="G125" t="s">
        <v>21</v>
      </c>
      <c r="H125" t="s">
        <v>6</v>
      </c>
      <c r="I125" t="s">
        <v>15</v>
      </c>
      <c r="J125" t="s">
        <v>10</v>
      </c>
      <c r="K125" s="2">
        <v>5.7768595041322319</v>
      </c>
      <c r="L125" s="2">
        <f t="shared" si="4"/>
        <v>2.888429752066116</v>
      </c>
      <c r="M125" s="2">
        <f t="shared" si="5"/>
        <v>2.888429752066116</v>
      </c>
      <c r="O125" s="1"/>
    </row>
    <row r="126" spans="3:15" x14ac:dyDescent="0.25">
      <c r="C126" t="str">
        <f t="shared" si="3"/>
        <v>Junio</v>
      </c>
      <c r="D126" s="1">
        <v>44376</v>
      </c>
      <c r="E126" s="1" t="s">
        <v>42</v>
      </c>
      <c r="F126" t="s">
        <v>0</v>
      </c>
      <c r="G126" t="s">
        <v>21</v>
      </c>
      <c r="H126" t="s">
        <v>19</v>
      </c>
      <c r="I126" t="s">
        <v>17</v>
      </c>
      <c r="J126" t="s">
        <v>4</v>
      </c>
      <c r="K126" s="2">
        <v>5.7768595041322319</v>
      </c>
      <c r="L126" s="2">
        <f t="shared" si="4"/>
        <v>2.888429752066116</v>
      </c>
      <c r="M126" s="2">
        <f t="shared" si="5"/>
        <v>2.888429752066116</v>
      </c>
      <c r="O126" s="1"/>
    </row>
    <row r="127" spans="3:15" x14ac:dyDescent="0.25">
      <c r="C127" t="str">
        <f t="shared" si="3"/>
        <v>Julio</v>
      </c>
      <c r="D127" s="1">
        <v>44380</v>
      </c>
      <c r="E127" s="1" t="s">
        <v>31</v>
      </c>
      <c r="F127" t="s">
        <v>5</v>
      </c>
      <c r="G127" t="s">
        <v>22</v>
      </c>
      <c r="H127" t="s">
        <v>2</v>
      </c>
      <c r="I127" t="s">
        <v>23</v>
      </c>
      <c r="J127" t="s">
        <v>10</v>
      </c>
      <c r="K127" s="2">
        <v>7.4297520661157028</v>
      </c>
      <c r="L127" s="2">
        <f t="shared" si="4"/>
        <v>3.7148760330578514</v>
      </c>
      <c r="M127" s="2">
        <f t="shared" si="5"/>
        <v>3.7148760330578514</v>
      </c>
      <c r="O127" s="1"/>
    </row>
    <row r="128" spans="3:15" x14ac:dyDescent="0.25">
      <c r="C128" t="str">
        <f t="shared" si="3"/>
        <v>Agosto</v>
      </c>
      <c r="D128" s="1">
        <v>44409</v>
      </c>
      <c r="E128" s="1" t="s">
        <v>30</v>
      </c>
      <c r="F128" t="s">
        <v>0</v>
      </c>
      <c r="G128" t="s">
        <v>21</v>
      </c>
      <c r="H128" t="s">
        <v>6</v>
      </c>
      <c r="I128" t="s">
        <v>12</v>
      </c>
      <c r="J128" t="s">
        <v>4</v>
      </c>
      <c r="K128" s="2">
        <v>9.0826446280991746</v>
      </c>
      <c r="L128" s="2">
        <f t="shared" si="4"/>
        <v>4.5413223140495873</v>
      </c>
      <c r="M128" s="2">
        <f t="shared" si="5"/>
        <v>4.5413223140495873</v>
      </c>
      <c r="O128" s="1"/>
    </row>
    <row r="129" spans="3:15" x14ac:dyDescent="0.25">
      <c r="C129" t="str">
        <f t="shared" si="3"/>
        <v>Agosto</v>
      </c>
      <c r="D129" s="1">
        <v>44415</v>
      </c>
      <c r="E129" s="1" t="s">
        <v>39</v>
      </c>
      <c r="F129" t="s">
        <v>0</v>
      </c>
      <c r="G129" t="s">
        <v>21</v>
      </c>
      <c r="H129" t="s">
        <v>2</v>
      </c>
      <c r="I129" t="s">
        <v>9</v>
      </c>
      <c r="J129" t="s">
        <v>10</v>
      </c>
      <c r="K129" s="2">
        <v>14.041322314049586</v>
      </c>
      <c r="L129" s="2">
        <f t="shared" si="4"/>
        <v>7.0206611570247928</v>
      </c>
      <c r="M129" s="2">
        <f t="shared" si="5"/>
        <v>7.0206611570247928</v>
      </c>
      <c r="O129" s="1"/>
    </row>
    <row r="130" spans="3:15" x14ac:dyDescent="0.25">
      <c r="C130" t="str">
        <f t="shared" si="3"/>
        <v>Agosto</v>
      </c>
      <c r="D130" s="1">
        <v>44421</v>
      </c>
      <c r="E130" s="1" t="s">
        <v>39</v>
      </c>
      <c r="F130" t="s">
        <v>0</v>
      </c>
      <c r="G130" t="s">
        <v>21</v>
      </c>
      <c r="H130" t="s">
        <v>19</v>
      </c>
      <c r="I130" t="s">
        <v>3</v>
      </c>
      <c r="J130" t="s">
        <v>4</v>
      </c>
      <c r="K130" s="2">
        <v>9.9090909090909101</v>
      </c>
      <c r="L130" s="2">
        <f t="shared" si="4"/>
        <v>4.954545454545455</v>
      </c>
      <c r="M130" s="2">
        <f t="shared" si="5"/>
        <v>4.954545454545455</v>
      </c>
      <c r="O130" s="1"/>
    </row>
    <row r="131" spans="3:15" x14ac:dyDescent="0.25">
      <c r="C131" t="str">
        <f t="shared" si="3"/>
        <v>Agosto</v>
      </c>
      <c r="D131" s="1">
        <v>44426</v>
      </c>
      <c r="E131" s="1" t="s">
        <v>26</v>
      </c>
      <c r="F131" t="s">
        <v>5</v>
      </c>
      <c r="G131" t="s">
        <v>21</v>
      </c>
      <c r="H131" t="s">
        <v>19</v>
      </c>
      <c r="I131" t="s">
        <v>9</v>
      </c>
      <c r="J131" t="s">
        <v>10</v>
      </c>
      <c r="K131" s="2">
        <v>6.6033057851239674</v>
      </c>
      <c r="L131" s="2">
        <f t="shared" si="4"/>
        <v>3.3016528925619837</v>
      </c>
      <c r="M131" s="2">
        <f t="shared" si="5"/>
        <v>3.3016528925619837</v>
      </c>
      <c r="O131" s="1"/>
    </row>
    <row r="132" spans="3:15" x14ac:dyDescent="0.25">
      <c r="C132" t="str">
        <f t="shared" si="3"/>
        <v>Agosto</v>
      </c>
      <c r="D132" s="1">
        <v>44431</v>
      </c>
      <c r="E132" s="1" t="s">
        <v>42</v>
      </c>
      <c r="F132" t="s">
        <v>0</v>
      </c>
      <c r="G132" t="s">
        <v>21</v>
      </c>
      <c r="H132" t="s">
        <v>19</v>
      </c>
      <c r="I132" t="s">
        <v>9</v>
      </c>
      <c r="J132" t="s">
        <v>4</v>
      </c>
      <c r="K132" s="2">
        <v>7.4297520661157028</v>
      </c>
      <c r="L132" s="2">
        <f t="shared" si="4"/>
        <v>3.7148760330578514</v>
      </c>
      <c r="M132" s="2">
        <f t="shared" si="5"/>
        <v>3.7148760330578514</v>
      </c>
      <c r="O132" s="1"/>
    </row>
    <row r="133" spans="3:15" x14ac:dyDescent="0.25">
      <c r="C133" t="str">
        <f t="shared" ref="C133:C196" si="6">TEXT(D133,"MMMM")</f>
        <v>Agosto</v>
      </c>
      <c r="D133" s="1">
        <v>44433</v>
      </c>
      <c r="E133" s="1" t="s">
        <v>38</v>
      </c>
      <c r="F133" t="s">
        <v>0</v>
      </c>
      <c r="G133" t="s">
        <v>21</v>
      </c>
      <c r="H133" t="s">
        <v>6</v>
      </c>
      <c r="I133" t="s">
        <v>17</v>
      </c>
      <c r="J133" t="s">
        <v>4</v>
      </c>
      <c r="K133" s="2">
        <v>5.7768595041322319</v>
      </c>
      <c r="L133" s="2">
        <f t="shared" ref="L133:L196" si="7">K133*0.5</f>
        <v>2.888429752066116</v>
      </c>
      <c r="M133" s="2">
        <f t="shared" ref="M133:M196" si="8">K133-L133</f>
        <v>2.888429752066116</v>
      </c>
      <c r="O133" s="1"/>
    </row>
    <row r="134" spans="3:15" x14ac:dyDescent="0.25">
      <c r="C134" t="str">
        <f t="shared" si="6"/>
        <v>Setiembre</v>
      </c>
      <c r="D134" s="1">
        <v>44447</v>
      </c>
      <c r="E134" s="1" t="s">
        <v>32</v>
      </c>
      <c r="F134" t="s">
        <v>5</v>
      </c>
      <c r="G134" t="s">
        <v>22</v>
      </c>
      <c r="H134" t="s">
        <v>6</v>
      </c>
      <c r="I134" t="s">
        <v>12</v>
      </c>
      <c r="J134" t="s">
        <v>10</v>
      </c>
      <c r="K134" s="2">
        <v>15.694214876033056</v>
      </c>
      <c r="L134" s="2">
        <f t="shared" si="7"/>
        <v>7.8471074380165282</v>
      </c>
      <c r="M134" s="2">
        <f t="shared" si="8"/>
        <v>7.8471074380165282</v>
      </c>
      <c r="O134" s="1"/>
    </row>
    <row r="135" spans="3:15" x14ac:dyDescent="0.25">
      <c r="C135" t="str">
        <f t="shared" si="6"/>
        <v>Setiembre</v>
      </c>
      <c r="D135" s="1">
        <v>44452</v>
      </c>
      <c r="E135" s="1" t="s">
        <v>39</v>
      </c>
      <c r="F135" t="s">
        <v>0</v>
      </c>
      <c r="G135" t="s">
        <v>21</v>
      </c>
      <c r="H135" t="s">
        <v>2</v>
      </c>
      <c r="I135" t="s">
        <v>9</v>
      </c>
      <c r="J135" t="s">
        <v>10</v>
      </c>
      <c r="K135" s="2">
        <v>9.0826446280991746</v>
      </c>
      <c r="L135" s="2">
        <f t="shared" si="7"/>
        <v>4.5413223140495873</v>
      </c>
      <c r="M135" s="2">
        <f t="shared" si="8"/>
        <v>4.5413223140495873</v>
      </c>
      <c r="O135" s="1"/>
    </row>
    <row r="136" spans="3:15" x14ac:dyDescent="0.25">
      <c r="C136" t="str">
        <f t="shared" si="6"/>
        <v>Mayo</v>
      </c>
      <c r="D136" s="1">
        <v>44325</v>
      </c>
      <c r="E136" s="1" t="s">
        <v>38</v>
      </c>
      <c r="F136" t="s">
        <v>0</v>
      </c>
      <c r="G136" t="s">
        <v>22</v>
      </c>
      <c r="H136" t="s">
        <v>8</v>
      </c>
      <c r="I136" t="s">
        <v>9</v>
      </c>
      <c r="J136" t="s">
        <v>10</v>
      </c>
      <c r="K136" s="2">
        <v>25.611570247933884</v>
      </c>
      <c r="L136" s="2">
        <f t="shared" si="7"/>
        <v>12.805785123966942</v>
      </c>
      <c r="M136" s="2">
        <f t="shared" si="8"/>
        <v>12.805785123966942</v>
      </c>
      <c r="O136" s="1"/>
    </row>
    <row r="137" spans="3:15" x14ac:dyDescent="0.25">
      <c r="C137" t="str">
        <f t="shared" si="6"/>
        <v>Mayo</v>
      </c>
      <c r="D137" s="1">
        <v>44329</v>
      </c>
      <c r="E137" s="1" t="s">
        <v>31</v>
      </c>
      <c r="F137" t="s">
        <v>0</v>
      </c>
      <c r="G137" t="s">
        <v>22</v>
      </c>
      <c r="H137" t="s">
        <v>8</v>
      </c>
      <c r="I137" t="s">
        <v>12</v>
      </c>
      <c r="J137" t="s">
        <v>10</v>
      </c>
      <c r="K137" s="2">
        <v>19</v>
      </c>
      <c r="L137" s="2">
        <f t="shared" si="7"/>
        <v>9.5</v>
      </c>
      <c r="M137" s="2">
        <f t="shared" si="8"/>
        <v>9.5</v>
      </c>
      <c r="O137" s="1"/>
    </row>
    <row r="138" spans="3:15" x14ac:dyDescent="0.25">
      <c r="C138" t="str">
        <f t="shared" si="6"/>
        <v>Mayo</v>
      </c>
      <c r="D138" s="1">
        <v>44333</v>
      </c>
      <c r="E138" s="1" t="s">
        <v>39</v>
      </c>
      <c r="F138" t="s">
        <v>0</v>
      </c>
      <c r="G138" t="s">
        <v>22</v>
      </c>
      <c r="H138" t="s">
        <v>2</v>
      </c>
      <c r="I138" t="s">
        <v>15</v>
      </c>
      <c r="J138" t="s">
        <v>4</v>
      </c>
      <c r="K138" s="2">
        <v>18.173553719008265</v>
      </c>
      <c r="L138" s="2">
        <f t="shared" si="7"/>
        <v>9.0867768595041323</v>
      </c>
      <c r="M138" s="2">
        <f t="shared" si="8"/>
        <v>9.0867768595041323</v>
      </c>
      <c r="O138" s="1"/>
    </row>
    <row r="139" spans="3:15" x14ac:dyDescent="0.25">
      <c r="C139" t="str">
        <f t="shared" si="6"/>
        <v>Mayo</v>
      </c>
      <c r="D139" s="1">
        <v>44336</v>
      </c>
      <c r="E139" s="1" t="s">
        <v>42</v>
      </c>
      <c r="F139" t="s">
        <v>5</v>
      </c>
      <c r="G139" t="s">
        <v>22</v>
      </c>
      <c r="H139" t="s">
        <v>19</v>
      </c>
      <c r="I139" t="s">
        <v>17</v>
      </c>
      <c r="J139" t="s">
        <v>10</v>
      </c>
      <c r="K139" s="2">
        <v>19.826446280991735</v>
      </c>
      <c r="L139" s="2">
        <f t="shared" si="7"/>
        <v>9.9132231404958677</v>
      </c>
      <c r="M139" s="2">
        <f t="shared" si="8"/>
        <v>9.9132231404958677</v>
      </c>
      <c r="O139" s="1"/>
    </row>
    <row r="140" spans="3:15" x14ac:dyDescent="0.25">
      <c r="C140" t="str">
        <f t="shared" si="6"/>
        <v>Junio</v>
      </c>
      <c r="D140" s="1">
        <v>44350</v>
      </c>
      <c r="E140" s="1" t="s">
        <v>40</v>
      </c>
      <c r="F140" t="s">
        <v>5</v>
      </c>
      <c r="G140" t="s">
        <v>22</v>
      </c>
      <c r="H140" t="s">
        <v>8</v>
      </c>
      <c r="I140" t="s">
        <v>9</v>
      </c>
      <c r="J140" t="s">
        <v>7</v>
      </c>
      <c r="K140" s="2">
        <v>16.520661157024794</v>
      </c>
      <c r="L140" s="2">
        <f t="shared" si="7"/>
        <v>8.2603305785123968</v>
      </c>
      <c r="M140" s="2">
        <f t="shared" si="8"/>
        <v>8.2603305785123968</v>
      </c>
      <c r="O140" s="1"/>
    </row>
    <row r="141" spans="3:15" x14ac:dyDescent="0.25">
      <c r="C141" t="str">
        <f t="shared" si="6"/>
        <v>Junio</v>
      </c>
      <c r="D141" s="1">
        <v>44365</v>
      </c>
      <c r="E141" s="1" t="s">
        <v>42</v>
      </c>
      <c r="F141" t="s">
        <v>5</v>
      </c>
      <c r="G141" t="s">
        <v>22</v>
      </c>
      <c r="H141" t="s">
        <v>8</v>
      </c>
      <c r="I141" t="s">
        <v>12</v>
      </c>
      <c r="J141" t="s">
        <v>7</v>
      </c>
      <c r="K141" s="2">
        <v>21.479338842975206</v>
      </c>
      <c r="L141" s="2">
        <f t="shared" si="7"/>
        <v>10.739669421487603</v>
      </c>
      <c r="M141" s="2">
        <f t="shared" si="8"/>
        <v>10.739669421487603</v>
      </c>
      <c r="O141" s="1"/>
    </row>
    <row r="142" spans="3:15" x14ac:dyDescent="0.25">
      <c r="C142" t="str">
        <f t="shared" si="6"/>
        <v>Junio</v>
      </c>
      <c r="D142" s="1">
        <v>44365</v>
      </c>
      <c r="E142" s="1" t="s">
        <v>39</v>
      </c>
      <c r="F142" t="s">
        <v>5</v>
      </c>
      <c r="G142" t="s">
        <v>22</v>
      </c>
      <c r="H142" t="s">
        <v>8</v>
      </c>
      <c r="I142" t="s">
        <v>9</v>
      </c>
      <c r="J142" t="s">
        <v>7</v>
      </c>
      <c r="K142" s="2">
        <v>26.438016528925619</v>
      </c>
      <c r="L142" s="2">
        <f t="shared" si="7"/>
        <v>13.21900826446281</v>
      </c>
      <c r="M142" s="2">
        <f t="shared" si="8"/>
        <v>13.21900826446281</v>
      </c>
      <c r="O142" s="1"/>
    </row>
    <row r="143" spans="3:15" x14ac:dyDescent="0.25">
      <c r="C143" t="str">
        <f t="shared" si="6"/>
        <v>Junio</v>
      </c>
      <c r="D143" s="1">
        <v>44372</v>
      </c>
      <c r="E143" s="1" t="s">
        <v>29</v>
      </c>
      <c r="F143" t="s">
        <v>0</v>
      </c>
      <c r="G143" t="s">
        <v>22</v>
      </c>
      <c r="H143" t="s">
        <v>8</v>
      </c>
      <c r="I143" t="s">
        <v>9</v>
      </c>
      <c r="J143" t="s">
        <v>10</v>
      </c>
      <c r="K143" s="2">
        <v>13.214876033057852</v>
      </c>
      <c r="L143" s="2">
        <f t="shared" si="7"/>
        <v>6.6074380165289259</v>
      </c>
      <c r="M143" s="2">
        <f t="shared" si="8"/>
        <v>6.6074380165289259</v>
      </c>
      <c r="O143" s="1"/>
    </row>
    <row r="144" spans="3:15" x14ac:dyDescent="0.25">
      <c r="C144" t="str">
        <f t="shared" si="6"/>
        <v>Junio</v>
      </c>
      <c r="D144" s="1">
        <v>44374</v>
      </c>
      <c r="E144" s="1" t="s">
        <v>25</v>
      </c>
      <c r="F144" t="s">
        <v>5</v>
      </c>
      <c r="G144" t="s">
        <v>22</v>
      </c>
      <c r="H144" t="s">
        <v>19</v>
      </c>
      <c r="I144" t="s">
        <v>13</v>
      </c>
      <c r="J144" t="s">
        <v>7</v>
      </c>
      <c r="K144" s="2">
        <v>29.743801652892564</v>
      </c>
      <c r="L144" s="2">
        <f t="shared" si="7"/>
        <v>14.871900826446282</v>
      </c>
      <c r="M144" s="2">
        <f t="shared" si="8"/>
        <v>14.871900826446282</v>
      </c>
      <c r="O144" s="1"/>
    </row>
    <row r="145" spans="3:15" x14ac:dyDescent="0.25">
      <c r="C145" t="str">
        <f t="shared" si="6"/>
        <v>Junio</v>
      </c>
      <c r="D145" s="1">
        <v>44375</v>
      </c>
      <c r="E145" s="1" t="s">
        <v>26</v>
      </c>
      <c r="F145" t="s">
        <v>5</v>
      </c>
      <c r="G145" t="s">
        <v>22</v>
      </c>
      <c r="H145" t="s">
        <v>8</v>
      </c>
      <c r="I145" t="s">
        <v>12</v>
      </c>
      <c r="J145" t="s">
        <v>10</v>
      </c>
      <c r="K145" s="2">
        <v>25.611570247933884</v>
      </c>
      <c r="L145" s="2">
        <f t="shared" si="7"/>
        <v>12.805785123966942</v>
      </c>
      <c r="M145" s="2">
        <f t="shared" si="8"/>
        <v>12.805785123966942</v>
      </c>
      <c r="O145" s="1"/>
    </row>
    <row r="146" spans="3:15" x14ac:dyDescent="0.25">
      <c r="C146" t="str">
        <f t="shared" si="6"/>
        <v>Junio</v>
      </c>
      <c r="D146" s="1">
        <v>44377</v>
      </c>
      <c r="E146" s="1" t="s">
        <v>41</v>
      </c>
      <c r="F146" t="s">
        <v>0</v>
      </c>
      <c r="G146" t="s">
        <v>22</v>
      </c>
      <c r="H146" t="s">
        <v>6</v>
      </c>
      <c r="I146" t="s">
        <v>23</v>
      </c>
      <c r="J146" t="s">
        <v>10</v>
      </c>
      <c r="K146" s="2">
        <v>29.743801652892564</v>
      </c>
      <c r="L146" s="2">
        <f t="shared" si="7"/>
        <v>14.871900826446282</v>
      </c>
      <c r="M146" s="2">
        <f t="shared" si="8"/>
        <v>14.871900826446282</v>
      </c>
      <c r="O146" s="1"/>
    </row>
    <row r="147" spans="3:15" x14ac:dyDescent="0.25">
      <c r="C147" t="str">
        <f t="shared" si="6"/>
        <v>Julio</v>
      </c>
      <c r="D147" s="1">
        <v>44380</v>
      </c>
      <c r="E147" s="1" t="s">
        <v>41</v>
      </c>
      <c r="F147" t="s">
        <v>0</v>
      </c>
      <c r="G147" t="s">
        <v>22</v>
      </c>
      <c r="H147" t="s">
        <v>19</v>
      </c>
      <c r="I147" t="s">
        <v>12</v>
      </c>
      <c r="J147" t="s">
        <v>10</v>
      </c>
      <c r="K147" s="2">
        <v>18.173553719008265</v>
      </c>
      <c r="L147" s="2">
        <f t="shared" si="7"/>
        <v>9.0867768595041323</v>
      </c>
      <c r="M147" s="2">
        <f t="shared" si="8"/>
        <v>9.0867768595041323</v>
      </c>
      <c r="O147" s="1"/>
    </row>
    <row r="148" spans="3:15" x14ac:dyDescent="0.25">
      <c r="C148" t="str">
        <f t="shared" si="6"/>
        <v>Julio</v>
      </c>
      <c r="D148" s="1">
        <v>44387</v>
      </c>
      <c r="E148" s="1" t="s">
        <v>36</v>
      </c>
      <c r="F148" t="s">
        <v>5</v>
      </c>
      <c r="G148" t="s">
        <v>22</v>
      </c>
      <c r="H148" t="s">
        <v>2</v>
      </c>
      <c r="I148" t="s">
        <v>12</v>
      </c>
      <c r="J148" t="s">
        <v>10</v>
      </c>
      <c r="K148" s="2">
        <v>14.867768595041321</v>
      </c>
      <c r="L148" s="2">
        <f t="shared" si="7"/>
        <v>7.4338842975206605</v>
      </c>
      <c r="M148" s="2">
        <f t="shared" si="8"/>
        <v>7.4338842975206605</v>
      </c>
      <c r="O148" s="1"/>
    </row>
    <row r="149" spans="3:15" x14ac:dyDescent="0.25">
      <c r="C149" t="str">
        <f t="shared" si="6"/>
        <v>Julio</v>
      </c>
      <c r="D149" s="1">
        <v>44388</v>
      </c>
      <c r="E149" s="1" t="s">
        <v>30</v>
      </c>
      <c r="F149" t="s">
        <v>5</v>
      </c>
      <c r="G149" t="s">
        <v>22</v>
      </c>
      <c r="H149" t="s">
        <v>19</v>
      </c>
      <c r="I149" t="s">
        <v>3</v>
      </c>
      <c r="J149" t="s">
        <v>10</v>
      </c>
      <c r="K149" s="2">
        <v>28.917355371900829</v>
      </c>
      <c r="L149" s="2">
        <f t="shared" si="7"/>
        <v>14.458677685950414</v>
      </c>
      <c r="M149" s="2">
        <f t="shared" si="8"/>
        <v>14.458677685950414</v>
      </c>
      <c r="O149" s="1"/>
    </row>
    <row r="150" spans="3:15" x14ac:dyDescent="0.25">
      <c r="C150" t="str">
        <f t="shared" si="6"/>
        <v>Julio</v>
      </c>
      <c r="D150" s="1">
        <v>44391</v>
      </c>
      <c r="E150" s="1" t="s">
        <v>31</v>
      </c>
      <c r="F150" t="s">
        <v>5</v>
      </c>
      <c r="G150" t="s">
        <v>22</v>
      </c>
      <c r="H150" t="s">
        <v>6</v>
      </c>
      <c r="I150" t="s">
        <v>13</v>
      </c>
      <c r="J150" t="s">
        <v>7</v>
      </c>
      <c r="K150" s="2">
        <v>18.173553719008265</v>
      </c>
      <c r="L150" s="2">
        <f t="shared" si="7"/>
        <v>9.0867768595041323</v>
      </c>
      <c r="M150" s="2">
        <f t="shared" si="8"/>
        <v>9.0867768595041323</v>
      </c>
      <c r="O150" s="1"/>
    </row>
    <row r="151" spans="3:15" x14ac:dyDescent="0.25">
      <c r="C151" t="str">
        <f t="shared" si="6"/>
        <v>Julio</v>
      </c>
      <c r="D151" s="1">
        <v>44394</v>
      </c>
      <c r="E151" s="1" t="s">
        <v>36</v>
      </c>
      <c r="F151" t="s">
        <v>0</v>
      </c>
      <c r="G151" t="s">
        <v>22</v>
      </c>
      <c r="H151" t="s">
        <v>19</v>
      </c>
      <c r="I151" t="s">
        <v>13</v>
      </c>
      <c r="J151" t="s">
        <v>4</v>
      </c>
      <c r="K151" s="2">
        <v>21.479338842975206</v>
      </c>
      <c r="L151" s="2">
        <f t="shared" si="7"/>
        <v>10.739669421487603</v>
      </c>
      <c r="M151" s="2">
        <f t="shared" si="8"/>
        <v>10.739669421487603</v>
      </c>
      <c r="O151" s="1"/>
    </row>
    <row r="152" spans="3:15" x14ac:dyDescent="0.25">
      <c r="C152" t="str">
        <f t="shared" si="6"/>
        <v>Julio</v>
      </c>
      <c r="D152" s="1">
        <v>44399</v>
      </c>
      <c r="E152" s="1" t="s">
        <v>33</v>
      </c>
      <c r="F152" t="s">
        <v>5</v>
      </c>
      <c r="G152" t="s">
        <v>22</v>
      </c>
      <c r="H152" t="s">
        <v>8</v>
      </c>
      <c r="I152" t="s">
        <v>20</v>
      </c>
      <c r="J152" t="s">
        <v>7</v>
      </c>
      <c r="K152" s="2">
        <v>24.785123966942148</v>
      </c>
      <c r="L152" s="2">
        <f t="shared" si="7"/>
        <v>12.392561983471074</v>
      </c>
      <c r="M152" s="2">
        <f t="shared" si="8"/>
        <v>12.392561983471074</v>
      </c>
      <c r="O152" s="1"/>
    </row>
    <row r="153" spans="3:15" x14ac:dyDescent="0.25">
      <c r="C153" t="str">
        <f t="shared" si="6"/>
        <v>Julio</v>
      </c>
      <c r="D153" s="1">
        <v>44400</v>
      </c>
      <c r="E153" s="1" t="s">
        <v>38</v>
      </c>
      <c r="F153" t="s">
        <v>5</v>
      </c>
      <c r="G153" t="s">
        <v>22</v>
      </c>
      <c r="H153" t="s">
        <v>8</v>
      </c>
      <c r="I153" t="s">
        <v>17</v>
      </c>
      <c r="J153" t="s">
        <v>10</v>
      </c>
      <c r="K153" s="2">
        <v>23.958677685950413</v>
      </c>
      <c r="L153" s="2">
        <f t="shared" si="7"/>
        <v>11.979338842975206</v>
      </c>
      <c r="M153" s="2">
        <f t="shared" si="8"/>
        <v>11.979338842975206</v>
      </c>
      <c r="O153" s="1"/>
    </row>
    <row r="154" spans="3:15" x14ac:dyDescent="0.25">
      <c r="C154" t="str">
        <f t="shared" si="6"/>
        <v>Agosto</v>
      </c>
      <c r="D154" s="1">
        <v>44417</v>
      </c>
      <c r="E154" s="1" t="s">
        <v>40</v>
      </c>
      <c r="F154" t="s">
        <v>0</v>
      </c>
      <c r="G154" t="s">
        <v>22</v>
      </c>
      <c r="H154" t="s">
        <v>2</v>
      </c>
      <c r="I154" t="s">
        <v>20</v>
      </c>
      <c r="J154" t="s">
        <v>4</v>
      </c>
      <c r="K154" s="2">
        <v>14.041322314049586</v>
      </c>
      <c r="L154" s="2">
        <f t="shared" si="7"/>
        <v>7.0206611570247928</v>
      </c>
      <c r="M154" s="2">
        <f t="shared" si="8"/>
        <v>7.0206611570247928</v>
      </c>
      <c r="O154" s="1"/>
    </row>
    <row r="155" spans="3:15" x14ac:dyDescent="0.25">
      <c r="C155" t="str">
        <f t="shared" si="6"/>
        <v>Agosto</v>
      </c>
      <c r="D155" s="1">
        <v>44419</v>
      </c>
      <c r="E155" s="1" t="s">
        <v>43</v>
      </c>
      <c r="F155" t="s">
        <v>0</v>
      </c>
      <c r="G155" t="s">
        <v>22</v>
      </c>
      <c r="H155" t="s">
        <v>8</v>
      </c>
      <c r="I155" t="s">
        <v>20</v>
      </c>
      <c r="J155" t="s">
        <v>4</v>
      </c>
      <c r="K155" s="2">
        <v>13.214876033057852</v>
      </c>
      <c r="L155" s="2">
        <f t="shared" si="7"/>
        <v>6.6074380165289259</v>
      </c>
      <c r="M155" s="2">
        <f t="shared" si="8"/>
        <v>6.6074380165289259</v>
      </c>
      <c r="O155" s="1"/>
    </row>
    <row r="156" spans="3:15" x14ac:dyDescent="0.25">
      <c r="C156" t="str">
        <f t="shared" si="6"/>
        <v>Agosto</v>
      </c>
      <c r="D156" s="1">
        <v>44433</v>
      </c>
      <c r="E156" s="1" t="s">
        <v>35</v>
      </c>
      <c r="F156" t="s">
        <v>0</v>
      </c>
      <c r="G156" t="s">
        <v>22</v>
      </c>
      <c r="H156" t="s">
        <v>8</v>
      </c>
      <c r="I156" t="s">
        <v>13</v>
      </c>
      <c r="J156" t="s">
        <v>10</v>
      </c>
      <c r="K156" s="2">
        <v>20.652892561983471</v>
      </c>
      <c r="L156" s="2">
        <f t="shared" si="7"/>
        <v>10.326446280991735</v>
      </c>
      <c r="M156" s="2">
        <f t="shared" si="8"/>
        <v>10.326446280991735</v>
      </c>
      <c r="O156" s="1"/>
    </row>
    <row r="157" spans="3:15" x14ac:dyDescent="0.25">
      <c r="C157" t="str">
        <f t="shared" si="6"/>
        <v>Setiembre</v>
      </c>
      <c r="D157" s="1">
        <v>44444</v>
      </c>
      <c r="E157" s="1" t="s">
        <v>32</v>
      </c>
      <c r="F157" t="s">
        <v>0</v>
      </c>
      <c r="G157" t="s">
        <v>22</v>
      </c>
      <c r="H157" t="s">
        <v>6</v>
      </c>
      <c r="I157" t="s">
        <v>15</v>
      </c>
      <c r="J157" t="s">
        <v>4</v>
      </c>
      <c r="K157" s="2">
        <v>26.438016528925619</v>
      </c>
      <c r="L157" s="2">
        <f t="shared" si="7"/>
        <v>13.21900826446281</v>
      </c>
      <c r="M157" s="2">
        <f t="shared" si="8"/>
        <v>13.21900826446281</v>
      </c>
      <c r="O157" s="1"/>
    </row>
    <row r="158" spans="3:15" x14ac:dyDescent="0.25">
      <c r="C158" t="str">
        <f t="shared" si="6"/>
        <v>Setiembre</v>
      </c>
      <c r="D158" s="1">
        <v>44450</v>
      </c>
      <c r="E158" s="1" t="s">
        <v>26</v>
      </c>
      <c r="F158" t="s">
        <v>0</v>
      </c>
      <c r="G158" t="s">
        <v>22</v>
      </c>
      <c r="H158" t="s">
        <v>2</v>
      </c>
      <c r="I158" t="s">
        <v>17</v>
      </c>
      <c r="J158" t="s">
        <v>4</v>
      </c>
      <c r="K158" s="2">
        <v>21.479338842975206</v>
      </c>
      <c r="L158" s="2">
        <f t="shared" si="7"/>
        <v>10.739669421487603</v>
      </c>
      <c r="M158" s="2">
        <f t="shared" si="8"/>
        <v>10.739669421487603</v>
      </c>
      <c r="O158" s="1"/>
    </row>
    <row r="159" spans="3:15" x14ac:dyDescent="0.25">
      <c r="C159" t="str">
        <f t="shared" si="6"/>
        <v>Setiembre</v>
      </c>
      <c r="D159" s="1">
        <v>44452</v>
      </c>
      <c r="E159" s="1" t="s">
        <v>42</v>
      </c>
      <c r="F159" t="s">
        <v>5</v>
      </c>
      <c r="G159" t="s">
        <v>22</v>
      </c>
      <c r="H159" t="s">
        <v>6</v>
      </c>
      <c r="I159" t="s">
        <v>12</v>
      </c>
      <c r="J159" t="s">
        <v>7</v>
      </c>
      <c r="K159" s="2">
        <v>28.090909090909093</v>
      </c>
      <c r="L159" s="2">
        <f t="shared" si="7"/>
        <v>14.045454545454547</v>
      </c>
      <c r="M159" s="2">
        <f t="shared" si="8"/>
        <v>14.045454545454547</v>
      </c>
      <c r="O159" s="1"/>
    </row>
    <row r="160" spans="3:15" x14ac:dyDescent="0.25">
      <c r="C160" t="str">
        <f t="shared" si="6"/>
        <v>Setiembre</v>
      </c>
      <c r="D160" s="1">
        <v>44459</v>
      </c>
      <c r="E160" s="1" t="s">
        <v>32</v>
      </c>
      <c r="F160" t="s">
        <v>5</v>
      </c>
      <c r="G160" t="s">
        <v>22</v>
      </c>
      <c r="H160" t="s">
        <v>2</v>
      </c>
      <c r="I160" t="s">
        <v>23</v>
      </c>
      <c r="J160" t="s">
        <v>7</v>
      </c>
      <c r="K160" s="2">
        <v>19.826446280991735</v>
      </c>
      <c r="L160" s="2">
        <f t="shared" si="7"/>
        <v>9.9132231404958677</v>
      </c>
      <c r="M160" s="2">
        <f t="shared" si="8"/>
        <v>9.9132231404958677</v>
      </c>
      <c r="O160" s="1"/>
    </row>
    <row r="161" spans="3:15" x14ac:dyDescent="0.25">
      <c r="C161" t="str">
        <f t="shared" si="6"/>
        <v>Setiembre</v>
      </c>
      <c r="D161" s="1">
        <v>44459</v>
      </c>
      <c r="E161" s="1" t="s">
        <v>40</v>
      </c>
      <c r="F161" t="s">
        <v>0</v>
      </c>
      <c r="G161" t="s">
        <v>22</v>
      </c>
      <c r="H161" t="s">
        <v>6</v>
      </c>
      <c r="I161" t="s">
        <v>3</v>
      </c>
      <c r="J161" t="s">
        <v>10</v>
      </c>
      <c r="K161" s="2">
        <v>25.611570247933884</v>
      </c>
      <c r="L161" s="2">
        <f t="shared" si="7"/>
        <v>12.805785123966942</v>
      </c>
      <c r="M161" s="2">
        <f t="shared" si="8"/>
        <v>12.805785123966942</v>
      </c>
      <c r="O161" s="1"/>
    </row>
    <row r="162" spans="3:15" x14ac:dyDescent="0.25">
      <c r="C162" t="str">
        <f t="shared" si="6"/>
        <v>Setiembre</v>
      </c>
      <c r="D162" s="1">
        <v>44468</v>
      </c>
      <c r="E162" s="1" t="s">
        <v>34</v>
      </c>
      <c r="F162" t="s">
        <v>0</v>
      </c>
      <c r="G162" t="s">
        <v>22</v>
      </c>
      <c r="H162" t="s">
        <v>19</v>
      </c>
      <c r="I162" t="s">
        <v>3</v>
      </c>
      <c r="J162" t="s">
        <v>4</v>
      </c>
      <c r="K162" s="2">
        <v>14.867768595041321</v>
      </c>
      <c r="L162" s="2">
        <f t="shared" si="7"/>
        <v>7.4338842975206605</v>
      </c>
      <c r="M162" s="2">
        <f t="shared" si="8"/>
        <v>7.4338842975206605</v>
      </c>
      <c r="O162" s="1"/>
    </row>
    <row r="163" spans="3:15" x14ac:dyDescent="0.25">
      <c r="C163" t="str">
        <f t="shared" si="6"/>
        <v>Mayo</v>
      </c>
      <c r="D163" s="1">
        <v>44320</v>
      </c>
      <c r="E163" s="1" t="s">
        <v>35</v>
      </c>
      <c r="F163" t="s">
        <v>0</v>
      </c>
      <c r="G163" t="s">
        <v>1</v>
      </c>
      <c r="H163" t="s">
        <v>19</v>
      </c>
      <c r="I163" t="s">
        <v>3</v>
      </c>
      <c r="J163" t="s">
        <v>10</v>
      </c>
      <c r="K163" s="2">
        <v>10.735537190082646</v>
      </c>
      <c r="L163" s="2">
        <f t="shared" si="7"/>
        <v>5.3677685950413228</v>
      </c>
      <c r="M163" s="2">
        <f t="shared" si="8"/>
        <v>5.3677685950413228</v>
      </c>
      <c r="O163" s="1"/>
    </row>
    <row r="164" spans="3:15" x14ac:dyDescent="0.25">
      <c r="C164" t="str">
        <f t="shared" si="6"/>
        <v>Mayo</v>
      </c>
      <c r="D164" s="1">
        <v>44323</v>
      </c>
      <c r="E164" s="1" t="s">
        <v>32</v>
      </c>
      <c r="F164" t="s">
        <v>0</v>
      </c>
      <c r="G164" t="s">
        <v>1</v>
      </c>
      <c r="H164" t="s">
        <v>6</v>
      </c>
      <c r="I164" t="s">
        <v>15</v>
      </c>
      <c r="J164" t="s">
        <v>4</v>
      </c>
      <c r="K164" s="2">
        <v>14.867768595041321</v>
      </c>
      <c r="L164" s="2">
        <f t="shared" si="7"/>
        <v>7.4338842975206605</v>
      </c>
      <c r="M164" s="2">
        <f t="shared" si="8"/>
        <v>7.4338842975206605</v>
      </c>
      <c r="O164" s="1"/>
    </row>
    <row r="165" spans="3:15" x14ac:dyDescent="0.25">
      <c r="C165" t="str">
        <f t="shared" si="6"/>
        <v>Mayo</v>
      </c>
      <c r="D165" s="1">
        <v>44325</v>
      </c>
      <c r="E165" s="1" t="s">
        <v>40</v>
      </c>
      <c r="F165" t="s">
        <v>5</v>
      </c>
      <c r="G165" t="s">
        <v>1</v>
      </c>
      <c r="H165" t="s">
        <v>8</v>
      </c>
      <c r="I165" t="s">
        <v>17</v>
      </c>
      <c r="J165" t="s">
        <v>10</v>
      </c>
      <c r="K165" s="2">
        <v>9.9090909090909101</v>
      </c>
      <c r="L165" s="2">
        <f t="shared" si="7"/>
        <v>4.954545454545455</v>
      </c>
      <c r="M165" s="2">
        <f t="shared" si="8"/>
        <v>4.954545454545455</v>
      </c>
      <c r="O165" s="1"/>
    </row>
    <row r="166" spans="3:15" x14ac:dyDescent="0.25">
      <c r="C166" t="str">
        <f t="shared" si="6"/>
        <v>Mayo</v>
      </c>
      <c r="D166" s="1">
        <v>44342</v>
      </c>
      <c r="E166" s="1" t="s">
        <v>35</v>
      </c>
      <c r="F166" t="s">
        <v>0</v>
      </c>
      <c r="G166" t="s">
        <v>1</v>
      </c>
      <c r="H166" t="s">
        <v>6</v>
      </c>
      <c r="I166" t="s">
        <v>12</v>
      </c>
      <c r="J166" t="s">
        <v>4</v>
      </c>
      <c r="K166" s="2">
        <v>16.520661157024794</v>
      </c>
      <c r="L166" s="2">
        <f t="shared" si="7"/>
        <v>8.2603305785123968</v>
      </c>
      <c r="M166" s="2">
        <f t="shared" si="8"/>
        <v>8.2603305785123968</v>
      </c>
      <c r="O166" s="1"/>
    </row>
    <row r="167" spans="3:15" x14ac:dyDescent="0.25">
      <c r="C167" t="str">
        <f t="shared" si="6"/>
        <v>Mayo</v>
      </c>
      <c r="D167" s="1">
        <v>44343</v>
      </c>
      <c r="E167" s="1" t="s">
        <v>36</v>
      </c>
      <c r="F167" t="s">
        <v>5</v>
      </c>
      <c r="G167" t="s">
        <v>1</v>
      </c>
      <c r="H167" t="s">
        <v>19</v>
      </c>
      <c r="I167" t="s">
        <v>17</v>
      </c>
      <c r="J167" t="s">
        <v>7</v>
      </c>
      <c r="K167" s="2">
        <v>16.520661157024794</v>
      </c>
      <c r="L167" s="2">
        <f t="shared" si="7"/>
        <v>8.2603305785123968</v>
      </c>
      <c r="M167" s="2">
        <f t="shared" si="8"/>
        <v>8.2603305785123968</v>
      </c>
      <c r="O167" s="1"/>
    </row>
    <row r="168" spans="3:15" x14ac:dyDescent="0.25">
      <c r="C168" t="str">
        <f t="shared" si="6"/>
        <v>Junio</v>
      </c>
      <c r="D168" s="1">
        <v>44356</v>
      </c>
      <c r="E168" s="1" t="s">
        <v>39</v>
      </c>
      <c r="F168" t="s">
        <v>5</v>
      </c>
      <c r="G168" t="s">
        <v>1</v>
      </c>
      <c r="H168" t="s">
        <v>19</v>
      </c>
      <c r="I168" t="s">
        <v>17</v>
      </c>
      <c r="J168" t="s">
        <v>10</v>
      </c>
      <c r="K168" s="2">
        <v>10.735537190082646</v>
      </c>
      <c r="L168" s="2">
        <f t="shared" si="7"/>
        <v>5.3677685950413228</v>
      </c>
      <c r="M168" s="2">
        <f t="shared" si="8"/>
        <v>5.3677685950413228</v>
      </c>
      <c r="O168" s="1"/>
    </row>
    <row r="169" spans="3:15" x14ac:dyDescent="0.25">
      <c r="C169" t="str">
        <f t="shared" si="6"/>
        <v>Junio</v>
      </c>
      <c r="D169" s="1">
        <v>44356</v>
      </c>
      <c r="E169" s="1" t="s">
        <v>37</v>
      </c>
      <c r="F169" t="s">
        <v>5</v>
      </c>
      <c r="G169" t="s">
        <v>1</v>
      </c>
      <c r="H169" t="s">
        <v>8</v>
      </c>
      <c r="I169" t="s">
        <v>15</v>
      </c>
      <c r="J169" t="s">
        <v>10</v>
      </c>
      <c r="K169" s="2">
        <v>14.041322314049586</v>
      </c>
      <c r="L169" s="2">
        <f t="shared" si="7"/>
        <v>7.0206611570247928</v>
      </c>
      <c r="M169" s="2">
        <f t="shared" si="8"/>
        <v>7.0206611570247928</v>
      </c>
      <c r="O169" s="1"/>
    </row>
    <row r="170" spans="3:15" x14ac:dyDescent="0.25">
      <c r="C170" t="str">
        <f t="shared" si="6"/>
        <v>Junio</v>
      </c>
      <c r="D170" s="1">
        <v>44363</v>
      </c>
      <c r="E170" s="1" t="s">
        <v>35</v>
      </c>
      <c r="F170" t="s">
        <v>0</v>
      </c>
      <c r="G170" t="s">
        <v>1</v>
      </c>
      <c r="H170" t="s">
        <v>6</v>
      </c>
      <c r="I170" t="s">
        <v>23</v>
      </c>
      <c r="J170" t="s">
        <v>10</v>
      </c>
      <c r="K170" s="2">
        <v>10.735537190082646</v>
      </c>
      <c r="L170" s="2">
        <f t="shared" si="7"/>
        <v>5.3677685950413228</v>
      </c>
      <c r="M170" s="2">
        <f t="shared" si="8"/>
        <v>5.3677685950413228</v>
      </c>
      <c r="O170" s="1"/>
    </row>
    <row r="171" spans="3:15" x14ac:dyDescent="0.25">
      <c r="C171" t="str">
        <f t="shared" si="6"/>
        <v>Junio</v>
      </c>
      <c r="D171" s="1">
        <v>44370</v>
      </c>
      <c r="E171" s="1" t="s">
        <v>25</v>
      </c>
      <c r="F171" t="s">
        <v>5</v>
      </c>
      <c r="G171" t="s">
        <v>1</v>
      </c>
      <c r="H171" t="s">
        <v>19</v>
      </c>
      <c r="I171" t="s">
        <v>15</v>
      </c>
      <c r="J171" t="s">
        <v>10</v>
      </c>
      <c r="K171" s="2">
        <v>9.0826446280991746</v>
      </c>
      <c r="L171" s="2">
        <f t="shared" si="7"/>
        <v>4.5413223140495873</v>
      </c>
      <c r="M171" s="2">
        <f t="shared" si="8"/>
        <v>4.5413223140495873</v>
      </c>
      <c r="O171" s="1"/>
    </row>
    <row r="172" spans="3:15" x14ac:dyDescent="0.25">
      <c r="C172" t="str">
        <f t="shared" si="6"/>
        <v>Julio</v>
      </c>
      <c r="D172" s="1">
        <v>44379</v>
      </c>
      <c r="E172" s="1" t="s">
        <v>35</v>
      </c>
      <c r="F172" t="s">
        <v>5</v>
      </c>
      <c r="G172" t="s">
        <v>1</v>
      </c>
      <c r="H172" t="s">
        <v>19</v>
      </c>
      <c r="I172" t="s">
        <v>12</v>
      </c>
      <c r="J172" t="s">
        <v>7</v>
      </c>
      <c r="K172" s="2">
        <v>16.520661157024794</v>
      </c>
      <c r="L172" s="2">
        <f t="shared" si="7"/>
        <v>8.2603305785123968</v>
      </c>
      <c r="M172" s="2">
        <f t="shared" si="8"/>
        <v>8.2603305785123968</v>
      </c>
      <c r="O172" s="1"/>
    </row>
    <row r="173" spans="3:15" x14ac:dyDescent="0.25">
      <c r="C173" t="str">
        <f t="shared" si="6"/>
        <v>Julio</v>
      </c>
      <c r="D173" s="1">
        <v>44385</v>
      </c>
      <c r="E173" s="1" t="s">
        <v>25</v>
      </c>
      <c r="F173" t="s">
        <v>0</v>
      </c>
      <c r="G173" t="s">
        <v>1</v>
      </c>
      <c r="H173" t="s">
        <v>8</v>
      </c>
      <c r="I173" t="s">
        <v>13</v>
      </c>
      <c r="J173" t="s">
        <v>4</v>
      </c>
      <c r="K173" s="2">
        <v>10.735537190082646</v>
      </c>
      <c r="L173" s="2">
        <f t="shared" si="7"/>
        <v>5.3677685950413228</v>
      </c>
      <c r="M173" s="2">
        <f t="shared" si="8"/>
        <v>5.3677685950413228</v>
      </c>
      <c r="O173" s="1"/>
    </row>
    <row r="174" spans="3:15" x14ac:dyDescent="0.25">
      <c r="C174" t="str">
        <f t="shared" si="6"/>
        <v>Julio</v>
      </c>
      <c r="D174" s="1">
        <v>44387</v>
      </c>
      <c r="E174" s="1" t="s">
        <v>39</v>
      </c>
      <c r="F174" t="s">
        <v>0</v>
      </c>
      <c r="G174" t="s">
        <v>1</v>
      </c>
      <c r="H174" t="s">
        <v>19</v>
      </c>
      <c r="I174" t="s">
        <v>3</v>
      </c>
      <c r="J174" t="s">
        <v>4</v>
      </c>
      <c r="K174" s="2">
        <v>10.735537190082646</v>
      </c>
      <c r="L174" s="2">
        <f t="shared" si="7"/>
        <v>5.3677685950413228</v>
      </c>
      <c r="M174" s="2">
        <f t="shared" si="8"/>
        <v>5.3677685950413228</v>
      </c>
      <c r="O174" s="1"/>
    </row>
    <row r="175" spans="3:15" x14ac:dyDescent="0.25">
      <c r="C175" t="str">
        <f t="shared" si="6"/>
        <v>Julio</v>
      </c>
      <c r="D175" s="1">
        <v>44397</v>
      </c>
      <c r="E175" s="1" t="s">
        <v>34</v>
      </c>
      <c r="F175" t="s">
        <v>0</v>
      </c>
      <c r="G175" t="s">
        <v>1</v>
      </c>
      <c r="H175" t="s">
        <v>8</v>
      </c>
      <c r="I175" t="s">
        <v>15</v>
      </c>
      <c r="J175" t="s">
        <v>10</v>
      </c>
      <c r="K175" s="2">
        <v>14.041322314049586</v>
      </c>
      <c r="L175" s="2">
        <f t="shared" si="7"/>
        <v>7.0206611570247928</v>
      </c>
      <c r="M175" s="2">
        <f t="shared" si="8"/>
        <v>7.0206611570247928</v>
      </c>
      <c r="O175" s="1"/>
    </row>
    <row r="176" spans="3:15" x14ac:dyDescent="0.25">
      <c r="C176" t="str">
        <f t="shared" si="6"/>
        <v>Julio</v>
      </c>
      <c r="D176" s="1">
        <v>44398</v>
      </c>
      <c r="E176" s="1" t="s">
        <v>31</v>
      </c>
      <c r="F176" t="s">
        <v>0</v>
      </c>
      <c r="G176" t="s">
        <v>1</v>
      </c>
      <c r="H176" t="s">
        <v>8</v>
      </c>
      <c r="I176" t="s">
        <v>15</v>
      </c>
      <c r="J176" t="s">
        <v>4</v>
      </c>
      <c r="K176" s="2">
        <v>10.735537190082646</v>
      </c>
      <c r="L176" s="2">
        <f t="shared" si="7"/>
        <v>5.3677685950413228</v>
      </c>
      <c r="M176" s="2">
        <f t="shared" si="8"/>
        <v>5.3677685950413228</v>
      </c>
      <c r="O176" s="1"/>
    </row>
    <row r="177" spans="3:15" x14ac:dyDescent="0.25">
      <c r="C177" t="str">
        <f t="shared" si="6"/>
        <v>Julio</v>
      </c>
      <c r="D177" s="1">
        <v>44399</v>
      </c>
      <c r="E177" s="1" t="s">
        <v>25</v>
      </c>
      <c r="F177" t="s">
        <v>5</v>
      </c>
      <c r="G177" t="s">
        <v>1</v>
      </c>
      <c r="H177" t="s">
        <v>6</v>
      </c>
      <c r="I177" t="s">
        <v>9</v>
      </c>
      <c r="J177" t="s">
        <v>10</v>
      </c>
      <c r="K177" s="2">
        <v>14.041322314049586</v>
      </c>
      <c r="L177" s="2">
        <f t="shared" si="7"/>
        <v>7.0206611570247928</v>
      </c>
      <c r="M177" s="2">
        <f t="shared" si="8"/>
        <v>7.0206611570247928</v>
      </c>
      <c r="O177" s="1"/>
    </row>
    <row r="178" spans="3:15" x14ac:dyDescent="0.25">
      <c r="C178" t="str">
        <f t="shared" si="6"/>
        <v>Agosto</v>
      </c>
      <c r="D178" s="1">
        <v>44431</v>
      </c>
      <c r="E178" s="1" t="s">
        <v>33</v>
      </c>
      <c r="F178" t="s">
        <v>5</v>
      </c>
      <c r="G178" t="s">
        <v>1</v>
      </c>
      <c r="H178" t="s">
        <v>19</v>
      </c>
      <c r="I178" t="s">
        <v>13</v>
      </c>
      <c r="J178" t="s">
        <v>7</v>
      </c>
      <c r="K178" s="2">
        <v>15.694214876033056</v>
      </c>
      <c r="L178" s="2">
        <f t="shared" si="7"/>
        <v>7.8471074380165282</v>
      </c>
      <c r="M178" s="2">
        <f t="shared" si="8"/>
        <v>7.8471074380165282</v>
      </c>
      <c r="O178" s="1"/>
    </row>
    <row r="179" spans="3:15" x14ac:dyDescent="0.25">
      <c r="C179" t="str">
        <f t="shared" si="6"/>
        <v>Agosto</v>
      </c>
      <c r="D179" s="1">
        <v>44434</v>
      </c>
      <c r="E179" s="1" t="s">
        <v>29</v>
      </c>
      <c r="F179" t="s">
        <v>5</v>
      </c>
      <c r="G179" t="s">
        <v>1</v>
      </c>
      <c r="H179" t="s">
        <v>19</v>
      </c>
      <c r="I179" t="s">
        <v>23</v>
      </c>
      <c r="J179" t="s">
        <v>7</v>
      </c>
      <c r="K179" s="2">
        <v>13.214876033057852</v>
      </c>
      <c r="L179" s="2">
        <f t="shared" si="7"/>
        <v>6.6074380165289259</v>
      </c>
      <c r="M179" s="2">
        <f t="shared" si="8"/>
        <v>6.6074380165289259</v>
      </c>
      <c r="O179" s="1"/>
    </row>
    <row r="180" spans="3:15" x14ac:dyDescent="0.25">
      <c r="C180" t="str">
        <f t="shared" si="6"/>
        <v>Setiembre</v>
      </c>
      <c r="D180" s="1">
        <v>44446</v>
      </c>
      <c r="E180" s="1" t="s">
        <v>25</v>
      </c>
      <c r="F180" t="s">
        <v>0</v>
      </c>
      <c r="G180" t="s">
        <v>1</v>
      </c>
      <c r="H180" t="s">
        <v>6</v>
      </c>
      <c r="I180" t="s">
        <v>17</v>
      </c>
      <c r="J180" t="s">
        <v>10</v>
      </c>
      <c r="K180" s="2">
        <v>15.694214876033056</v>
      </c>
      <c r="L180" s="2">
        <f t="shared" si="7"/>
        <v>7.8471074380165282</v>
      </c>
      <c r="M180" s="2">
        <f t="shared" si="8"/>
        <v>7.8471074380165282</v>
      </c>
      <c r="O180" s="1"/>
    </row>
    <row r="181" spans="3:15" x14ac:dyDescent="0.25">
      <c r="C181" t="str">
        <f t="shared" si="6"/>
        <v>Setiembre</v>
      </c>
      <c r="D181" s="1">
        <v>44451</v>
      </c>
      <c r="E181" s="1" t="s">
        <v>40</v>
      </c>
      <c r="F181" t="s">
        <v>0</v>
      </c>
      <c r="G181" t="s">
        <v>1</v>
      </c>
      <c r="H181" t="s">
        <v>19</v>
      </c>
      <c r="I181" t="s">
        <v>3</v>
      </c>
      <c r="J181" t="s">
        <v>4</v>
      </c>
      <c r="K181" s="2">
        <v>9.0826446280991746</v>
      </c>
      <c r="L181" s="2">
        <f t="shared" si="7"/>
        <v>4.5413223140495873</v>
      </c>
      <c r="M181" s="2">
        <f t="shared" si="8"/>
        <v>4.5413223140495873</v>
      </c>
      <c r="O181" s="1"/>
    </row>
    <row r="182" spans="3:15" x14ac:dyDescent="0.25">
      <c r="C182" t="str">
        <f t="shared" si="6"/>
        <v>Setiembre</v>
      </c>
      <c r="D182" s="1">
        <v>44462</v>
      </c>
      <c r="E182" s="1" t="s">
        <v>28</v>
      </c>
      <c r="F182" t="s">
        <v>5</v>
      </c>
      <c r="G182" t="s">
        <v>1</v>
      </c>
      <c r="H182" t="s">
        <v>6</v>
      </c>
      <c r="I182" t="s">
        <v>15</v>
      </c>
      <c r="J182" t="s">
        <v>10</v>
      </c>
      <c r="K182" s="2">
        <v>9.9090909090909101</v>
      </c>
      <c r="L182" s="2">
        <f t="shared" si="7"/>
        <v>4.954545454545455</v>
      </c>
      <c r="M182" s="2">
        <f t="shared" si="8"/>
        <v>4.954545454545455</v>
      </c>
      <c r="O182" s="1"/>
    </row>
    <row r="183" spans="3:15" x14ac:dyDescent="0.25">
      <c r="C183" t="str">
        <f t="shared" si="6"/>
        <v>Mayo</v>
      </c>
      <c r="D183" s="1">
        <v>44328</v>
      </c>
      <c r="E183" s="1" t="s">
        <v>39</v>
      </c>
      <c r="F183" t="s">
        <v>5</v>
      </c>
      <c r="G183" t="s">
        <v>11</v>
      </c>
      <c r="H183" t="s">
        <v>6</v>
      </c>
      <c r="I183" t="s">
        <v>17</v>
      </c>
      <c r="J183" t="s">
        <v>10</v>
      </c>
      <c r="K183" s="2">
        <v>27.264462809917358</v>
      </c>
      <c r="L183" s="2">
        <f t="shared" si="7"/>
        <v>13.632231404958679</v>
      </c>
      <c r="M183" s="2">
        <f t="shared" si="8"/>
        <v>13.632231404958679</v>
      </c>
      <c r="O183" s="1"/>
    </row>
    <row r="184" spans="3:15" x14ac:dyDescent="0.25">
      <c r="C184" t="str">
        <f t="shared" si="6"/>
        <v>Mayo</v>
      </c>
      <c r="D184" s="1">
        <v>44332</v>
      </c>
      <c r="E184" s="1" t="s">
        <v>41</v>
      </c>
      <c r="F184" t="s">
        <v>0</v>
      </c>
      <c r="G184" t="s">
        <v>11</v>
      </c>
      <c r="H184" t="s">
        <v>2</v>
      </c>
      <c r="I184" t="s">
        <v>15</v>
      </c>
      <c r="J184" t="s">
        <v>4</v>
      </c>
      <c r="K184" s="2">
        <v>21.479338842975206</v>
      </c>
      <c r="L184" s="2">
        <f t="shared" si="7"/>
        <v>10.739669421487603</v>
      </c>
      <c r="M184" s="2">
        <f t="shared" si="8"/>
        <v>10.739669421487603</v>
      </c>
      <c r="O184" s="1"/>
    </row>
    <row r="185" spans="3:15" x14ac:dyDescent="0.25">
      <c r="C185" t="str">
        <f t="shared" si="6"/>
        <v>Mayo</v>
      </c>
      <c r="D185" s="1">
        <v>44337</v>
      </c>
      <c r="E185" s="1" t="s">
        <v>32</v>
      </c>
      <c r="F185" t="s">
        <v>5</v>
      </c>
      <c r="G185" t="s">
        <v>11</v>
      </c>
      <c r="H185" t="s">
        <v>6</v>
      </c>
      <c r="I185" t="s">
        <v>23</v>
      </c>
      <c r="J185" t="s">
        <v>10</v>
      </c>
      <c r="K185" s="2">
        <v>27.264462809917358</v>
      </c>
      <c r="L185" s="2">
        <f t="shared" si="7"/>
        <v>13.632231404958679</v>
      </c>
      <c r="M185" s="2">
        <f t="shared" si="8"/>
        <v>13.632231404958679</v>
      </c>
      <c r="O185" s="1"/>
    </row>
    <row r="186" spans="3:15" x14ac:dyDescent="0.25">
      <c r="C186" t="str">
        <f t="shared" si="6"/>
        <v>Mayo</v>
      </c>
      <c r="D186" s="1">
        <v>44338</v>
      </c>
      <c r="E186" s="1" t="s">
        <v>32</v>
      </c>
      <c r="F186" t="s">
        <v>0</v>
      </c>
      <c r="G186" t="s">
        <v>11</v>
      </c>
      <c r="H186" t="s">
        <v>19</v>
      </c>
      <c r="I186" t="s">
        <v>12</v>
      </c>
      <c r="J186" t="s">
        <v>10</v>
      </c>
      <c r="K186" s="2">
        <v>32.223140495867774</v>
      </c>
      <c r="L186" s="2">
        <f t="shared" si="7"/>
        <v>16.111570247933887</v>
      </c>
      <c r="M186" s="2">
        <f t="shared" si="8"/>
        <v>16.111570247933887</v>
      </c>
      <c r="O186" s="1"/>
    </row>
    <row r="187" spans="3:15" x14ac:dyDescent="0.25">
      <c r="C187" t="str">
        <f t="shared" si="6"/>
        <v>Mayo</v>
      </c>
      <c r="D187" s="1">
        <v>44342</v>
      </c>
      <c r="E187" s="1" t="s">
        <v>40</v>
      </c>
      <c r="F187" t="s">
        <v>0</v>
      </c>
      <c r="G187" t="s">
        <v>11</v>
      </c>
      <c r="H187" t="s">
        <v>2</v>
      </c>
      <c r="I187" t="s">
        <v>20</v>
      </c>
      <c r="J187" t="s">
        <v>4</v>
      </c>
      <c r="K187" s="2">
        <v>17.347107438016529</v>
      </c>
      <c r="L187" s="2">
        <f t="shared" si="7"/>
        <v>8.6735537190082646</v>
      </c>
      <c r="M187" s="2">
        <f t="shared" si="8"/>
        <v>8.6735537190082646</v>
      </c>
      <c r="O187" s="1"/>
    </row>
    <row r="188" spans="3:15" x14ac:dyDescent="0.25">
      <c r="C188" t="str">
        <f t="shared" si="6"/>
        <v>Junio</v>
      </c>
      <c r="D188" s="1">
        <v>44349</v>
      </c>
      <c r="E188" s="1" t="s">
        <v>43</v>
      </c>
      <c r="F188" t="s">
        <v>0</v>
      </c>
      <c r="G188" t="s">
        <v>11</v>
      </c>
      <c r="H188" t="s">
        <v>2</v>
      </c>
      <c r="I188" t="s">
        <v>13</v>
      </c>
      <c r="J188" t="s">
        <v>4</v>
      </c>
      <c r="K188" s="2">
        <v>22.305785123966942</v>
      </c>
      <c r="L188" s="2">
        <f t="shared" si="7"/>
        <v>11.152892561983471</v>
      </c>
      <c r="M188" s="2">
        <f t="shared" si="8"/>
        <v>11.152892561983471</v>
      </c>
      <c r="O188" s="1"/>
    </row>
    <row r="189" spans="3:15" x14ac:dyDescent="0.25">
      <c r="C189" t="str">
        <f t="shared" si="6"/>
        <v>Junio</v>
      </c>
      <c r="D189" s="1">
        <v>44360</v>
      </c>
      <c r="E189" s="1" t="s">
        <v>34</v>
      </c>
      <c r="F189" t="s">
        <v>0</v>
      </c>
      <c r="G189" t="s">
        <v>11</v>
      </c>
      <c r="H189" t="s">
        <v>8</v>
      </c>
      <c r="I189" t="s">
        <v>3</v>
      </c>
      <c r="J189" t="s">
        <v>10</v>
      </c>
      <c r="K189" s="2">
        <v>30.5702479338843</v>
      </c>
      <c r="L189" s="2">
        <f t="shared" si="7"/>
        <v>15.28512396694215</v>
      </c>
      <c r="M189" s="2">
        <f t="shared" si="8"/>
        <v>15.28512396694215</v>
      </c>
      <c r="O189" s="1"/>
    </row>
    <row r="190" spans="3:15" x14ac:dyDescent="0.25">
      <c r="C190" t="str">
        <f t="shared" si="6"/>
        <v>Junio</v>
      </c>
      <c r="D190" s="1">
        <v>44365</v>
      </c>
      <c r="E190" s="1" t="s">
        <v>31</v>
      </c>
      <c r="F190" t="s">
        <v>5</v>
      </c>
      <c r="G190" t="s">
        <v>11</v>
      </c>
      <c r="H190" t="s">
        <v>19</v>
      </c>
      <c r="I190" t="s">
        <v>9</v>
      </c>
      <c r="J190" t="s">
        <v>7</v>
      </c>
      <c r="K190" s="2">
        <v>17.347107438016529</v>
      </c>
      <c r="L190" s="2">
        <f t="shared" si="7"/>
        <v>8.6735537190082646</v>
      </c>
      <c r="M190" s="2">
        <f t="shared" si="8"/>
        <v>8.6735537190082646</v>
      </c>
      <c r="O190" s="1"/>
    </row>
    <row r="191" spans="3:15" x14ac:dyDescent="0.25">
      <c r="C191" t="str">
        <f t="shared" si="6"/>
        <v>Junio</v>
      </c>
      <c r="D191" s="1">
        <v>44366</v>
      </c>
      <c r="E191" s="1" t="s">
        <v>43</v>
      </c>
      <c r="F191" t="s">
        <v>5</v>
      </c>
      <c r="G191" t="s">
        <v>11</v>
      </c>
      <c r="H191" t="s">
        <v>19</v>
      </c>
      <c r="I191" t="s">
        <v>9</v>
      </c>
      <c r="J191" t="s">
        <v>10</v>
      </c>
      <c r="K191" s="2">
        <v>33.876033057851245</v>
      </c>
      <c r="L191" s="2">
        <f t="shared" si="7"/>
        <v>16.938016528925623</v>
      </c>
      <c r="M191" s="2">
        <f t="shared" si="8"/>
        <v>16.938016528925623</v>
      </c>
      <c r="O191" s="1"/>
    </row>
    <row r="192" spans="3:15" x14ac:dyDescent="0.25">
      <c r="C192" t="str">
        <f t="shared" si="6"/>
        <v>Junio</v>
      </c>
      <c r="D192" s="1">
        <v>44376</v>
      </c>
      <c r="E192" s="1" t="s">
        <v>26</v>
      </c>
      <c r="F192" t="s">
        <v>0</v>
      </c>
      <c r="G192" t="s">
        <v>11</v>
      </c>
      <c r="H192" t="s">
        <v>2</v>
      </c>
      <c r="I192" t="s">
        <v>17</v>
      </c>
      <c r="J192" t="s">
        <v>10</v>
      </c>
      <c r="K192" s="2">
        <v>25.611570247933884</v>
      </c>
      <c r="L192" s="2">
        <f t="shared" si="7"/>
        <v>12.805785123966942</v>
      </c>
      <c r="M192" s="2">
        <f t="shared" si="8"/>
        <v>12.805785123966942</v>
      </c>
      <c r="O192" s="1"/>
    </row>
    <row r="193" spans="3:15" x14ac:dyDescent="0.25">
      <c r="C193" t="str">
        <f t="shared" si="6"/>
        <v>Julio</v>
      </c>
      <c r="D193" s="1">
        <v>44390</v>
      </c>
      <c r="E193" s="1" t="s">
        <v>27</v>
      </c>
      <c r="F193" t="s">
        <v>0</v>
      </c>
      <c r="G193" t="s">
        <v>11</v>
      </c>
      <c r="H193" t="s">
        <v>2</v>
      </c>
      <c r="I193" t="s">
        <v>20</v>
      </c>
      <c r="J193" t="s">
        <v>4</v>
      </c>
      <c r="K193" s="2">
        <v>19</v>
      </c>
      <c r="L193" s="2">
        <f t="shared" si="7"/>
        <v>9.5</v>
      </c>
      <c r="M193" s="2">
        <f t="shared" si="8"/>
        <v>9.5</v>
      </c>
      <c r="O193" s="1"/>
    </row>
    <row r="194" spans="3:15" x14ac:dyDescent="0.25">
      <c r="C194" t="str">
        <f t="shared" si="6"/>
        <v>Agosto</v>
      </c>
      <c r="D194" s="1">
        <v>44419</v>
      </c>
      <c r="E194" s="1" t="s">
        <v>31</v>
      </c>
      <c r="F194" t="s">
        <v>5</v>
      </c>
      <c r="G194" t="s">
        <v>11</v>
      </c>
      <c r="H194" t="s">
        <v>2</v>
      </c>
      <c r="I194" t="s">
        <v>12</v>
      </c>
      <c r="J194" t="s">
        <v>7</v>
      </c>
      <c r="K194" s="2">
        <v>17.347107438016529</v>
      </c>
      <c r="L194" s="2">
        <f t="shared" si="7"/>
        <v>8.6735537190082646</v>
      </c>
      <c r="M194" s="2">
        <f t="shared" si="8"/>
        <v>8.6735537190082646</v>
      </c>
      <c r="O194" s="1"/>
    </row>
    <row r="195" spans="3:15" x14ac:dyDescent="0.25">
      <c r="C195" t="str">
        <f t="shared" si="6"/>
        <v>Agosto</v>
      </c>
      <c r="D195" s="1">
        <v>44436</v>
      </c>
      <c r="E195" s="1" t="s">
        <v>26</v>
      </c>
      <c r="F195" t="s">
        <v>5</v>
      </c>
      <c r="G195" t="s">
        <v>11</v>
      </c>
      <c r="H195" t="s">
        <v>6</v>
      </c>
      <c r="I195" t="s">
        <v>3</v>
      </c>
      <c r="J195" t="s">
        <v>10</v>
      </c>
      <c r="K195" s="2">
        <v>22.305785123966942</v>
      </c>
      <c r="L195" s="2">
        <f t="shared" si="7"/>
        <v>11.152892561983471</v>
      </c>
      <c r="M195" s="2">
        <f t="shared" si="8"/>
        <v>11.152892561983471</v>
      </c>
      <c r="O195" s="1"/>
    </row>
    <row r="196" spans="3:15" x14ac:dyDescent="0.25">
      <c r="C196" t="str">
        <f t="shared" si="6"/>
        <v>Setiembre</v>
      </c>
      <c r="D196" s="1">
        <v>44445</v>
      </c>
      <c r="E196" s="1" t="s">
        <v>43</v>
      </c>
      <c r="F196" t="s">
        <v>5</v>
      </c>
      <c r="G196" t="s">
        <v>11</v>
      </c>
      <c r="H196" t="s">
        <v>2</v>
      </c>
      <c r="I196" t="s">
        <v>23</v>
      </c>
      <c r="J196" t="s">
        <v>7</v>
      </c>
      <c r="K196" s="2">
        <v>17.347107438016529</v>
      </c>
      <c r="L196" s="2">
        <f t="shared" si="7"/>
        <v>8.6735537190082646</v>
      </c>
      <c r="M196" s="2">
        <f t="shared" si="8"/>
        <v>8.6735537190082646</v>
      </c>
      <c r="O196" s="1"/>
    </row>
    <row r="197" spans="3:15" x14ac:dyDescent="0.25">
      <c r="C197" t="str">
        <f t="shared" ref="C197:C260" si="9">TEXT(D197,"MMMM")</f>
        <v>Mayo</v>
      </c>
      <c r="D197" s="1">
        <v>44317</v>
      </c>
      <c r="E197" s="1" t="s">
        <v>28</v>
      </c>
      <c r="F197" t="s">
        <v>5</v>
      </c>
      <c r="G197" t="s">
        <v>62</v>
      </c>
      <c r="H197" t="s">
        <v>2</v>
      </c>
      <c r="I197" t="s">
        <v>23</v>
      </c>
      <c r="J197" t="s">
        <v>10</v>
      </c>
      <c r="K197" s="2">
        <v>29.743801652892564</v>
      </c>
      <c r="L197" s="2">
        <f t="shared" ref="L197:L260" si="10">K197*0.5</f>
        <v>14.871900826446282</v>
      </c>
      <c r="M197" s="2">
        <f t="shared" ref="M197:M260" si="11">K197-L197</f>
        <v>14.871900826446282</v>
      </c>
      <c r="O197" s="1"/>
    </row>
    <row r="198" spans="3:15" x14ac:dyDescent="0.25">
      <c r="C198" t="str">
        <f t="shared" si="9"/>
        <v>Mayo</v>
      </c>
      <c r="D198" s="1">
        <v>44329</v>
      </c>
      <c r="E198" s="1" t="s">
        <v>38</v>
      </c>
      <c r="F198" t="s">
        <v>5</v>
      </c>
      <c r="G198" t="s">
        <v>62</v>
      </c>
      <c r="H198" t="s">
        <v>19</v>
      </c>
      <c r="I198" t="s">
        <v>15</v>
      </c>
      <c r="J198" t="s">
        <v>10</v>
      </c>
      <c r="K198" s="2">
        <v>39.66115702479339</v>
      </c>
      <c r="L198" s="2">
        <f t="shared" si="10"/>
        <v>19.830578512396695</v>
      </c>
      <c r="M198" s="2">
        <f t="shared" si="11"/>
        <v>19.830578512396695</v>
      </c>
      <c r="O198" s="1"/>
    </row>
    <row r="199" spans="3:15" x14ac:dyDescent="0.25">
      <c r="C199" t="str">
        <f t="shared" si="9"/>
        <v>Mayo</v>
      </c>
      <c r="D199" s="1">
        <v>44329</v>
      </c>
      <c r="E199" s="1" t="s">
        <v>28</v>
      </c>
      <c r="F199" t="s">
        <v>0</v>
      </c>
      <c r="G199" t="s">
        <v>62</v>
      </c>
      <c r="H199" t="s">
        <v>19</v>
      </c>
      <c r="I199" t="s">
        <v>13</v>
      </c>
      <c r="J199" t="s">
        <v>10</v>
      </c>
      <c r="K199" s="2">
        <v>24.785123966942148</v>
      </c>
      <c r="L199" s="2">
        <f t="shared" si="10"/>
        <v>12.392561983471074</v>
      </c>
      <c r="M199" s="2">
        <f t="shared" si="11"/>
        <v>12.392561983471074</v>
      </c>
      <c r="O199" s="1"/>
    </row>
    <row r="200" spans="3:15" x14ac:dyDescent="0.25">
      <c r="C200" t="str">
        <f t="shared" si="9"/>
        <v>Mayo</v>
      </c>
      <c r="D200" s="1">
        <v>44333</v>
      </c>
      <c r="E200" s="1" t="s">
        <v>30</v>
      </c>
      <c r="F200" t="s">
        <v>0</v>
      </c>
      <c r="G200" t="s">
        <v>62</v>
      </c>
      <c r="H200" t="s">
        <v>19</v>
      </c>
      <c r="I200" t="s">
        <v>9</v>
      </c>
      <c r="J200" t="s">
        <v>10</v>
      </c>
      <c r="K200" s="2">
        <v>36.355371900826448</v>
      </c>
      <c r="L200" s="2">
        <f t="shared" si="10"/>
        <v>18.177685950413224</v>
      </c>
      <c r="M200" s="2">
        <f t="shared" si="11"/>
        <v>18.177685950413224</v>
      </c>
      <c r="O200" s="1"/>
    </row>
    <row r="201" spans="3:15" x14ac:dyDescent="0.25">
      <c r="C201" t="str">
        <f t="shared" si="9"/>
        <v>Mayo</v>
      </c>
      <c r="D201" s="1">
        <v>44333</v>
      </c>
      <c r="E201" s="1" t="s">
        <v>36</v>
      </c>
      <c r="F201" t="s">
        <v>0</v>
      </c>
      <c r="G201" t="s">
        <v>62</v>
      </c>
      <c r="H201" t="s">
        <v>19</v>
      </c>
      <c r="I201" t="s">
        <v>23</v>
      </c>
      <c r="J201" t="s">
        <v>10</v>
      </c>
      <c r="K201" s="2">
        <v>38.834710743801658</v>
      </c>
      <c r="L201" s="2">
        <f t="shared" si="10"/>
        <v>19.417355371900829</v>
      </c>
      <c r="M201" s="2">
        <f t="shared" si="11"/>
        <v>19.417355371900829</v>
      </c>
      <c r="O201" s="1"/>
    </row>
    <row r="202" spans="3:15" x14ac:dyDescent="0.25">
      <c r="C202" t="str">
        <f t="shared" si="9"/>
        <v>Mayo</v>
      </c>
      <c r="D202" s="1">
        <v>44335</v>
      </c>
      <c r="E202" s="1" t="s">
        <v>28</v>
      </c>
      <c r="F202" t="s">
        <v>0</v>
      </c>
      <c r="G202" t="s">
        <v>62</v>
      </c>
      <c r="H202" t="s">
        <v>19</v>
      </c>
      <c r="I202" t="s">
        <v>17</v>
      </c>
      <c r="J202" t="s">
        <v>10</v>
      </c>
      <c r="K202" s="2">
        <v>22.305785123966942</v>
      </c>
      <c r="L202" s="2">
        <f t="shared" si="10"/>
        <v>11.152892561983471</v>
      </c>
      <c r="M202" s="2">
        <f t="shared" si="11"/>
        <v>11.152892561983471</v>
      </c>
      <c r="O202" s="1"/>
    </row>
    <row r="203" spans="3:15" x14ac:dyDescent="0.25">
      <c r="C203" t="str">
        <f t="shared" si="9"/>
        <v>Mayo</v>
      </c>
      <c r="D203" s="1">
        <v>44343</v>
      </c>
      <c r="E203" s="1" t="s">
        <v>32</v>
      </c>
      <c r="F203" t="s">
        <v>0</v>
      </c>
      <c r="G203" t="s">
        <v>62</v>
      </c>
      <c r="H203" t="s">
        <v>8</v>
      </c>
      <c r="I203" t="s">
        <v>15</v>
      </c>
      <c r="J203" t="s">
        <v>4</v>
      </c>
      <c r="K203" s="2">
        <v>42.1404958677686</v>
      </c>
      <c r="L203" s="2">
        <f t="shared" si="10"/>
        <v>21.0702479338843</v>
      </c>
      <c r="M203" s="2">
        <f t="shared" si="11"/>
        <v>21.0702479338843</v>
      </c>
      <c r="O203" s="1"/>
    </row>
    <row r="204" spans="3:15" x14ac:dyDescent="0.25">
      <c r="C204" t="str">
        <f t="shared" si="9"/>
        <v>Junio</v>
      </c>
      <c r="D204" s="1">
        <v>44348</v>
      </c>
      <c r="E204" s="1" t="s">
        <v>42</v>
      </c>
      <c r="F204" t="s">
        <v>0</v>
      </c>
      <c r="G204" t="s">
        <v>62</v>
      </c>
      <c r="H204" t="s">
        <v>2</v>
      </c>
      <c r="I204" t="s">
        <v>23</v>
      </c>
      <c r="J204" t="s">
        <v>10</v>
      </c>
      <c r="K204" s="2">
        <v>34.702479338842977</v>
      </c>
      <c r="L204" s="2">
        <f t="shared" si="10"/>
        <v>17.351239669421489</v>
      </c>
      <c r="M204" s="2">
        <f t="shared" si="11"/>
        <v>17.351239669421489</v>
      </c>
      <c r="O204" s="1"/>
    </row>
    <row r="205" spans="3:15" x14ac:dyDescent="0.25">
      <c r="C205" t="str">
        <f t="shared" si="9"/>
        <v>Junio</v>
      </c>
      <c r="D205" s="1">
        <v>44348</v>
      </c>
      <c r="E205" s="1" t="s">
        <v>37</v>
      </c>
      <c r="F205" t="s">
        <v>0</v>
      </c>
      <c r="G205" t="s">
        <v>62</v>
      </c>
      <c r="H205" t="s">
        <v>6</v>
      </c>
      <c r="I205" t="s">
        <v>13</v>
      </c>
      <c r="J205" t="s">
        <v>4</v>
      </c>
      <c r="K205" s="2">
        <v>33.049586776859506</v>
      </c>
      <c r="L205" s="2">
        <f t="shared" si="10"/>
        <v>16.524793388429753</v>
      </c>
      <c r="M205" s="2">
        <f t="shared" si="11"/>
        <v>16.524793388429753</v>
      </c>
      <c r="O205" s="1"/>
    </row>
    <row r="206" spans="3:15" x14ac:dyDescent="0.25">
      <c r="C206" t="str">
        <f t="shared" si="9"/>
        <v>Junio</v>
      </c>
      <c r="D206" s="1">
        <v>44354</v>
      </c>
      <c r="E206" s="1" t="s">
        <v>26</v>
      </c>
      <c r="F206" t="s">
        <v>5</v>
      </c>
      <c r="G206" t="s">
        <v>62</v>
      </c>
      <c r="H206" t="s">
        <v>6</v>
      </c>
      <c r="I206" t="s">
        <v>15</v>
      </c>
      <c r="J206" t="s">
        <v>10</v>
      </c>
      <c r="K206" s="2">
        <v>28.090909090909093</v>
      </c>
      <c r="L206" s="2">
        <f t="shared" si="10"/>
        <v>14.045454545454547</v>
      </c>
      <c r="M206" s="2">
        <f t="shared" si="11"/>
        <v>14.045454545454547</v>
      </c>
      <c r="O206" s="1"/>
    </row>
    <row r="207" spans="3:15" x14ac:dyDescent="0.25">
      <c r="C207" t="str">
        <f t="shared" si="9"/>
        <v>Junio</v>
      </c>
      <c r="D207" s="1">
        <v>44361</v>
      </c>
      <c r="E207" s="1" t="s">
        <v>33</v>
      </c>
      <c r="F207" t="s">
        <v>5</v>
      </c>
      <c r="G207" t="s">
        <v>62</v>
      </c>
      <c r="H207" t="s">
        <v>8</v>
      </c>
      <c r="I207" t="s">
        <v>3</v>
      </c>
      <c r="J207" t="s">
        <v>10</v>
      </c>
      <c r="K207" s="2">
        <v>28.917355371900829</v>
      </c>
      <c r="L207" s="2">
        <f t="shared" si="10"/>
        <v>14.458677685950414</v>
      </c>
      <c r="M207" s="2">
        <f t="shared" si="11"/>
        <v>14.458677685950414</v>
      </c>
      <c r="O207" s="1"/>
    </row>
    <row r="208" spans="3:15" x14ac:dyDescent="0.25">
      <c r="C208" t="str">
        <f t="shared" si="9"/>
        <v>Junio</v>
      </c>
      <c r="D208" s="1">
        <v>44377</v>
      </c>
      <c r="E208" s="1" t="s">
        <v>31</v>
      </c>
      <c r="F208" t="s">
        <v>5</v>
      </c>
      <c r="G208" t="s">
        <v>62</v>
      </c>
      <c r="H208" t="s">
        <v>6</v>
      </c>
      <c r="I208" t="s">
        <v>3</v>
      </c>
      <c r="J208" t="s">
        <v>10</v>
      </c>
      <c r="K208" s="2">
        <v>26.438016528925619</v>
      </c>
      <c r="L208" s="2">
        <f t="shared" si="10"/>
        <v>13.21900826446281</v>
      </c>
      <c r="M208" s="2">
        <f t="shared" si="11"/>
        <v>13.21900826446281</v>
      </c>
      <c r="O208" s="1"/>
    </row>
    <row r="209" spans="3:15" x14ac:dyDescent="0.25">
      <c r="C209" t="str">
        <f t="shared" si="9"/>
        <v>Julio</v>
      </c>
      <c r="D209" s="1">
        <v>44381</v>
      </c>
      <c r="E209" s="1" t="s">
        <v>29</v>
      </c>
      <c r="F209" t="s">
        <v>0</v>
      </c>
      <c r="G209" t="s">
        <v>62</v>
      </c>
      <c r="H209" t="s">
        <v>8</v>
      </c>
      <c r="I209" t="s">
        <v>12</v>
      </c>
      <c r="J209" t="s">
        <v>4</v>
      </c>
      <c r="K209" s="2">
        <v>24.785123966942148</v>
      </c>
      <c r="L209" s="2">
        <f t="shared" si="10"/>
        <v>12.392561983471074</v>
      </c>
      <c r="M209" s="2">
        <f t="shared" si="11"/>
        <v>12.392561983471074</v>
      </c>
      <c r="O209" s="1"/>
    </row>
    <row r="210" spans="3:15" x14ac:dyDescent="0.25">
      <c r="C210" t="str">
        <f t="shared" si="9"/>
        <v>Julio</v>
      </c>
      <c r="D210" s="1">
        <v>44391</v>
      </c>
      <c r="E210" s="1" t="s">
        <v>38</v>
      </c>
      <c r="F210" t="s">
        <v>0</v>
      </c>
      <c r="G210" t="s">
        <v>62</v>
      </c>
      <c r="H210" t="s">
        <v>8</v>
      </c>
      <c r="I210" t="s">
        <v>23</v>
      </c>
      <c r="J210" t="s">
        <v>10</v>
      </c>
      <c r="K210" s="2">
        <v>18.173553719008265</v>
      </c>
      <c r="L210" s="2">
        <f t="shared" si="10"/>
        <v>9.0867768595041323</v>
      </c>
      <c r="M210" s="2">
        <f t="shared" si="11"/>
        <v>9.0867768595041323</v>
      </c>
      <c r="O210" s="1"/>
    </row>
    <row r="211" spans="3:15" x14ac:dyDescent="0.25">
      <c r="C211" t="str">
        <f t="shared" si="9"/>
        <v>Julio</v>
      </c>
      <c r="D211" s="1">
        <v>44394</v>
      </c>
      <c r="E211" s="1" t="s">
        <v>27</v>
      </c>
      <c r="F211" t="s">
        <v>0</v>
      </c>
      <c r="G211" t="s">
        <v>62</v>
      </c>
      <c r="H211" t="s">
        <v>19</v>
      </c>
      <c r="I211" t="s">
        <v>15</v>
      </c>
      <c r="J211" t="s">
        <v>4</v>
      </c>
      <c r="K211" s="2">
        <v>22.305785123966942</v>
      </c>
      <c r="L211" s="2">
        <f t="shared" si="10"/>
        <v>11.152892561983471</v>
      </c>
      <c r="M211" s="2">
        <f t="shared" si="11"/>
        <v>11.152892561983471</v>
      </c>
      <c r="O211" s="1"/>
    </row>
    <row r="212" spans="3:15" x14ac:dyDescent="0.25">
      <c r="C212" t="str">
        <f t="shared" si="9"/>
        <v>Julio</v>
      </c>
      <c r="D212" s="1">
        <v>44397</v>
      </c>
      <c r="E212" s="1" t="s">
        <v>35</v>
      </c>
      <c r="F212" t="s">
        <v>0</v>
      </c>
      <c r="G212" t="s">
        <v>62</v>
      </c>
      <c r="H212" t="s">
        <v>6</v>
      </c>
      <c r="I212" t="s">
        <v>20</v>
      </c>
      <c r="J212" t="s">
        <v>10</v>
      </c>
      <c r="K212" s="2">
        <v>38.834710743801658</v>
      </c>
      <c r="L212" s="2">
        <f t="shared" si="10"/>
        <v>19.417355371900829</v>
      </c>
      <c r="M212" s="2">
        <f t="shared" si="11"/>
        <v>19.417355371900829</v>
      </c>
      <c r="O212" s="1"/>
    </row>
    <row r="213" spans="3:15" x14ac:dyDescent="0.25">
      <c r="C213" t="str">
        <f t="shared" si="9"/>
        <v>Julio</v>
      </c>
      <c r="D213" s="1">
        <v>44398</v>
      </c>
      <c r="E213" s="1" t="s">
        <v>37</v>
      </c>
      <c r="F213" t="s">
        <v>0</v>
      </c>
      <c r="G213" t="s">
        <v>62</v>
      </c>
      <c r="H213" t="s">
        <v>2</v>
      </c>
      <c r="I213" t="s">
        <v>12</v>
      </c>
      <c r="J213" t="s">
        <v>10</v>
      </c>
      <c r="K213" s="2">
        <v>37.181818181818187</v>
      </c>
      <c r="L213" s="2">
        <f t="shared" si="10"/>
        <v>18.590909090909093</v>
      </c>
      <c r="M213" s="2">
        <f t="shared" si="11"/>
        <v>18.590909090909093</v>
      </c>
      <c r="O213" s="1"/>
    </row>
    <row r="214" spans="3:15" x14ac:dyDescent="0.25">
      <c r="C214" t="str">
        <f t="shared" si="9"/>
        <v>Agosto</v>
      </c>
      <c r="D214" s="1">
        <v>44423</v>
      </c>
      <c r="E214" s="1" t="s">
        <v>27</v>
      </c>
      <c r="F214" t="s">
        <v>5</v>
      </c>
      <c r="G214" t="s">
        <v>62</v>
      </c>
      <c r="H214" t="s">
        <v>2</v>
      </c>
      <c r="I214" t="s">
        <v>20</v>
      </c>
      <c r="J214" t="s">
        <v>10</v>
      </c>
      <c r="K214" s="2">
        <v>26.438016528925619</v>
      </c>
      <c r="L214" s="2">
        <f t="shared" si="10"/>
        <v>13.21900826446281</v>
      </c>
      <c r="M214" s="2">
        <f t="shared" si="11"/>
        <v>13.21900826446281</v>
      </c>
      <c r="O214" s="1"/>
    </row>
    <row r="215" spans="3:15" x14ac:dyDescent="0.25">
      <c r="C215" t="str">
        <f t="shared" si="9"/>
        <v>Agosto</v>
      </c>
      <c r="D215" s="1">
        <v>44429</v>
      </c>
      <c r="E215" s="1" t="s">
        <v>29</v>
      </c>
      <c r="F215" t="s">
        <v>0</v>
      </c>
      <c r="G215" t="s">
        <v>62</v>
      </c>
      <c r="H215" t="s">
        <v>2</v>
      </c>
      <c r="I215" t="s">
        <v>9</v>
      </c>
      <c r="J215" t="s">
        <v>10</v>
      </c>
      <c r="K215" s="2">
        <v>19.826446280991735</v>
      </c>
      <c r="L215" s="2">
        <f t="shared" si="10"/>
        <v>9.9132231404958677</v>
      </c>
      <c r="M215" s="2">
        <f t="shared" si="11"/>
        <v>9.9132231404958677</v>
      </c>
      <c r="O215" s="1"/>
    </row>
    <row r="216" spans="3:15" x14ac:dyDescent="0.25">
      <c r="C216" t="str">
        <f t="shared" si="9"/>
        <v>Setiembre</v>
      </c>
      <c r="D216" s="1">
        <v>44459</v>
      </c>
      <c r="E216" s="1" t="s">
        <v>28</v>
      </c>
      <c r="F216" t="s">
        <v>0</v>
      </c>
      <c r="G216" t="s">
        <v>62</v>
      </c>
      <c r="H216" t="s">
        <v>2</v>
      </c>
      <c r="I216" t="s">
        <v>15</v>
      </c>
      <c r="J216" t="s">
        <v>4</v>
      </c>
      <c r="K216" s="2">
        <v>28.917355371900829</v>
      </c>
      <c r="L216" s="2">
        <f t="shared" si="10"/>
        <v>14.458677685950414</v>
      </c>
      <c r="M216" s="2">
        <f t="shared" si="11"/>
        <v>14.458677685950414</v>
      </c>
      <c r="O216" s="1"/>
    </row>
    <row r="217" spans="3:15" x14ac:dyDescent="0.25">
      <c r="C217" t="str">
        <f t="shared" si="9"/>
        <v>Mayo</v>
      </c>
      <c r="D217" s="1">
        <v>44324</v>
      </c>
      <c r="E217" s="1" t="s">
        <v>38</v>
      </c>
      <c r="F217" t="s">
        <v>5</v>
      </c>
      <c r="G217" t="s">
        <v>24</v>
      </c>
      <c r="H217" t="s">
        <v>6</v>
      </c>
      <c r="I217" t="s">
        <v>12</v>
      </c>
      <c r="J217" t="s">
        <v>10</v>
      </c>
      <c r="K217" s="2">
        <v>23.132231404958677</v>
      </c>
      <c r="L217" s="2">
        <f t="shared" si="10"/>
        <v>11.566115702479339</v>
      </c>
      <c r="M217" s="2">
        <f t="shared" si="11"/>
        <v>11.566115702479339</v>
      </c>
      <c r="O217" s="1"/>
    </row>
    <row r="218" spans="3:15" x14ac:dyDescent="0.25">
      <c r="C218" t="str">
        <f t="shared" si="9"/>
        <v>Mayo</v>
      </c>
      <c r="D218" s="1">
        <v>44325</v>
      </c>
      <c r="E218" s="1" t="s">
        <v>38</v>
      </c>
      <c r="F218" t="s">
        <v>5</v>
      </c>
      <c r="G218" t="s">
        <v>24</v>
      </c>
      <c r="H218" t="s">
        <v>2</v>
      </c>
      <c r="I218" t="s">
        <v>17</v>
      </c>
      <c r="J218" t="s">
        <v>7</v>
      </c>
      <c r="K218" s="2">
        <v>18.173553719008265</v>
      </c>
      <c r="L218" s="2">
        <f t="shared" si="10"/>
        <v>9.0867768595041323</v>
      </c>
      <c r="M218" s="2">
        <f t="shared" si="11"/>
        <v>9.0867768595041323</v>
      </c>
      <c r="O218" s="1"/>
    </row>
    <row r="219" spans="3:15" x14ac:dyDescent="0.25">
      <c r="C219" t="str">
        <f t="shared" si="9"/>
        <v>Mayo</v>
      </c>
      <c r="D219" s="1">
        <v>44326</v>
      </c>
      <c r="E219" s="1" t="s">
        <v>33</v>
      </c>
      <c r="F219" t="s">
        <v>5</v>
      </c>
      <c r="G219" t="s">
        <v>24</v>
      </c>
      <c r="H219" t="s">
        <v>6</v>
      </c>
      <c r="I219" t="s">
        <v>12</v>
      </c>
      <c r="J219" t="s">
        <v>10</v>
      </c>
      <c r="K219" s="2">
        <v>19.826446280991735</v>
      </c>
      <c r="L219" s="2">
        <f t="shared" si="10"/>
        <v>9.9132231404958677</v>
      </c>
      <c r="M219" s="2">
        <f t="shared" si="11"/>
        <v>9.9132231404958677</v>
      </c>
      <c r="O219" s="1"/>
    </row>
    <row r="220" spans="3:15" x14ac:dyDescent="0.25">
      <c r="C220" t="str">
        <f t="shared" si="9"/>
        <v>Mayo</v>
      </c>
      <c r="D220" s="1">
        <v>44336</v>
      </c>
      <c r="E220" s="1" t="s">
        <v>36</v>
      </c>
      <c r="F220" t="s">
        <v>0</v>
      </c>
      <c r="G220" t="s">
        <v>24</v>
      </c>
      <c r="H220" t="s">
        <v>8</v>
      </c>
      <c r="I220" t="s">
        <v>12</v>
      </c>
      <c r="J220" t="s">
        <v>10</v>
      </c>
      <c r="K220" s="2">
        <v>24.785123966942148</v>
      </c>
      <c r="L220" s="2">
        <f t="shared" si="10"/>
        <v>12.392561983471074</v>
      </c>
      <c r="M220" s="2">
        <f t="shared" si="11"/>
        <v>12.392561983471074</v>
      </c>
      <c r="O220" s="1"/>
    </row>
    <row r="221" spans="3:15" x14ac:dyDescent="0.25">
      <c r="C221" t="str">
        <f t="shared" si="9"/>
        <v>Mayo</v>
      </c>
      <c r="D221" s="1">
        <v>44338</v>
      </c>
      <c r="E221" s="1" t="s">
        <v>27</v>
      </c>
      <c r="F221" t="s">
        <v>0</v>
      </c>
      <c r="G221" t="s">
        <v>24</v>
      </c>
      <c r="H221" t="s">
        <v>19</v>
      </c>
      <c r="I221" t="s">
        <v>17</v>
      </c>
      <c r="J221" t="s">
        <v>4</v>
      </c>
      <c r="K221" s="2">
        <v>21.479338842975206</v>
      </c>
      <c r="L221" s="2">
        <f t="shared" si="10"/>
        <v>10.739669421487603</v>
      </c>
      <c r="M221" s="2">
        <f t="shared" si="11"/>
        <v>10.739669421487603</v>
      </c>
      <c r="O221" s="1"/>
    </row>
    <row r="222" spans="3:15" x14ac:dyDescent="0.25">
      <c r="C222" t="str">
        <f t="shared" si="9"/>
        <v>Junio</v>
      </c>
      <c r="D222" s="1">
        <v>44363</v>
      </c>
      <c r="E222" s="1" t="s">
        <v>40</v>
      </c>
      <c r="F222" t="s">
        <v>5</v>
      </c>
      <c r="G222" t="s">
        <v>24</v>
      </c>
      <c r="H222" t="s">
        <v>19</v>
      </c>
      <c r="I222" t="s">
        <v>12</v>
      </c>
      <c r="J222" t="s">
        <v>10</v>
      </c>
      <c r="K222" s="2">
        <v>19</v>
      </c>
      <c r="L222" s="2">
        <f t="shared" si="10"/>
        <v>9.5</v>
      </c>
      <c r="M222" s="2">
        <f t="shared" si="11"/>
        <v>9.5</v>
      </c>
      <c r="O222" s="1"/>
    </row>
    <row r="223" spans="3:15" x14ac:dyDescent="0.25">
      <c r="C223" t="str">
        <f t="shared" si="9"/>
        <v>Junio</v>
      </c>
      <c r="D223" s="1">
        <v>44368</v>
      </c>
      <c r="E223" s="1" t="s">
        <v>32</v>
      </c>
      <c r="F223" t="s">
        <v>5</v>
      </c>
      <c r="G223" t="s">
        <v>24</v>
      </c>
      <c r="H223" t="s">
        <v>19</v>
      </c>
      <c r="I223" t="s">
        <v>20</v>
      </c>
      <c r="J223" t="s">
        <v>10</v>
      </c>
      <c r="K223" s="2">
        <v>25.611570247933884</v>
      </c>
      <c r="L223" s="2">
        <f t="shared" si="10"/>
        <v>12.805785123966942</v>
      </c>
      <c r="M223" s="2">
        <f t="shared" si="11"/>
        <v>12.805785123966942</v>
      </c>
      <c r="O223" s="1"/>
    </row>
    <row r="224" spans="3:15" x14ac:dyDescent="0.25">
      <c r="C224" t="str">
        <f t="shared" si="9"/>
        <v>Junio</v>
      </c>
      <c r="D224" s="1">
        <v>44370</v>
      </c>
      <c r="E224" s="1" t="s">
        <v>30</v>
      </c>
      <c r="F224" t="s">
        <v>0</v>
      </c>
      <c r="G224" t="s">
        <v>24</v>
      </c>
      <c r="H224" t="s">
        <v>19</v>
      </c>
      <c r="I224" t="s">
        <v>9</v>
      </c>
      <c r="J224" t="s">
        <v>4</v>
      </c>
      <c r="K224" s="2">
        <v>18.173553719008265</v>
      </c>
      <c r="L224" s="2">
        <f t="shared" si="10"/>
        <v>9.0867768595041323</v>
      </c>
      <c r="M224" s="2">
        <f t="shared" si="11"/>
        <v>9.0867768595041323</v>
      </c>
      <c r="O224" s="1"/>
    </row>
    <row r="225" spans="3:15" x14ac:dyDescent="0.25">
      <c r="C225" t="str">
        <f t="shared" si="9"/>
        <v>Junio</v>
      </c>
      <c r="D225" s="1">
        <v>44373</v>
      </c>
      <c r="E225" s="1" t="s">
        <v>33</v>
      </c>
      <c r="F225" t="s">
        <v>0</v>
      </c>
      <c r="G225" t="s">
        <v>24</v>
      </c>
      <c r="H225" t="s">
        <v>2</v>
      </c>
      <c r="I225" t="s">
        <v>15</v>
      </c>
      <c r="J225" t="s">
        <v>10</v>
      </c>
      <c r="K225" s="2">
        <v>24.785123966942148</v>
      </c>
      <c r="L225" s="2">
        <f t="shared" si="10"/>
        <v>12.392561983471074</v>
      </c>
      <c r="M225" s="2">
        <f t="shared" si="11"/>
        <v>12.392561983471074</v>
      </c>
      <c r="O225" s="1"/>
    </row>
    <row r="226" spans="3:15" x14ac:dyDescent="0.25">
      <c r="C226" t="str">
        <f t="shared" si="9"/>
        <v>Julio</v>
      </c>
      <c r="D226" s="1">
        <v>44378</v>
      </c>
      <c r="E226" s="1" t="s">
        <v>27</v>
      </c>
      <c r="F226" t="s">
        <v>0</v>
      </c>
      <c r="G226" t="s">
        <v>24</v>
      </c>
      <c r="H226" t="s">
        <v>6</v>
      </c>
      <c r="I226" t="s">
        <v>15</v>
      </c>
      <c r="J226" t="s">
        <v>10</v>
      </c>
      <c r="K226" s="2">
        <v>17.347107438016529</v>
      </c>
      <c r="L226" s="2">
        <f t="shared" si="10"/>
        <v>8.6735537190082646</v>
      </c>
      <c r="M226" s="2">
        <f t="shared" si="11"/>
        <v>8.6735537190082646</v>
      </c>
      <c r="O226" s="1"/>
    </row>
    <row r="227" spans="3:15" x14ac:dyDescent="0.25">
      <c r="C227" t="str">
        <f t="shared" si="9"/>
        <v>Julio</v>
      </c>
      <c r="D227" s="1">
        <v>44384</v>
      </c>
      <c r="E227" s="1" t="s">
        <v>40</v>
      </c>
      <c r="F227" t="s">
        <v>5</v>
      </c>
      <c r="G227" t="s">
        <v>24</v>
      </c>
      <c r="H227" t="s">
        <v>19</v>
      </c>
      <c r="I227" t="s">
        <v>9</v>
      </c>
      <c r="J227" t="s">
        <v>10</v>
      </c>
      <c r="K227" s="2">
        <v>14.041322314049586</v>
      </c>
      <c r="L227" s="2">
        <f t="shared" si="10"/>
        <v>7.0206611570247928</v>
      </c>
      <c r="M227" s="2">
        <f t="shared" si="11"/>
        <v>7.0206611570247928</v>
      </c>
      <c r="O227" s="1"/>
    </row>
    <row r="228" spans="3:15" x14ac:dyDescent="0.25">
      <c r="C228" t="str">
        <f t="shared" si="9"/>
        <v>Julio</v>
      </c>
      <c r="D228" s="1">
        <v>44387</v>
      </c>
      <c r="E228" s="1" t="s">
        <v>42</v>
      </c>
      <c r="F228" t="s">
        <v>0</v>
      </c>
      <c r="G228" t="s">
        <v>24</v>
      </c>
      <c r="H228" t="s">
        <v>8</v>
      </c>
      <c r="I228" t="s">
        <v>20</v>
      </c>
      <c r="J228" t="s">
        <v>10</v>
      </c>
      <c r="K228" s="2">
        <v>20.652892561983471</v>
      </c>
      <c r="L228" s="2">
        <f t="shared" si="10"/>
        <v>10.326446280991735</v>
      </c>
      <c r="M228" s="2">
        <f t="shared" si="11"/>
        <v>10.326446280991735</v>
      </c>
      <c r="O228" s="1"/>
    </row>
    <row r="229" spans="3:15" x14ac:dyDescent="0.25">
      <c r="C229" t="str">
        <f t="shared" si="9"/>
        <v>Julio</v>
      </c>
      <c r="D229" s="1">
        <v>44392</v>
      </c>
      <c r="E229" s="1" t="s">
        <v>36</v>
      </c>
      <c r="F229" t="s">
        <v>5</v>
      </c>
      <c r="G229" t="s">
        <v>24</v>
      </c>
      <c r="H229" t="s">
        <v>6</v>
      </c>
      <c r="I229" t="s">
        <v>23</v>
      </c>
      <c r="J229" t="s">
        <v>10</v>
      </c>
      <c r="K229" s="2">
        <v>15.694214876033056</v>
      </c>
      <c r="L229" s="2">
        <f t="shared" si="10"/>
        <v>7.8471074380165282</v>
      </c>
      <c r="M229" s="2">
        <f t="shared" si="11"/>
        <v>7.8471074380165282</v>
      </c>
      <c r="O229" s="1"/>
    </row>
    <row r="230" spans="3:15" x14ac:dyDescent="0.25">
      <c r="C230" t="str">
        <f t="shared" si="9"/>
        <v>Julio</v>
      </c>
      <c r="D230" s="1">
        <v>44393</v>
      </c>
      <c r="E230" s="1" t="s">
        <v>36</v>
      </c>
      <c r="F230" t="s">
        <v>5</v>
      </c>
      <c r="G230" t="s">
        <v>24</v>
      </c>
      <c r="H230" t="s">
        <v>19</v>
      </c>
      <c r="I230" t="s">
        <v>12</v>
      </c>
      <c r="J230" t="s">
        <v>7</v>
      </c>
      <c r="K230" s="2">
        <v>19.826446280991735</v>
      </c>
      <c r="L230" s="2">
        <f t="shared" si="10"/>
        <v>9.9132231404958677</v>
      </c>
      <c r="M230" s="2">
        <f t="shared" si="11"/>
        <v>9.9132231404958677</v>
      </c>
      <c r="O230" s="1"/>
    </row>
    <row r="231" spans="3:15" x14ac:dyDescent="0.25">
      <c r="C231" t="str">
        <f t="shared" si="9"/>
        <v>Julio</v>
      </c>
      <c r="D231" s="1">
        <v>44403</v>
      </c>
      <c r="E231" s="1" t="s">
        <v>25</v>
      </c>
      <c r="F231" t="s">
        <v>5</v>
      </c>
      <c r="G231" t="s">
        <v>24</v>
      </c>
      <c r="H231" t="s">
        <v>2</v>
      </c>
      <c r="I231" t="s">
        <v>12</v>
      </c>
      <c r="J231" t="s">
        <v>10</v>
      </c>
      <c r="K231" s="2">
        <v>14.867768595041321</v>
      </c>
      <c r="L231" s="2">
        <f t="shared" si="10"/>
        <v>7.4338842975206605</v>
      </c>
      <c r="M231" s="2">
        <f t="shared" si="11"/>
        <v>7.4338842975206605</v>
      </c>
      <c r="O231" s="1"/>
    </row>
    <row r="232" spans="3:15" x14ac:dyDescent="0.25">
      <c r="C232" t="str">
        <f t="shared" si="9"/>
        <v>Agosto</v>
      </c>
      <c r="D232" s="1">
        <v>44422</v>
      </c>
      <c r="E232" s="1" t="s">
        <v>41</v>
      </c>
      <c r="F232" t="s">
        <v>0</v>
      </c>
      <c r="G232" t="s">
        <v>24</v>
      </c>
      <c r="H232" t="s">
        <v>6</v>
      </c>
      <c r="I232" t="s">
        <v>3</v>
      </c>
      <c r="J232" t="s">
        <v>10</v>
      </c>
      <c r="K232" s="2">
        <v>13.214876033057852</v>
      </c>
      <c r="L232" s="2">
        <f t="shared" si="10"/>
        <v>6.6074380165289259</v>
      </c>
      <c r="M232" s="2">
        <f t="shared" si="11"/>
        <v>6.6074380165289259</v>
      </c>
      <c r="O232" s="1"/>
    </row>
    <row r="233" spans="3:15" x14ac:dyDescent="0.25">
      <c r="C233" t="str">
        <f t="shared" si="9"/>
        <v>Agosto</v>
      </c>
      <c r="D233" s="1">
        <v>44427</v>
      </c>
      <c r="E233" s="1" t="s">
        <v>31</v>
      </c>
      <c r="F233" t="s">
        <v>0</v>
      </c>
      <c r="G233" t="s">
        <v>24</v>
      </c>
      <c r="H233" t="s">
        <v>19</v>
      </c>
      <c r="I233" t="s">
        <v>23</v>
      </c>
      <c r="J233" t="s">
        <v>4</v>
      </c>
      <c r="K233" s="2">
        <v>20.652892561983471</v>
      </c>
      <c r="L233" s="2">
        <f t="shared" si="10"/>
        <v>10.326446280991735</v>
      </c>
      <c r="M233" s="2">
        <f t="shared" si="11"/>
        <v>10.326446280991735</v>
      </c>
      <c r="O233" s="1"/>
    </row>
    <row r="234" spans="3:15" x14ac:dyDescent="0.25">
      <c r="C234" t="str">
        <f t="shared" si="9"/>
        <v>Agosto</v>
      </c>
      <c r="D234" s="1">
        <v>44430</v>
      </c>
      <c r="E234" s="1" t="s">
        <v>37</v>
      </c>
      <c r="F234" t="s">
        <v>5</v>
      </c>
      <c r="G234" t="s">
        <v>24</v>
      </c>
      <c r="H234" t="s">
        <v>8</v>
      </c>
      <c r="I234" t="s">
        <v>13</v>
      </c>
      <c r="J234" t="s">
        <v>7</v>
      </c>
      <c r="K234" s="2">
        <v>17.347107438016529</v>
      </c>
      <c r="L234" s="2">
        <f t="shared" si="10"/>
        <v>8.6735537190082646</v>
      </c>
      <c r="M234" s="2">
        <f t="shared" si="11"/>
        <v>8.6735537190082646</v>
      </c>
      <c r="O234" s="1"/>
    </row>
    <row r="235" spans="3:15" x14ac:dyDescent="0.25">
      <c r="C235" t="str">
        <f t="shared" si="9"/>
        <v>Agosto</v>
      </c>
      <c r="D235" s="1">
        <v>44431</v>
      </c>
      <c r="E235" s="1" t="s">
        <v>25</v>
      </c>
      <c r="F235" t="s">
        <v>5</v>
      </c>
      <c r="G235" t="s">
        <v>24</v>
      </c>
      <c r="H235" t="s">
        <v>19</v>
      </c>
      <c r="I235" t="s">
        <v>20</v>
      </c>
      <c r="J235" t="s">
        <v>10</v>
      </c>
      <c r="K235" s="2">
        <v>21.479338842975206</v>
      </c>
      <c r="L235" s="2">
        <f t="shared" si="10"/>
        <v>10.739669421487603</v>
      </c>
      <c r="M235" s="2">
        <f t="shared" si="11"/>
        <v>10.739669421487603</v>
      </c>
      <c r="O235" s="1"/>
    </row>
    <row r="236" spans="3:15" x14ac:dyDescent="0.25">
      <c r="C236" t="str">
        <f t="shared" si="9"/>
        <v>Setiembre</v>
      </c>
      <c r="D236" s="1">
        <v>44444</v>
      </c>
      <c r="E236" s="1" t="s">
        <v>25</v>
      </c>
      <c r="F236" t="s">
        <v>5</v>
      </c>
      <c r="G236" t="s">
        <v>24</v>
      </c>
      <c r="H236" t="s">
        <v>6</v>
      </c>
      <c r="I236" t="s">
        <v>13</v>
      </c>
      <c r="J236" t="s">
        <v>7</v>
      </c>
      <c r="K236" s="2">
        <v>16.520661157024794</v>
      </c>
      <c r="L236" s="2">
        <f t="shared" si="10"/>
        <v>8.2603305785123968</v>
      </c>
      <c r="M236" s="2">
        <f t="shared" si="11"/>
        <v>8.2603305785123968</v>
      </c>
      <c r="O236" s="1"/>
    </row>
    <row r="237" spans="3:15" x14ac:dyDescent="0.25">
      <c r="C237" t="str">
        <f t="shared" si="9"/>
        <v>Setiembre</v>
      </c>
      <c r="D237" s="1">
        <v>44445</v>
      </c>
      <c r="E237" s="1" t="s">
        <v>29</v>
      </c>
      <c r="F237" t="s">
        <v>5</v>
      </c>
      <c r="G237" t="s">
        <v>24</v>
      </c>
      <c r="H237" t="s">
        <v>19</v>
      </c>
      <c r="I237" t="s">
        <v>3</v>
      </c>
      <c r="J237" t="s">
        <v>10</v>
      </c>
      <c r="K237" s="2">
        <v>19.826446280991735</v>
      </c>
      <c r="L237" s="2">
        <f t="shared" si="10"/>
        <v>9.9132231404958677</v>
      </c>
      <c r="M237" s="2">
        <f t="shared" si="11"/>
        <v>9.9132231404958677</v>
      </c>
      <c r="O237" s="1"/>
    </row>
    <row r="238" spans="3:15" x14ac:dyDescent="0.25">
      <c r="C238" t="str">
        <f t="shared" si="9"/>
        <v>Setiembre</v>
      </c>
      <c r="D238" s="1">
        <v>44446</v>
      </c>
      <c r="E238" s="1" t="s">
        <v>37</v>
      </c>
      <c r="F238" t="s">
        <v>5</v>
      </c>
      <c r="G238" t="s">
        <v>24</v>
      </c>
      <c r="H238" t="s">
        <v>2</v>
      </c>
      <c r="I238" t="s">
        <v>9</v>
      </c>
      <c r="J238" t="s">
        <v>10</v>
      </c>
      <c r="K238" s="2">
        <v>19</v>
      </c>
      <c r="L238" s="2">
        <f t="shared" si="10"/>
        <v>9.5</v>
      </c>
      <c r="M238" s="2">
        <f t="shared" si="11"/>
        <v>9.5</v>
      </c>
      <c r="O238" s="1"/>
    </row>
    <row r="239" spans="3:15" x14ac:dyDescent="0.25">
      <c r="C239" t="str">
        <f t="shared" si="9"/>
        <v>Setiembre</v>
      </c>
      <c r="D239" s="1">
        <v>44451</v>
      </c>
      <c r="E239" s="1" t="s">
        <v>29</v>
      </c>
      <c r="F239" t="s">
        <v>0</v>
      </c>
      <c r="G239" t="s">
        <v>24</v>
      </c>
      <c r="H239" t="s">
        <v>2</v>
      </c>
      <c r="I239" t="s">
        <v>23</v>
      </c>
      <c r="J239" t="s">
        <v>4</v>
      </c>
      <c r="K239" s="2">
        <v>24.785123966942148</v>
      </c>
      <c r="L239" s="2">
        <f t="shared" si="10"/>
        <v>12.392561983471074</v>
      </c>
      <c r="M239" s="2">
        <f t="shared" si="11"/>
        <v>12.392561983471074</v>
      </c>
      <c r="O239" s="1"/>
    </row>
    <row r="240" spans="3:15" x14ac:dyDescent="0.25">
      <c r="C240" t="str">
        <f t="shared" si="9"/>
        <v>Setiembre</v>
      </c>
      <c r="D240" s="1">
        <v>44461</v>
      </c>
      <c r="E240" s="1" t="s">
        <v>38</v>
      </c>
      <c r="F240" t="s">
        <v>5</v>
      </c>
      <c r="G240" t="s">
        <v>24</v>
      </c>
      <c r="H240" t="s">
        <v>2</v>
      </c>
      <c r="I240" t="s">
        <v>20</v>
      </c>
      <c r="J240" t="s">
        <v>10</v>
      </c>
      <c r="K240" s="2">
        <v>22.305785123966942</v>
      </c>
      <c r="L240" s="2">
        <f t="shared" si="10"/>
        <v>11.152892561983471</v>
      </c>
      <c r="M240" s="2">
        <f t="shared" si="11"/>
        <v>11.152892561983471</v>
      </c>
      <c r="O240" s="1"/>
    </row>
    <row r="241" spans="3:15" x14ac:dyDescent="0.25">
      <c r="C241" t="str">
        <f t="shared" si="9"/>
        <v>Mayo</v>
      </c>
      <c r="D241" s="1">
        <v>44323</v>
      </c>
      <c r="E241" s="1" t="s">
        <v>32</v>
      </c>
      <c r="F241" t="s">
        <v>0</v>
      </c>
      <c r="G241" t="s">
        <v>16</v>
      </c>
      <c r="H241" t="s">
        <v>8</v>
      </c>
      <c r="I241" t="s">
        <v>3</v>
      </c>
      <c r="J241" t="s">
        <v>10</v>
      </c>
      <c r="K241" s="2">
        <v>35.528925619834716</v>
      </c>
      <c r="L241" s="2">
        <f t="shared" si="10"/>
        <v>17.764462809917358</v>
      </c>
      <c r="M241" s="2">
        <f t="shared" si="11"/>
        <v>17.764462809917358</v>
      </c>
      <c r="O241" s="1"/>
    </row>
    <row r="242" spans="3:15" x14ac:dyDescent="0.25">
      <c r="C242" t="str">
        <f t="shared" si="9"/>
        <v>Mayo</v>
      </c>
      <c r="D242" s="1">
        <v>44326</v>
      </c>
      <c r="E242" s="1" t="s">
        <v>33</v>
      </c>
      <c r="F242" t="s">
        <v>5</v>
      </c>
      <c r="G242" t="s">
        <v>22</v>
      </c>
      <c r="H242" t="s">
        <v>8</v>
      </c>
      <c r="I242" t="s">
        <v>3</v>
      </c>
      <c r="J242" t="s">
        <v>10</v>
      </c>
      <c r="K242" s="2">
        <v>41.314049586776861</v>
      </c>
      <c r="L242" s="2">
        <f t="shared" si="10"/>
        <v>20.65702479338843</v>
      </c>
      <c r="M242" s="2">
        <f t="shared" si="11"/>
        <v>20.65702479338843</v>
      </c>
      <c r="O242" s="1"/>
    </row>
    <row r="243" spans="3:15" x14ac:dyDescent="0.25">
      <c r="C243" t="str">
        <f t="shared" si="9"/>
        <v>Mayo</v>
      </c>
      <c r="D243" s="1">
        <v>44337</v>
      </c>
      <c r="E243" s="1" t="s">
        <v>37</v>
      </c>
      <c r="F243" t="s">
        <v>5</v>
      </c>
      <c r="G243" t="s">
        <v>22</v>
      </c>
      <c r="H243" t="s">
        <v>2</v>
      </c>
      <c r="I243" t="s">
        <v>23</v>
      </c>
      <c r="J243" t="s">
        <v>10</v>
      </c>
      <c r="K243" s="2">
        <v>27.264462809917358</v>
      </c>
      <c r="L243" s="2">
        <f t="shared" si="10"/>
        <v>13.632231404958679</v>
      </c>
      <c r="M243" s="2">
        <f t="shared" si="11"/>
        <v>13.632231404958679</v>
      </c>
      <c r="O243" s="1"/>
    </row>
    <row r="244" spans="3:15" x14ac:dyDescent="0.25">
      <c r="C244" t="str">
        <f t="shared" si="9"/>
        <v>Junio</v>
      </c>
      <c r="D244" s="1">
        <v>44371</v>
      </c>
      <c r="E244" s="1" t="s">
        <v>35</v>
      </c>
      <c r="F244" t="s">
        <v>0</v>
      </c>
      <c r="G244" t="s">
        <v>16</v>
      </c>
      <c r="H244" t="s">
        <v>19</v>
      </c>
      <c r="I244" t="s">
        <v>20</v>
      </c>
      <c r="J244" t="s">
        <v>4</v>
      </c>
      <c r="K244" s="2">
        <v>33.876033057851245</v>
      </c>
      <c r="L244" s="2">
        <f t="shared" si="10"/>
        <v>16.938016528925623</v>
      </c>
      <c r="M244" s="2">
        <f t="shared" si="11"/>
        <v>16.938016528925623</v>
      </c>
      <c r="O244" s="1"/>
    </row>
    <row r="245" spans="3:15" x14ac:dyDescent="0.25">
      <c r="C245" t="str">
        <f t="shared" si="9"/>
        <v>Junio</v>
      </c>
      <c r="D245" s="1">
        <v>44376</v>
      </c>
      <c r="E245" s="1" t="s">
        <v>43</v>
      </c>
      <c r="F245" t="s">
        <v>0</v>
      </c>
      <c r="G245" t="s">
        <v>16</v>
      </c>
      <c r="H245" t="s">
        <v>6</v>
      </c>
      <c r="I245" t="s">
        <v>23</v>
      </c>
      <c r="J245" t="s">
        <v>10</v>
      </c>
      <c r="K245" s="2">
        <v>37.181818181818187</v>
      </c>
      <c r="L245" s="2">
        <f t="shared" si="10"/>
        <v>18.590909090909093</v>
      </c>
      <c r="M245" s="2">
        <f t="shared" si="11"/>
        <v>18.590909090909093</v>
      </c>
      <c r="O245" s="1"/>
    </row>
    <row r="246" spans="3:15" x14ac:dyDescent="0.25">
      <c r="C246" t="str">
        <f t="shared" si="9"/>
        <v>Junio</v>
      </c>
      <c r="D246" s="1">
        <v>44376</v>
      </c>
      <c r="E246" s="1" t="s">
        <v>35</v>
      </c>
      <c r="F246" t="s">
        <v>5</v>
      </c>
      <c r="G246" t="s">
        <v>22</v>
      </c>
      <c r="H246" t="s">
        <v>8</v>
      </c>
      <c r="I246" t="s">
        <v>15</v>
      </c>
      <c r="J246" t="s">
        <v>7</v>
      </c>
      <c r="K246" s="2">
        <v>26.438016528925619</v>
      </c>
      <c r="L246" s="2">
        <f t="shared" si="10"/>
        <v>13.21900826446281</v>
      </c>
      <c r="M246" s="2">
        <f t="shared" si="11"/>
        <v>13.21900826446281</v>
      </c>
      <c r="O246" s="1"/>
    </row>
    <row r="247" spans="3:15" x14ac:dyDescent="0.25">
      <c r="C247" t="str">
        <f t="shared" si="9"/>
        <v>Julio</v>
      </c>
      <c r="D247" s="1">
        <v>44378</v>
      </c>
      <c r="E247" s="1" t="s">
        <v>35</v>
      </c>
      <c r="F247" t="s">
        <v>5</v>
      </c>
      <c r="G247" t="s">
        <v>22</v>
      </c>
      <c r="H247" t="s">
        <v>8</v>
      </c>
      <c r="I247" t="s">
        <v>23</v>
      </c>
      <c r="J247" t="s">
        <v>10</v>
      </c>
      <c r="K247" s="2">
        <v>20.652892561983471</v>
      </c>
      <c r="L247" s="2">
        <f t="shared" si="10"/>
        <v>10.326446280991735</v>
      </c>
      <c r="M247" s="2">
        <f t="shared" si="11"/>
        <v>10.326446280991735</v>
      </c>
      <c r="O247" s="1"/>
    </row>
    <row r="248" spans="3:15" x14ac:dyDescent="0.25">
      <c r="C248" t="str">
        <f t="shared" si="9"/>
        <v>Julio</v>
      </c>
      <c r="D248" s="1">
        <v>44379</v>
      </c>
      <c r="E248" s="1" t="s">
        <v>33</v>
      </c>
      <c r="F248" t="s">
        <v>0</v>
      </c>
      <c r="G248" t="s">
        <v>16</v>
      </c>
      <c r="H248" t="s">
        <v>2</v>
      </c>
      <c r="I248" t="s">
        <v>13</v>
      </c>
      <c r="J248" t="s">
        <v>10</v>
      </c>
      <c r="K248" s="2">
        <v>22.305785123966942</v>
      </c>
      <c r="L248" s="2">
        <f t="shared" si="10"/>
        <v>11.152892561983471</v>
      </c>
      <c r="M248" s="2">
        <f t="shared" si="11"/>
        <v>11.152892561983471</v>
      </c>
      <c r="O248" s="1"/>
    </row>
    <row r="249" spans="3:15" x14ac:dyDescent="0.25">
      <c r="C249" t="str">
        <f t="shared" si="9"/>
        <v>Julio</v>
      </c>
      <c r="D249" s="1">
        <v>44382</v>
      </c>
      <c r="E249" s="1" t="s">
        <v>25</v>
      </c>
      <c r="F249" t="s">
        <v>0</v>
      </c>
      <c r="G249" t="s">
        <v>16</v>
      </c>
      <c r="H249" t="s">
        <v>6</v>
      </c>
      <c r="I249" t="s">
        <v>13</v>
      </c>
      <c r="J249" t="s">
        <v>4</v>
      </c>
      <c r="K249" s="2">
        <v>18.173553719008265</v>
      </c>
      <c r="L249" s="2">
        <f t="shared" si="10"/>
        <v>9.0867768595041323</v>
      </c>
      <c r="M249" s="2">
        <f t="shared" si="11"/>
        <v>9.0867768595041323</v>
      </c>
      <c r="O249" s="1"/>
    </row>
    <row r="250" spans="3:15" x14ac:dyDescent="0.25">
      <c r="C250" t="str">
        <f t="shared" si="9"/>
        <v>Julio</v>
      </c>
      <c r="D250" s="1">
        <v>44387</v>
      </c>
      <c r="E250" s="1" t="s">
        <v>28</v>
      </c>
      <c r="F250" t="s">
        <v>0</v>
      </c>
      <c r="G250" t="s">
        <v>16</v>
      </c>
      <c r="H250" t="s">
        <v>6</v>
      </c>
      <c r="I250" t="s">
        <v>13</v>
      </c>
      <c r="J250" t="s">
        <v>10</v>
      </c>
      <c r="K250" s="2">
        <v>18.173553719008265</v>
      </c>
      <c r="L250" s="2">
        <f t="shared" si="10"/>
        <v>9.0867768595041323</v>
      </c>
      <c r="M250" s="2">
        <f t="shared" si="11"/>
        <v>9.0867768595041323</v>
      </c>
      <c r="O250" s="1"/>
    </row>
    <row r="251" spans="3:15" x14ac:dyDescent="0.25">
      <c r="C251" t="str">
        <f t="shared" si="9"/>
        <v>Julio</v>
      </c>
      <c r="D251" s="1">
        <v>44393</v>
      </c>
      <c r="E251" s="1" t="s">
        <v>42</v>
      </c>
      <c r="F251" t="s">
        <v>5</v>
      </c>
      <c r="G251" t="s">
        <v>22</v>
      </c>
      <c r="H251" t="s">
        <v>19</v>
      </c>
      <c r="I251" t="s">
        <v>3</v>
      </c>
      <c r="J251" t="s">
        <v>7</v>
      </c>
      <c r="K251" s="2">
        <v>41.314049586776861</v>
      </c>
      <c r="L251" s="2">
        <f t="shared" si="10"/>
        <v>20.65702479338843</v>
      </c>
      <c r="M251" s="2">
        <f t="shared" si="11"/>
        <v>20.65702479338843</v>
      </c>
      <c r="O251" s="1"/>
    </row>
    <row r="252" spans="3:15" x14ac:dyDescent="0.25">
      <c r="C252" t="str">
        <f t="shared" si="9"/>
        <v>Julio</v>
      </c>
      <c r="D252" s="1">
        <v>44394</v>
      </c>
      <c r="E252" s="1" t="s">
        <v>34</v>
      </c>
      <c r="F252" t="s">
        <v>5</v>
      </c>
      <c r="G252" t="s">
        <v>22</v>
      </c>
      <c r="H252" t="s">
        <v>19</v>
      </c>
      <c r="I252" t="s">
        <v>3</v>
      </c>
      <c r="J252" t="s">
        <v>7</v>
      </c>
      <c r="K252" s="2">
        <v>40.487603305785129</v>
      </c>
      <c r="L252" s="2">
        <f t="shared" si="10"/>
        <v>20.243801652892564</v>
      </c>
      <c r="M252" s="2">
        <f t="shared" si="11"/>
        <v>20.243801652892564</v>
      </c>
      <c r="O252" s="1"/>
    </row>
    <row r="253" spans="3:15" x14ac:dyDescent="0.25">
      <c r="C253" t="str">
        <f t="shared" si="9"/>
        <v>Agosto</v>
      </c>
      <c r="D253" s="1">
        <v>44411</v>
      </c>
      <c r="E253" s="1" t="s">
        <v>39</v>
      </c>
      <c r="F253" t="s">
        <v>5</v>
      </c>
      <c r="G253" t="s">
        <v>22</v>
      </c>
      <c r="H253" t="s">
        <v>19</v>
      </c>
      <c r="I253" t="s">
        <v>23</v>
      </c>
      <c r="J253" t="s">
        <v>10</v>
      </c>
      <c r="K253" s="2">
        <v>29.743801652892564</v>
      </c>
      <c r="L253" s="2">
        <f t="shared" si="10"/>
        <v>14.871900826446282</v>
      </c>
      <c r="M253" s="2">
        <f t="shared" si="11"/>
        <v>14.871900826446282</v>
      </c>
      <c r="O253" s="1"/>
    </row>
    <row r="254" spans="3:15" x14ac:dyDescent="0.25">
      <c r="C254" t="str">
        <f t="shared" si="9"/>
        <v>Agosto</v>
      </c>
      <c r="D254" s="1">
        <v>44421</v>
      </c>
      <c r="E254" s="1" t="s">
        <v>29</v>
      </c>
      <c r="F254" t="s">
        <v>0</v>
      </c>
      <c r="G254" t="s">
        <v>16</v>
      </c>
      <c r="H254" t="s">
        <v>6</v>
      </c>
      <c r="I254" t="s">
        <v>20</v>
      </c>
      <c r="J254" t="s">
        <v>10</v>
      </c>
      <c r="K254" s="2">
        <v>21.479338842975206</v>
      </c>
      <c r="L254" s="2">
        <f t="shared" si="10"/>
        <v>10.739669421487603</v>
      </c>
      <c r="M254" s="2">
        <f t="shared" si="11"/>
        <v>10.739669421487603</v>
      </c>
      <c r="O254" s="1"/>
    </row>
    <row r="255" spans="3:15" x14ac:dyDescent="0.25">
      <c r="C255" t="str">
        <f t="shared" si="9"/>
        <v>Setiembre</v>
      </c>
      <c r="D255" s="1">
        <v>44449</v>
      </c>
      <c r="E255" s="1" t="s">
        <v>25</v>
      </c>
      <c r="F255" t="s">
        <v>5</v>
      </c>
      <c r="G255" t="s">
        <v>22</v>
      </c>
      <c r="H255" t="s">
        <v>19</v>
      </c>
      <c r="I255" t="s">
        <v>3</v>
      </c>
      <c r="J255" t="s">
        <v>10</v>
      </c>
      <c r="K255" s="2">
        <v>33.049586776859506</v>
      </c>
      <c r="L255" s="2">
        <f t="shared" si="10"/>
        <v>16.524793388429753</v>
      </c>
      <c r="M255" s="2">
        <f t="shared" si="11"/>
        <v>16.524793388429753</v>
      </c>
      <c r="O255" s="1"/>
    </row>
    <row r="256" spans="3:15" x14ac:dyDescent="0.25">
      <c r="C256" t="str">
        <f t="shared" si="9"/>
        <v>Setiembre</v>
      </c>
      <c r="D256" s="1">
        <v>44457</v>
      </c>
      <c r="E256" s="1" t="s">
        <v>42</v>
      </c>
      <c r="F256" t="s">
        <v>5</v>
      </c>
      <c r="G256" t="s">
        <v>22</v>
      </c>
      <c r="H256" t="s">
        <v>19</v>
      </c>
      <c r="I256" t="s">
        <v>3</v>
      </c>
      <c r="J256" t="s">
        <v>7</v>
      </c>
      <c r="K256" s="2">
        <v>37.181818181818187</v>
      </c>
      <c r="L256" s="2">
        <f t="shared" si="10"/>
        <v>18.590909090909093</v>
      </c>
      <c r="M256" s="2">
        <f t="shared" si="11"/>
        <v>18.590909090909093</v>
      </c>
      <c r="O256" s="1"/>
    </row>
    <row r="257" spans="3:15" x14ac:dyDescent="0.25">
      <c r="C257" t="str">
        <f t="shared" si="9"/>
        <v>Setiembre</v>
      </c>
      <c r="D257" s="1">
        <v>44458</v>
      </c>
      <c r="E257" s="1" t="s">
        <v>33</v>
      </c>
      <c r="F257" t="s">
        <v>0</v>
      </c>
      <c r="G257" t="s">
        <v>16</v>
      </c>
      <c r="H257" t="s">
        <v>2</v>
      </c>
      <c r="I257" t="s">
        <v>17</v>
      </c>
      <c r="J257" t="s">
        <v>10</v>
      </c>
      <c r="K257" s="2">
        <v>38.008264462809919</v>
      </c>
      <c r="L257" s="2">
        <f t="shared" si="10"/>
        <v>19.004132231404959</v>
      </c>
      <c r="M257" s="2">
        <f t="shared" si="11"/>
        <v>19.004132231404959</v>
      </c>
      <c r="O257" s="1"/>
    </row>
    <row r="258" spans="3:15" x14ac:dyDescent="0.25">
      <c r="C258" t="str">
        <f t="shared" si="9"/>
        <v>Mayo</v>
      </c>
      <c r="D258" s="1">
        <v>44326</v>
      </c>
      <c r="E258" s="1" t="s">
        <v>42</v>
      </c>
      <c r="F258" t="s">
        <v>5</v>
      </c>
      <c r="G258" t="s">
        <v>14</v>
      </c>
      <c r="H258" t="s">
        <v>8</v>
      </c>
      <c r="I258" t="s">
        <v>13</v>
      </c>
      <c r="J258" t="s">
        <v>7</v>
      </c>
      <c r="K258" s="2">
        <v>80.983471074380162</v>
      </c>
      <c r="L258" s="2">
        <f t="shared" si="10"/>
        <v>40.491735537190081</v>
      </c>
      <c r="M258" s="2">
        <f t="shared" si="11"/>
        <v>40.491735537190081</v>
      </c>
      <c r="O258" s="1"/>
    </row>
    <row r="259" spans="3:15" x14ac:dyDescent="0.25">
      <c r="C259" t="str">
        <f t="shared" si="9"/>
        <v>Mayo</v>
      </c>
      <c r="D259" s="1">
        <v>44334</v>
      </c>
      <c r="E259" s="1" t="s">
        <v>33</v>
      </c>
      <c r="F259" t="s">
        <v>5</v>
      </c>
      <c r="G259" t="s">
        <v>14</v>
      </c>
      <c r="H259" t="s">
        <v>6</v>
      </c>
      <c r="I259" t="s">
        <v>12</v>
      </c>
      <c r="J259" t="s">
        <v>10</v>
      </c>
      <c r="K259" s="2">
        <v>58.669421487603302</v>
      </c>
      <c r="L259" s="2">
        <f t="shared" si="10"/>
        <v>29.334710743801651</v>
      </c>
      <c r="M259" s="2">
        <f t="shared" si="11"/>
        <v>29.334710743801651</v>
      </c>
      <c r="O259" s="1"/>
    </row>
    <row r="260" spans="3:15" x14ac:dyDescent="0.25">
      <c r="C260" t="str">
        <f t="shared" si="9"/>
        <v>Mayo</v>
      </c>
      <c r="D260" s="1">
        <v>44342</v>
      </c>
      <c r="E260" s="1" t="s">
        <v>28</v>
      </c>
      <c r="F260" t="s">
        <v>0</v>
      </c>
      <c r="G260" t="s">
        <v>16</v>
      </c>
      <c r="H260" t="s">
        <v>6</v>
      </c>
      <c r="I260" t="s">
        <v>17</v>
      </c>
      <c r="J260" t="s">
        <v>4</v>
      </c>
      <c r="K260" s="2">
        <v>19</v>
      </c>
      <c r="L260" s="2">
        <f t="shared" si="10"/>
        <v>9.5</v>
      </c>
      <c r="M260" s="2">
        <f t="shared" si="11"/>
        <v>9.5</v>
      </c>
      <c r="O260" s="1"/>
    </row>
    <row r="261" spans="3:15" x14ac:dyDescent="0.25">
      <c r="C261" t="str">
        <f t="shared" ref="C261:C324" si="12">TEXT(D261,"MMMM")</f>
        <v>Junio</v>
      </c>
      <c r="D261" s="1">
        <v>44353</v>
      </c>
      <c r="E261" s="1" t="s">
        <v>25</v>
      </c>
      <c r="F261" t="s">
        <v>5</v>
      </c>
      <c r="G261" t="s">
        <v>14</v>
      </c>
      <c r="H261" t="s">
        <v>8</v>
      </c>
      <c r="I261" t="s">
        <v>9</v>
      </c>
      <c r="J261" t="s">
        <v>7</v>
      </c>
      <c r="K261" s="2">
        <v>61.148760330578511</v>
      </c>
      <c r="L261" s="2">
        <f t="shared" ref="L261:L324" si="13">K261*0.5</f>
        <v>30.574380165289256</v>
      </c>
      <c r="M261" s="2">
        <f t="shared" ref="M261:M324" si="14">K261-L261</f>
        <v>30.574380165289256</v>
      </c>
      <c r="O261" s="1"/>
    </row>
    <row r="262" spans="3:15" x14ac:dyDescent="0.25">
      <c r="C262" t="str">
        <f t="shared" si="12"/>
        <v>Junio</v>
      </c>
      <c r="D262" s="1">
        <v>44366</v>
      </c>
      <c r="E262" s="1" t="s">
        <v>34</v>
      </c>
      <c r="F262" t="s">
        <v>0</v>
      </c>
      <c r="G262" t="s">
        <v>16</v>
      </c>
      <c r="H262" t="s">
        <v>19</v>
      </c>
      <c r="I262" t="s">
        <v>17</v>
      </c>
      <c r="J262" t="s">
        <v>4</v>
      </c>
      <c r="K262" s="2">
        <v>19</v>
      </c>
      <c r="L262" s="2">
        <f t="shared" si="13"/>
        <v>9.5</v>
      </c>
      <c r="M262" s="2">
        <f t="shared" si="14"/>
        <v>9.5</v>
      </c>
      <c r="O262" s="1"/>
    </row>
    <row r="263" spans="3:15" x14ac:dyDescent="0.25">
      <c r="C263" t="str">
        <f t="shared" si="12"/>
        <v>Junio</v>
      </c>
      <c r="D263" s="1">
        <v>44370</v>
      </c>
      <c r="E263" s="1" t="s">
        <v>30</v>
      </c>
      <c r="F263" t="s">
        <v>0</v>
      </c>
      <c r="G263" t="s">
        <v>16</v>
      </c>
      <c r="H263" t="s">
        <v>6</v>
      </c>
      <c r="I263" t="s">
        <v>23</v>
      </c>
      <c r="J263" t="s">
        <v>4</v>
      </c>
      <c r="K263" s="2">
        <v>31</v>
      </c>
      <c r="L263" s="2">
        <f t="shared" si="13"/>
        <v>15.5</v>
      </c>
      <c r="M263" s="2">
        <f t="shared" si="14"/>
        <v>15.5</v>
      </c>
      <c r="O263" s="1"/>
    </row>
    <row r="264" spans="3:15" x14ac:dyDescent="0.25">
      <c r="C264" t="str">
        <f t="shared" si="12"/>
        <v>Julio</v>
      </c>
      <c r="D264" s="1">
        <v>44385</v>
      </c>
      <c r="E264" s="1" t="s">
        <v>29</v>
      </c>
      <c r="F264" t="s">
        <v>5</v>
      </c>
      <c r="G264" t="s">
        <v>14</v>
      </c>
      <c r="H264" t="s">
        <v>19</v>
      </c>
      <c r="I264" t="s">
        <v>12</v>
      </c>
      <c r="J264" t="s">
        <v>7</v>
      </c>
      <c r="K264" s="2">
        <v>51.231404958677686</v>
      </c>
      <c r="L264" s="2">
        <f t="shared" si="13"/>
        <v>25.615702479338843</v>
      </c>
      <c r="M264" s="2">
        <f t="shared" si="14"/>
        <v>25.615702479338843</v>
      </c>
      <c r="O264" s="1"/>
    </row>
    <row r="265" spans="3:15" x14ac:dyDescent="0.25">
      <c r="C265" t="str">
        <f t="shared" si="12"/>
        <v>Julio</v>
      </c>
      <c r="D265" s="1">
        <v>44386</v>
      </c>
      <c r="E265" s="1" t="s">
        <v>27</v>
      </c>
      <c r="F265" t="s">
        <v>0</v>
      </c>
      <c r="G265" t="s">
        <v>16</v>
      </c>
      <c r="H265" t="s">
        <v>2</v>
      </c>
      <c r="I265" t="s">
        <v>9</v>
      </c>
      <c r="J265" t="s">
        <v>4</v>
      </c>
      <c r="K265" s="2">
        <v>43</v>
      </c>
      <c r="L265" s="2">
        <f t="shared" si="13"/>
        <v>21.5</v>
      </c>
      <c r="M265" s="2">
        <f t="shared" si="14"/>
        <v>21.5</v>
      </c>
      <c r="O265" s="1"/>
    </row>
    <row r="266" spans="3:15" x14ac:dyDescent="0.25">
      <c r="C266" t="str">
        <f t="shared" si="12"/>
        <v>Agosto</v>
      </c>
      <c r="D266" s="1">
        <v>44410</v>
      </c>
      <c r="E266" s="1" t="s">
        <v>31</v>
      </c>
      <c r="F266" t="s">
        <v>5</v>
      </c>
      <c r="G266" t="s">
        <v>14</v>
      </c>
      <c r="H266" t="s">
        <v>6</v>
      </c>
      <c r="I266" t="s">
        <v>15</v>
      </c>
      <c r="J266" t="s">
        <v>7</v>
      </c>
      <c r="K266" s="2">
        <v>50.404958677685954</v>
      </c>
      <c r="L266" s="2">
        <f t="shared" si="13"/>
        <v>25.202479338842977</v>
      </c>
      <c r="M266" s="2">
        <f t="shared" si="14"/>
        <v>25.202479338842977</v>
      </c>
      <c r="O266" s="1"/>
    </row>
    <row r="267" spans="3:15" x14ac:dyDescent="0.25">
      <c r="C267" t="str">
        <f t="shared" si="12"/>
        <v>Agosto</v>
      </c>
      <c r="D267" s="1">
        <v>44420</v>
      </c>
      <c r="E267" s="1" t="s">
        <v>28</v>
      </c>
      <c r="F267" t="s">
        <v>0</v>
      </c>
      <c r="G267" t="s">
        <v>1</v>
      </c>
      <c r="H267" t="s">
        <v>6</v>
      </c>
      <c r="I267" t="s">
        <v>23</v>
      </c>
      <c r="J267" t="s">
        <v>10</v>
      </c>
      <c r="K267" s="2">
        <v>19</v>
      </c>
      <c r="L267" s="2">
        <f t="shared" si="13"/>
        <v>9.5</v>
      </c>
      <c r="M267" s="2">
        <f t="shared" si="14"/>
        <v>9.5</v>
      </c>
      <c r="O267" s="1"/>
    </row>
    <row r="268" spans="3:15" x14ac:dyDescent="0.25">
      <c r="C268" t="str">
        <f t="shared" si="12"/>
        <v>Agosto</v>
      </c>
      <c r="D268" s="1">
        <v>44424</v>
      </c>
      <c r="E268" s="1" t="s">
        <v>30</v>
      </c>
      <c r="F268" t="s">
        <v>5</v>
      </c>
      <c r="G268" t="s">
        <v>14</v>
      </c>
      <c r="H268" t="s">
        <v>19</v>
      </c>
      <c r="I268" t="s">
        <v>13</v>
      </c>
      <c r="J268" t="s">
        <v>7</v>
      </c>
      <c r="K268" s="2">
        <v>59.495867768595041</v>
      </c>
      <c r="L268" s="2">
        <f t="shared" si="13"/>
        <v>29.74793388429752</v>
      </c>
      <c r="M268" s="2">
        <f t="shared" si="14"/>
        <v>29.74793388429752</v>
      </c>
      <c r="O268" s="1"/>
    </row>
    <row r="269" spans="3:15" x14ac:dyDescent="0.25">
      <c r="C269" t="str">
        <f t="shared" si="12"/>
        <v>Agosto</v>
      </c>
      <c r="D269" s="1">
        <v>44427</v>
      </c>
      <c r="E269" s="1" t="s">
        <v>41</v>
      </c>
      <c r="F269" t="s">
        <v>5</v>
      </c>
      <c r="G269" t="s">
        <v>14</v>
      </c>
      <c r="H269" t="s">
        <v>8</v>
      </c>
      <c r="I269" t="s">
        <v>13</v>
      </c>
      <c r="J269" t="s">
        <v>10</v>
      </c>
      <c r="K269" s="2">
        <v>99.991735537190081</v>
      </c>
      <c r="L269" s="2">
        <f t="shared" si="13"/>
        <v>49.995867768595041</v>
      </c>
      <c r="M269" s="2">
        <f t="shared" si="14"/>
        <v>49.995867768595041</v>
      </c>
      <c r="O269" s="1"/>
    </row>
    <row r="270" spans="3:15" x14ac:dyDescent="0.25">
      <c r="C270" t="str">
        <f t="shared" si="12"/>
        <v>Setiembre</v>
      </c>
      <c r="D270" s="1">
        <v>44443</v>
      </c>
      <c r="E270" s="1" t="s">
        <v>35</v>
      </c>
      <c r="F270" t="s">
        <v>0</v>
      </c>
      <c r="G270" t="s">
        <v>1</v>
      </c>
      <c r="H270" t="s">
        <v>6</v>
      </c>
      <c r="I270" t="s">
        <v>20</v>
      </c>
      <c r="J270" t="s">
        <v>10</v>
      </c>
      <c r="K270" s="2">
        <v>14</v>
      </c>
      <c r="L270" s="2">
        <f t="shared" si="13"/>
        <v>7</v>
      </c>
      <c r="M270" s="2">
        <f t="shared" si="14"/>
        <v>7</v>
      </c>
      <c r="O270" s="1"/>
    </row>
    <row r="271" spans="3:15" x14ac:dyDescent="0.25">
      <c r="C271" t="str">
        <f t="shared" si="12"/>
        <v>Setiembre</v>
      </c>
      <c r="D271" s="1">
        <v>44450</v>
      </c>
      <c r="E271" s="1" t="s">
        <v>41</v>
      </c>
      <c r="F271" t="s">
        <v>0</v>
      </c>
      <c r="G271" t="s">
        <v>1</v>
      </c>
      <c r="H271" t="s">
        <v>19</v>
      </c>
      <c r="I271" t="s">
        <v>20</v>
      </c>
      <c r="J271" t="s">
        <v>4</v>
      </c>
      <c r="K271" s="2">
        <v>13</v>
      </c>
      <c r="L271" s="2">
        <f t="shared" si="13"/>
        <v>6.5</v>
      </c>
      <c r="M271" s="2">
        <f t="shared" si="14"/>
        <v>6.5</v>
      </c>
      <c r="O271" s="1"/>
    </row>
    <row r="272" spans="3:15" x14ac:dyDescent="0.25">
      <c r="C272" t="str">
        <f t="shared" si="12"/>
        <v>Setiembre</v>
      </c>
      <c r="D272" s="1">
        <v>44463</v>
      </c>
      <c r="E272" s="1" t="s">
        <v>30</v>
      </c>
      <c r="F272" t="s">
        <v>0</v>
      </c>
      <c r="G272" t="s">
        <v>1</v>
      </c>
      <c r="H272" t="s">
        <v>19</v>
      </c>
      <c r="I272" t="s">
        <v>9</v>
      </c>
      <c r="J272" t="s">
        <v>4</v>
      </c>
      <c r="K272" s="2">
        <v>18</v>
      </c>
      <c r="L272" s="2">
        <f t="shared" si="13"/>
        <v>9</v>
      </c>
      <c r="M272" s="2">
        <f t="shared" si="14"/>
        <v>9</v>
      </c>
      <c r="O272" s="1"/>
    </row>
    <row r="273" spans="3:15" x14ac:dyDescent="0.25">
      <c r="C273" t="str">
        <f t="shared" si="12"/>
        <v>Setiembre</v>
      </c>
      <c r="D273" s="1">
        <v>44467</v>
      </c>
      <c r="E273" s="1" t="s">
        <v>29</v>
      </c>
      <c r="F273" t="s">
        <v>5</v>
      </c>
      <c r="G273" t="s">
        <v>14</v>
      </c>
      <c r="H273" t="s">
        <v>8</v>
      </c>
      <c r="I273" t="s">
        <v>13</v>
      </c>
      <c r="J273" t="s">
        <v>7</v>
      </c>
      <c r="K273" s="2">
        <v>92.553719008264466</v>
      </c>
      <c r="L273" s="2">
        <f t="shared" si="13"/>
        <v>46.276859504132233</v>
      </c>
      <c r="M273" s="2">
        <f t="shared" si="14"/>
        <v>46.276859504132233</v>
      </c>
      <c r="O273" s="1"/>
    </row>
    <row r="274" spans="3:15" x14ac:dyDescent="0.25">
      <c r="C274" t="str">
        <f t="shared" si="12"/>
        <v>Octubre</v>
      </c>
      <c r="D274" s="1">
        <v>44471</v>
      </c>
      <c r="E274" s="1" t="s">
        <v>27</v>
      </c>
      <c r="F274" t="s">
        <v>5</v>
      </c>
      <c r="G274" t="s">
        <v>18</v>
      </c>
      <c r="H274" t="s">
        <v>6</v>
      </c>
      <c r="I274" t="s">
        <v>13</v>
      </c>
      <c r="J274" t="s">
        <v>7</v>
      </c>
      <c r="K274" s="2">
        <v>68.586776859504127</v>
      </c>
      <c r="L274" s="2">
        <f t="shared" si="13"/>
        <v>34.293388429752063</v>
      </c>
      <c r="M274" s="2">
        <f t="shared" si="14"/>
        <v>34.293388429752063</v>
      </c>
      <c r="O274" s="1"/>
    </row>
    <row r="275" spans="3:15" x14ac:dyDescent="0.25">
      <c r="C275" t="str">
        <f t="shared" si="12"/>
        <v>Octubre</v>
      </c>
      <c r="D275" s="1">
        <v>44473</v>
      </c>
      <c r="E275" s="1" t="s">
        <v>25</v>
      </c>
      <c r="F275" t="s">
        <v>5</v>
      </c>
      <c r="G275" t="s">
        <v>24</v>
      </c>
      <c r="H275" t="s">
        <v>19</v>
      </c>
      <c r="I275" t="s">
        <v>23</v>
      </c>
      <c r="J275" t="s">
        <v>10</v>
      </c>
      <c r="K275" s="2">
        <v>23.132231404958677</v>
      </c>
      <c r="L275" s="2">
        <f t="shared" si="13"/>
        <v>11.566115702479339</v>
      </c>
      <c r="M275" s="2">
        <f t="shared" si="14"/>
        <v>11.566115702479339</v>
      </c>
      <c r="O275" s="1"/>
    </row>
    <row r="276" spans="3:15" x14ac:dyDescent="0.25">
      <c r="C276" t="str">
        <f t="shared" si="12"/>
        <v>Octubre</v>
      </c>
      <c r="D276" s="1">
        <v>44474</v>
      </c>
      <c r="E276" s="1" t="s">
        <v>35</v>
      </c>
      <c r="F276" t="s">
        <v>0</v>
      </c>
      <c r="G276" t="s">
        <v>21</v>
      </c>
      <c r="H276" t="s">
        <v>8</v>
      </c>
      <c r="I276" t="s">
        <v>13</v>
      </c>
      <c r="J276" t="s">
        <v>10</v>
      </c>
      <c r="K276" s="2">
        <v>17.347107438016529</v>
      </c>
      <c r="L276" s="2">
        <f t="shared" si="13"/>
        <v>8.6735537190082646</v>
      </c>
      <c r="M276" s="2">
        <f t="shared" si="14"/>
        <v>8.6735537190082646</v>
      </c>
      <c r="O276" s="1"/>
    </row>
    <row r="277" spans="3:15" x14ac:dyDescent="0.25">
      <c r="C277" t="str">
        <f t="shared" si="12"/>
        <v>Octubre</v>
      </c>
      <c r="D277" s="1">
        <v>44474</v>
      </c>
      <c r="E277" s="1" t="s">
        <v>27</v>
      </c>
      <c r="F277" t="s">
        <v>5</v>
      </c>
      <c r="G277" t="s">
        <v>22</v>
      </c>
      <c r="H277" t="s">
        <v>19</v>
      </c>
      <c r="I277" t="s">
        <v>3</v>
      </c>
      <c r="J277" t="s">
        <v>7</v>
      </c>
      <c r="K277" s="2">
        <v>42.1404958677686</v>
      </c>
      <c r="L277" s="2">
        <f t="shared" si="13"/>
        <v>21.0702479338843</v>
      </c>
      <c r="M277" s="2">
        <f t="shared" si="14"/>
        <v>21.0702479338843</v>
      </c>
      <c r="O277" s="1"/>
    </row>
    <row r="278" spans="3:15" x14ac:dyDescent="0.25">
      <c r="C278" t="str">
        <f t="shared" si="12"/>
        <v>Octubre</v>
      </c>
      <c r="D278" s="1">
        <v>44475</v>
      </c>
      <c r="E278" s="1" t="s">
        <v>27</v>
      </c>
      <c r="F278" t="s">
        <v>0</v>
      </c>
      <c r="G278" t="s">
        <v>24</v>
      </c>
      <c r="H278" t="s">
        <v>2</v>
      </c>
      <c r="I278" t="s">
        <v>17</v>
      </c>
      <c r="J278" t="s">
        <v>4</v>
      </c>
      <c r="K278" s="2">
        <v>17.347107438016529</v>
      </c>
      <c r="L278" s="2">
        <f t="shared" si="13"/>
        <v>8.6735537190082646</v>
      </c>
      <c r="M278" s="2">
        <f t="shared" si="14"/>
        <v>8.6735537190082646</v>
      </c>
      <c r="O278" s="1"/>
    </row>
    <row r="279" spans="3:15" x14ac:dyDescent="0.25">
      <c r="C279" t="str">
        <f t="shared" si="12"/>
        <v>Octubre</v>
      </c>
      <c r="D279" s="1">
        <v>44476</v>
      </c>
      <c r="E279" s="1" t="s">
        <v>26</v>
      </c>
      <c r="F279" t="s">
        <v>5</v>
      </c>
      <c r="G279" t="s">
        <v>22</v>
      </c>
      <c r="H279" t="s">
        <v>8</v>
      </c>
      <c r="I279" t="s">
        <v>15</v>
      </c>
      <c r="J279" t="s">
        <v>7</v>
      </c>
      <c r="K279" s="2">
        <v>20.652892561983471</v>
      </c>
      <c r="L279" s="2">
        <f t="shared" si="13"/>
        <v>10.326446280991735</v>
      </c>
      <c r="M279" s="2">
        <f t="shared" si="14"/>
        <v>10.326446280991735</v>
      </c>
      <c r="O279" s="1"/>
    </row>
    <row r="280" spans="3:15" x14ac:dyDescent="0.25">
      <c r="C280" t="str">
        <f t="shared" si="12"/>
        <v>Octubre</v>
      </c>
      <c r="D280" s="1">
        <v>44479</v>
      </c>
      <c r="E280" s="1" t="s">
        <v>42</v>
      </c>
      <c r="F280" t="s">
        <v>0</v>
      </c>
      <c r="G280" t="s">
        <v>1</v>
      </c>
      <c r="H280" t="s">
        <v>8</v>
      </c>
      <c r="I280" t="s">
        <v>13</v>
      </c>
      <c r="J280" t="s">
        <v>4</v>
      </c>
      <c r="K280" s="2">
        <v>16.520661157024794</v>
      </c>
      <c r="L280" s="2">
        <f t="shared" si="13"/>
        <v>8.2603305785123968</v>
      </c>
      <c r="M280" s="2">
        <f t="shared" si="14"/>
        <v>8.2603305785123968</v>
      </c>
      <c r="O280" s="1"/>
    </row>
    <row r="281" spans="3:15" x14ac:dyDescent="0.25">
      <c r="C281" t="str">
        <f t="shared" si="12"/>
        <v>Octubre</v>
      </c>
      <c r="D281" s="1">
        <v>44479</v>
      </c>
      <c r="E281" s="1" t="s">
        <v>39</v>
      </c>
      <c r="F281" t="s">
        <v>0</v>
      </c>
      <c r="G281" t="s">
        <v>18</v>
      </c>
      <c r="H281" t="s">
        <v>6</v>
      </c>
      <c r="I281" t="s">
        <v>9</v>
      </c>
      <c r="J281" t="s">
        <v>10</v>
      </c>
      <c r="K281" s="2">
        <v>71.892561983471069</v>
      </c>
      <c r="L281" s="2">
        <f t="shared" si="13"/>
        <v>35.946280991735534</v>
      </c>
      <c r="M281" s="2">
        <f t="shared" si="14"/>
        <v>35.946280991735534</v>
      </c>
      <c r="O281" s="1"/>
    </row>
    <row r="282" spans="3:15" x14ac:dyDescent="0.25">
      <c r="C282" t="str">
        <f t="shared" si="12"/>
        <v>Octubre</v>
      </c>
      <c r="D282" s="1">
        <v>44480</v>
      </c>
      <c r="E282" s="1" t="s">
        <v>36</v>
      </c>
      <c r="F282" t="s">
        <v>0</v>
      </c>
      <c r="G282" t="s">
        <v>11</v>
      </c>
      <c r="H282" t="s">
        <v>8</v>
      </c>
      <c r="I282" t="s">
        <v>15</v>
      </c>
      <c r="J282" t="s">
        <v>4</v>
      </c>
      <c r="K282" s="2">
        <v>23.132231404958677</v>
      </c>
      <c r="L282" s="2">
        <f t="shared" si="13"/>
        <v>11.566115702479339</v>
      </c>
      <c r="M282" s="2">
        <f t="shared" si="14"/>
        <v>11.566115702479339</v>
      </c>
      <c r="O282" s="1"/>
    </row>
    <row r="283" spans="3:15" x14ac:dyDescent="0.25">
      <c r="C283" t="str">
        <f t="shared" si="12"/>
        <v>Octubre</v>
      </c>
      <c r="D283" s="1">
        <v>44480</v>
      </c>
      <c r="E283" s="1" t="s">
        <v>36</v>
      </c>
      <c r="F283" t="s">
        <v>0</v>
      </c>
      <c r="G283" t="s">
        <v>18</v>
      </c>
      <c r="H283" t="s">
        <v>8</v>
      </c>
      <c r="I283" t="s">
        <v>23</v>
      </c>
      <c r="J283" t="s">
        <v>10</v>
      </c>
      <c r="K283" s="2">
        <v>56.190082644628099</v>
      </c>
      <c r="L283" s="2">
        <f t="shared" si="13"/>
        <v>28.095041322314049</v>
      </c>
      <c r="M283" s="2">
        <f t="shared" si="14"/>
        <v>28.095041322314049</v>
      </c>
      <c r="O283" s="1"/>
    </row>
    <row r="284" spans="3:15" x14ac:dyDescent="0.25">
      <c r="C284" t="str">
        <f t="shared" si="12"/>
        <v>Octubre</v>
      </c>
      <c r="D284" s="1">
        <v>44480</v>
      </c>
      <c r="E284" s="1" t="s">
        <v>38</v>
      </c>
      <c r="F284" t="s">
        <v>5</v>
      </c>
      <c r="G284" t="s">
        <v>16</v>
      </c>
      <c r="H284" t="s">
        <v>2</v>
      </c>
      <c r="I284" t="s">
        <v>17</v>
      </c>
      <c r="J284" t="s">
        <v>7</v>
      </c>
      <c r="K284" s="2">
        <v>24.785123966942148</v>
      </c>
      <c r="L284" s="2">
        <f t="shared" si="13"/>
        <v>12.392561983471074</v>
      </c>
      <c r="M284" s="2">
        <f t="shared" si="14"/>
        <v>12.392561983471074</v>
      </c>
      <c r="O284" s="1"/>
    </row>
    <row r="285" spans="3:15" x14ac:dyDescent="0.25">
      <c r="C285" t="str">
        <f t="shared" si="12"/>
        <v>Octubre</v>
      </c>
      <c r="D285" s="1">
        <v>44480</v>
      </c>
      <c r="E285" s="1" t="s">
        <v>42</v>
      </c>
      <c r="F285" t="s">
        <v>5</v>
      </c>
      <c r="G285" t="s">
        <v>16</v>
      </c>
      <c r="H285" t="s">
        <v>8</v>
      </c>
      <c r="I285" t="s">
        <v>23</v>
      </c>
      <c r="J285" t="s">
        <v>10</v>
      </c>
      <c r="K285" s="2">
        <v>28.090909090909093</v>
      </c>
      <c r="L285" s="2">
        <f t="shared" si="13"/>
        <v>14.045454545454547</v>
      </c>
      <c r="M285" s="2">
        <f t="shared" si="14"/>
        <v>14.045454545454547</v>
      </c>
      <c r="O285" s="1"/>
    </row>
    <row r="286" spans="3:15" x14ac:dyDescent="0.25">
      <c r="C286" t="str">
        <f t="shared" si="12"/>
        <v>Octubre</v>
      </c>
      <c r="D286" s="1">
        <v>44482</v>
      </c>
      <c r="E286" s="1" t="s">
        <v>33</v>
      </c>
      <c r="F286" t="s">
        <v>0</v>
      </c>
      <c r="G286" t="s">
        <v>18</v>
      </c>
      <c r="H286" t="s">
        <v>19</v>
      </c>
      <c r="I286" t="s">
        <v>12</v>
      </c>
      <c r="J286" t="s">
        <v>4</v>
      </c>
      <c r="K286" s="2">
        <v>34.702479338842977</v>
      </c>
      <c r="L286" s="2">
        <f t="shared" si="13"/>
        <v>17.351239669421489</v>
      </c>
      <c r="M286" s="2">
        <f t="shared" si="14"/>
        <v>17.351239669421489</v>
      </c>
      <c r="O286" s="1"/>
    </row>
    <row r="287" spans="3:15" x14ac:dyDescent="0.25">
      <c r="C287" t="str">
        <f t="shared" si="12"/>
        <v>Octubre</v>
      </c>
      <c r="D287" s="1">
        <v>44483</v>
      </c>
      <c r="E287" s="1" t="s">
        <v>33</v>
      </c>
      <c r="F287" t="s">
        <v>0</v>
      </c>
      <c r="G287" t="s">
        <v>11</v>
      </c>
      <c r="H287" t="s">
        <v>6</v>
      </c>
      <c r="I287" t="s">
        <v>12</v>
      </c>
      <c r="J287" t="s">
        <v>10</v>
      </c>
      <c r="K287" s="2">
        <v>21.479338842975206</v>
      </c>
      <c r="L287" s="2">
        <f t="shared" si="13"/>
        <v>10.739669421487603</v>
      </c>
      <c r="M287" s="2">
        <f t="shared" si="14"/>
        <v>10.739669421487603</v>
      </c>
      <c r="O287" s="1"/>
    </row>
    <row r="288" spans="3:15" x14ac:dyDescent="0.25">
      <c r="C288" t="str">
        <f t="shared" si="12"/>
        <v>Octubre</v>
      </c>
      <c r="D288" s="1">
        <v>44483</v>
      </c>
      <c r="E288" s="1" t="s">
        <v>32</v>
      </c>
      <c r="F288" t="s">
        <v>5</v>
      </c>
      <c r="G288" t="s">
        <v>22</v>
      </c>
      <c r="H288" t="s">
        <v>19</v>
      </c>
      <c r="I288" t="s">
        <v>20</v>
      </c>
      <c r="J288" t="s">
        <v>7</v>
      </c>
      <c r="K288" s="2">
        <v>14.041322314049586</v>
      </c>
      <c r="L288" s="2">
        <f t="shared" si="13"/>
        <v>7.0206611570247928</v>
      </c>
      <c r="M288" s="2">
        <f t="shared" si="14"/>
        <v>7.0206611570247928</v>
      </c>
      <c r="O288" s="1"/>
    </row>
    <row r="289" spans="3:15" x14ac:dyDescent="0.25">
      <c r="C289" t="str">
        <f t="shared" si="12"/>
        <v>Octubre</v>
      </c>
      <c r="D289" s="1">
        <v>44484</v>
      </c>
      <c r="E289" s="1" t="s">
        <v>25</v>
      </c>
      <c r="F289" t="s">
        <v>5</v>
      </c>
      <c r="G289" t="s">
        <v>22</v>
      </c>
      <c r="H289" t="s">
        <v>6</v>
      </c>
      <c r="I289" t="s">
        <v>3</v>
      </c>
      <c r="J289" t="s">
        <v>10</v>
      </c>
      <c r="K289" s="2">
        <v>26.438016528925619</v>
      </c>
      <c r="L289" s="2">
        <f t="shared" si="13"/>
        <v>13.21900826446281</v>
      </c>
      <c r="M289" s="2">
        <f t="shared" si="14"/>
        <v>13.21900826446281</v>
      </c>
      <c r="O289" s="1"/>
    </row>
    <row r="290" spans="3:15" x14ac:dyDescent="0.25">
      <c r="C290" t="str">
        <f t="shared" si="12"/>
        <v>Octubre</v>
      </c>
      <c r="D290" s="1">
        <v>44485</v>
      </c>
      <c r="E290" s="1" t="s">
        <v>30</v>
      </c>
      <c r="F290" t="s">
        <v>0</v>
      </c>
      <c r="G290" t="s">
        <v>62</v>
      </c>
      <c r="H290" t="s">
        <v>19</v>
      </c>
      <c r="I290" t="s">
        <v>17</v>
      </c>
      <c r="J290" t="s">
        <v>10</v>
      </c>
      <c r="K290" s="2">
        <v>38.008264462809919</v>
      </c>
      <c r="L290" s="2">
        <f t="shared" si="13"/>
        <v>19.004132231404959</v>
      </c>
      <c r="M290" s="2">
        <f t="shared" si="14"/>
        <v>19.004132231404959</v>
      </c>
      <c r="O290" s="1"/>
    </row>
    <row r="291" spans="3:15" x14ac:dyDescent="0.25">
      <c r="C291" t="str">
        <f t="shared" si="12"/>
        <v>Octubre</v>
      </c>
      <c r="D291" s="1">
        <v>44485</v>
      </c>
      <c r="E291" s="1" t="s">
        <v>38</v>
      </c>
      <c r="F291" t="s">
        <v>0</v>
      </c>
      <c r="G291" t="s">
        <v>22</v>
      </c>
      <c r="H291" t="s">
        <v>19</v>
      </c>
      <c r="I291" t="s">
        <v>20</v>
      </c>
      <c r="J291" t="s">
        <v>10</v>
      </c>
      <c r="K291" s="2">
        <v>16.520661157024794</v>
      </c>
      <c r="L291" s="2">
        <f t="shared" si="13"/>
        <v>8.2603305785123968</v>
      </c>
      <c r="M291" s="2">
        <f t="shared" si="14"/>
        <v>8.2603305785123968</v>
      </c>
      <c r="O291" s="1"/>
    </row>
    <row r="292" spans="3:15" x14ac:dyDescent="0.25">
      <c r="C292" t="str">
        <f t="shared" si="12"/>
        <v>Octubre</v>
      </c>
      <c r="D292" s="1">
        <v>44485</v>
      </c>
      <c r="E292" s="1" t="s">
        <v>41</v>
      </c>
      <c r="F292" t="s">
        <v>5</v>
      </c>
      <c r="G292" t="s">
        <v>18</v>
      </c>
      <c r="H292" t="s">
        <v>2</v>
      </c>
      <c r="I292" t="s">
        <v>3</v>
      </c>
      <c r="J292" t="s">
        <v>7</v>
      </c>
      <c r="K292" s="2">
        <v>49.578512396694215</v>
      </c>
      <c r="L292" s="2">
        <f t="shared" si="13"/>
        <v>24.789256198347108</v>
      </c>
      <c r="M292" s="2">
        <f t="shared" si="14"/>
        <v>24.789256198347108</v>
      </c>
      <c r="O292" s="1"/>
    </row>
    <row r="293" spans="3:15" x14ac:dyDescent="0.25">
      <c r="C293" t="str">
        <f t="shared" si="12"/>
        <v>Octubre</v>
      </c>
      <c r="D293" s="1">
        <v>44485</v>
      </c>
      <c r="E293" s="1" t="s">
        <v>39</v>
      </c>
      <c r="F293" t="s">
        <v>0</v>
      </c>
      <c r="G293" t="s">
        <v>18</v>
      </c>
      <c r="H293" t="s">
        <v>6</v>
      </c>
      <c r="I293" t="s">
        <v>12</v>
      </c>
      <c r="J293" t="s">
        <v>10</v>
      </c>
      <c r="K293" s="2">
        <v>80.15702479338843</v>
      </c>
      <c r="L293" s="2">
        <f t="shared" si="13"/>
        <v>40.078512396694215</v>
      </c>
      <c r="M293" s="2">
        <f t="shared" si="14"/>
        <v>40.078512396694215</v>
      </c>
      <c r="O293" s="1"/>
    </row>
    <row r="294" spans="3:15" x14ac:dyDescent="0.25">
      <c r="C294" t="str">
        <f t="shared" si="12"/>
        <v>Octubre</v>
      </c>
      <c r="D294" s="1">
        <v>44486</v>
      </c>
      <c r="E294" s="1" t="s">
        <v>43</v>
      </c>
      <c r="F294" t="s">
        <v>5</v>
      </c>
      <c r="G294" t="s">
        <v>24</v>
      </c>
      <c r="H294" t="s">
        <v>2</v>
      </c>
      <c r="I294" t="s">
        <v>9</v>
      </c>
      <c r="J294" t="s">
        <v>10</v>
      </c>
      <c r="K294" s="2">
        <v>19.826446280991735</v>
      </c>
      <c r="L294" s="2">
        <f t="shared" si="13"/>
        <v>9.9132231404958677</v>
      </c>
      <c r="M294" s="2">
        <f t="shared" si="14"/>
        <v>9.9132231404958677</v>
      </c>
      <c r="O294" s="1"/>
    </row>
    <row r="295" spans="3:15" x14ac:dyDescent="0.25">
      <c r="C295" t="str">
        <f t="shared" si="12"/>
        <v>Octubre</v>
      </c>
      <c r="D295" s="1">
        <v>44486</v>
      </c>
      <c r="E295" s="1" t="s">
        <v>25</v>
      </c>
      <c r="F295" t="s">
        <v>0</v>
      </c>
      <c r="G295" t="s">
        <v>21</v>
      </c>
      <c r="H295" t="s">
        <v>2</v>
      </c>
      <c r="I295" t="s">
        <v>20</v>
      </c>
      <c r="J295" t="s">
        <v>10</v>
      </c>
      <c r="K295" s="2">
        <v>6.6033057851239674</v>
      </c>
      <c r="L295" s="2">
        <f t="shared" si="13"/>
        <v>3.3016528925619837</v>
      </c>
      <c r="M295" s="2">
        <f t="shared" si="14"/>
        <v>3.3016528925619837</v>
      </c>
      <c r="O295" s="1"/>
    </row>
    <row r="296" spans="3:15" x14ac:dyDescent="0.25">
      <c r="C296" t="str">
        <f t="shared" si="12"/>
        <v>Octubre</v>
      </c>
      <c r="D296" s="1">
        <v>44489</v>
      </c>
      <c r="E296" s="1" t="s">
        <v>42</v>
      </c>
      <c r="F296" t="s">
        <v>5</v>
      </c>
      <c r="G296" t="s">
        <v>18</v>
      </c>
      <c r="H296" t="s">
        <v>2</v>
      </c>
      <c r="I296" t="s">
        <v>12</v>
      </c>
      <c r="J296" t="s">
        <v>10</v>
      </c>
      <c r="K296" s="2">
        <v>41.314049586776861</v>
      </c>
      <c r="L296" s="2">
        <f t="shared" si="13"/>
        <v>20.65702479338843</v>
      </c>
      <c r="M296" s="2">
        <f t="shared" si="14"/>
        <v>20.65702479338843</v>
      </c>
      <c r="O296" s="1"/>
    </row>
    <row r="297" spans="3:15" x14ac:dyDescent="0.25">
      <c r="C297" t="str">
        <f t="shared" si="12"/>
        <v>Octubre</v>
      </c>
      <c r="D297" s="1">
        <v>44490</v>
      </c>
      <c r="E297" s="1" t="s">
        <v>34</v>
      </c>
      <c r="F297" t="s">
        <v>5</v>
      </c>
      <c r="G297" t="s">
        <v>11</v>
      </c>
      <c r="H297" t="s">
        <v>19</v>
      </c>
      <c r="I297" t="s">
        <v>17</v>
      </c>
      <c r="J297" t="s">
        <v>7</v>
      </c>
      <c r="K297" s="2">
        <v>23.958677685950413</v>
      </c>
      <c r="L297" s="2">
        <f t="shared" si="13"/>
        <v>11.979338842975206</v>
      </c>
      <c r="M297" s="2">
        <f t="shared" si="14"/>
        <v>11.979338842975206</v>
      </c>
      <c r="O297" s="1"/>
    </row>
    <row r="298" spans="3:15" x14ac:dyDescent="0.25">
      <c r="C298" t="str">
        <f t="shared" si="12"/>
        <v>Octubre</v>
      </c>
      <c r="D298" s="1">
        <v>44491</v>
      </c>
      <c r="E298" s="1" t="s">
        <v>25</v>
      </c>
      <c r="F298" t="s">
        <v>0</v>
      </c>
      <c r="G298" t="s">
        <v>16</v>
      </c>
      <c r="H298" t="s">
        <v>2</v>
      </c>
      <c r="I298" t="s">
        <v>3</v>
      </c>
      <c r="J298" t="s">
        <v>4</v>
      </c>
      <c r="K298" s="2">
        <v>38.008264462809919</v>
      </c>
      <c r="L298" s="2">
        <f t="shared" si="13"/>
        <v>19.004132231404959</v>
      </c>
      <c r="M298" s="2">
        <f t="shared" si="14"/>
        <v>19.004132231404959</v>
      </c>
      <c r="O298" s="1"/>
    </row>
    <row r="299" spans="3:15" x14ac:dyDescent="0.25">
      <c r="C299" t="str">
        <f t="shared" si="12"/>
        <v>Octubre</v>
      </c>
      <c r="D299" s="1">
        <v>44491</v>
      </c>
      <c r="E299" s="1" t="s">
        <v>27</v>
      </c>
      <c r="F299" t="s">
        <v>5</v>
      </c>
      <c r="G299" t="s">
        <v>22</v>
      </c>
      <c r="H299" t="s">
        <v>2</v>
      </c>
      <c r="I299" t="s">
        <v>9</v>
      </c>
      <c r="J299" t="s">
        <v>10</v>
      </c>
      <c r="K299" s="2">
        <v>4.9504132231404965</v>
      </c>
      <c r="L299" s="2">
        <f t="shared" si="13"/>
        <v>2.4752066115702482</v>
      </c>
      <c r="M299" s="2">
        <f t="shared" si="14"/>
        <v>2.4752066115702482</v>
      </c>
      <c r="O299" s="1"/>
    </row>
    <row r="300" spans="3:15" x14ac:dyDescent="0.25">
      <c r="C300" t="str">
        <f t="shared" si="12"/>
        <v>Octubre</v>
      </c>
      <c r="D300" s="1">
        <v>44492</v>
      </c>
      <c r="E300" s="1" t="s">
        <v>33</v>
      </c>
      <c r="F300" t="s">
        <v>5</v>
      </c>
      <c r="G300" t="s">
        <v>22</v>
      </c>
      <c r="H300" t="s">
        <v>6</v>
      </c>
      <c r="I300" t="s">
        <v>3</v>
      </c>
      <c r="J300" t="s">
        <v>10</v>
      </c>
      <c r="K300" s="2">
        <v>14.041322314049586</v>
      </c>
      <c r="L300" s="2">
        <f t="shared" si="13"/>
        <v>7.0206611570247928</v>
      </c>
      <c r="M300" s="2">
        <f t="shared" si="14"/>
        <v>7.0206611570247928</v>
      </c>
      <c r="O300" s="1"/>
    </row>
    <row r="301" spans="3:15" x14ac:dyDescent="0.25">
      <c r="C301" t="str">
        <f t="shared" si="12"/>
        <v>Octubre</v>
      </c>
      <c r="D301" s="1">
        <v>44492</v>
      </c>
      <c r="E301" s="1" t="s">
        <v>32</v>
      </c>
      <c r="F301" t="s">
        <v>0</v>
      </c>
      <c r="G301" t="s">
        <v>16</v>
      </c>
      <c r="H301" t="s">
        <v>6</v>
      </c>
      <c r="I301" t="s">
        <v>15</v>
      </c>
      <c r="J301" t="s">
        <v>4</v>
      </c>
      <c r="K301" s="2">
        <v>35.528925619834716</v>
      </c>
      <c r="L301" s="2">
        <f t="shared" si="13"/>
        <v>17.764462809917358</v>
      </c>
      <c r="M301" s="2">
        <f t="shared" si="14"/>
        <v>17.764462809917358</v>
      </c>
      <c r="O301" s="1"/>
    </row>
    <row r="302" spans="3:15" x14ac:dyDescent="0.25">
      <c r="C302" t="str">
        <f t="shared" si="12"/>
        <v>Octubre</v>
      </c>
      <c r="D302" s="1">
        <v>44493</v>
      </c>
      <c r="E302" s="1" t="s">
        <v>43</v>
      </c>
      <c r="F302" t="s">
        <v>0</v>
      </c>
      <c r="G302" t="s">
        <v>22</v>
      </c>
      <c r="H302" t="s">
        <v>8</v>
      </c>
      <c r="I302" t="s">
        <v>9</v>
      </c>
      <c r="J302" t="s">
        <v>10</v>
      </c>
      <c r="K302" s="2">
        <v>26.438016528925619</v>
      </c>
      <c r="L302" s="2">
        <f t="shared" si="13"/>
        <v>13.21900826446281</v>
      </c>
      <c r="M302" s="2">
        <f t="shared" si="14"/>
        <v>13.21900826446281</v>
      </c>
      <c r="O302" s="1"/>
    </row>
    <row r="303" spans="3:15" x14ac:dyDescent="0.25">
      <c r="C303" t="str">
        <f t="shared" si="12"/>
        <v>Octubre</v>
      </c>
      <c r="D303" s="1">
        <v>44494</v>
      </c>
      <c r="E303" s="1" t="s">
        <v>35</v>
      </c>
      <c r="F303" t="s">
        <v>0</v>
      </c>
      <c r="G303" t="s">
        <v>18</v>
      </c>
      <c r="H303" t="s">
        <v>8</v>
      </c>
      <c r="I303" t="s">
        <v>23</v>
      </c>
      <c r="J303" t="s">
        <v>10</v>
      </c>
      <c r="K303" s="2">
        <v>69.413223140495859</v>
      </c>
      <c r="L303" s="2">
        <f t="shared" si="13"/>
        <v>34.706611570247929</v>
      </c>
      <c r="M303" s="2">
        <f t="shared" si="14"/>
        <v>34.706611570247929</v>
      </c>
      <c r="O303" s="1"/>
    </row>
    <row r="304" spans="3:15" x14ac:dyDescent="0.25">
      <c r="C304" t="str">
        <f t="shared" si="12"/>
        <v>Octubre</v>
      </c>
      <c r="D304" s="1">
        <v>44494</v>
      </c>
      <c r="E304" s="1" t="s">
        <v>27</v>
      </c>
      <c r="F304" t="s">
        <v>5</v>
      </c>
      <c r="G304" t="s">
        <v>16</v>
      </c>
      <c r="H304" t="s">
        <v>6</v>
      </c>
      <c r="I304" t="s">
        <v>17</v>
      </c>
      <c r="J304" t="s">
        <v>10</v>
      </c>
      <c r="K304" s="2">
        <v>34.702479338842977</v>
      </c>
      <c r="L304" s="2">
        <f t="shared" si="13"/>
        <v>17.351239669421489</v>
      </c>
      <c r="M304" s="2">
        <f t="shared" si="14"/>
        <v>17.351239669421489</v>
      </c>
      <c r="O304" s="1"/>
    </row>
    <row r="305" spans="3:15" x14ac:dyDescent="0.25">
      <c r="C305" t="str">
        <f t="shared" si="12"/>
        <v>Octubre</v>
      </c>
      <c r="D305" s="1">
        <v>44494</v>
      </c>
      <c r="E305" s="1" t="s">
        <v>42</v>
      </c>
      <c r="F305" t="s">
        <v>5</v>
      </c>
      <c r="G305" t="s">
        <v>14</v>
      </c>
      <c r="H305" t="s">
        <v>6</v>
      </c>
      <c r="I305" t="s">
        <v>12</v>
      </c>
      <c r="J305" t="s">
        <v>7</v>
      </c>
      <c r="K305" s="2">
        <v>91.72727272727272</v>
      </c>
      <c r="L305" s="2">
        <f t="shared" si="13"/>
        <v>45.86363636363636</v>
      </c>
      <c r="M305" s="2">
        <f t="shared" si="14"/>
        <v>45.86363636363636</v>
      </c>
      <c r="O305" s="1"/>
    </row>
    <row r="306" spans="3:15" x14ac:dyDescent="0.25">
      <c r="C306" t="str">
        <f t="shared" si="12"/>
        <v>Octubre</v>
      </c>
      <c r="D306" s="1">
        <v>44496</v>
      </c>
      <c r="E306" s="1" t="s">
        <v>27</v>
      </c>
      <c r="F306" t="s">
        <v>0</v>
      </c>
      <c r="G306" t="s">
        <v>22</v>
      </c>
      <c r="H306" t="s">
        <v>8</v>
      </c>
      <c r="I306" t="s">
        <v>23</v>
      </c>
      <c r="J306" t="s">
        <v>10</v>
      </c>
      <c r="K306" s="2">
        <v>21.479338842975206</v>
      </c>
      <c r="L306" s="2">
        <f t="shared" si="13"/>
        <v>10.739669421487603</v>
      </c>
      <c r="M306" s="2">
        <f t="shared" si="14"/>
        <v>10.739669421487603</v>
      </c>
      <c r="O306" s="1"/>
    </row>
    <row r="307" spans="3:15" x14ac:dyDescent="0.25">
      <c r="C307" t="str">
        <f t="shared" si="12"/>
        <v>Octubre</v>
      </c>
      <c r="D307" s="1">
        <v>44497</v>
      </c>
      <c r="E307" s="1" t="s">
        <v>33</v>
      </c>
      <c r="F307" t="s">
        <v>0</v>
      </c>
      <c r="G307" t="s">
        <v>24</v>
      </c>
      <c r="H307" t="s">
        <v>6</v>
      </c>
      <c r="I307" t="s">
        <v>13</v>
      </c>
      <c r="J307" t="s">
        <v>10</v>
      </c>
      <c r="K307" s="2">
        <v>22.305785123966942</v>
      </c>
      <c r="L307" s="2">
        <f t="shared" si="13"/>
        <v>11.152892561983471</v>
      </c>
      <c r="M307" s="2">
        <f t="shared" si="14"/>
        <v>11.152892561983471</v>
      </c>
      <c r="O307" s="1"/>
    </row>
    <row r="308" spans="3:15" x14ac:dyDescent="0.25">
      <c r="C308" t="str">
        <f t="shared" si="12"/>
        <v>Octubre</v>
      </c>
      <c r="D308" s="1">
        <v>44497</v>
      </c>
      <c r="E308" s="1" t="s">
        <v>36</v>
      </c>
      <c r="F308" t="s">
        <v>5</v>
      </c>
      <c r="G308" t="s">
        <v>62</v>
      </c>
      <c r="H308" t="s">
        <v>19</v>
      </c>
      <c r="I308" t="s">
        <v>9</v>
      </c>
      <c r="J308" t="s">
        <v>10</v>
      </c>
      <c r="K308" s="2">
        <v>38.008264462809919</v>
      </c>
      <c r="L308" s="2">
        <f t="shared" si="13"/>
        <v>19.004132231404959</v>
      </c>
      <c r="M308" s="2">
        <f t="shared" si="14"/>
        <v>19.004132231404959</v>
      </c>
      <c r="O308" s="1"/>
    </row>
    <row r="309" spans="3:15" x14ac:dyDescent="0.25">
      <c r="C309" t="str">
        <f t="shared" si="12"/>
        <v>Octubre</v>
      </c>
      <c r="D309" s="1">
        <v>44497</v>
      </c>
      <c r="E309" s="1" t="s">
        <v>38</v>
      </c>
      <c r="F309" t="s">
        <v>5</v>
      </c>
      <c r="G309" t="s">
        <v>24</v>
      </c>
      <c r="H309" t="s">
        <v>8</v>
      </c>
      <c r="I309" t="s">
        <v>3</v>
      </c>
      <c r="J309" t="s">
        <v>7</v>
      </c>
      <c r="K309" s="2">
        <v>14.867768595041321</v>
      </c>
      <c r="L309" s="2">
        <f t="shared" si="13"/>
        <v>7.4338842975206605</v>
      </c>
      <c r="M309" s="2">
        <f t="shared" si="14"/>
        <v>7.4338842975206605</v>
      </c>
      <c r="O309" s="1"/>
    </row>
    <row r="310" spans="3:15" x14ac:dyDescent="0.25">
      <c r="C310" t="str">
        <f t="shared" si="12"/>
        <v>Octubre</v>
      </c>
      <c r="D310" s="1">
        <v>44499</v>
      </c>
      <c r="E310" s="1" t="s">
        <v>27</v>
      </c>
      <c r="F310" t="s">
        <v>0</v>
      </c>
      <c r="G310" t="s">
        <v>1</v>
      </c>
      <c r="H310" t="s">
        <v>6</v>
      </c>
      <c r="I310" t="s">
        <v>15</v>
      </c>
      <c r="J310" t="s">
        <v>4</v>
      </c>
      <c r="K310" s="2">
        <v>16.520661157024794</v>
      </c>
      <c r="L310" s="2">
        <f t="shared" si="13"/>
        <v>8.2603305785123968</v>
      </c>
      <c r="M310" s="2">
        <f t="shared" si="14"/>
        <v>8.2603305785123968</v>
      </c>
      <c r="O310" s="1"/>
    </row>
    <row r="311" spans="3:15" x14ac:dyDescent="0.25">
      <c r="C311" t="str">
        <f t="shared" si="12"/>
        <v>Noviembre</v>
      </c>
      <c r="D311" s="1">
        <v>44501</v>
      </c>
      <c r="E311" s="1" t="s">
        <v>26</v>
      </c>
      <c r="F311" t="s">
        <v>0</v>
      </c>
      <c r="G311" t="s">
        <v>16</v>
      </c>
      <c r="H311" t="s">
        <v>8</v>
      </c>
      <c r="I311" t="s">
        <v>3</v>
      </c>
      <c r="J311" t="s">
        <v>4</v>
      </c>
      <c r="K311" s="2">
        <v>36.355371900826448</v>
      </c>
      <c r="L311" s="2">
        <f t="shared" si="13"/>
        <v>18.177685950413224</v>
      </c>
      <c r="M311" s="2">
        <f t="shared" si="14"/>
        <v>18.177685950413224</v>
      </c>
      <c r="O311" s="1"/>
    </row>
    <row r="312" spans="3:15" x14ac:dyDescent="0.25">
      <c r="C312" t="str">
        <f t="shared" si="12"/>
        <v>Noviembre</v>
      </c>
      <c r="D312" s="1">
        <v>44502</v>
      </c>
      <c r="E312" s="1" t="s">
        <v>42</v>
      </c>
      <c r="F312" t="s">
        <v>5</v>
      </c>
      <c r="G312" t="s">
        <v>1</v>
      </c>
      <c r="H312" t="s">
        <v>8</v>
      </c>
      <c r="I312" t="s">
        <v>15</v>
      </c>
      <c r="J312" t="s">
        <v>7</v>
      </c>
      <c r="K312" s="2">
        <v>14.867768595041321</v>
      </c>
      <c r="L312" s="2">
        <f t="shared" si="13"/>
        <v>7.4338842975206605</v>
      </c>
      <c r="M312" s="2">
        <f t="shared" si="14"/>
        <v>7.4338842975206605</v>
      </c>
      <c r="O312" s="1"/>
    </row>
    <row r="313" spans="3:15" x14ac:dyDescent="0.25">
      <c r="C313" t="str">
        <f t="shared" si="12"/>
        <v>Noviembre</v>
      </c>
      <c r="D313" s="1">
        <v>44502</v>
      </c>
      <c r="E313" s="1" t="s">
        <v>42</v>
      </c>
      <c r="F313" t="s">
        <v>0</v>
      </c>
      <c r="G313" t="s">
        <v>1</v>
      </c>
      <c r="H313" t="s">
        <v>2</v>
      </c>
      <c r="I313" t="s">
        <v>23</v>
      </c>
      <c r="J313" t="s">
        <v>10</v>
      </c>
      <c r="K313" s="2">
        <v>13.214876033057852</v>
      </c>
      <c r="L313" s="2">
        <f t="shared" si="13"/>
        <v>6.6074380165289259</v>
      </c>
      <c r="M313" s="2">
        <f t="shared" si="14"/>
        <v>6.6074380165289259</v>
      </c>
      <c r="O313" s="1"/>
    </row>
    <row r="314" spans="3:15" x14ac:dyDescent="0.25">
      <c r="C314" t="str">
        <f t="shared" si="12"/>
        <v>Noviembre</v>
      </c>
      <c r="D314" s="1">
        <v>44502</v>
      </c>
      <c r="E314" s="1" t="s">
        <v>39</v>
      </c>
      <c r="F314" t="s">
        <v>0</v>
      </c>
      <c r="G314" t="s">
        <v>11</v>
      </c>
      <c r="H314" t="s">
        <v>8</v>
      </c>
      <c r="I314" t="s">
        <v>15</v>
      </c>
      <c r="J314" t="s">
        <v>10</v>
      </c>
      <c r="K314" s="2">
        <v>22.305785123966942</v>
      </c>
      <c r="L314" s="2">
        <f t="shared" si="13"/>
        <v>11.152892561983471</v>
      </c>
      <c r="M314" s="2">
        <f t="shared" si="14"/>
        <v>11.152892561983471</v>
      </c>
      <c r="O314" s="1"/>
    </row>
    <row r="315" spans="3:15" x14ac:dyDescent="0.25">
      <c r="C315" t="str">
        <f t="shared" si="12"/>
        <v>Noviembre</v>
      </c>
      <c r="D315" s="1">
        <v>44502</v>
      </c>
      <c r="E315" s="1" t="s">
        <v>36</v>
      </c>
      <c r="F315" t="s">
        <v>5</v>
      </c>
      <c r="G315" t="s">
        <v>11</v>
      </c>
      <c r="H315" t="s">
        <v>6</v>
      </c>
      <c r="I315" t="s">
        <v>13</v>
      </c>
      <c r="J315" t="s">
        <v>7</v>
      </c>
      <c r="K315" s="2">
        <v>20.652892561983471</v>
      </c>
      <c r="L315" s="2">
        <f t="shared" si="13"/>
        <v>10.326446280991735</v>
      </c>
      <c r="M315" s="2">
        <f t="shared" si="14"/>
        <v>10.326446280991735</v>
      </c>
      <c r="O315" s="1"/>
    </row>
    <row r="316" spans="3:15" x14ac:dyDescent="0.25">
      <c r="C316" t="str">
        <f t="shared" si="12"/>
        <v>Noviembre</v>
      </c>
      <c r="D316" s="1">
        <v>44503</v>
      </c>
      <c r="E316" s="1" t="s">
        <v>41</v>
      </c>
      <c r="F316" t="s">
        <v>5</v>
      </c>
      <c r="G316" t="s">
        <v>11</v>
      </c>
      <c r="H316" t="s">
        <v>2</v>
      </c>
      <c r="I316" t="s">
        <v>17</v>
      </c>
      <c r="J316" t="s">
        <v>7</v>
      </c>
      <c r="K316" s="2">
        <v>21.479338842975206</v>
      </c>
      <c r="L316" s="2">
        <f t="shared" si="13"/>
        <v>10.739669421487603</v>
      </c>
      <c r="M316" s="2">
        <f t="shared" si="14"/>
        <v>10.739669421487603</v>
      </c>
      <c r="O316" s="1"/>
    </row>
    <row r="317" spans="3:15" x14ac:dyDescent="0.25">
      <c r="C317" t="str">
        <f t="shared" si="12"/>
        <v>Noviembre</v>
      </c>
      <c r="D317" s="1">
        <v>44504</v>
      </c>
      <c r="E317" s="1" t="s">
        <v>29</v>
      </c>
      <c r="F317" t="s">
        <v>0</v>
      </c>
      <c r="G317" t="s">
        <v>11</v>
      </c>
      <c r="H317" t="s">
        <v>8</v>
      </c>
      <c r="I317" t="s">
        <v>13</v>
      </c>
      <c r="J317" t="s">
        <v>4</v>
      </c>
      <c r="K317" s="2">
        <v>20.652892561983471</v>
      </c>
      <c r="L317" s="2">
        <f t="shared" si="13"/>
        <v>10.326446280991735</v>
      </c>
      <c r="M317" s="2">
        <f t="shared" si="14"/>
        <v>10.326446280991735</v>
      </c>
      <c r="O317" s="1"/>
    </row>
    <row r="318" spans="3:15" x14ac:dyDescent="0.25">
      <c r="C318" t="str">
        <f t="shared" si="12"/>
        <v>Noviembre</v>
      </c>
      <c r="D318" s="1">
        <v>44505</v>
      </c>
      <c r="E318" s="1" t="s">
        <v>26</v>
      </c>
      <c r="F318" t="s">
        <v>5</v>
      </c>
      <c r="G318" t="s">
        <v>1</v>
      </c>
      <c r="H318" t="s">
        <v>2</v>
      </c>
      <c r="I318" t="s">
        <v>9</v>
      </c>
      <c r="J318" t="s">
        <v>10</v>
      </c>
      <c r="K318" s="2">
        <v>9.0826446280991746</v>
      </c>
      <c r="L318" s="2">
        <f t="shared" si="13"/>
        <v>4.5413223140495873</v>
      </c>
      <c r="M318" s="2">
        <f t="shared" si="14"/>
        <v>4.5413223140495873</v>
      </c>
      <c r="O318" s="1"/>
    </row>
    <row r="319" spans="3:15" x14ac:dyDescent="0.25">
      <c r="C319" t="str">
        <f t="shared" si="12"/>
        <v>Noviembre</v>
      </c>
      <c r="D319" s="1">
        <v>44506</v>
      </c>
      <c r="E319" s="1" t="s">
        <v>31</v>
      </c>
      <c r="F319" t="s">
        <v>5</v>
      </c>
      <c r="G319" t="s">
        <v>1</v>
      </c>
      <c r="H319" t="s">
        <v>19</v>
      </c>
      <c r="I319" t="s">
        <v>12</v>
      </c>
      <c r="J319" t="s">
        <v>10</v>
      </c>
      <c r="K319" s="2">
        <v>16.520661157024794</v>
      </c>
      <c r="L319" s="2">
        <f t="shared" si="13"/>
        <v>8.2603305785123968</v>
      </c>
      <c r="M319" s="2">
        <f t="shared" si="14"/>
        <v>8.2603305785123968</v>
      </c>
      <c r="O319" s="1"/>
    </row>
    <row r="320" spans="3:15" x14ac:dyDescent="0.25">
      <c r="C320" t="str">
        <f t="shared" si="12"/>
        <v>Noviembre</v>
      </c>
      <c r="D320" s="1">
        <v>44506</v>
      </c>
      <c r="E320" s="1" t="s">
        <v>37</v>
      </c>
      <c r="F320" t="s">
        <v>0</v>
      </c>
      <c r="G320" t="s">
        <v>21</v>
      </c>
      <c r="H320" t="s">
        <v>19</v>
      </c>
      <c r="I320" t="s">
        <v>9</v>
      </c>
      <c r="J320" t="s">
        <v>4</v>
      </c>
      <c r="K320" s="2">
        <v>12.388429752066116</v>
      </c>
      <c r="L320" s="2">
        <f t="shared" si="13"/>
        <v>6.1942148760330582</v>
      </c>
      <c r="M320" s="2">
        <f t="shared" si="14"/>
        <v>6.1942148760330582</v>
      </c>
      <c r="O320" s="1"/>
    </row>
    <row r="321" spans="3:15" x14ac:dyDescent="0.25">
      <c r="C321" t="str">
        <f t="shared" si="12"/>
        <v>Noviembre</v>
      </c>
      <c r="D321" s="1">
        <v>44507</v>
      </c>
      <c r="E321" s="1" t="s">
        <v>26</v>
      </c>
      <c r="F321" t="s">
        <v>5</v>
      </c>
      <c r="G321" t="s">
        <v>22</v>
      </c>
      <c r="H321" t="s">
        <v>8</v>
      </c>
      <c r="I321" t="s">
        <v>12</v>
      </c>
      <c r="J321" t="s">
        <v>7</v>
      </c>
      <c r="K321" s="2">
        <v>14.867768595041321</v>
      </c>
      <c r="L321" s="2">
        <f t="shared" si="13"/>
        <v>7.4338842975206605</v>
      </c>
      <c r="M321" s="2">
        <f t="shared" si="14"/>
        <v>7.4338842975206605</v>
      </c>
      <c r="O321" s="1"/>
    </row>
    <row r="322" spans="3:15" x14ac:dyDescent="0.25">
      <c r="C322" t="str">
        <f t="shared" si="12"/>
        <v>Noviembre</v>
      </c>
      <c r="D322" s="1">
        <v>44508</v>
      </c>
      <c r="E322" s="1" t="s">
        <v>41</v>
      </c>
      <c r="F322" t="s">
        <v>0</v>
      </c>
      <c r="G322" t="s">
        <v>21</v>
      </c>
      <c r="H322" t="s">
        <v>8</v>
      </c>
      <c r="I322" t="s">
        <v>20</v>
      </c>
      <c r="J322" t="s">
        <v>4</v>
      </c>
      <c r="K322" s="2">
        <v>15.694214876033056</v>
      </c>
      <c r="L322" s="2">
        <f t="shared" si="13"/>
        <v>7.8471074380165282</v>
      </c>
      <c r="M322" s="2">
        <f t="shared" si="14"/>
        <v>7.8471074380165282</v>
      </c>
      <c r="O322" s="1"/>
    </row>
    <row r="323" spans="3:15" x14ac:dyDescent="0.25">
      <c r="C323" t="str">
        <f t="shared" si="12"/>
        <v>Noviembre</v>
      </c>
      <c r="D323" s="1">
        <v>44509</v>
      </c>
      <c r="E323" s="1" t="s">
        <v>35</v>
      </c>
      <c r="F323" t="s">
        <v>5</v>
      </c>
      <c r="G323" t="s">
        <v>1</v>
      </c>
      <c r="H323" t="s">
        <v>2</v>
      </c>
      <c r="I323" t="s">
        <v>3</v>
      </c>
      <c r="J323" t="s">
        <v>10</v>
      </c>
      <c r="K323" s="2">
        <v>11.561983471074381</v>
      </c>
      <c r="L323" s="2">
        <f t="shared" si="13"/>
        <v>5.7809917355371905</v>
      </c>
      <c r="M323" s="2">
        <f t="shared" si="14"/>
        <v>5.7809917355371905</v>
      </c>
      <c r="O323" s="1"/>
    </row>
    <row r="324" spans="3:15" x14ac:dyDescent="0.25">
      <c r="C324" t="str">
        <f t="shared" si="12"/>
        <v>Noviembre</v>
      </c>
      <c r="D324" s="1">
        <v>44511</v>
      </c>
      <c r="E324" s="1" t="s">
        <v>32</v>
      </c>
      <c r="F324" t="s">
        <v>5</v>
      </c>
      <c r="G324" t="s">
        <v>62</v>
      </c>
      <c r="H324" t="s">
        <v>8</v>
      </c>
      <c r="I324" t="s">
        <v>20</v>
      </c>
      <c r="J324" t="s">
        <v>7</v>
      </c>
      <c r="K324" s="2">
        <v>29.743801652892564</v>
      </c>
      <c r="L324" s="2">
        <f t="shared" si="13"/>
        <v>14.871900826446282</v>
      </c>
      <c r="M324" s="2">
        <f t="shared" si="14"/>
        <v>14.871900826446282</v>
      </c>
      <c r="O324" s="1"/>
    </row>
    <row r="325" spans="3:15" x14ac:dyDescent="0.25">
      <c r="C325" t="str">
        <f t="shared" ref="C325:C371" si="15">TEXT(D325,"MMMM")</f>
        <v>Noviembre</v>
      </c>
      <c r="D325" s="1">
        <v>44512</v>
      </c>
      <c r="E325" s="1" t="s">
        <v>29</v>
      </c>
      <c r="F325" t="s">
        <v>5</v>
      </c>
      <c r="G325" t="s">
        <v>18</v>
      </c>
      <c r="H325" t="s">
        <v>8</v>
      </c>
      <c r="I325" t="s">
        <v>20</v>
      </c>
      <c r="J325" t="s">
        <v>7</v>
      </c>
      <c r="K325" s="2">
        <v>97.512396694214871</v>
      </c>
      <c r="L325" s="2">
        <f t="shared" ref="L325:L371" si="16">K325*0.5</f>
        <v>48.756198347107436</v>
      </c>
      <c r="M325" s="2">
        <f t="shared" ref="M325:M371" si="17">K325-L325</f>
        <v>48.756198347107436</v>
      </c>
      <c r="O325" s="1"/>
    </row>
    <row r="326" spans="3:15" x14ac:dyDescent="0.25">
      <c r="C326" t="str">
        <f t="shared" si="15"/>
        <v>Noviembre</v>
      </c>
      <c r="D326" s="1">
        <v>44513</v>
      </c>
      <c r="E326" s="1" t="s">
        <v>43</v>
      </c>
      <c r="F326" t="s">
        <v>0</v>
      </c>
      <c r="G326" t="s">
        <v>1</v>
      </c>
      <c r="H326" t="s">
        <v>8</v>
      </c>
      <c r="I326" t="s">
        <v>23</v>
      </c>
      <c r="J326" t="s">
        <v>4</v>
      </c>
      <c r="K326" s="2">
        <v>10.735537190082646</v>
      </c>
      <c r="L326" s="2">
        <f t="shared" si="16"/>
        <v>5.3677685950413228</v>
      </c>
      <c r="M326" s="2">
        <f t="shared" si="17"/>
        <v>5.3677685950413228</v>
      </c>
      <c r="O326" s="1"/>
    </row>
    <row r="327" spans="3:15" x14ac:dyDescent="0.25">
      <c r="C327" t="str">
        <f t="shared" si="15"/>
        <v>Noviembre</v>
      </c>
      <c r="D327" s="1">
        <v>44514</v>
      </c>
      <c r="E327" s="1" t="s">
        <v>37</v>
      </c>
      <c r="F327" t="s">
        <v>0</v>
      </c>
      <c r="G327" t="s">
        <v>1</v>
      </c>
      <c r="H327" t="s">
        <v>6</v>
      </c>
      <c r="I327" t="s">
        <v>15</v>
      </c>
      <c r="J327" t="s">
        <v>4</v>
      </c>
      <c r="K327" s="2">
        <v>16.520661157024794</v>
      </c>
      <c r="L327" s="2">
        <f t="shared" si="16"/>
        <v>8.2603305785123968</v>
      </c>
      <c r="M327" s="2">
        <f t="shared" si="17"/>
        <v>8.2603305785123968</v>
      </c>
      <c r="O327" s="1"/>
    </row>
    <row r="328" spans="3:15" x14ac:dyDescent="0.25">
      <c r="C328" t="str">
        <f t="shared" si="15"/>
        <v>Noviembre</v>
      </c>
      <c r="D328" s="1">
        <v>44514</v>
      </c>
      <c r="E328" s="1" t="s">
        <v>33</v>
      </c>
      <c r="F328" t="s">
        <v>0</v>
      </c>
      <c r="G328" t="s">
        <v>1</v>
      </c>
      <c r="H328" t="s">
        <v>2</v>
      </c>
      <c r="I328" t="s">
        <v>23</v>
      </c>
      <c r="J328" t="s">
        <v>10</v>
      </c>
      <c r="K328" s="2">
        <v>14.867768595041321</v>
      </c>
      <c r="L328" s="2">
        <f t="shared" si="16"/>
        <v>7.4338842975206605</v>
      </c>
      <c r="M328" s="2">
        <f t="shared" si="17"/>
        <v>7.4338842975206605</v>
      </c>
      <c r="O328" s="1"/>
    </row>
    <row r="329" spans="3:15" x14ac:dyDescent="0.25">
      <c r="C329" t="str">
        <f t="shared" si="15"/>
        <v>Noviembre</v>
      </c>
      <c r="D329" s="1">
        <v>44516</v>
      </c>
      <c r="E329" s="1" t="s">
        <v>26</v>
      </c>
      <c r="F329" t="s">
        <v>0</v>
      </c>
      <c r="G329" t="s">
        <v>62</v>
      </c>
      <c r="H329" t="s">
        <v>8</v>
      </c>
      <c r="I329" t="s">
        <v>23</v>
      </c>
      <c r="J329" t="s">
        <v>4</v>
      </c>
      <c r="K329" s="2">
        <v>41.314049586776861</v>
      </c>
      <c r="L329" s="2">
        <f t="shared" si="16"/>
        <v>20.65702479338843</v>
      </c>
      <c r="M329" s="2">
        <f t="shared" si="17"/>
        <v>20.65702479338843</v>
      </c>
      <c r="O329" s="1"/>
    </row>
    <row r="330" spans="3:15" x14ac:dyDescent="0.25">
      <c r="C330" t="str">
        <f t="shared" si="15"/>
        <v>Noviembre</v>
      </c>
      <c r="D330" s="1">
        <v>44516</v>
      </c>
      <c r="E330" s="1" t="s">
        <v>40</v>
      </c>
      <c r="F330" t="s">
        <v>0</v>
      </c>
      <c r="G330" t="s">
        <v>22</v>
      </c>
      <c r="H330" t="s">
        <v>19</v>
      </c>
      <c r="I330" t="s">
        <v>12</v>
      </c>
      <c r="J330" t="s">
        <v>10</v>
      </c>
      <c r="K330" s="2">
        <v>27.264462809917358</v>
      </c>
      <c r="L330" s="2">
        <f t="shared" si="16"/>
        <v>13.632231404958679</v>
      </c>
      <c r="M330" s="2">
        <f t="shared" si="17"/>
        <v>13.632231404958679</v>
      </c>
      <c r="O330" s="1"/>
    </row>
    <row r="331" spans="3:15" x14ac:dyDescent="0.25">
      <c r="C331" t="str">
        <f t="shared" si="15"/>
        <v>Noviembre</v>
      </c>
      <c r="D331" s="1">
        <v>44517</v>
      </c>
      <c r="E331" s="1" t="s">
        <v>43</v>
      </c>
      <c r="F331" t="s">
        <v>0</v>
      </c>
      <c r="G331" t="s">
        <v>16</v>
      </c>
      <c r="H331" t="s">
        <v>2</v>
      </c>
      <c r="I331" t="s">
        <v>15</v>
      </c>
      <c r="J331" t="s">
        <v>10</v>
      </c>
      <c r="K331" s="2">
        <v>21.479338842975206</v>
      </c>
      <c r="L331" s="2">
        <f t="shared" si="16"/>
        <v>10.739669421487603</v>
      </c>
      <c r="M331" s="2">
        <f t="shared" si="17"/>
        <v>10.739669421487603</v>
      </c>
      <c r="O331" s="1"/>
    </row>
    <row r="332" spans="3:15" x14ac:dyDescent="0.25">
      <c r="C332" t="str">
        <f t="shared" si="15"/>
        <v>Noviembre</v>
      </c>
      <c r="D332" s="1">
        <v>44519</v>
      </c>
      <c r="E332" s="1" t="s">
        <v>29</v>
      </c>
      <c r="F332" t="s">
        <v>0</v>
      </c>
      <c r="G332" t="s">
        <v>16</v>
      </c>
      <c r="H332" t="s">
        <v>2</v>
      </c>
      <c r="I332" t="s">
        <v>15</v>
      </c>
      <c r="J332" t="s">
        <v>4</v>
      </c>
      <c r="K332" s="2">
        <v>18.173553719008265</v>
      </c>
      <c r="L332" s="2">
        <f t="shared" si="16"/>
        <v>9.0867768595041323</v>
      </c>
      <c r="M332" s="2">
        <f t="shared" si="17"/>
        <v>9.0867768595041323</v>
      </c>
      <c r="O332" s="1"/>
    </row>
    <row r="333" spans="3:15" x14ac:dyDescent="0.25">
      <c r="C333" t="str">
        <f t="shared" si="15"/>
        <v>Noviembre</v>
      </c>
      <c r="D333" s="1">
        <v>44519</v>
      </c>
      <c r="E333" s="1" t="s">
        <v>35</v>
      </c>
      <c r="F333" t="s">
        <v>0</v>
      </c>
      <c r="G333" t="s">
        <v>1</v>
      </c>
      <c r="H333" t="s">
        <v>2</v>
      </c>
      <c r="I333" t="s">
        <v>13</v>
      </c>
      <c r="J333" t="s">
        <v>10</v>
      </c>
      <c r="K333" s="2">
        <v>20</v>
      </c>
      <c r="L333" s="2">
        <f t="shared" si="16"/>
        <v>10</v>
      </c>
      <c r="M333" s="2">
        <f t="shared" si="17"/>
        <v>10</v>
      </c>
      <c r="O333" s="1"/>
    </row>
    <row r="334" spans="3:15" x14ac:dyDescent="0.25">
      <c r="C334" t="str">
        <f t="shared" si="15"/>
        <v>Noviembre</v>
      </c>
      <c r="D334" s="1">
        <v>44520</v>
      </c>
      <c r="E334" s="1" t="s">
        <v>43</v>
      </c>
      <c r="F334" t="s">
        <v>0</v>
      </c>
      <c r="G334" t="s">
        <v>21</v>
      </c>
      <c r="H334" t="s">
        <v>8</v>
      </c>
      <c r="I334" t="s">
        <v>12</v>
      </c>
      <c r="J334" t="s">
        <v>4</v>
      </c>
      <c r="K334" s="2">
        <v>10.735537190082646</v>
      </c>
      <c r="L334" s="2">
        <f t="shared" si="16"/>
        <v>5.3677685950413228</v>
      </c>
      <c r="M334" s="2">
        <f t="shared" si="17"/>
        <v>5.3677685950413228</v>
      </c>
      <c r="O334" s="1"/>
    </row>
    <row r="335" spans="3:15" x14ac:dyDescent="0.25">
      <c r="C335" t="str">
        <f t="shared" si="15"/>
        <v>Noviembre</v>
      </c>
      <c r="D335" s="1">
        <v>44523</v>
      </c>
      <c r="E335" s="1" t="s">
        <v>39</v>
      </c>
      <c r="F335" t="s">
        <v>5</v>
      </c>
      <c r="G335" t="s">
        <v>1</v>
      </c>
      <c r="H335" t="s">
        <v>8</v>
      </c>
      <c r="I335" t="s">
        <v>3</v>
      </c>
      <c r="J335" t="s">
        <v>7</v>
      </c>
      <c r="K335" s="2">
        <v>12.388429752066116</v>
      </c>
      <c r="L335" s="2">
        <f t="shared" si="16"/>
        <v>6.1942148760330582</v>
      </c>
      <c r="M335" s="2">
        <f t="shared" si="17"/>
        <v>6.1942148760330582</v>
      </c>
      <c r="O335" s="1"/>
    </row>
    <row r="336" spans="3:15" x14ac:dyDescent="0.25">
      <c r="C336" t="str">
        <f t="shared" si="15"/>
        <v>Noviembre</v>
      </c>
      <c r="D336" s="1">
        <v>44524</v>
      </c>
      <c r="E336" s="1" t="s">
        <v>33</v>
      </c>
      <c r="F336" t="s">
        <v>5</v>
      </c>
      <c r="G336" t="s">
        <v>18</v>
      </c>
      <c r="H336" t="s">
        <v>6</v>
      </c>
      <c r="I336" t="s">
        <v>3</v>
      </c>
      <c r="J336" t="s">
        <v>7</v>
      </c>
      <c r="K336" s="2">
        <v>41.314049586776861</v>
      </c>
      <c r="L336" s="2">
        <f t="shared" si="16"/>
        <v>20.65702479338843</v>
      </c>
      <c r="M336" s="2">
        <f t="shared" si="17"/>
        <v>20.65702479338843</v>
      </c>
      <c r="O336" s="1"/>
    </row>
    <row r="337" spans="3:15" x14ac:dyDescent="0.25">
      <c r="C337" t="str">
        <f t="shared" si="15"/>
        <v>Noviembre</v>
      </c>
      <c r="D337" s="1">
        <v>44525</v>
      </c>
      <c r="E337" s="1" t="s">
        <v>31</v>
      </c>
      <c r="F337" t="s">
        <v>5</v>
      </c>
      <c r="G337" t="s">
        <v>18</v>
      </c>
      <c r="H337" t="s">
        <v>6</v>
      </c>
      <c r="I337" t="s">
        <v>9</v>
      </c>
      <c r="J337" t="s">
        <v>7</v>
      </c>
      <c r="K337" s="2">
        <v>82.63636363636364</v>
      </c>
      <c r="L337" s="2">
        <f t="shared" si="16"/>
        <v>41.31818181818182</v>
      </c>
      <c r="M337" s="2">
        <f t="shared" si="17"/>
        <v>41.31818181818182</v>
      </c>
      <c r="O337" s="1"/>
    </row>
    <row r="338" spans="3:15" x14ac:dyDescent="0.25">
      <c r="C338" t="str">
        <f t="shared" si="15"/>
        <v>Noviembre</v>
      </c>
      <c r="D338" s="1">
        <v>44527</v>
      </c>
      <c r="E338" s="1" t="s">
        <v>26</v>
      </c>
      <c r="F338" t="s">
        <v>0</v>
      </c>
      <c r="G338" t="s">
        <v>62</v>
      </c>
      <c r="H338" t="s">
        <v>8</v>
      </c>
      <c r="I338" t="s">
        <v>20</v>
      </c>
      <c r="J338" t="s">
        <v>4</v>
      </c>
      <c r="K338" s="2">
        <v>29.743801652892564</v>
      </c>
      <c r="L338" s="2">
        <f t="shared" si="16"/>
        <v>14.871900826446282</v>
      </c>
      <c r="M338" s="2">
        <f t="shared" si="17"/>
        <v>14.871900826446282</v>
      </c>
      <c r="O338" s="1"/>
    </row>
    <row r="339" spans="3:15" x14ac:dyDescent="0.25">
      <c r="C339" t="str">
        <f t="shared" si="15"/>
        <v>Noviembre</v>
      </c>
      <c r="D339" s="1">
        <v>44528</v>
      </c>
      <c r="E339" s="1" t="s">
        <v>36</v>
      </c>
      <c r="F339" t="s">
        <v>5</v>
      </c>
      <c r="G339" t="s">
        <v>22</v>
      </c>
      <c r="H339" t="s">
        <v>6</v>
      </c>
      <c r="I339" t="s">
        <v>12</v>
      </c>
      <c r="J339" t="s">
        <v>7</v>
      </c>
      <c r="K339" s="2">
        <v>28.090909090909093</v>
      </c>
      <c r="L339" s="2">
        <f t="shared" si="16"/>
        <v>14.045454545454547</v>
      </c>
      <c r="M339" s="2">
        <f t="shared" si="17"/>
        <v>14.045454545454547</v>
      </c>
      <c r="O339" s="1"/>
    </row>
    <row r="340" spans="3:15" x14ac:dyDescent="0.25">
      <c r="C340" t="str">
        <f t="shared" si="15"/>
        <v>Noviembre</v>
      </c>
      <c r="D340" s="1">
        <v>44528</v>
      </c>
      <c r="E340" s="1" t="s">
        <v>35</v>
      </c>
      <c r="F340" t="s">
        <v>0</v>
      </c>
      <c r="G340" t="s">
        <v>16</v>
      </c>
      <c r="H340" t="s">
        <v>8</v>
      </c>
      <c r="I340" t="s">
        <v>3</v>
      </c>
      <c r="J340" t="s">
        <v>4</v>
      </c>
      <c r="K340" s="2">
        <v>33.049586776859506</v>
      </c>
      <c r="L340" s="2">
        <f t="shared" si="16"/>
        <v>16.524793388429753</v>
      </c>
      <c r="M340" s="2">
        <f t="shared" si="17"/>
        <v>16.524793388429753</v>
      </c>
      <c r="O340" s="1"/>
    </row>
    <row r="341" spans="3:15" x14ac:dyDescent="0.25">
      <c r="C341" t="str">
        <f t="shared" si="15"/>
        <v>Noviembre</v>
      </c>
      <c r="D341" s="1">
        <v>44528</v>
      </c>
      <c r="E341" s="1" t="s">
        <v>31</v>
      </c>
      <c r="F341" t="s">
        <v>5</v>
      </c>
      <c r="G341" t="s">
        <v>14</v>
      </c>
      <c r="H341" t="s">
        <v>6</v>
      </c>
      <c r="I341" t="s">
        <v>20</v>
      </c>
      <c r="J341" t="s">
        <v>10</v>
      </c>
      <c r="K341" s="2">
        <v>94.206611570247929</v>
      </c>
      <c r="L341" s="2">
        <f t="shared" si="16"/>
        <v>47.103305785123965</v>
      </c>
      <c r="M341" s="2">
        <f t="shared" si="17"/>
        <v>47.103305785123965</v>
      </c>
      <c r="O341" s="1"/>
    </row>
    <row r="342" spans="3:15" x14ac:dyDescent="0.25">
      <c r="C342" t="str">
        <f t="shared" si="15"/>
        <v>Noviembre</v>
      </c>
      <c r="D342" s="1">
        <v>44529</v>
      </c>
      <c r="E342" s="1" t="s">
        <v>32</v>
      </c>
      <c r="F342" t="s">
        <v>0</v>
      </c>
      <c r="G342" t="s">
        <v>1</v>
      </c>
      <c r="H342" t="s">
        <v>8</v>
      </c>
      <c r="I342" t="s">
        <v>17</v>
      </c>
      <c r="J342" t="s">
        <v>10</v>
      </c>
      <c r="K342" s="2">
        <v>14.041322314049586</v>
      </c>
      <c r="L342" s="2">
        <f t="shared" si="16"/>
        <v>7.0206611570247928</v>
      </c>
      <c r="M342" s="2">
        <f t="shared" si="17"/>
        <v>7.0206611570247928</v>
      </c>
      <c r="O342" s="1"/>
    </row>
    <row r="343" spans="3:15" x14ac:dyDescent="0.25">
      <c r="C343" t="str">
        <f t="shared" si="15"/>
        <v>Noviembre</v>
      </c>
      <c r="D343" s="1">
        <v>44529</v>
      </c>
      <c r="E343" s="1" t="s">
        <v>32</v>
      </c>
      <c r="F343" t="s">
        <v>0</v>
      </c>
      <c r="G343" t="s">
        <v>18</v>
      </c>
      <c r="H343" t="s">
        <v>19</v>
      </c>
      <c r="I343" t="s">
        <v>20</v>
      </c>
      <c r="J343" t="s">
        <v>4</v>
      </c>
      <c r="K343" s="2">
        <v>67.760330578512395</v>
      </c>
      <c r="L343" s="2">
        <f t="shared" si="16"/>
        <v>33.880165289256198</v>
      </c>
      <c r="M343" s="2">
        <f t="shared" si="17"/>
        <v>33.880165289256198</v>
      </c>
      <c r="O343" s="1"/>
    </row>
    <row r="344" spans="3:15" x14ac:dyDescent="0.25">
      <c r="C344" t="str">
        <f t="shared" si="15"/>
        <v>Noviembre</v>
      </c>
      <c r="D344" s="1">
        <v>44529</v>
      </c>
      <c r="E344" s="1" t="s">
        <v>26</v>
      </c>
      <c r="F344" t="s">
        <v>5</v>
      </c>
      <c r="G344" t="s">
        <v>1</v>
      </c>
      <c r="H344" t="s">
        <v>19</v>
      </c>
      <c r="I344" t="s">
        <v>23</v>
      </c>
      <c r="J344" t="s">
        <v>10</v>
      </c>
      <c r="K344" s="2">
        <v>9.9090909090909101</v>
      </c>
      <c r="L344" s="2">
        <f t="shared" si="16"/>
        <v>4.954545454545455</v>
      </c>
      <c r="M344" s="2">
        <f t="shared" si="17"/>
        <v>4.954545454545455</v>
      </c>
      <c r="O344" s="1"/>
    </row>
    <row r="345" spans="3:15" x14ac:dyDescent="0.25">
      <c r="C345" t="str">
        <f t="shared" si="15"/>
        <v>Diciembre</v>
      </c>
      <c r="D345" s="1">
        <v>44531</v>
      </c>
      <c r="E345" s="1" t="s">
        <v>43</v>
      </c>
      <c r="F345" t="s">
        <v>5</v>
      </c>
      <c r="G345" t="s">
        <v>22</v>
      </c>
      <c r="H345" t="s">
        <v>2</v>
      </c>
      <c r="I345" t="s">
        <v>9</v>
      </c>
      <c r="J345" t="s">
        <v>7</v>
      </c>
      <c r="K345" s="2">
        <v>11.561983471074381</v>
      </c>
      <c r="L345" s="2">
        <f t="shared" si="16"/>
        <v>5.7809917355371905</v>
      </c>
      <c r="M345" s="2">
        <f t="shared" si="17"/>
        <v>5.7809917355371905</v>
      </c>
      <c r="O345" s="1"/>
    </row>
    <row r="346" spans="3:15" x14ac:dyDescent="0.25">
      <c r="C346" t="str">
        <f t="shared" si="15"/>
        <v>Diciembre</v>
      </c>
      <c r="D346" s="1">
        <v>44532</v>
      </c>
      <c r="E346" s="1" t="s">
        <v>40</v>
      </c>
      <c r="F346" t="s">
        <v>0</v>
      </c>
      <c r="G346" t="s">
        <v>11</v>
      </c>
      <c r="H346" t="s">
        <v>2</v>
      </c>
      <c r="I346" t="s">
        <v>17</v>
      </c>
      <c r="J346" t="s">
        <v>4</v>
      </c>
      <c r="K346" s="2">
        <v>28.917355371900829</v>
      </c>
      <c r="L346" s="2">
        <f t="shared" si="16"/>
        <v>14.458677685950414</v>
      </c>
      <c r="M346" s="2">
        <f t="shared" si="17"/>
        <v>14.458677685950414</v>
      </c>
      <c r="O346" s="1"/>
    </row>
    <row r="347" spans="3:15" x14ac:dyDescent="0.25">
      <c r="C347" t="str">
        <f t="shared" si="15"/>
        <v>Diciembre</v>
      </c>
      <c r="D347" s="1">
        <v>44532</v>
      </c>
      <c r="E347" s="1" t="s">
        <v>28</v>
      </c>
      <c r="F347" t="s">
        <v>5</v>
      </c>
      <c r="G347" t="s">
        <v>14</v>
      </c>
      <c r="H347" t="s">
        <v>6</v>
      </c>
      <c r="I347" t="s">
        <v>3</v>
      </c>
      <c r="J347" t="s">
        <v>10</v>
      </c>
      <c r="K347" s="2">
        <v>90.900826446280988</v>
      </c>
      <c r="L347" s="2">
        <f t="shared" si="16"/>
        <v>45.450413223140494</v>
      </c>
      <c r="M347" s="2">
        <f t="shared" si="17"/>
        <v>45.450413223140494</v>
      </c>
      <c r="O347" s="1"/>
    </row>
    <row r="348" spans="3:15" x14ac:dyDescent="0.25">
      <c r="C348" t="str">
        <f t="shared" si="15"/>
        <v>Diciembre</v>
      </c>
      <c r="D348" s="1">
        <v>44537</v>
      </c>
      <c r="E348" s="1" t="s">
        <v>42</v>
      </c>
      <c r="F348" t="s">
        <v>5</v>
      </c>
      <c r="G348" t="s">
        <v>11</v>
      </c>
      <c r="H348" t="s">
        <v>8</v>
      </c>
      <c r="I348" t="s">
        <v>23</v>
      </c>
      <c r="J348" t="s">
        <v>10</v>
      </c>
      <c r="K348" s="2">
        <v>22.305785123966942</v>
      </c>
      <c r="L348" s="2">
        <f t="shared" si="16"/>
        <v>11.152892561983471</v>
      </c>
      <c r="M348" s="2">
        <f t="shared" si="17"/>
        <v>11.152892561983471</v>
      </c>
      <c r="O348" s="1"/>
    </row>
    <row r="349" spans="3:15" x14ac:dyDescent="0.25">
      <c r="C349" t="str">
        <f t="shared" si="15"/>
        <v>Diciembre</v>
      </c>
      <c r="D349" s="1">
        <v>44540</v>
      </c>
      <c r="E349" s="1" t="s">
        <v>31</v>
      </c>
      <c r="F349" t="s">
        <v>5</v>
      </c>
      <c r="G349" t="s">
        <v>1</v>
      </c>
      <c r="H349" t="s">
        <v>8</v>
      </c>
      <c r="I349" t="s">
        <v>23</v>
      </c>
      <c r="J349" t="s">
        <v>10</v>
      </c>
      <c r="K349" s="2">
        <v>11.561983471074381</v>
      </c>
      <c r="L349" s="2">
        <f t="shared" si="16"/>
        <v>5.7809917355371905</v>
      </c>
      <c r="M349" s="2">
        <f t="shared" si="17"/>
        <v>5.7809917355371905</v>
      </c>
      <c r="O349" s="1"/>
    </row>
    <row r="350" spans="3:15" x14ac:dyDescent="0.25">
      <c r="C350" t="str">
        <f t="shared" si="15"/>
        <v>Diciembre</v>
      </c>
      <c r="D350" s="1">
        <v>44541</v>
      </c>
      <c r="E350" s="1" t="s">
        <v>29</v>
      </c>
      <c r="F350" t="s">
        <v>5</v>
      </c>
      <c r="G350" t="s">
        <v>1</v>
      </c>
      <c r="H350" t="s">
        <v>19</v>
      </c>
      <c r="I350" t="s">
        <v>23</v>
      </c>
      <c r="J350" t="s">
        <v>10</v>
      </c>
      <c r="K350" s="2">
        <v>13.214876033057852</v>
      </c>
      <c r="L350" s="2">
        <f t="shared" si="16"/>
        <v>6.6074380165289259</v>
      </c>
      <c r="M350" s="2">
        <f t="shared" si="17"/>
        <v>6.6074380165289259</v>
      </c>
      <c r="O350" s="1"/>
    </row>
    <row r="351" spans="3:15" x14ac:dyDescent="0.25">
      <c r="C351" t="str">
        <f t="shared" si="15"/>
        <v>Diciembre</v>
      </c>
      <c r="D351" s="1">
        <v>44541</v>
      </c>
      <c r="E351" s="1" t="s">
        <v>35</v>
      </c>
      <c r="F351" t="s">
        <v>0</v>
      </c>
      <c r="G351" t="s">
        <v>62</v>
      </c>
      <c r="H351" t="s">
        <v>19</v>
      </c>
      <c r="I351" t="s">
        <v>17</v>
      </c>
      <c r="J351" t="s">
        <v>4</v>
      </c>
      <c r="K351" s="2">
        <v>33.049586776859506</v>
      </c>
      <c r="L351" s="2">
        <f t="shared" si="16"/>
        <v>16.524793388429753</v>
      </c>
      <c r="M351" s="2">
        <f t="shared" si="17"/>
        <v>16.524793388429753</v>
      </c>
      <c r="O351" s="1"/>
    </row>
    <row r="352" spans="3:15" x14ac:dyDescent="0.25">
      <c r="C352" t="str">
        <f t="shared" si="15"/>
        <v>Diciembre</v>
      </c>
      <c r="D352" s="1">
        <v>44541</v>
      </c>
      <c r="E352" s="1" t="s">
        <v>36</v>
      </c>
      <c r="F352" t="s">
        <v>0</v>
      </c>
      <c r="G352" t="s">
        <v>21</v>
      </c>
      <c r="H352" t="s">
        <v>2</v>
      </c>
      <c r="I352" t="s">
        <v>23</v>
      </c>
      <c r="J352" t="s">
        <v>10</v>
      </c>
      <c r="K352" s="2">
        <v>14.867768595041321</v>
      </c>
      <c r="L352" s="2">
        <f t="shared" si="16"/>
        <v>7.4338842975206605</v>
      </c>
      <c r="M352" s="2">
        <f t="shared" si="17"/>
        <v>7.4338842975206605</v>
      </c>
      <c r="O352" s="1"/>
    </row>
    <row r="353" spans="3:15" x14ac:dyDescent="0.25">
      <c r="C353" t="str">
        <f t="shared" si="15"/>
        <v>Diciembre</v>
      </c>
      <c r="D353" s="1">
        <v>44542</v>
      </c>
      <c r="E353" s="1" t="s">
        <v>39</v>
      </c>
      <c r="F353" t="s">
        <v>5</v>
      </c>
      <c r="G353" t="s">
        <v>62</v>
      </c>
      <c r="H353" t="s">
        <v>6</v>
      </c>
      <c r="I353" t="s">
        <v>9</v>
      </c>
      <c r="J353" t="s">
        <v>7</v>
      </c>
      <c r="K353" s="2">
        <v>38.834710743801658</v>
      </c>
      <c r="L353" s="2">
        <f t="shared" si="16"/>
        <v>19.417355371900829</v>
      </c>
      <c r="M353" s="2">
        <f t="shared" si="17"/>
        <v>19.417355371900829</v>
      </c>
      <c r="O353" s="1"/>
    </row>
    <row r="354" spans="3:15" x14ac:dyDescent="0.25">
      <c r="C354" t="str">
        <f t="shared" si="15"/>
        <v>Diciembre</v>
      </c>
      <c r="D354" s="1">
        <v>44543</v>
      </c>
      <c r="E354" s="1" t="s">
        <v>34</v>
      </c>
      <c r="F354" t="s">
        <v>0</v>
      </c>
      <c r="G354" t="s">
        <v>22</v>
      </c>
      <c r="H354" t="s">
        <v>6</v>
      </c>
      <c r="I354" t="s">
        <v>12</v>
      </c>
      <c r="J354" t="s">
        <v>4</v>
      </c>
      <c r="K354" s="2">
        <v>25.611570247933884</v>
      </c>
      <c r="L354" s="2">
        <f t="shared" si="16"/>
        <v>12.805785123966942</v>
      </c>
      <c r="M354" s="2">
        <f t="shared" si="17"/>
        <v>12.805785123966942</v>
      </c>
      <c r="O354" s="1"/>
    </row>
    <row r="355" spans="3:15" x14ac:dyDescent="0.25">
      <c r="C355" t="str">
        <f t="shared" si="15"/>
        <v>Diciembre</v>
      </c>
      <c r="D355" s="1">
        <v>44544</v>
      </c>
      <c r="E355" s="1" t="s">
        <v>40</v>
      </c>
      <c r="F355" t="s">
        <v>0</v>
      </c>
      <c r="G355" t="s">
        <v>1</v>
      </c>
      <c r="H355" t="s">
        <v>19</v>
      </c>
      <c r="I355" t="s">
        <v>3</v>
      </c>
      <c r="J355" t="s">
        <v>10</v>
      </c>
      <c r="K355" s="2">
        <v>23</v>
      </c>
      <c r="L355" s="2">
        <f t="shared" si="16"/>
        <v>11.5</v>
      </c>
      <c r="M355" s="2">
        <f t="shared" si="17"/>
        <v>11.5</v>
      </c>
      <c r="O355" s="1"/>
    </row>
    <row r="356" spans="3:15" x14ac:dyDescent="0.25">
      <c r="C356" t="str">
        <f t="shared" si="15"/>
        <v>Diciembre</v>
      </c>
      <c r="D356" s="1">
        <v>44544</v>
      </c>
      <c r="E356" s="1" t="s">
        <v>43</v>
      </c>
      <c r="F356" t="s">
        <v>5</v>
      </c>
      <c r="G356" t="s">
        <v>1</v>
      </c>
      <c r="H356" t="s">
        <v>19</v>
      </c>
      <c r="I356" t="s">
        <v>20</v>
      </c>
      <c r="J356" t="s">
        <v>10</v>
      </c>
      <c r="K356" s="2">
        <v>14.041322314049586</v>
      </c>
      <c r="L356" s="2">
        <f t="shared" si="16"/>
        <v>7.0206611570247928</v>
      </c>
      <c r="M356" s="2">
        <f t="shared" si="17"/>
        <v>7.0206611570247928</v>
      </c>
      <c r="O356" s="1"/>
    </row>
    <row r="357" spans="3:15" x14ac:dyDescent="0.25">
      <c r="C357" t="str">
        <f t="shared" si="15"/>
        <v>Diciembre</v>
      </c>
      <c r="D357" s="1">
        <v>44545</v>
      </c>
      <c r="E357" s="1" t="s">
        <v>31</v>
      </c>
      <c r="F357" t="s">
        <v>0</v>
      </c>
      <c r="G357" t="s">
        <v>62</v>
      </c>
      <c r="H357" t="s">
        <v>6</v>
      </c>
      <c r="I357" t="s">
        <v>20</v>
      </c>
      <c r="J357" t="s">
        <v>10</v>
      </c>
      <c r="K357" s="2">
        <v>31.396694214876035</v>
      </c>
      <c r="L357" s="2">
        <f t="shared" si="16"/>
        <v>15.698347107438018</v>
      </c>
      <c r="M357" s="2">
        <f t="shared" si="17"/>
        <v>15.698347107438018</v>
      </c>
      <c r="O357" s="1"/>
    </row>
    <row r="358" spans="3:15" x14ac:dyDescent="0.25">
      <c r="C358" t="str">
        <f t="shared" si="15"/>
        <v>Diciembre</v>
      </c>
      <c r="D358" s="1">
        <v>44546</v>
      </c>
      <c r="E358" s="1" t="s">
        <v>34</v>
      </c>
      <c r="F358" t="s">
        <v>0</v>
      </c>
      <c r="G358" t="s">
        <v>1</v>
      </c>
      <c r="H358" t="s">
        <v>6</v>
      </c>
      <c r="I358" t="s">
        <v>17</v>
      </c>
      <c r="J358" t="s">
        <v>10</v>
      </c>
      <c r="K358" s="2">
        <v>17.347107438016529</v>
      </c>
      <c r="L358" s="2">
        <f t="shared" si="16"/>
        <v>8.6735537190082646</v>
      </c>
      <c r="M358" s="2">
        <f t="shared" si="17"/>
        <v>8.6735537190082646</v>
      </c>
      <c r="O358" s="1"/>
    </row>
    <row r="359" spans="3:15" x14ac:dyDescent="0.25">
      <c r="C359" t="str">
        <f t="shared" si="15"/>
        <v>Diciembre</v>
      </c>
      <c r="D359" s="1">
        <v>44546</v>
      </c>
      <c r="E359" s="1" t="s">
        <v>36</v>
      </c>
      <c r="F359" t="s">
        <v>0</v>
      </c>
      <c r="G359" t="s">
        <v>18</v>
      </c>
      <c r="H359" t="s">
        <v>19</v>
      </c>
      <c r="I359" t="s">
        <v>23</v>
      </c>
      <c r="J359" t="s">
        <v>10</v>
      </c>
      <c r="K359" s="2">
        <v>89.247933884297524</v>
      </c>
      <c r="L359" s="2">
        <f t="shared" si="16"/>
        <v>44.623966942148762</v>
      </c>
      <c r="M359" s="2">
        <f t="shared" si="17"/>
        <v>44.623966942148762</v>
      </c>
      <c r="O359" s="1"/>
    </row>
    <row r="360" spans="3:15" x14ac:dyDescent="0.25">
      <c r="C360" t="str">
        <f t="shared" si="15"/>
        <v>Diciembre</v>
      </c>
      <c r="D360" s="1">
        <v>44550</v>
      </c>
      <c r="E360" s="1" t="s">
        <v>33</v>
      </c>
      <c r="F360" t="s">
        <v>0</v>
      </c>
      <c r="G360" t="s">
        <v>18</v>
      </c>
      <c r="H360" t="s">
        <v>2</v>
      </c>
      <c r="I360" t="s">
        <v>13</v>
      </c>
      <c r="J360" t="s">
        <v>10</v>
      </c>
      <c r="K360" s="2">
        <v>95.859504132231407</v>
      </c>
      <c r="L360" s="2">
        <f t="shared" si="16"/>
        <v>47.929752066115704</v>
      </c>
      <c r="M360" s="2">
        <f t="shared" si="17"/>
        <v>47.929752066115704</v>
      </c>
      <c r="O360" s="1"/>
    </row>
    <row r="361" spans="3:15" x14ac:dyDescent="0.25">
      <c r="C361" t="str">
        <f t="shared" si="15"/>
        <v>Diciembre</v>
      </c>
      <c r="D361" s="1">
        <v>44550</v>
      </c>
      <c r="E361" s="1" t="s">
        <v>26</v>
      </c>
      <c r="F361" t="s">
        <v>0</v>
      </c>
      <c r="G361" t="s">
        <v>21</v>
      </c>
      <c r="H361" t="s">
        <v>19</v>
      </c>
      <c r="I361" t="s">
        <v>23</v>
      </c>
      <c r="J361" t="s">
        <v>10</v>
      </c>
      <c r="K361" s="2">
        <v>4.9504132231404965</v>
      </c>
      <c r="L361" s="2">
        <f t="shared" si="16"/>
        <v>2.4752066115702482</v>
      </c>
      <c r="M361" s="2">
        <f t="shared" si="17"/>
        <v>2.4752066115702482</v>
      </c>
      <c r="O361" s="1"/>
    </row>
    <row r="362" spans="3:15" x14ac:dyDescent="0.25">
      <c r="C362" t="str">
        <f t="shared" si="15"/>
        <v>Diciembre</v>
      </c>
      <c r="D362" s="1">
        <v>44551</v>
      </c>
      <c r="E362" s="1" t="s">
        <v>41</v>
      </c>
      <c r="F362" t="s">
        <v>5</v>
      </c>
      <c r="G362" t="s">
        <v>18</v>
      </c>
      <c r="H362" t="s">
        <v>2</v>
      </c>
      <c r="I362" t="s">
        <v>3</v>
      </c>
      <c r="J362" t="s">
        <v>10</v>
      </c>
      <c r="K362" s="2">
        <v>95.033057851239661</v>
      </c>
      <c r="L362" s="2">
        <f t="shared" si="16"/>
        <v>47.516528925619831</v>
      </c>
      <c r="M362" s="2">
        <f t="shared" si="17"/>
        <v>47.516528925619831</v>
      </c>
      <c r="O362" s="1"/>
    </row>
    <row r="363" spans="3:15" x14ac:dyDescent="0.25">
      <c r="C363" t="str">
        <f t="shared" si="15"/>
        <v>Diciembre</v>
      </c>
      <c r="D363" s="1">
        <v>44552</v>
      </c>
      <c r="E363" s="1" t="s">
        <v>33</v>
      </c>
      <c r="F363" t="s">
        <v>0</v>
      </c>
      <c r="G363" t="s">
        <v>18</v>
      </c>
      <c r="H363" t="s">
        <v>2</v>
      </c>
      <c r="I363" t="s">
        <v>9</v>
      </c>
      <c r="J363" t="s">
        <v>10</v>
      </c>
      <c r="K363" s="2">
        <v>65.280991735537185</v>
      </c>
      <c r="L363" s="2">
        <f t="shared" si="16"/>
        <v>32.640495867768593</v>
      </c>
      <c r="M363" s="2">
        <f t="shared" si="17"/>
        <v>32.640495867768593</v>
      </c>
      <c r="O363" s="1"/>
    </row>
    <row r="364" spans="3:15" x14ac:dyDescent="0.25">
      <c r="C364" t="str">
        <f t="shared" si="15"/>
        <v>Diciembre</v>
      </c>
      <c r="D364" s="1">
        <v>44552</v>
      </c>
      <c r="E364" s="1" t="s">
        <v>33</v>
      </c>
      <c r="F364" t="s">
        <v>0</v>
      </c>
      <c r="G364" t="s">
        <v>1</v>
      </c>
      <c r="H364" t="s">
        <v>19</v>
      </c>
      <c r="I364" t="s">
        <v>12</v>
      </c>
      <c r="J364" t="s">
        <v>4</v>
      </c>
      <c r="K364" s="2">
        <v>16.520661157024794</v>
      </c>
      <c r="L364" s="2">
        <f t="shared" si="16"/>
        <v>8.2603305785123968</v>
      </c>
      <c r="M364" s="2">
        <f t="shared" si="17"/>
        <v>8.2603305785123968</v>
      </c>
      <c r="O364" s="1"/>
    </row>
    <row r="365" spans="3:15" x14ac:dyDescent="0.25">
      <c r="C365" t="str">
        <f t="shared" si="15"/>
        <v>Diciembre</v>
      </c>
      <c r="D365" s="1">
        <v>44553</v>
      </c>
      <c r="E365" s="1" t="s">
        <v>32</v>
      </c>
      <c r="F365" t="s">
        <v>5</v>
      </c>
      <c r="G365" t="s">
        <v>1</v>
      </c>
      <c r="H365" t="s">
        <v>6</v>
      </c>
      <c r="I365" t="s">
        <v>13</v>
      </c>
      <c r="J365" t="s">
        <v>10</v>
      </c>
      <c r="K365" s="2">
        <v>14.867768595041321</v>
      </c>
      <c r="L365" s="2">
        <f t="shared" si="16"/>
        <v>7.4338842975206605</v>
      </c>
      <c r="M365" s="2">
        <f t="shared" si="17"/>
        <v>7.4338842975206605</v>
      </c>
      <c r="O365" s="1"/>
    </row>
    <row r="366" spans="3:15" x14ac:dyDescent="0.25">
      <c r="C366" t="str">
        <f t="shared" si="15"/>
        <v>Diciembre</v>
      </c>
      <c r="D366" s="1">
        <v>44555</v>
      </c>
      <c r="E366" s="1" t="s">
        <v>34</v>
      </c>
      <c r="F366" t="s">
        <v>0</v>
      </c>
      <c r="G366" t="s">
        <v>11</v>
      </c>
      <c r="H366" t="s">
        <v>8</v>
      </c>
      <c r="I366" t="s">
        <v>3</v>
      </c>
      <c r="J366" t="s">
        <v>10</v>
      </c>
      <c r="K366" s="2">
        <v>24.785123966942148</v>
      </c>
      <c r="L366" s="2">
        <f t="shared" si="16"/>
        <v>12.392561983471074</v>
      </c>
      <c r="M366" s="2">
        <f t="shared" si="17"/>
        <v>12.392561983471074</v>
      </c>
      <c r="O366" s="1"/>
    </row>
    <row r="367" spans="3:15" x14ac:dyDescent="0.25">
      <c r="C367" t="str">
        <f t="shared" si="15"/>
        <v>Diciembre</v>
      </c>
      <c r="D367" s="1">
        <v>44555</v>
      </c>
      <c r="E367" s="1" t="s">
        <v>26</v>
      </c>
      <c r="F367" t="s">
        <v>0</v>
      </c>
      <c r="G367" t="s">
        <v>18</v>
      </c>
      <c r="H367" t="s">
        <v>8</v>
      </c>
      <c r="I367" t="s">
        <v>23</v>
      </c>
      <c r="J367" t="s">
        <v>4</v>
      </c>
      <c r="K367" s="2">
        <v>42.1404958677686</v>
      </c>
      <c r="L367" s="2">
        <f t="shared" si="16"/>
        <v>21.0702479338843</v>
      </c>
      <c r="M367" s="2">
        <f t="shared" si="17"/>
        <v>21.0702479338843</v>
      </c>
      <c r="O367" s="1"/>
    </row>
    <row r="368" spans="3:15" x14ac:dyDescent="0.25">
      <c r="C368" t="str">
        <f t="shared" si="15"/>
        <v>Diciembre</v>
      </c>
      <c r="D368" s="1">
        <v>44556</v>
      </c>
      <c r="E368" s="1" t="s">
        <v>36</v>
      </c>
      <c r="F368" t="s">
        <v>5</v>
      </c>
      <c r="G368" t="s">
        <v>1</v>
      </c>
      <c r="H368" t="s">
        <v>6</v>
      </c>
      <c r="I368" t="s">
        <v>20</v>
      </c>
      <c r="J368" t="s">
        <v>7</v>
      </c>
      <c r="K368" s="2">
        <v>13.214876033057852</v>
      </c>
      <c r="L368" s="2">
        <f t="shared" si="16"/>
        <v>6.6074380165289259</v>
      </c>
      <c r="M368" s="2">
        <f t="shared" si="17"/>
        <v>6.6074380165289259</v>
      </c>
      <c r="O368" s="1"/>
    </row>
    <row r="369" spans="3:15" x14ac:dyDescent="0.25">
      <c r="C369" t="str">
        <f t="shared" si="15"/>
        <v>Diciembre</v>
      </c>
      <c r="D369" s="1">
        <v>44559</v>
      </c>
      <c r="E369" s="1" t="s">
        <v>28</v>
      </c>
      <c r="F369" t="s">
        <v>5</v>
      </c>
      <c r="G369" t="s">
        <v>22</v>
      </c>
      <c r="H369" t="s">
        <v>6</v>
      </c>
      <c r="I369" t="s">
        <v>23</v>
      </c>
      <c r="J369" t="s">
        <v>10</v>
      </c>
      <c r="K369" s="2">
        <v>26.438016528925619</v>
      </c>
      <c r="L369" s="2">
        <f t="shared" si="16"/>
        <v>13.21900826446281</v>
      </c>
      <c r="M369" s="2">
        <f t="shared" si="17"/>
        <v>13.21900826446281</v>
      </c>
      <c r="O369" s="1"/>
    </row>
    <row r="370" spans="3:15" x14ac:dyDescent="0.25">
      <c r="C370" t="str">
        <f t="shared" si="15"/>
        <v>Diciembre</v>
      </c>
      <c r="D370" s="1">
        <v>44560</v>
      </c>
      <c r="E370" s="1" t="s">
        <v>35</v>
      </c>
      <c r="F370" t="s">
        <v>0</v>
      </c>
      <c r="G370" t="s">
        <v>21</v>
      </c>
      <c r="H370" t="s">
        <v>19</v>
      </c>
      <c r="I370" t="s">
        <v>23</v>
      </c>
      <c r="J370" t="s">
        <v>4</v>
      </c>
      <c r="K370" s="2">
        <v>11.561983471074381</v>
      </c>
      <c r="L370" s="2">
        <f t="shared" si="16"/>
        <v>5.7809917355371905</v>
      </c>
      <c r="M370" s="2">
        <f t="shared" si="17"/>
        <v>5.7809917355371905</v>
      </c>
      <c r="O370" s="1"/>
    </row>
    <row r="371" spans="3:15" x14ac:dyDescent="0.25">
      <c r="C371" t="str">
        <f t="shared" si="15"/>
        <v>Diciembre</v>
      </c>
      <c r="D371" s="1">
        <v>44561</v>
      </c>
      <c r="E371" s="1" t="s">
        <v>35</v>
      </c>
      <c r="F371" t="s">
        <v>0</v>
      </c>
      <c r="G371" t="s">
        <v>21</v>
      </c>
      <c r="H371" t="s">
        <v>6</v>
      </c>
      <c r="I371" t="s">
        <v>17</v>
      </c>
      <c r="J371" t="s">
        <v>10</v>
      </c>
      <c r="K371" s="2">
        <v>15.694214876033056</v>
      </c>
      <c r="L371" s="2">
        <f t="shared" si="16"/>
        <v>7.8471074380165282</v>
      </c>
      <c r="M371" s="2">
        <f t="shared" si="17"/>
        <v>7.8471074380165282</v>
      </c>
      <c r="O37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3F35-6627-4E8D-83D0-9DE72FE9D12F}">
  <dimension ref="A1:C16"/>
  <sheetViews>
    <sheetView showGridLines="0" workbookViewId="0">
      <selection activeCell="F26" sqref="F26"/>
    </sheetView>
  </sheetViews>
  <sheetFormatPr baseColWidth="10" defaultRowHeight="15" x14ac:dyDescent="0.25"/>
  <cols>
    <col min="3" max="3" width="40.28515625" customWidth="1"/>
    <col min="4" max="4" width="11.5703125" customWidth="1"/>
  </cols>
  <sheetData>
    <row r="1" spans="1:3" x14ac:dyDescent="0.25">
      <c r="B1" s="3" t="s">
        <v>80</v>
      </c>
      <c r="C1" s="3" t="s">
        <v>81</v>
      </c>
    </row>
    <row r="3" spans="1:3" x14ac:dyDescent="0.25">
      <c r="C3" s="6" t="s">
        <v>67</v>
      </c>
    </row>
    <row r="4" spans="1:3" x14ac:dyDescent="0.25">
      <c r="A4" s="5"/>
      <c r="B4" s="7" t="s">
        <v>66</v>
      </c>
      <c r="C4" s="8" t="s">
        <v>64</v>
      </c>
    </row>
    <row r="5" spans="1:3" x14ac:dyDescent="0.25">
      <c r="A5" s="5"/>
      <c r="B5" s="7" t="s">
        <v>65</v>
      </c>
      <c r="C5" s="8" t="s">
        <v>74</v>
      </c>
    </row>
    <row r="6" spans="1:3" x14ac:dyDescent="0.25">
      <c r="A6" s="5"/>
      <c r="B6" s="7" t="s">
        <v>68</v>
      </c>
      <c r="C6" s="8" t="s">
        <v>77</v>
      </c>
    </row>
    <row r="7" spans="1:3" x14ac:dyDescent="0.25">
      <c r="A7" s="5"/>
      <c r="B7" s="7" t="s">
        <v>69</v>
      </c>
      <c r="C7" s="8" t="s">
        <v>63</v>
      </c>
    </row>
    <row r="8" spans="1:3" x14ac:dyDescent="0.25">
      <c r="A8" s="5"/>
      <c r="B8" s="7" t="s">
        <v>70</v>
      </c>
      <c r="C8" s="8" t="s">
        <v>76</v>
      </c>
    </row>
    <row r="9" spans="1:3" x14ac:dyDescent="0.25">
      <c r="A9" s="5"/>
      <c r="B9" s="9"/>
    </row>
    <row r="10" spans="1:3" x14ac:dyDescent="0.25">
      <c r="A10" s="5"/>
    </row>
    <row r="11" spans="1:3" x14ac:dyDescent="0.25">
      <c r="A11" s="5"/>
    </row>
    <row r="12" spans="1:3" x14ac:dyDescent="0.25">
      <c r="A12" s="5"/>
    </row>
    <row r="13" spans="1:3" x14ac:dyDescent="0.25">
      <c r="A13" s="5"/>
    </row>
    <row r="14" spans="1:3" x14ac:dyDescent="0.25">
      <c r="A14" s="5"/>
    </row>
    <row r="15" spans="1:3" x14ac:dyDescent="0.25">
      <c r="A15" s="5"/>
    </row>
    <row r="16" spans="1:3" x14ac:dyDescent="0.25">
      <c r="A16" s="5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C18E76D-1390-4C53-9A99-951153CF616F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A4:A16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2A4E-1880-4239-826B-E824EC516C7F}">
  <dimension ref="A1:E26"/>
  <sheetViews>
    <sheetView tabSelected="1" topLeftCell="A10" workbookViewId="0">
      <selection activeCell="J9" sqref="J9"/>
    </sheetView>
  </sheetViews>
  <sheetFormatPr baseColWidth="10" defaultRowHeight="15" x14ac:dyDescent="0.25"/>
  <cols>
    <col min="1" max="1" width="18" customWidth="1"/>
    <col min="4" max="4" width="27.42578125" customWidth="1"/>
    <col min="5" max="5" width="28.140625" customWidth="1"/>
  </cols>
  <sheetData>
    <row r="1" spans="1:5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</row>
    <row r="2" spans="1:5" x14ac:dyDescent="0.25">
      <c r="A2" s="1">
        <v>44927</v>
      </c>
      <c r="B2" s="21">
        <v>538.26033057851248</v>
      </c>
    </row>
    <row r="3" spans="1:5" x14ac:dyDescent="0.25">
      <c r="A3" s="1">
        <v>44958</v>
      </c>
      <c r="B3" s="21">
        <v>536.6487603305784</v>
      </c>
    </row>
    <row r="4" spans="1:5" x14ac:dyDescent="0.25">
      <c r="A4" s="1">
        <v>44986</v>
      </c>
      <c r="B4" s="21">
        <v>275.97107438016525</v>
      </c>
    </row>
    <row r="5" spans="1:5" x14ac:dyDescent="0.25">
      <c r="A5" s="1">
        <v>45017</v>
      </c>
      <c r="B5" s="21">
        <v>458.7933884297521</v>
      </c>
    </row>
    <row r="6" spans="1:5" x14ac:dyDescent="0.25">
      <c r="A6" s="1">
        <v>45047</v>
      </c>
      <c r="B6" s="21">
        <v>462.6611570247934</v>
      </c>
    </row>
    <row r="7" spans="1:5" x14ac:dyDescent="0.25">
      <c r="A7" s="1">
        <v>45078</v>
      </c>
      <c r="B7" s="21">
        <v>398.01239669421483</v>
      </c>
    </row>
    <row r="8" spans="1:5" x14ac:dyDescent="0.25">
      <c r="A8" s="1">
        <v>45108</v>
      </c>
      <c r="B8" s="21">
        <v>376.32231404958679</v>
      </c>
    </row>
    <row r="9" spans="1:5" x14ac:dyDescent="0.25">
      <c r="A9" s="1">
        <v>45139</v>
      </c>
      <c r="B9" s="21">
        <v>284.19421487603307</v>
      </c>
    </row>
    <row r="10" spans="1:5" x14ac:dyDescent="0.25">
      <c r="A10" s="1">
        <v>45170</v>
      </c>
      <c r="B10" s="21">
        <v>326.5371900826446</v>
      </c>
    </row>
    <row r="11" spans="1:5" x14ac:dyDescent="0.25">
      <c r="A11" s="1">
        <v>45200</v>
      </c>
      <c r="B11" s="21">
        <v>605.21900826446279</v>
      </c>
    </row>
    <row r="12" spans="1:5" x14ac:dyDescent="0.25">
      <c r="A12" s="1">
        <v>45231</v>
      </c>
      <c r="B12" s="21">
        <v>475.56611570247929</v>
      </c>
    </row>
    <row r="13" spans="1:5" x14ac:dyDescent="0.25">
      <c r="A13" s="1">
        <v>45261</v>
      </c>
      <c r="B13" s="21">
        <v>446.10330578512389</v>
      </c>
      <c r="C13" s="21">
        <v>446.10330578512389</v>
      </c>
      <c r="D13" s="21">
        <v>446.10330578512389</v>
      </c>
      <c r="E13" s="21">
        <v>446.10330578512389</v>
      </c>
    </row>
    <row r="14" spans="1:5" x14ac:dyDescent="0.25">
      <c r="A14" s="1">
        <v>45292</v>
      </c>
      <c r="C14" s="21">
        <f t="shared" ref="C14:C26" si="0">_xlfn.FORECAST.ETS(A14,$B$2:$B$13,$A$2:$A$13,1,1)</f>
        <v>437.27124896941535</v>
      </c>
      <c r="D14" s="21">
        <f t="shared" ref="D14:D26" si="1">C14-_xlfn.FORECAST.ETS.CONFINT(A14,$B$2:$B$13,$A$2:$A$13,0.95,1,1)</f>
        <v>213.03781592754819</v>
      </c>
      <c r="E14" s="21">
        <f t="shared" ref="E14:E26" si="2">C14+_xlfn.FORECAST.ETS.CONFINT(A14,$B$2:$B$13,$A$2:$A$13,0.95,1,1)</f>
        <v>661.50468201128251</v>
      </c>
    </row>
    <row r="15" spans="1:5" x14ac:dyDescent="0.25">
      <c r="A15" s="1">
        <v>45323</v>
      </c>
      <c r="C15" s="21">
        <f t="shared" si="0"/>
        <v>435.2938377640163</v>
      </c>
      <c r="D15" s="21">
        <f t="shared" si="1"/>
        <v>204.10481851465892</v>
      </c>
      <c r="E15" s="21">
        <f t="shared" si="2"/>
        <v>666.48285701337363</v>
      </c>
    </row>
    <row r="16" spans="1:5" x14ac:dyDescent="0.25">
      <c r="A16" s="1">
        <v>45352</v>
      </c>
      <c r="C16" s="21">
        <f t="shared" si="0"/>
        <v>433.31642655861702</v>
      </c>
      <c r="D16" s="21">
        <f t="shared" si="1"/>
        <v>195.32192261501268</v>
      </c>
      <c r="E16" s="21">
        <f t="shared" si="2"/>
        <v>671.31093050222137</v>
      </c>
    </row>
    <row r="17" spans="1:5" x14ac:dyDescent="0.25">
      <c r="A17" s="1">
        <v>45383</v>
      </c>
      <c r="C17" s="21">
        <f t="shared" si="0"/>
        <v>431.33901535321797</v>
      </c>
      <c r="D17" s="21">
        <f t="shared" si="1"/>
        <v>186.6763968095299</v>
      </c>
      <c r="E17" s="21">
        <f t="shared" si="2"/>
        <v>676.00163389690601</v>
      </c>
    </row>
    <row r="18" spans="1:5" x14ac:dyDescent="0.25">
      <c r="A18" s="1">
        <v>45413</v>
      </c>
      <c r="C18" s="21">
        <f t="shared" si="0"/>
        <v>429.3616041478187</v>
      </c>
      <c r="D18" s="21">
        <f t="shared" si="1"/>
        <v>178.15710140429613</v>
      </c>
      <c r="E18" s="21">
        <f t="shared" si="2"/>
        <v>680.56610689134129</v>
      </c>
    </row>
    <row r="19" spans="1:5" x14ac:dyDescent="0.25">
      <c r="A19" s="1">
        <v>45444</v>
      </c>
      <c r="C19" s="21">
        <f t="shared" si="0"/>
        <v>427.3841929424197</v>
      </c>
      <c r="D19" s="21">
        <f t="shared" si="1"/>
        <v>169.7542251076859</v>
      </c>
      <c r="E19" s="21">
        <f t="shared" si="2"/>
        <v>685.01416077715351</v>
      </c>
    </row>
    <row r="20" spans="1:5" x14ac:dyDescent="0.25">
      <c r="A20" s="1">
        <v>45474</v>
      </c>
      <c r="C20" s="21">
        <f t="shared" si="0"/>
        <v>425.40678173702042</v>
      </c>
      <c r="D20" s="21">
        <f t="shared" si="1"/>
        <v>161.45907506458911</v>
      </c>
      <c r="E20" s="21">
        <f t="shared" si="2"/>
        <v>689.35448840945173</v>
      </c>
    </row>
    <row r="21" spans="1:5" x14ac:dyDescent="0.25">
      <c r="A21" s="1">
        <v>45505</v>
      </c>
      <c r="C21" s="21">
        <f t="shared" si="0"/>
        <v>423.42937053162137</v>
      </c>
      <c r="D21" s="21">
        <f t="shared" si="1"/>
        <v>153.26390761451393</v>
      </c>
      <c r="E21" s="21">
        <f t="shared" si="2"/>
        <v>693.59483344872888</v>
      </c>
    </row>
    <row r="22" spans="1:5" x14ac:dyDescent="0.25">
      <c r="A22" s="1">
        <v>45536</v>
      </c>
      <c r="C22" s="21">
        <f t="shared" si="0"/>
        <v>421.4519593262221</v>
      </c>
      <c r="D22" s="21">
        <f t="shared" si="1"/>
        <v>145.16179052803926</v>
      </c>
      <c r="E22" s="21">
        <f t="shared" si="2"/>
        <v>697.74212812440487</v>
      </c>
    </row>
    <row r="23" spans="1:5" x14ac:dyDescent="0.25">
      <c r="A23" s="1">
        <v>45566</v>
      </c>
      <c r="C23" s="21">
        <f t="shared" si="0"/>
        <v>419.47454812082304</v>
      </c>
      <c r="D23" s="21">
        <f t="shared" si="1"/>
        <v>137.1464898573181</v>
      </c>
      <c r="E23" s="21">
        <f t="shared" si="2"/>
        <v>701.80260638432799</v>
      </c>
    </row>
    <row r="24" spans="1:5" x14ac:dyDescent="0.25">
      <c r="A24" s="1">
        <v>45597</v>
      </c>
      <c r="C24" s="21">
        <f t="shared" si="0"/>
        <v>417.49713691542377</v>
      </c>
      <c r="D24" s="21">
        <f t="shared" si="1"/>
        <v>129.21237623699665</v>
      </c>
      <c r="E24" s="21">
        <f t="shared" si="2"/>
        <v>705.78189759385089</v>
      </c>
    </row>
    <row r="25" spans="1:5" x14ac:dyDescent="0.25">
      <c r="A25" s="1">
        <v>45627</v>
      </c>
      <c r="C25" s="21">
        <f t="shared" si="0"/>
        <v>415.51972571002472</v>
      </c>
      <c r="D25" s="21">
        <f t="shared" si="1"/>
        <v>121.35434670439776</v>
      </c>
      <c r="E25" s="21">
        <f t="shared" si="2"/>
        <v>709.68510471565173</v>
      </c>
    </row>
    <row r="26" spans="1:5" x14ac:dyDescent="0.25">
      <c r="A26" s="1">
        <v>45657</v>
      </c>
      <c r="C26" s="21">
        <f t="shared" si="0"/>
        <v>413.6061019628641</v>
      </c>
      <c r="D26" s="21">
        <f t="shared" si="1"/>
        <v>113.8171822167792</v>
      </c>
      <c r="E26" s="21">
        <f t="shared" si="2"/>
        <v>713.395021708949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A8C2-5A3D-4F6D-9DCB-666AFC08B611}">
  <dimension ref="A2:W37"/>
  <sheetViews>
    <sheetView topLeftCell="C1" workbookViewId="0">
      <selection activeCell="K3" sqref="K3:V11"/>
    </sheetView>
  </sheetViews>
  <sheetFormatPr baseColWidth="10" defaultColWidth="11.5703125" defaultRowHeight="15" x14ac:dyDescent="0.25"/>
  <cols>
    <col min="2" max="2" width="21.42578125" customWidth="1"/>
    <col min="3" max="3" width="17.5703125" customWidth="1"/>
    <col min="7" max="7" width="17.42578125" customWidth="1"/>
  </cols>
  <sheetData>
    <row r="2" spans="1:23" x14ac:dyDescent="0.25">
      <c r="C2" s="12" t="s">
        <v>72</v>
      </c>
      <c r="G2" s="12" t="s">
        <v>75</v>
      </c>
      <c r="K2" s="12" t="s">
        <v>51</v>
      </c>
      <c r="L2" s="12" t="s">
        <v>52</v>
      </c>
      <c r="M2" s="12" t="s">
        <v>53</v>
      </c>
      <c r="N2" s="12" t="s">
        <v>54</v>
      </c>
      <c r="O2" s="12" t="s">
        <v>55</v>
      </c>
      <c r="P2" s="12" t="s">
        <v>56</v>
      </c>
      <c r="Q2" s="12" t="s">
        <v>57</v>
      </c>
      <c r="R2" s="12" t="s">
        <v>58</v>
      </c>
      <c r="S2" s="12" t="s">
        <v>82</v>
      </c>
      <c r="T2" s="12" t="s">
        <v>59</v>
      </c>
      <c r="U2" s="12" t="s">
        <v>60</v>
      </c>
      <c r="V2" s="12" t="s">
        <v>61</v>
      </c>
      <c r="W2" s="14" t="s">
        <v>73</v>
      </c>
    </row>
    <row r="3" spans="1:23" x14ac:dyDescent="0.25">
      <c r="A3" s="1">
        <v>44927</v>
      </c>
      <c r="B3" s="12" t="s">
        <v>51</v>
      </c>
      <c r="C3" s="11">
        <f>SUMIF('Base de datos'!$C$4:$C$371,Analisis!B3,'Base de datos'!$M$4:$M$371)</f>
        <v>538.26033057851248</v>
      </c>
      <c r="F3" s="12" t="s">
        <v>0</v>
      </c>
      <c r="G3" s="8">
        <f>COUNTIF('Base de datos'!$F$4:$F$371,Analisis!F3)</f>
        <v>192</v>
      </c>
      <c r="J3" s="12" t="s">
        <v>11</v>
      </c>
      <c r="K3" s="16">
        <f>COUNTIFS('Base de datos'!$G$4:$G$371,Analisis!$J3,'Base de datos'!$C$4:$C$371,Analisis!K$2)</f>
        <v>6</v>
      </c>
      <c r="L3" s="16">
        <f>COUNTIFS('Base de datos'!$G$4:$G$371,Analisis!$J3,'Base de datos'!$C$4:$C$371,Analisis!L$2)</f>
        <v>2</v>
      </c>
      <c r="M3" s="16">
        <f>COUNTIFS('Base de datos'!$G$4:$G$371,Analisis!$J3,'Base de datos'!$C$4:$C$371,Analisis!M$2)</f>
        <v>2</v>
      </c>
      <c r="N3" s="16">
        <f>COUNTIFS('Base de datos'!$G$4:$G$371,Analisis!$J3,'Base de datos'!$C$4:$C$371,Analisis!N$2)</f>
        <v>2</v>
      </c>
      <c r="O3" s="16">
        <f>COUNTIFS('Base de datos'!$G$4:$G$371,Analisis!$J3,'Base de datos'!$C$4:$C$371,Analisis!O$2)</f>
        <v>5</v>
      </c>
      <c r="P3" s="16">
        <f>COUNTIFS('Base de datos'!$G$4:$G$371,Analisis!$J3,'Base de datos'!$C$4:$C$371,Analisis!P$2)</f>
        <v>5</v>
      </c>
      <c r="Q3" s="16">
        <f>COUNTIFS('Base de datos'!$G$4:$G$371,Analisis!$J3,'Base de datos'!$C$4:$C$371,Analisis!Q$2)</f>
        <v>1</v>
      </c>
      <c r="R3" s="16">
        <f>COUNTIFS('Base de datos'!$G$4:$G$371,Analisis!$J3,'Base de datos'!$C$4:$C$371,Analisis!R$2)</f>
        <v>2</v>
      </c>
      <c r="S3" s="16">
        <f>COUNTIFS('Base de datos'!$G$4:$G$371,Analisis!$J3,'Base de datos'!$C$4:$C$371,Analisis!S$2)</f>
        <v>1</v>
      </c>
      <c r="T3" s="16">
        <f>COUNTIFS('Base de datos'!$G$4:$G$371,Analisis!$J3,'Base de datos'!$C$4:$C$371,Analisis!T$2)</f>
        <v>3</v>
      </c>
      <c r="U3" s="16">
        <f>COUNTIFS('Base de datos'!$G$4:$G$371,Analisis!$J3,'Base de datos'!$C$4:$C$371,Analisis!U$2)</f>
        <v>4</v>
      </c>
      <c r="V3" s="16">
        <f>COUNTIFS('Base de datos'!$G$4:$G$371,Analisis!$J3,'Base de datos'!$C$4:$C$371,Analisis!V$2)</f>
        <v>3</v>
      </c>
      <c r="W3" s="17">
        <f t="shared" ref="W3:W12" si="0">SUM(K3:V3)</f>
        <v>36</v>
      </c>
    </row>
    <row r="4" spans="1:23" x14ac:dyDescent="0.25">
      <c r="A4" s="1">
        <v>44958</v>
      </c>
      <c r="B4" s="12" t="s">
        <v>52</v>
      </c>
      <c r="C4" s="11">
        <f>SUMIF('Base de datos'!$C$4:$C$371,Analisis!B4,'Base de datos'!$M$4:$M$371)</f>
        <v>536.6487603305784</v>
      </c>
      <c r="D4" s="4"/>
      <c r="F4" s="12" t="s">
        <v>5</v>
      </c>
      <c r="G4" s="8">
        <f>COUNTIF('Base de datos'!$F$4:$F$371,Analisis!F4)</f>
        <v>176</v>
      </c>
      <c r="J4" s="12" t="s">
        <v>18</v>
      </c>
      <c r="K4" s="16">
        <f>COUNTIFS('Base de datos'!$G$4:$G$371,Analisis!$J4,'Base de datos'!$C$4:$C$371,Analisis!K$2)</f>
        <v>4</v>
      </c>
      <c r="L4" s="16">
        <f>COUNTIFS('Base de datos'!$G$4:$G$371,Analisis!$J4,'Base de datos'!$C$4:$C$371,Analisis!L$2)</f>
        <v>4</v>
      </c>
      <c r="M4" s="16">
        <f>COUNTIFS('Base de datos'!$G$4:$G$371,Analisis!$J4,'Base de datos'!$C$4:$C$371,Analisis!M$2)</f>
        <v>1</v>
      </c>
      <c r="N4" s="16">
        <f>COUNTIFS('Base de datos'!$G$4:$G$371,Analisis!$J4,'Base de datos'!$C$4:$C$371,Analisis!N$2)</f>
        <v>3</v>
      </c>
      <c r="O4" s="16">
        <f>COUNTIFS('Base de datos'!$G$4:$G$371,Analisis!$J4,'Base de datos'!$C$4:$C$371,Analisis!O$2)</f>
        <v>0</v>
      </c>
      <c r="P4" s="16">
        <f>COUNTIFS('Base de datos'!$G$4:$G$371,Analisis!$J4,'Base de datos'!$C$4:$C$371,Analisis!P$2)</f>
        <v>0</v>
      </c>
      <c r="Q4" s="16">
        <f>COUNTIFS('Base de datos'!$G$4:$G$371,Analisis!$J4,'Base de datos'!$C$4:$C$371,Analisis!Q$2)</f>
        <v>0</v>
      </c>
      <c r="R4" s="16">
        <f>COUNTIFS('Base de datos'!$G$4:$G$371,Analisis!$J4,'Base de datos'!$C$4:$C$371,Analisis!R$2)</f>
        <v>0</v>
      </c>
      <c r="S4" s="16">
        <f>COUNTIFS('Base de datos'!$G$4:$G$371,Analisis!$J4,'Base de datos'!$C$4:$C$371,Analisis!S$2)</f>
        <v>1</v>
      </c>
      <c r="T4" s="16">
        <f>COUNTIFS('Base de datos'!$G$4:$G$371,Analisis!$J4,'Base de datos'!$C$4:$C$371,Analisis!T$2)</f>
        <v>8</v>
      </c>
      <c r="U4" s="16">
        <f>COUNTIFS('Base de datos'!$G$4:$G$371,Analisis!$J4,'Base de datos'!$C$4:$C$371,Analisis!U$2)</f>
        <v>4</v>
      </c>
      <c r="V4" s="16">
        <f>COUNTIFS('Base de datos'!$G$4:$G$371,Analisis!$J4,'Base de datos'!$C$4:$C$371,Analisis!V$2)</f>
        <v>5</v>
      </c>
      <c r="W4" s="17">
        <f t="shared" si="0"/>
        <v>30</v>
      </c>
    </row>
    <row r="5" spans="1:23" x14ac:dyDescent="0.25">
      <c r="A5" s="1">
        <v>44986</v>
      </c>
      <c r="B5" s="12" t="s">
        <v>53</v>
      </c>
      <c r="C5" s="11">
        <f>SUMIF('Base de datos'!$C$4:$C$371,Analisis!B5,'Base de datos'!$M$4:$M$371)</f>
        <v>275.97107438016525</v>
      </c>
      <c r="D5" s="4"/>
      <c r="J5" s="12" t="s">
        <v>1</v>
      </c>
      <c r="K5" s="16">
        <f>COUNTIFS('Base de datos'!$G$4:$G$371,Analisis!$J5,'Base de datos'!$C$4:$C$371,Analisis!K$2)</f>
        <v>4</v>
      </c>
      <c r="L5" s="16">
        <f>COUNTIFS('Base de datos'!$G$4:$G$371,Analisis!$J5,'Base de datos'!$C$4:$C$371,Analisis!L$2)</f>
        <v>10</v>
      </c>
      <c r="M5" s="16">
        <f>COUNTIFS('Base de datos'!$G$4:$G$371,Analisis!$J5,'Base de datos'!$C$4:$C$371,Analisis!M$2)</f>
        <v>4</v>
      </c>
      <c r="N5" s="16">
        <f>COUNTIFS('Base de datos'!$G$4:$G$371,Analisis!$J5,'Base de datos'!$C$4:$C$371,Analisis!N$2)</f>
        <v>1</v>
      </c>
      <c r="O5" s="16">
        <f>COUNTIFS('Base de datos'!$G$4:$G$371,Analisis!$J5,'Base de datos'!$C$4:$C$371,Analisis!O$2)</f>
        <v>5</v>
      </c>
      <c r="P5" s="16">
        <f>COUNTIFS('Base de datos'!$G$4:$G$371,Analisis!$J5,'Base de datos'!$C$4:$C$371,Analisis!P$2)</f>
        <v>4</v>
      </c>
      <c r="Q5" s="16">
        <f>COUNTIFS('Base de datos'!$G$4:$G$371,Analisis!$J5,'Base de datos'!$C$4:$C$371,Analisis!Q$2)</f>
        <v>6</v>
      </c>
      <c r="R5" s="16">
        <f>COUNTIFS('Base de datos'!$G$4:$G$371,Analisis!$J5,'Base de datos'!$C$4:$C$371,Analisis!R$2)</f>
        <v>3</v>
      </c>
      <c r="S5" s="16">
        <f>COUNTIFS('Base de datos'!$G$4:$G$371,Analisis!$J5,'Base de datos'!$C$4:$C$371,Analisis!S$2)</f>
        <v>6</v>
      </c>
      <c r="T5" s="16">
        <f>COUNTIFS('Base de datos'!$G$4:$G$371,Analisis!$J5,'Base de datos'!$C$4:$C$371,Analisis!T$2)</f>
        <v>2</v>
      </c>
      <c r="U5" s="16">
        <f>COUNTIFS('Base de datos'!$G$4:$G$371,Analisis!$J5,'Base de datos'!$C$4:$C$371,Analisis!U$2)</f>
        <v>12</v>
      </c>
      <c r="V5" s="16">
        <f>COUNTIFS('Base de datos'!$G$4:$G$371,Analisis!$J5,'Base de datos'!$C$4:$C$371,Analisis!V$2)</f>
        <v>8</v>
      </c>
      <c r="W5" s="17">
        <f t="shared" si="0"/>
        <v>65</v>
      </c>
    </row>
    <row r="6" spans="1:23" x14ac:dyDescent="0.25">
      <c r="A6" s="1">
        <v>45017</v>
      </c>
      <c r="B6" s="12" t="s">
        <v>54</v>
      </c>
      <c r="C6" s="11">
        <f>SUMIF('Base de datos'!$C$4:$C$371,Analisis!B6,'Base de datos'!$M$4:$M$371)</f>
        <v>458.7933884297521</v>
      </c>
      <c r="D6" s="4"/>
      <c r="J6" s="12" t="s">
        <v>22</v>
      </c>
      <c r="K6" s="16">
        <f>COUNTIFS('Base de datos'!$G$4:$G$371,Analisis!$J6,'Base de datos'!$C$4:$C$371,Analisis!K$2)</f>
        <v>7</v>
      </c>
      <c r="L6" s="16">
        <f>COUNTIFS('Base de datos'!$G$4:$G$371,Analisis!$J6,'Base de datos'!$C$4:$C$371,Analisis!L$2)</f>
        <v>2</v>
      </c>
      <c r="M6" s="16">
        <f>COUNTIFS('Base de datos'!$G$4:$G$371,Analisis!$J6,'Base de datos'!$C$4:$C$371,Analisis!M$2)</f>
        <v>1</v>
      </c>
      <c r="N6" s="16">
        <f>COUNTIFS('Base de datos'!$G$4:$G$371,Analisis!$J6,'Base de datos'!$C$4:$C$371,Analisis!N$2)</f>
        <v>7</v>
      </c>
      <c r="O6" s="16">
        <f>COUNTIFS('Base de datos'!$G$4:$G$371,Analisis!$J6,'Base de datos'!$C$4:$C$371,Analisis!O$2)</f>
        <v>8</v>
      </c>
      <c r="P6" s="16">
        <f>COUNTIFS('Base de datos'!$G$4:$G$371,Analisis!$J6,'Base de datos'!$C$4:$C$371,Analisis!P$2)</f>
        <v>8</v>
      </c>
      <c r="Q6" s="16">
        <f>COUNTIFS('Base de datos'!$G$4:$G$371,Analisis!$J6,'Base de datos'!$C$4:$C$371,Analisis!Q$2)</f>
        <v>11</v>
      </c>
      <c r="R6" s="16">
        <f>COUNTIFS('Base de datos'!$G$4:$G$371,Analisis!$J6,'Base de datos'!$C$4:$C$371,Analisis!R$2)</f>
        <v>4</v>
      </c>
      <c r="S6" s="16">
        <f>COUNTIFS('Base de datos'!$G$4:$G$371,Analisis!$J6,'Base de datos'!$C$4:$C$371,Analisis!S$2)</f>
        <v>9</v>
      </c>
      <c r="T6" s="16">
        <f>COUNTIFS('Base de datos'!$G$4:$G$371,Analisis!$J6,'Base de datos'!$C$4:$C$371,Analisis!T$2)</f>
        <v>9</v>
      </c>
      <c r="U6" s="16">
        <f>COUNTIFS('Base de datos'!$G$4:$G$371,Analisis!$J6,'Base de datos'!$C$4:$C$371,Analisis!U$2)</f>
        <v>3</v>
      </c>
      <c r="V6" s="16">
        <f>COUNTIFS('Base de datos'!$G$4:$G$371,Analisis!$J6,'Base de datos'!$C$4:$C$371,Analisis!V$2)</f>
        <v>3</v>
      </c>
      <c r="W6" s="17">
        <f t="shared" si="0"/>
        <v>72</v>
      </c>
    </row>
    <row r="7" spans="1:23" x14ac:dyDescent="0.25">
      <c r="A7" s="1">
        <v>45047</v>
      </c>
      <c r="B7" s="12" t="s">
        <v>55</v>
      </c>
      <c r="C7" s="11">
        <f>SUMIF('Base de datos'!$C$4:$C$371,Analisis!B7,'Base de datos'!$M$4:$M$371)</f>
        <v>462.6611570247934</v>
      </c>
      <c r="D7" s="4"/>
      <c r="J7" s="12" t="s">
        <v>16</v>
      </c>
      <c r="K7" s="16">
        <f>COUNTIFS('Base de datos'!$G$4:$G$371,Analisis!$J7,'Base de datos'!$C$4:$C$371,Analisis!K$2)</f>
        <v>6</v>
      </c>
      <c r="L7" s="16">
        <f>COUNTIFS('Base de datos'!$G$4:$G$371,Analisis!$J7,'Base de datos'!$C$4:$C$371,Analisis!L$2)</f>
        <v>2</v>
      </c>
      <c r="M7" s="16">
        <f>COUNTIFS('Base de datos'!$G$4:$G$371,Analisis!$J7,'Base de datos'!$C$4:$C$371,Analisis!M$2)</f>
        <v>4</v>
      </c>
      <c r="N7" s="16">
        <f>COUNTIFS('Base de datos'!$G$4:$G$371,Analisis!$J7,'Base de datos'!$C$4:$C$371,Analisis!N$2)</f>
        <v>5</v>
      </c>
      <c r="O7" s="16">
        <f>COUNTIFS('Base de datos'!$G$4:$G$371,Analisis!$J7,'Base de datos'!$C$4:$C$371,Analisis!O$2)</f>
        <v>2</v>
      </c>
      <c r="P7" s="16">
        <f>COUNTIFS('Base de datos'!$G$4:$G$371,Analisis!$J7,'Base de datos'!$C$4:$C$371,Analisis!P$2)</f>
        <v>4</v>
      </c>
      <c r="Q7" s="16">
        <f>COUNTIFS('Base de datos'!$G$4:$G$371,Analisis!$J7,'Base de datos'!$C$4:$C$371,Analisis!Q$2)</f>
        <v>4</v>
      </c>
      <c r="R7" s="16">
        <f>COUNTIFS('Base de datos'!$G$4:$G$371,Analisis!$J7,'Base de datos'!$C$4:$C$371,Analisis!R$2)</f>
        <v>1</v>
      </c>
      <c r="S7" s="16">
        <f>COUNTIFS('Base de datos'!$G$4:$G$371,Analisis!$J7,'Base de datos'!$C$4:$C$371,Analisis!S$2)</f>
        <v>1</v>
      </c>
      <c r="T7" s="16">
        <f>COUNTIFS('Base de datos'!$G$4:$G$371,Analisis!$J7,'Base de datos'!$C$4:$C$371,Analisis!T$2)</f>
        <v>5</v>
      </c>
      <c r="U7" s="16">
        <f>COUNTIFS('Base de datos'!$G$4:$G$371,Analisis!$J7,'Base de datos'!$C$4:$C$371,Analisis!U$2)</f>
        <v>4</v>
      </c>
      <c r="V7" s="16">
        <f>COUNTIFS('Base de datos'!$G$4:$G$371,Analisis!$J7,'Base de datos'!$C$4:$C$371,Analisis!V$2)</f>
        <v>0</v>
      </c>
      <c r="W7" s="17">
        <f t="shared" si="0"/>
        <v>38</v>
      </c>
    </row>
    <row r="8" spans="1:23" x14ac:dyDescent="0.25">
      <c r="A8" s="1">
        <v>45078</v>
      </c>
      <c r="B8" s="12" t="s">
        <v>56</v>
      </c>
      <c r="C8" s="11">
        <f>SUMIF('Base de datos'!$C$4:$C$371,Analisis!B8,'Base de datos'!$M$4:$M$371)</f>
        <v>398.01239669421483</v>
      </c>
      <c r="D8" s="4"/>
      <c r="J8" s="12" t="s">
        <v>62</v>
      </c>
      <c r="K8" s="16">
        <f>COUNTIFS('Base de datos'!$G$4:$G$371,Analisis!$J8,'Base de datos'!$C$4:$C$371,Analisis!K$2)</f>
        <v>3</v>
      </c>
      <c r="L8" s="16">
        <f>COUNTIFS('Base de datos'!$G$4:$G$371,Analisis!$J8,'Base de datos'!$C$4:$C$371,Analisis!L$2)</f>
        <v>3</v>
      </c>
      <c r="M8" s="16">
        <f>COUNTIFS('Base de datos'!$G$4:$G$371,Analisis!$J8,'Base de datos'!$C$4:$C$371,Analisis!M$2)</f>
        <v>5</v>
      </c>
      <c r="N8" s="16">
        <f>COUNTIFS('Base de datos'!$G$4:$G$371,Analisis!$J8,'Base de datos'!$C$4:$C$371,Analisis!N$2)</f>
        <v>4</v>
      </c>
      <c r="O8" s="16">
        <f>COUNTIFS('Base de datos'!$G$4:$G$371,Analisis!$J8,'Base de datos'!$C$4:$C$371,Analisis!O$2)</f>
        <v>7</v>
      </c>
      <c r="P8" s="16">
        <f>COUNTIFS('Base de datos'!$G$4:$G$371,Analisis!$J8,'Base de datos'!$C$4:$C$371,Analisis!P$2)</f>
        <v>5</v>
      </c>
      <c r="Q8" s="16">
        <f>COUNTIFS('Base de datos'!$G$4:$G$371,Analisis!$J8,'Base de datos'!$C$4:$C$371,Analisis!Q$2)</f>
        <v>5</v>
      </c>
      <c r="R8" s="16">
        <f>COUNTIFS('Base de datos'!$G$4:$G$371,Analisis!$J8,'Base de datos'!$C$4:$C$371,Analisis!R$2)</f>
        <v>2</v>
      </c>
      <c r="S8" s="16">
        <f>COUNTIFS('Base de datos'!$G$4:$G$371,Analisis!$J8,'Base de datos'!$C$4:$C$371,Analisis!S$2)</f>
        <v>1</v>
      </c>
      <c r="T8" s="16">
        <f>COUNTIFS('Base de datos'!$G$4:$G$371,Analisis!$J8,'Base de datos'!$C$4:$C$371,Analisis!T$2)</f>
        <v>2</v>
      </c>
      <c r="U8" s="16">
        <f>COUNTIFS('Base de datos'!$G$4:$G$371,Analisis!$J8,'Base de datos'!$C$4:$C$371,Analisis!U$2)</f>
        <v>3</v>
      </c>
      <c r="V8" s="16">
        <f>COUNTIFS('Base de datos'!$G$4:$G$371,Analisis!$J8,'Base de datos'!$C$4:$C$371,Analisis!V$2)</f>
        <v>3</v>
      </c>
      <c r="W8" s="17">
        <f t="shared" si="0"/>
        <v>43</v>
      </c>
    </row>
    <row r="9" spans="1:23" x14ac:dyDescent="0.25">
      <c r="A9" s="1">
        <v>45108</v>
      </c>
      <c r="B9" s="12" t="s">
        <v>57</v>
      </c>
      <c r="C9" s="11">
        <f>SUMIF('Base de datos'!$C$4:$C$371,Analisis!B9,'Base de datos'!$M$4:$M$371)</f>
        <v>376.32231404958679</v>
      </c>
      <c r="D9" s="4"/>
      <c r="J9" s="12" t="s">
        <v>21</v>
      </c>
      <c r="K9" s="16">
        <f>COUNTIFS('Base de datos'!$G$4:$G$371,Analisis!$J9,'Base de datos'!$C$4:$C$371,Analisis!K$2)</f>
        <v>4</v>
      </c>
      <c r="L9" s="16">
        <f>COUNTIFS('Base de datos'!$G$4:$G$371,Analisis!$J9,'Base de datos'!$C$4:$C$371,Analisis!L$2)</f>
        <v>4</v>
      </c>
      <c r="M9" s="16">
        <f>COUNTIFS('Base de datos'!$G$4:$G$371,Analisis!$J9,'Base de datos'!$C$4:$C$371,Analisis!M$2)</f>
        <v>2</v>
      </c>
      <c r="N9" s="16">
        <f>COUNTIFS('Base de datos'!$G$4:$G$371,Analisis!$J9,'Base de datos'!$C$4:$C$371,Analisis!N$2)</f>
        <v>3</v>
      </c>
      <c r="O9" s="16">
        <f>COUNTIFS('Base de datos'!$G$4:$G$371,Analisis!$J9,'Base de datos'!$C$4:$C$371,Analisis!O$2)</f>
        <v>2</v>
      </c>
      <c r="P9" s="16">
        <f>COUNTIFS('Base de datos'!$G$4:$G$371,Analisis!$J9,'Base de datos'!$C$4:$C$371,Analisis!P$2)</f>
        <v>2</v>
      </c>
      <c r="Q9" s="16">
        <f>COUNTIFS('Base de datos'!$G$4:$G$371,Analisis!$J9,'Base de datos'!$C$4:$C$371,Analisis!Q$2)</f>
        <v>0</v>
      </c>
      <c r="R9" s="16">
        <f>COUNTIFS('Base de datos'!$G$4:$G$371,Analisis!$J9,'Base de datos'!$C$4:$C$371,Analisis!R$2)</f>
        <v>6</v>
      </c>
      <c r="S9" s="16">
        <f>COUNTIFS('Base de datos'!$G$4:$G$371,Analisis!$J9,'Base de datos'!$C$4:$C$371,Analisis!S$2)</f>
        <v>1</v>
      </c>
      <c r="T9" s="16">
        <f>COUNTIFS('Base de datos'!$G$4:$G$371,Analisis!$J9,'Base de datos'!$C$4:$C$371,Analisis!T$2)</f>
        <v>2</v>
      </c>
      <c r="U9" s="16">
        <f>COUNTIFS('Base de datos'!$G$4:$G$371,Analisis!$J9,'Base de datos'!$C$4:$C$371,Analisis!U$2)</f>
        <v>3</v>
      </c>
      <c r="V9" s="16">
        <f>COUNTIFS('Base de datos'!$G$4:$G$371,Analisis!$J9,'Base de datos'!$C$4:$C$371,Analisis!V$2)</f>
        <v>4</v>
      </c>
      <c r="W9" s="17">
        <f t="shared" si="0"/>
        <v>33</v>
      </c>
    </row>
    <row r="10" spans="1:23" x14ac:dyDescent="0.25">
      <c r="A10" s="1">
        <v>45139</v>
      </c>
      <c r="B10" s="12" t="s">
        <v>58</v>
      </c>
      <c r="C10" s="11">
        <f>SUMIF('Base de datos'!$C$4:$C$371,Analisis!B10,'Base de datos'!$M$4:$M$371)</f>
        <v>284.19421487603307</v>
      </c>
      <c r="D10" s="4"/>
      <c r="J10" s="12" t="s">
        <v>14</v>
      </c>
      <c r="K10" s="16">
        <f>COUNTIFS('Base de datos'!$G$4:$G$371,Analisis!$J10,'Base de datos'!$C$4:$C$371,Analisis!K$2)</f>
        <v>2</v>
      </c>
      <c r="L10" s="16">
        <f>COUNTIFS('Base de datos'!$G$4:$G$371,Analisis!$J10,'Base de datos'!$C$4:$C$371,Analisis!L$2)</f>
        <v>4</v>
      </c>
      <c r="M10" s="16">
        <f>COUNTIFS('Base de datos'!$G$4:$G$371,Analisis!$J10,'Base de datos'!$C$4:$C$371,Analisis!M$2)</f>
        <v>1</v>
      </c>
      <c r="N10" s="16">
        <f>COUNTIFS('Base de datos'!$G$4:$G$371,Analisis!$J10,'Base de datos'!$C$4:$C$371,Analisis!N$2)</f>
        <v>2</v>
      </c>
      <c r="O10" s="16">
        <f>COUNTIFS('Base de datos'!$G$4:$G$371,Analisis!$J10,'Base de datos'!$C$4:$C$371,Analisis!O$2)</f>
        <v>2</v>
      </c>
      <c r="P10" s="16">
        <f>COUNTIFS('Base de datos'!$G$4:$G$371,Analisis!$J10,'Base de datos'!$C$4:$C$371,Analisis!P$2)</f>
        <v>1</v>
      </c>
      <c r="Q10" s="16">
        <f>COUNTIFS('Base de datos'!$G$4:$G$371,Analisis!$J10,'Base de datos'!$C$4:$C$371,Analisis!Q$2)</f>
        <v>1</v>
      </c>
      <c r="R10" s="16">
        <f>COUNTIFS('Base de datos'!$G$4:$G$371,Analisis!$J10,'Base de datos'!$C$4:$C$371,Analisis!R$2)</f>
        <v>3</v>
      </c>
      <c r="S10" s="16">
        <f>COUNTIFS('Base de datos'!$G$4:$G$371,Analisis!$J10,'Base de datos'!$C$4:$C$371,Analisis!S$2)</f>
        <v>1</v>
      </c>
      <c r="T10" s="16">
        <f>COUNTIFS('Base de datos'!$G$4:$G$371,Analisis!$J10,'Base de datos'!$C$4:$C$371,Analisis!T$2)</f>
        <v>1</v>
      </c>
      <c r="U10" s="16">
        <f>COUNTIFS('Base de datos'!$G$4:$G$371,Analisis!$J10,'Base de datos'!$C$4:$C$371,Analisis!U$2)</f>
        <v>1</v>
      </c>
      <c r="V10" s="16">
        <f>COUNTIFS('Base de datos'!$G$4:$G$371,Analisis!$J10,'Base de datos'!$C$4:$C$371,Analisis!V$2)</f>
        <v>1</v>
      </c>
      <c r="W10" s="17">
        <f t="shared" si="0"/>
        <v>20</v>
      </c>
    </row>
    <row r="11" spans="1:23" x14ac:dyDescent="0.25">
      <c r="A11" s="1">
        <v>45170</v>
      </c>
      <c r="B11" s="12" t="s">
        <v>82</v>
      </c>
      <c r="C11" s="11">
        <f>SUMIF('Base de datos'!$C$4:$C$371,Analisis!B11,'Base de datos'!$M$4:$M$371)</f>
        <v>326.5371900826446</v>
      </c>
      <c r="D11" s="4"/>
      <c r="J11" s="12" t="s">
        <v>24</v>
      </c>
      <c r="K11" s="16">
        <f>COUNTIFS('Base de datos'!$G$4:$G$371,Analisis!$J11,'Base de datos'!$C$4:$C$371,Analisis!K$2)</f>
        <v>0</v>
      </c>
      <c r="L11" s="16">
        <f>COUNTIFS('Base de datos'!$G$4:$G$371,Analisis!$J11,'Base de datos'!$C$4:$C$371,Analisis!L$2)</f>
        <v>0</v>
      </c>
      <c r="M11" s="16">
        <f>COUNTIFS('Base de datos'!$G$4:$G$371,Analisis!$J11,'Base de datos'!$C$4:$C$371,Analisis!M$2)</f>
        <v>0</v>
      </c>
      <c r="N11" s="16">
        <f>COUNTIFS('Base de datos'!$G$4:$G$371,Analisis!$J11,'Base de datos'!$C$4:$C$371,Analisis!N$2)</f>
        <v>2</v>
      </c>
      <c r="O11" s="16">
        <f>COUNTIFS('Base de datos'!$G$4:$G$371,Analisis!$J11,'Base de datos'!$C$4:$C$371,Analisis!O$2)</f>
        <v>5</v>
      </c>
      <c r="P11" s="16">
        <f>COUNTIFS('Base de datos'!$G$4:$G$371,Analisis!$J11,'Base de datos'!$C$4:$C$371,Analisis!P$2)</f>
        <v>4</v>
      </c>
      <c r="Q11" s="16">
        <f>COUNTIFS('Base de datos'!$G$4:$G$371,Analisis!$J11,'Base de datos'!$C$4:$C$371,Analisis!Q$2)</f>
        <v>6</v>
      </c>
      <c r="R11" s="16">
        <f>COUNTIFS('Base de datos'!$G$4:$G$371,Analisis!$J11,'Base de datos'!$C$4:$C$371,Analisis!R$2)</f>
        <v>4</v>
      </c>
      <c r="S11" s="16">
        <f>COUNTIFS('Base de datos'!$G$4:$G$371,Analisis!$J11,'Base de datos'!$C$4:$C$371,Analisis!S$2)</f>
        <v>5</v>
      </c>
      <c r="T11" s="16">
        <f>COUNTIFS('Base de datos'!$G$4:$G$371,Analisis!$J11,'Base de datos'!$C$4:$C$371,Analisis!T$2)</f>
        <v>5</v>
      </c>
      <c r="U11" s="16">
        <f>COUNTIFS('Base de datos'!$G$4:$G$371,Analisis!$J11,'Base de datos'!$C$4:$C$371,Analisis!U$2)</f>
        <v>0</v>
      </c>
      <c r="V11" s="16">
        <f>COUNTIFS('Base de datos'!$G$4:$G$371,Analisis!$J11,'Base de datos'!$C$4:$C$371,Analisis!V$2)</f>
        <v>0</v>
      </c>
      <c r="W11" s="17">
        <f t="shared" si="0"/>
        <v>31</v>
      </c>
    </row>
    <row r="12" spans="1:23" x14ac:dyDescent="0.25">
      <c r="A12" s="1">
        <v>45200</v>
      </c>
      <c r="B12" s="12" t="s">
        <v>59</v>
      </c>
      <c r="C12" s="11">
        <f>SUMIF('Base de datos'!$C$4:$C$371,Analisis!B12,'Base de datos'!$M$4:$M$371)</f>
        <v>605.21900826446279</v>
      </c>
      <c r="D12" s="4"/>
      <c r="J12" s="13" t="s">
        <v>73</v>
      </c>
      <c r="K12" s="17">
        <f t="shared" ref="K12:V12" si="1">SUM(K3:K11)</f>
        <v>36</v>
      </c>
      <c r="L12" s="17">
        <f t="shared" si="1"/>
        <v>31</v>
      </c>
      <c r="M12" s="17">
        <f t="shared" si="1"/>
        <v>20</v>
      </c>
      <c r="N12" s="17">
        <f t="shared" si="1"/>
        <v>29</v>
      </c>
      <c r="O12" s="17">
        <f t="shared" si="1"/>
        <v>36</v>
      </c>
      <c r="P12" s="17">
        <f t="shared" si="1"/>
        <v>33</v>
      </c>
      <c r="Q12" s="17">
        <f t="shared" si="1"/>
        <v>34</v>
      </c>
      <c r="R12" s="17">
        <f t="shared" si="1"/>
        <v>25</v>
      </c>
      <c r="S12" s="17">
        <f t="shared" si="1"/>
        <v>26</v>
      </c>
      <c r="T12" s="17">
        <f t="shared" si="1"/>
        <v>37</v>
      </c>
      <c r="U12" s="17">
        <f t="shared" si="1"/>
        <v>34</v>
      </c>
      <c r="V12" s="17">
        <f t="shared" si="1"/>
        <v>27</v>
      </c>
      <c r="W12" s="17">
        <f t="shared" si="0"/>
        <v>368</v>
      </c>
    </row>
    <row r="13" spans="1:23" x14ac:dyDescent="0.25">
      <c r="A13" s="1">
        <v>45231</v>
      </c>
      <c r="B13" s="12" t="s">
        <v>60</v>
      </c>
      <c r="C13" s="11">
        <f>SUMIF('Base de datos'!$C$4:$C$371,Analisis!B13,'Base de datos'!$M$4:$M$371)</f>
        <v>475.56611570247929</v>
      </c>
      <c r="D13" s="4"/>
      <c r="W13" s="18"/>
    </row>
    <row r="14" spans="1:23" x14ac:dyDescent="0.25">
      <c r="A14" s="1">
        <v>45261</v>
      </c>
      <c r="B14" s="12" t="s">
        <v>61</v>
      </c>
      <c r="C14" s="11">
        <f>SUMIF('Base de datos'!$C$4:$C$371,Analisis!B14,'Base de datos'!$M$4:$M$371)</f>
        <v>446.10330578512389</v>
      </c>
      <c r="D14" s="4"/>
    </row>
    <row r="15" spans="1:23" x14ac:dyDescent="0.25">
      <c r="B15" s="10" t="s">
        <v>73</v>
      </c>
      <c r="C15" s="15"/>
      <c r="D15" s="4"/>
    </row>
    <row r="16" spans="1:23" x14ac:dyDescent="0.25">
      <c r="D16" s="4"/>
    </row>
    <row r="17" spans="2:23" x14ac:dyDescent="0.25">
      <c r="D17" s="4"/>
      <c r="K17" s="12" t="s">
        <v>51</v>
      </c>
      <c r="L17" s="12" t="s">
        <v>52</v>
      </c>
      <c r="M17" s="12" t="s">
        <v>53</v>
      </c>
      <c r="N17" s="12" t="s">
        <v>54</v>
      </c>
      <c r="O17" s="12" t="s">
        <v>55</v>
      </c>
      <c r="P17" s="12" t="s">
        <v>56</v>
      </c>
      <c r="Q17" s="12" t="s">
        <v>57</v>
      </c>
      <c r="R17" s="12" t="s">
        <v>58</v>
      </c>
      <c r="S17" s="12" t="s">
        <v>82</v>
      </c>
      <c r="T17" s="12" t="s">
        <v>59</v>
      </c>
      <c r="U17" s="12" t="s">
        <v>60</v>
      </c>
      <c r="V17" s="12" t="s">
        <v>61</v>
      </c>
      <c r="W17" s="14" t="s">
        <v>73</v>
      </c>
    </row>
    <row r="18" spans="2:23" x14ac:dyDescent="0.25">
      <c r="C18" s="12" t="s">
        <v>72</v>
      </c>
      <c r="D18" s="4"/>
      <c r="J18" s="12" t="s">
        <v>11</v>
      </c>
      <c r="K18" s="19">
        <f>IFERROR(AVERAGEIFS('Base de datos'!$M$4:$M$371,'Base de datos'!$C$4:$C$371,Analisis!K$17,'Base de datos'!$G$4:$G$371,Analisis!$J18),"")</f>
        <v>13.012396694214877</v>
      </c>
      <c r="L18" s="19">
        <f>IFERROR(AVERAGEIFS('Base de datos'!$M$4:$M$371,'Base de datos'!$C$4:$C$371,Analisis!L$17,'Base de datos'!$G$4:$G$371,Analisis!$J18),"")</f>
        <v>11.152892561983471</v>
      </c>
      <c r="M18" s="19">
        <f>IFERROR(AVERAGEIFS('Base de datos'!$M$4:$M$371,'Base de datos'!$C$4:$C$371,Analisis!M$17,'Base de datos'!$G$4:$G$371,Analisis!$J18),"")</f>
        <v>10.533057851239668</v>
      </c>
      <c r="N18" s="19">
        <f>IFERROR(AVERAGEIFS('Base de datos'!$M$4:$M$371,'Base de datos'!$C$4:$C$371,Analisis!N$17,'Base de datos'!$G$4:$G$371,Analisis!$J18),"")</f>
        <v>10.533057851239668</v>
      </c>
      <c r="O18" s="19">
        <f>IFERROR(AVERAGEIFS('Base de datos'!$M$4:$M$371,'Base de datos'!$C$4:$C$371,Analisis!O$17,'Base de datos'!$G$4:$G$371,Analisis!$J18),"")</f>
        <v>12.557851239669423</v>
      </c>
      <c r="P18" s="19">
        <f>IFERROR(AVERAGEIFS('Base de datos'!$M$4:$M$371,'Base de datos'!$C$4:$C$371,Analisis!P$17,'Base de datos'!$G$4:$G$371,Analisis!$J18),"")</f>
        <v>12.971074380165287</v>
      </c>
      <c r="Q18" s="19">
        <f>IFERROR(AVERAGEIFS('Base de datos'!$M$4:$M$371,'Base de datos'!$C$4:$C$371,Analisis!Q$17,'Base de datos'!$G$4:$G$371,Analisis!$J18),"")</f>
        <v>9.5</v>
      </c>
      <c r="R18" s="19">
        <f>IFERROR(AVERAGEIFS('Base de datos'!$M$4:$M$371,'Base de datos'!$C$4:$C$371,Analisis!R$17,'Base de datos'!$G$4:$G$371,Analisis!$J18),"")</f>
        <v>9.9132231404958677</v>
      </c>
      <c r="S18" s="19">
        <f>IFERROR(AVERAGEIFS('Base de datos'!$M$4:$M$371,'Base de datos'!$C$4:$C$371,Analisis!S$17,'Base de datos'!$G$4:$G$371,Analisis!$J18),"")</f>
        <v>8.6735537190082646</v>
      </c>
      <c r="T18" s="19">
        <f>IFERROR(AVERAGEIFS('Base de datos'!$M$4:$M$371,'Base de datos'!$C$4:$C$371,Analisis!T$17,'Base de datos'!$G$4:$G$371,Analisis!$J18),"")</f>
        <v>11.428374655647383</v>
      </c>
      <c r="U18" s="19">
        <f>IFERROR(AVERAGEIFS('Base de datos'!$M$4:$M$371,'Base de datos'!$C$4:$C$371,Analisis!U$17,'Base de datos'!$G$4:$G$371,Analisis!$J18),"")</f>
        <v>10.636363636363637</v>
      </c>
      <c r="V18" s="19">
        <f>IFERROR(AVERAGEIFS('Base de datos'!$M$4:$M$371,'Base de datos'!$C$4:$C$371,Analisis!V$17,'Base de datos'!$G$4:$G$371,Analisis!$J18),"")</f>
        <v>12.668044077134986</v>
      </c>
      <c r="W18" s="20">
        <f t="shared" ref="W18:W27" si="2">SUM(K18:V18)</f>
        <v>133.57988980716254</v>
      </c>
    </row>
    <row r="19" spans="2:23" x14ac:dyDescent="0.25">
      <c r="B19" s="12" t="s">
        <v>42</v>
      </c>
      <c r="C19" s="19">
        <f>AVERAGEIF('Base de datos'!$E$4:$E$371,Analisis!B19,'Base de datos'!$M$4:$M$371)</f>
        <v>15.112947658402206</v>
      </c>
      <c r="D19" s="4"/>
      <c r="J19" s="12" t="s">
        <v>18</v>
      </c>
      <c r="K19" s="19">
        <f>IFERROR(AVERAGEIFS('Base de datos'!$M$4:$M$371,'Base de datos'!$C$4:$C$371,Analisis!K$17,'Base de datos'!$G$4:$G$371,Analisis!$J19),"")</f>
        <v>40.904958677685954</v>
      </c>
      <c r="L19" s="19">
        <f>IFERROR(AVERAGEIFS('Base de datos'!$M$4:$M$371,'Base de datos'!$C$4:$C$371,Analisis!L$17,'Base de datos'!$G$4:$G$371,Analisis!$J19),"")</f>
        <v>42.867768595041319</v>
      </c>
      <c r="M19" s="19">
        <f>IFERROR(AVERAGEIFS('Base de datos'!$M$4:$M$371,'Base de datos'!$C$4:$C$371,Analisis!M$17,'Base de datos'!$G$4:$G$371,Analisis!$J19),"")</f>
        <v>60</v>
      </c>
      <c r="N19" s="19">
        <f>IFERROR(AVERAGEIFS('Base de datos'!$M$4:$M$371,'Base de datos'!$C$4:$C$371,Analisis!N$17,'Base de datos'!$G$4:$G$371,Analisis!$J19),"")</f>
        <v>38.83884297520661</v>
      </c>
      <c r="O19" s="19" t="str">
        <f>IFERROR(AVERAGEIFS('Base de datos'!$M$4:$M$371,'Base de datos'!$C$4:$C$371,Analisis!O$17,'Base de datos'!$G$4:$G$371,Analisis!$J19),"")</f>
        <v/>
      </c>
      <c r="P19" s="19" t="str">
        <f>IFERROR(AVERAGEIFS('Base de datos'!$M$4:$M$371,'Base de datos'!$C$4:$C$371,Analisis!P$17,'Base de datos'!$G$4:$G$371,Analisis!$J19),"")</f>
        <v/>
      </c>
      <c r="Q19" s="19" t="str">
        <f>IFERROR(AVERAGEIFS('Base de datos'!$M$4:$M$371,'Base de datos'!$C$4:$C$371,Analisis!Q$17,'Base de datos'!$G$4:$G$371,Analisis!$J19),"")</f>
        <v/>
      </c>
      <c r="R19" s="19" t="str">
        <f>IFERROR(AVERAGEIFS('Base de datos'!$M$4:$M$371,'Base de datos'!$C$4:$C$371,Analisis!R$17,'Base de datos'!$G$4:$G$371,Analisis!$J19),"")</f>
        <v/>
      </c>
      <c r="S19" s="19">
        <f>IFERROR(AVERAGEIFS('Base de datos'!$M$4:$M$371,'Base de datos'!$C$4:$C$371,Analisis!S$17,'Base de datos'!$G$4:$G$371,Analisis!$J19),"")</f>
        <v>31.400826446280991</v>
      </c>
      <c r="T19" s="19">
        <f>IFERROR(AVERAGEIFS('Base de datos'!$M$4:$M$371,'Base de datos'!$C$4:$C$371,Analisis!T$17,'Base de datos'!$G$4:$G$371,Analisis!$J19),"")</f>
        <v>29.489669421487601</v>
      </c>
      <c r="U19" s="19">
        <f>IFERROR(AVERAGEIFS('Base de datos'!$M$4:$M$371,'Base de datos'!$C$4:$C$371,Analisis!U$17,'Base de datos'!$G$4:$G$371,Analisis!$J19),"")</f>
        <v>36.152892561983464</v>
      </c>
      <c r="V19" s="19">
        <f>IFERROR(AVERAGEIFS('Base de datos'!$M$4:$M$371,'Base de datos'!$C$4:$C$371,Analisis!V$17,'Base de datos'!$G$4:$G$371,Analisis!$J19),"")</f>
        <v>38.756198347107436</v>
      </c>
      <c r="W19" s="20">
        <f t="shared" si="2"/>
        <v>318.4111570247934</v>
      </c>
    </row>
    <row r="20" spans="2:23" x14ac:dyDescent="0.25">
      <c r="B20" s="12" t="s">
        <v>31</v>
      </c>
      <c r="C20" s="19">
        <f>AVERAGEIF('Base de datos'!$E$4:$E$371,Analisis!B20,'Base de datos'!$M$4:$M$371)</f>
        <v>17.143190801293571</v>
      </c>
      <c r="D20" s="4"/>
      <c r="J20" s="12" t="s">
        <v>1</v>
      </c>
      <c r="K20" s="19">
        <f>IFERROR(AVERAGEIFS('Base de datos'!$M$4:$M$371,'Base de datos'!$C$4:$C$371,Analisis!K$17,'Base de datos'!$G$4:$G$371,Analisis!$J20),"")</f>
        <v>6.2975206611570247</v>
      </c>
      <c r="L20" s="19">
        <f>IFERROR(AVERAGEIFS('Base de datos'!$M$4:$M$371,'Base de datos'!$C$4:$C$371,Analisis!L$17,'Base de datos'!$G$4:$G$371,Analisis!$J20),"")</f>
        <v>6.1942148760330582</v>
      </c>
      <c r="M20" s="19">
        <f>IFERROR(AVERAGEIFS('Base de datos'!$M$4:$M$371,'Base de datos'!$C$4:$C$371,Analisis!M$17,'Base de datos'!$G$4:$G$371,Analisis!$J20),"")</f>
        <v>6.2975206611570247</v>
      </c>
      <c r="N20" s="19">
        <f>IFERROR(AVERAGEIFS('Base de datos'!$M$4:$M$371,'Base de datos'!$C$4:$C$371,Analisis!N$17,'Base de datos'!$G$4:$G$371,Analisis!$J20),"")</f>
        <v>6.6074380165289259</v>
      </c>
      <c r="O20" s="19">
        <f>IFERROR(AVERAGEIFS('Base de datos'!$M$4:$M$371,'Base de datos'!$C$4:$C$371,Analisis!O$17,'Base de datos'!$G$4:$G$371,Analisis!$J20),"")</f>
        <v>6.8553719008264453</v>
      </c>
      <c r="P20" s="19">
        <f>IFERROR(AVERAGEIFS('Base de datos'!$M$4:$M$371,'Base de datos'!$C$4:$C$371,Analisis!P$17,'Base de datos'!$G$4:$G$371,Analisis!$J20),"")</f>
        <v>5.5743801652892566</v>
      </c>
      <c r="Q20" s="19">
        <f>IFERROR(AVERAGEIFS('Base de datos'!$M$4:$M$371,'Base de datos'!$C$4:$C$371,Analisis!Q$17,'Base de datos'!$G$4:$G$371,Analisis!$J20),"")</f>
        <v>6.4008264462809912</v>
      </c>
      <c r="R20" s="19">
        <f>IFERROR(AVERAGEIFS('Base de datos'!$M$4:$M$371,'Base de datos'!$C$4:$C$371,Analisis!R$17,'Base de datos'!$G$4:$G$371,Analisis!$J20),"")</f>
        <v>7.9848484848484844</v>
      </c>
      <c r="S20" s="19">
        <f>IFERROR(AVERAGEIFS('Base de datos'!$M$4:$M$371,'Base de datos'!$C$4:$C$371,Analisis!S$17,'Base de datos'!$G$4:$G$371,Analisis!$J20),"")</f>
        <v>6.6404958677685952</v>
      </c>
      <c r="T20" s="19">
        <f>IFERROR(AVERAGEIFS('Base de datos'!$M$4:$M$371,'Base de datos'!$C$4:$C$371,Analisis!T$17,'Base de datos'!$G$4:$G$371,Analisis!$J20),"")</f>
        <v>8.2603305785123968</v>
      </c>
      <c r="U20" s="19">
        <f>IFERROR(AVERAGEIFS('Base de datos'!$M$4:$M$371,'Base de datos'!$C$4:$C$371,Analisis!U$17,'Base de datos'!$G$4:$G$371,Analisis!$J20),"")</f>
        <v>6.821280991735537</v>
      </c>
      <c r="V20" s="19">
        <f>IFERROR(AVERAGEIFS('Base de datos'!$M$4:$M$371,'Base de datos'!$C$4:$C$371,Analisis!V$17,'Base de datos'!$G$4:$G$371,Analisis!$J20),"")</f>
        <v>7.7355371900826446</v>
      </c>
      <c r="W20" s="20">
        <f t="shared" si="2"/>
        <v>81.669765840220379</v>
      </c>
    </row>
    <row r="21" spans="2:23" x14ac:dyDescent="0.25">
      <c r="B21" s="12" t="s">
        <v>41</v>
      </c>
      <c r="C21" s="19">
        <f>AVERAGEIF('Base de datos'!$E$4:$E$371,Analisis!B21,'Base de datos'!$M$4:$M$371)</f>
        <v>16.494166261545939</v>
      </c>
      <c r="D21" s="4"/>
      <c r="J21" s="12" t="s">
        <v>22</v>
      </c>
      <c r="K21" s="19">
        <f>IFERROR(AVERAGEIFS('Base de datos'!$M$4:$M$371,'Base de datos'!$C$4:$C$371,Analisis!K$17,'Base de datos'!$G$4:$G$371,Analisis!$J21),"")</f>
        <v>9.9132231404958695</v>
      </c>
      <c r="L21" s="19">
        <f>IFERROR(AVERAGEIFS('Base de datos'!$M$4:$M$371,'Base de datos'!$C$4:$C$371,Analisis!L$17,'Base de datos'!$G$4:$G$371,Analisis!$J21),"")</f>
        <v>9.706611570247933</v>
      </c>
      <c r="M21" s="19">
        <f>IFERROR(AVERAGEIFS('Base de datos'!$M$4:$M$371,'Base de datos'!$C$4:$C$371,Analisis!M$17,'Base de datos'!$G$4:$G$371,Analisis!$J21),"")</f>
        <v>10.739669421487603</v>
      </c>
      <c r="N21" s="19">
        <f>IFERROR(AVERAGEIFS('Base de datos'!$M$4:$M$371,'Base de datos'!$C$4:$C$371,Analisis!N$17,'Base de datos'!$G$4:$G$371,Analisis!$J21),"")</f>
        <v>9.7951593860684767</v>
      </c>
      <c r="O21" s="19">
        <f>IFERROR(AVERAGEIFS('Base de datos'!$M$4:$M$371,'Base de datos'!$C$4:$C$371,Analisis!O$17,'Base de datos'!$G$4:$G$371,Analisis!$J21),"")</f>
        <v>10.84297520661157</v>
      </c>
      <c r="P21" s="19">
        <f>IFERROR(AVERAGEIFS('Base de datos'!$M$4:$M$371,'Base de datos'!$C$4:$C$371,Analisis!P$17,'Base de datos'!$G$4:$G$371,Analisis!$J21),"")</f>
        <v>11.824380165289256</v>
      </c>
      <c r="Q21" s="19">
        <f>IFERROR(AVERAGEIFS('Base de datos'!$M$4:$M$371,'Base de datos'!$C$4:$C$371,Analisis!Q$17,'Base de datos'!$G$4:$G$371,Analisis!$J21),"")</f>
        <v>11.829075882794893</v>
      </c>
      <c r="R21" s="19">
        <f>IFERROR(AVERAGEIFS('Base de datos'!$M$4:$M$371,'Base de datos'!$C$4:$C$371,Analisis!R$17,'Base de datos'!$G$4:$G$371,Analisis!$J21),"")</f>
        <v>9.706611570247933</v>
      </c>
      <c r="S21" s="19">
        <f>IFERROR(AVERAGEIFS('Base de datos'!$M$4:$M$371,'Base de datos'!$C$4:$C$371,Analisis!S$17,'Base de datos'!$G$4:$G$371,Analisis!$J21),"")</f>
        <v>12.346648301193758</v>
      </c>
      <c r="T21" s="19">
        <f>IFERROR(AVERAGEIFS('Base de datos'!$M$4:$M$371,'Base de datos'!$C$4:$C$371,Analisis!T$17,'Base de datos'!$G$4:$G$371,Analisis!$J21),"")</f>
        <v>10.372359963269055</v>
      </c>
      <c r="U21" s="19">
        <f>IFERROR(AVERAGEIFS('Base de datos'!$M$4:$M$371,'Base de datos'!$C$4:$C$371,Analisis!U$17,'Base de datos'!$G$4:$G$371,Analisis!$J21),"")</f>
        <v>11.703856749311294</v>
      </c>
      <c r="V21" s="19">
        <f>IFERROR(AVERAGEIFS('Base de datos'!$M$4:$M$371,'Base de datos'!$C$4:$C$371,Analisis!V$17,'Base de datos'!$G$4:$G$371,Analisis!$J21),"")</f>
        <v>10.601928374655648</v>
      </c>
      <c r="W21" s="20">
        <f t="shared" si="2"/>
        <v>129.38249973167331</v>
      </c>
    </row>
    <row r="22" spans="2:23" x14ac:dyDescent="0.25">
      <c r="B22" s="12" t="s">
        <v>29</v>
      </c>
      <c r="C22" s="19">
        <f>AVERAGEIF('Base de datos'!$E$4:$E$371,Analisis!B22,'Base de datos'!$M$4:$M$371)</f>
        <v>14.210743801652892</v>
      </c>
      <c r="D22" s="4"/>
      <c r="J22" s="12" t="s">
        <v>16</v>
      </c>
      <c r="K22" s="19">
        <f>IFERROR(AVERAGEIFS('Base de datos'!$M$4:$M$371,'Base de datos'!$C$4:$C$371,Analisis!K$17,'Base de datos'!$G$4:$G$371,Analisis!$J22),"")</f>
        <v>11.700413223140496</v>
      </c>
      <c r="L22" s="19">
        <f>IFERROR(AVERAGEIFS('Base de datos'!$M$4:$M$371,'Base de datos'!$C$4:$C$371,Analisis!L$17,'Base de datos'!$G$4:$G$371,Analisis!$J22),"")</f>
        <v>19.830578512396698</v>
      </c>
      <c r="M22" s="19">
        <f>IFERROR(AVERAGEIFS('Base de datos'!$M$4:$M$371,'Base de datos'!$C$4:$C$371,Analisis!M$17,'Base de datos'!$G$4:$G$371,Analisis!$J22),"")</f>
        <v>11.34297520661157</v>
      </c>
      <c r="N22" s="19">
        <f>IFERROR(AVERAGEIFS('Base de datos'!$M$4:$M$371,'Base de datos'!$C$4:$C$371,Analisis!N$17,'Base de datos'!$G$4:$G$371,Analisis!$J22),"")</f>
        <v>12.109090909090909</v>
      </c>
      <c r="O22" s="19">
        <f>IFERROR(AVERAGEIFS('Base de datos'!$M$4:$M$371,'Base de datos'!$C$4:$C$371,Analisis!O$17,'Base de datos'!$G$4:$G$371,Analisis!$J22),"")</f>
        <v>13.632231404958679</v>
      </c>
      <c r="P22" s="19">
        <f>IFERROR(AVERAGEIFS('Base de datos'!$M$4:$M$371,'Base de datos'!$C$4:$C$371,Analisis!P$17,'Base de datos'!$G$4:$G$371,Analisis!$J22),"")</f>
        <v>15.132231404958679</v>
      </c>
      <c r="Q22" s="19">
        <f>IFERROR(AVERAGEIFS('Base de datos'!$M$4:$M$371,'Base de datos'!$C$4:$C$371,Analisis!Q$17,'Base de datos'!$G$4:$G$371,Analisis!$J22),"")</f>
        <v>12.706611570247935</v>
      </c>
      <c r="R22" s="19">
        <f>IFERROR(AVERAGEIFS('Base de datos'!$M$4:$M$371,'Base de datos'!$C$4:$C$371,Analisis!R$17,'Base de datos'!$G$4:$G$371,Analisis!$J22),"")</f>
        <v>10.739669421487603</v>
      </c>
      <c r="S22" s="19">
        <f>IFERROR(AVERAGEIFS('Base de datos'!$M$4:$M$371,'Base de datos'!$C$4:$C$371,Analisis!S$17,'Base de datos'!$G$4:$G$371,Analisis!$J22),"")</f>
        <v>19.004132231404959</v>
      </c>
      <c r="T22" s="19">
        <f>IFERROR(AVERAGEIFS('Base de datos'!$M$4:$M$371,'Base de datos'!$C$4:$C$371,Analisis!T$17,'Base de datos'!$G$4:$G$371,Analisis!$J22),"")</f>
        <v>16.111570247933887</v>
      </c>
      <c r="U22" s="19">
        <f>IFERROR(AVERAGEIFS('Base de datos'!$M$4:$M$371,'Base de datos'!$C$4:$C$371,Analisis!U$17,'Base de datos'!$G$4:$G$371,Analisis!$J22),"")</f>
        <v>13.632231404958677</v>
      </c>
      <c r="V22" s="19" t="str">
        <f>IFERROR(AVERAGEIFS('Base de datos'!$M$4:$M$371,'Base de datos'!$C$4:$C$371,Analisis!V$17,'Base de datos'!$G$4:$G$371,Analisis!$J22),"")</f>
        <v/>
      </c>
      <c r="W22" s="20">
        <f t="shared" si="2"/>
        <v>155.94173553719008</v>
      </c>
    </row>
    <row r="23" spans="2:23" x14ac:dyDescent="0.25">
      <c r="B23" s="12" t="s">
        <v>43</v>
      </c>
      <c r="C23" s="19">
        <f>AVERAGEIF('Base de datos'!$E$4:$E$371,Analisis!B23,'Base de datos'!$M$4:$M$371)</f>
        <v>12.062809917355368</v>
      </c>
      <c r="J23" s="12" t="s">
        <v>62</v>
      </c>
      <c r="K23" s="19">
        <f>IFERROR(AVERAGEIFS('Base de datos'!$M$4:$M$371,'Base de datos'!$C$4:$C$371,Analisis!K$17,'Base de datos'!$G$4:$G$371,Analisis!$J23),"")</f>
        <v>15.97382920110193</v>
      </c>
      <c r="L23" s="19">
        <f>IFERROR(AVERAGEIFS('Base de datos'!$M$4:$M$371,'Base de datos'!$C$4:$C$371,Analisis!L$17,'Base de datos'!$G$4:$G$371,Analisis!$J23),"")</f>
        <v>16.249311294765842</v>
      </c>
      <c r="M23" s="19">
        <f>IFERROR(AVERAGEIFS('Base de datos'!$M$4:$M$371,'Base de datos'!$C$4:$C$371,Analisis!M$17,'Base de datos'!$G$4:$G$371,Analisis!$J23),"")</f>
        <v>15.037190082644628</v>
      </c>
      <c r="N23" s="19">
        <f>IFERROR(AVERAGEIFS('Base de datos'!$M$4:$M$371,'Base de datos'!$C$4:$C$371,Analisis!N$17,'Base de datos'!$G$4:$G$371,Analisis!$J23),"")</f>
        <v>15.491735537190085</v>
      </c>
      <c r="O23" s="19">
        <f>IFERROR(AVERAGEIFS('Base de datos'!$M$4:$M$371,'Base de datos'!$C$4:$C$371,Analisis!O$17,'Base de datos'!$G$4:$G$371,Analisis!$J23),"")</f>
        <v>16.701889020070841</v>
      </c>
      <c r="P23" s="19">
        <f>IFERROR(AVERAGEIFS('Base de datos'!$M$4:$M$371,'Base de datos'!$C$4:$C$371,Analisis!P$17,'Base de datos'!$G$4:$G$371,Analisis!$J23),"")</f>
        <v>15.119834710743802</v>
      </c>
      <c r="Q23" s="19">
        <f>IFERROR(AVERAGEIFS('Base de datos'!$M$4:$M$371,'Base de datos'!$C$4:$C$371,Analisis!Q$17,'Base de datos'!$G$4:$G$371,Analisis!$J23),"")</f>
        <v>14.128099173553718</v>
      </c>
      <c r="R23" s="19">
        <f>IFERROR(AVERAGEIFS('Base de datos'!$M$4:$M$371,'Base de datos'!$C$4:$C$371,Analisis!R$17,'Base de datos'!$G$4:$G$371,Analisis!$J23),"")</f>
        <v>11.566115702479339</v>
      </c>
      <c r="S23" s="19">
        <f>IFERROR(AVERAGEIFS('Base de datos'!$M$4:$M$371,'Base de datos'!$C$4:$C$371,Analisis!S$17,'Base de datos'!$G$4:$G$371,Analisis!$J23),"")</f>
        <v>14.458677685950414</v>
      </c>
      <c r="T23" s="19">
        <f>IFERROR(AVERAGEIFS('Base de datos'!$M$4:$M$371,'Base de datos'!$C$4:$C$371,Analisis!T$17,'Base de datos'!$G$4:$G$371,Analisis!$J23),"")</f>
        <v>19.004132231404959</v>
      </c>
      <c r="U23" s="19">
        <f>IFERROR(AVERAGEIFS('Base de datos'!$M$4:$M$371,'Base de datos'!$C$4:$C$371,Analisis!U$17,'Base de datos'!$G$4:$G$371,Analisis!$J23),"")</f>
        <v>16.800275482093664</v>
      </c>
      <c r="V23" s="19">
        <f>IFERROR(AVERAGEIFS('Base de datos'!$M$4:$M$371,'Base de datos'!$C$4:$C$371,Analisis!V$17,'Base de datos'!$G$4:$G$371,Analisis!$J23),"")</f>
        <v>17.213498622589533</v>
      </c>
      <c r="W23" s="20">
        <f t="shared" si="2"/>
        <v>187.74458874458875</v>
      </c>
    </row>
    <row r="24" spans="2:23" x14ac:dyDescent="0.25">
      <c r="B24" s="12" t="s">
        <v>32</v>
      </c>
      <c r="C24" s="19">
        <f>AVERAGEIF('Base de datos'!$E$4:$E$371,Analisis!B24,'Base de datos'!$M$4:$M$371)</f>
        <v>12.553259871441687</v>
      </c>
      <c r="J24" s="12" t="s">
        <v>21</v>
      </c>
      <c r="K24" s="19">
        <f>IFERROR(AVERAGEIFS('Base de datos'!$M$4:$M$371,'Base de datos'!$C$4:$C$371,Analisis!K$17,'Base de datos'!$G$4:$G$371,Analisis!$J24),"")</f>
        <v>5.4710743801652892</v>
      </c>
      <c r="L24" s="19">
        <f>IFERROR(AVERAGEIFS('Base de datos'!$M$4:$M$371,'Base de datos'!$C$4:$C$371,Analisis!L$17,'Base de datos'!$G$4:$G$371,Analisis!$J24),"")</f>
        <v>5.0578512396694215</v>
      </c>
      <c r="M24" s="19">
        <f>IFERROR(AVERAGEIFS('Base de datos'!$M$4:$M$371,'Base de datos'!$C$4:$C$371,Analisis!M$17,'Base de datos'!$G$4:$G$371,Analisis!$J24),"")</f>
        <v>2.888429752066116</v>
      </c>
      <c r="N24" s="19">
        <f>IFERROR(AVERAGEIFS('Base de datos'!$M$4:$M$371,'Base de datos'!$C$4:$C$371,Analisis!N$17,'Base de datos'!$G$4:$G$371,Analisis!$J24),"")</f>
        <v>3.5771349862258952</v>
      </c>
      <c r="O24" s="19">
        <f>IFERROR(AVERAGEIFS('Base de datos'!$M$4:$M$371,'Base de datos'!$C$4:$C$371,Analisis!O$17,'Base de datos'!$G$4:$G$371,Analisis!$J24),"")</f>
        <v>5.5743801652892566</v>
      </c>
      <c r="P24" s="19">
        <f>IFERROR(AVERAGEIFS('Base de datos'!$M$4:$M$371,'Base de datos'!$C$4:$C$371,Analisis!P$17,'Base de datos'!$G$4:$G$371,Analisis!$J24),"")</f>
        <v>2.888429752066116</v>
      </c>
      <c r="Q24" s="19" t="str">
        <f>IFERROR(AVERAGEIFS('Base de datos'!$M$4:$M$371,'Base de datos'!$C$4:$C$371,Analisis!Q$17,'Base de datos'!$G$4:$G$371,Analisis!$J24),"")</f>
        <v/>
      </c>
      <c r="R24" s="19">
        <f>IFERROR(AVERAGEIFS('Base de datos'!$M$4:$M$371,'Base de datos'!$C$4:$C$371,Analisis!R$17,'Base de datos'!$G$4:$G$371,Analisis!$J24),"")</f>
        <v>4.4035812672176311</v>
      </c>
      <c r="S24" s="19">
        <f>IFERROR(AVERAGEIFS('Base de datos'!$M$4:$M$371,'Base de datos'!$C$4:$C$371,Analisis!S$17,'Base de datos'!$G$4:$G$371,Analisis!$J24),"")</f>
        <v>4.5413223140495873</v>
      </c>
      <c r="T24" s="19">
        <f>IFERROR(AVERAGEIFS('Base de datos'!$M$4:$M$371,'Base de datos'!$C$4:$C$371,Analisis!T$17,'Base de datos'!$G$4:$G$371,Analisis!$J24),"")</f>
        <v>5.9876033057851243</v>
      </c>
      <c r="U24" s="19">
        <f>IFERROR(AVERAGEIFS('Base de datos'!$M$4:$M$371,'Base de datos'!$C$4:$C$371,Analisis!U$17,'Base de datos'!$G$4:$G$371,Analisis!$J24),"")</f>
        <v>6.4696969696969697</v>
      </c>
      <c r="V24" s="19">
        <f>IFERROR(AVERAGEIFS('Base de datos'!$M$4:$M$371,'Base de datos'!$C$4:$C$371,Analisis!V$17,'Base de datos'!$G$4:$G$371,Analisis!$J24),"")</f>
        <v>5.884297520661157</v>
      </c>
      <c r="W24" s="20">
        <f t="shared" si="2"/>
        <v>52.743801652892557</v>
      </c>
    </row>
    <row r="25" spans="2:23" x14ac:dyDescent="0.25">
      <c r="B25" s="12" t="s">
        <v>37</v>
      </c>
      <c r="C25" s="19">
        <f>AVERAGEIF('Base de datos'!$E$4:$E$371,Analisis!B25,'Base de datos'!$M$4:$M$371)</f>
        <v>11.150826446280991</v>
      </c>
      <c r="J25" s="12" t="s">
        <v>14</v>
      </c>
      <c r="K25" s="19">
        <f>IFERROR(AVERAGEIFS('Base de datos'!$M$4:$M$371,'Base de datos'!$C$4:$C$371,Analisis!K$17,'Base de datos'!$G$4:$G$371,Analisis!$J25),"")</f>
        <v>30.987603305785122</v>
      </c>
      <c r="L25" s="19">
        <f>IFERROR(AVERAGEIFS('Base de datos'!$M$4:$M$371,'Base de datos'!$C$4:$C$371,Analisis!L$17,'Base de datos'!$G$4:$G$371,Analisis!$J25),"")</f>
        <v>38.219008264462815</v>
      </c>
      <c r="M25" s="19">
        <f>IFERROR(AVERAGEIFS('Base de datos'!$M$4:$M$371,'Base de datos'!$C$4:$C$371,Analisis!M$17,'Base de datos'!$G$4:$G$371,Analisis!$J25),"")</f>
        <v>32.640495867768593</v>
      </c>
      <c r="N25" s="19">
        <f>IFERROR(AVERAGEIFS('Base de datos'!$M$4:$M$371,'Base de datos'!$C$4:$C$371,Analisis!N$17,'Base de datos'!$G$4:$G$371,Analisis!$J25),"")</f>
        <v>45.450413223140501</v>
      </c>
      <c r="O25" s="19">
        <f>IFERROR(AVERAGEIFS('Base de datos'!$M$4:$M$371,'Base de datos'!$C$4:$C$371,Analisis!O$17,'Base de datos'!$G$4:$G$371,Analisis!$J25),"")</f>
        <v>34.913223140495866</v>
      </c>
      <c r="P25" s="19">
        <f>IFERROR(AVERAGEIFS('Base de datos'!$M$4:$M$371,'Base de datos'!$C$4:$C$371,Analisis!P$17,'Base de datos'!$G$4:$G$371,Analisis!$J25),"")</f>
        <v>30.574380165289256</v>
      </c>
      <c r="Q25" s="19">
        <f>IFERROR(AVERAGEIFS('Base de datos'!$M$4:$M$371,'Base de datos'!$C$4:$C$371,Analisis!Q$17,'Base de datos'!$G$4:$G$371,Analisis!$J25),"")</f>
        <v>25.615702479338843</v>
      </c>
      <c r="R25" s="19">
        <f>IFERROR(AVERAGEIFS('Base de datos'!$M$4:$M$371,'Base de datos'!$C$4:$C$371,Analisis!R$17,'Base de datos'!$G$4:$G$371,Analisis!$J25),"")</f>
        <v>34.982093663911847</v>
      </c>
      <c r="S25" s="19">
        <f>IFERROR(AVERAGEIFS('Base de datos'!$M$4:$M$371,'Base de datos'!$C$4:$C$371,Analisis!S$17,'Base de datos'!$G$4:$G$371,Analisis!$J25),"")</f>
        <v>46.276859504132233</v>
      </c>
      <c r="T25" s="19">
        <f>IFERROR(AVERAGEIFS('Base de datos'!$M$4:$M$371,'Base de datos'!$C$4:$C$371,Analisis!T$17,'Base de datos'!$G$4:$G$371,Analisis!$J25),"")</f>
        <v>45.86363636363636</v>
      </c>
      <c r="U25" s="19">
        <f>IFERROR(AVERAGEIFS('Base de datos'!$M$4:$M$371,'Base de datos'!$C$4:$C$371,Analisis!U$17,'Base de datos'!$G$4:$G$371,Analisis!$J25),"")</f>
        <v>47.103305785123965</v>
      </c>
      <c r="V25" s="19">
        <f>IFERROR(AVERAGEIFS('Base de datos'!$M$4:$M$371,'Base de datos'!$C$4:$C$371,Analisis!V$17,'Base de datos'!$G$4:$G$371,Analisis!$J25),"")</f>
        <v>45.450413223140494</v>
      </c>
      <c r="W25" s="20">
        <f t="shared" si="2"/>
        <v>458.07713498622587</v>
      </c>
    </row>
    <row r="26" spans="2:23" x14ac:dyDescent="0.25">
      <c r="B26" s="12" t="s">
        <v>28</v>
      </c>
      <c r="C26" s="19">
        <f>AVERAGEIF('Base de datos'!$E$4:$E$371,Analisis!B26,'Base de datos'!$M$4:$M$371)</f>
        <v>14.25206611570248</v>
      </c>
      <c r="J26" s="12" t="s">
        <v>24</v>
      </c>
      <c r="K26" s="19" t="str">
        <f>IFERROR(AVERAGEIFS('Base de datos'!$M$4:$M$371,'Base de datos'!$C$4:$C$371,Analisis!K$17,'Base de datos'!$G$4:$G$371,Analisis!$J26),"")</f>
        <v/>
      </c>
      <c r="L26" s="19" t="str">
        <f>IFERROR(AVERAGEIFS('Base de datos'!$M$4:$M$371,'Base de datos'!$C$4:$C$371,Analisis!L$17,'Base de datos'!$G$4:$G$371,Analisis!$J26),"")</f>
        <v/>
      </c>
      <c r="M26" s="19" t="str">
        <f>IFERROR(AVERAGEIFS('Base de datos'!$M$4:$M$371,'Base de datos'!$C$4:$C$371,Analisis!M$17,'Base de datos'!$G$4:$G$371,Analisis!$J26),"")</f>
        <v/>
      </c>
      <c r="N26" s="19">
        <f>IFERROR(AVERAGEIFS('Base de datos'!$M$4:$M$371,'Base de datos'!$C$4:$C$371,Analisis!N$17,'Base de datos'!$G$4:$G$371,Analisis!$J26),"")</f>
        <v>10.946280991735538</v>
      </c>
      <c r="O26" s="19">
        <f>IFERROR(AVERAGEIFS('Base de datos'!$M$4:$M$371,'Base de datos'!$C$4:$C$371,Analisis!O$17,'Base de datos'!$G$4:$G$371,Analisis!$J26),"")</f>
        <v>10.739669421487603</v>
      </c>
      <c r="P26" s="19">
        <f>IFERROR(AVERAGEIFS('Base de datos'!$M$4:$M$371,'Base de datos'!$C$4:$C$371,Analisis!P$17,'Base de datos'!$G$4:$G$371,Analisis!$J26),"")</f>
        <v>10.946280991735538</v>
      </c>
      <c r="Q26" s="19">
        <f>IFERROR(AVERAGEIFS('Base de datos'!$M$4:$M$371,'Base de datos'!$C$4:$C$371,Analisis!Q$17,'Base de datos'!$G$4:$G$371,Analisis!$J26),"")</f>
        <v>8.5358126721763075</v>
      </c>
      <c r="R26" s="19">
        <f>IFERROR(AVERAGEIFS('Base de datos'!$M$4:$M$371,'Base de datos'!$C$4:$C$371,Analisis!R$17,'Base de datos'!$G$4:$G$371,Analisis!$J26),"")</f>
        <v>9.0867768595041323</v>
      </c>
      <c r="S26" s="19">
        <f>IFERROR(AVERAGEIFS('Base de datos'!$M$4:$M$371,'Base de datos'!$C$4:$C$371,Analisis!S$17,'Base de datos'!$G$4:$G$371,Analisis!$J26),"")</f>
        <v>10.243801652892561</v>
      </c>
      <c r="T26" s="19">
        <f>IFERROR(AVERAGEIFS('Base de datos'!$M$4:$M$371,'Base de datos'!$C$4:$C$371,Analisis!T$17,'Base de datos'!$G$4:$G$371,Analisis!$J26),"")</f>
        <v>9.7479338842975203</v>
      </c>
      <c r="U26" s="19" t="str">
        <f>IFERROR(AVERAGEIFS('Base de datos'!$M$4:$M$371,'Base de datos'!$C$4:$C$371,Analisis!U$17,'Base de datos'!$G$4:$G$371,Analisis!$J26),"")</f>
        <v/>
      </c>
      <c r="V26" s="19" t="str">
        <f>IFERROR(AVERAGEIFS('Base de datos'!$M$4:$M$371,'Base de datos'!$C$4:$C$371,Analisis!V$17,'Base de datos'!$G$4:$G$371,Analisis!$J26),"")</f>
        <v/>
      </c>
      <c r="W26" s="20">
        <f t="shared" si="2"/>
        <v>70.246556473829202</v>
      </c>
    </row>
    <row r="27" spans="2:23" x14ac:dyDescent="0.25">
      <c r="B27" s="12" t="s">
        <v>39</v>
      </c>
      <c r="C27" s="19">
        <f>AVERAGEIF('Base de datos'!$E$4:$E$371,Analisis!B27,'Base de datos'!$M$4:$M$371)</f>
        <v>12.289256198347108</v>
      </c>
      <c r="J27" s="13" t="s">
        <v>73</v>
      </c>
      <c r="K27" s="20">
        <f t="shared" ref="K27:V27" si="3">SUM(K18:K26)</f>
        <v>134.26101928374658</v>
      </c>
      <c r="L27" s="20">
        <f t="shared" si="3"/>
        <v>149.27823691460054</v>
      </c>
      <c r="M27" s="20">
        <f t="shared" si="3"/>
        <v>149.47933884297521</v>
      </c>
      <c r="N27" s="20">
        <f t="shared" si="3"/>
        <v>153.34915387642661</v>
      </c>
      <c r="O27" s="20">
        <f t="shared" si="3"/>
        <v>111.81759149940967</v>
      </c>
      <c r="P27" s="20">
        <f t="shared" si="3"/>
        <v>105.03099173553719</v>
      </c>
      <c r="Q27" s="20">
        <f t="shared" si="3"/>
        <v>88.716128224392676</v>
      </c>
      <c r="R27" s="20">
        <f t="shared" si="3"/>
        <v>98.382920110192828</v>
      </c>
      <c r="S27" s="20">
        <f t="shared" si="3"/>
        <v>153.58631772268137</v>
      </c>
      <c r="T27" s="20">
        <f t="shared" si="3"/>
        <v>156.26561065197427</v>
      </c>
      <c r="U27" s="20">
        <f t="shared" si="3"/>
        <v>149.31990358126723</v>
      </c>
      <c r="V27" s="20">
        <f t="shared" si="3"/>
        <v>138.30991735537191</v>
      </c>
      <c r="W27" s="20">
        <f t="shared" si="2"/>
        <v>1587.797129798576</v>
      </c>
    </row>
    <row r="28" spans="2:23" x14ac:dyDescent="0.25">
      <c r="B28" s="12" t="s">
        <v>26</v>
      </c>
      <c r="C28" s="19">
        <f>AVERAGEIF('Base de datos'!$E$4:$E$371,Analisis!B28,'Base de datos'!$M$4:$M$371)</f>
        <v>16.39103152739516</v>
      </c>
    </row>
    <row r="29" spans="2:23" x14ac:dyDescent="0.25">
      <c r="B29" s="12" t="s">
        <v>25</v>
      </c>
      <c r="C29" s="19">
        <f>AVERAGEIF('Base de datos'!$E$4:$E$371,Analisis!B29,'Base de datos'!$M$4:$M$371)</f>
        <v>11.787933884297523</v>
      </c>
    </row>
    <row r="30" spans="2:23" x14ac:dyDescent="0.25">
      <c r="B30" s="12" t="s">
        <v>40</v>
      </c>
      <c r="C30" s="19">
        <f>AVERAGEIF('Base de datos'!$E$4:$E$371,Analisis!B30,'Base de datos'!$M$4:$M$371)</f>
        <v>12.80189596499757</v>
      </c>
    </row>
    <row r="31" spans="2:23" x14ac:dyDescent="0.25">
      <c r="B31" s="12" t="s">
        <v>30</v>
      </c>
      <c r="C31" s="19">
        <f>AVERAGEIF('Base de datos'!$E$4:$E$371,Analisis!B31,'Base de datos'!$M$4:$M$371)</f>
        <v>16.352014462809919</v>
      </c>
    </row>
    <row r="32" spans="2:23" x14ac:dyDescent="0.25">
      <c r="B32" s="12" t="s">
        <v>34</v>
      </c>
      <c r="C32" s="19">
        <f>AVERAGEIF('Base de datos'!$E$4:$E$371,Analisis!B32,'Base de datos'!$M$4:$M$371)</f>
        <v>11.53659976387249</v>
      </c>
    </row>
    <row r="33" spans="2:3" x14ac:dyDescent="0.25">
      <c r="B33" s="12" t="s">
        <v>27</v>
      </c>
      <c r="C33" s="19">
        <f>AVERAGEIF('Base de datos'!$E$4:$E$371,Analisis!B33,'Base de datos'!$M$4:$M$371)</f>
        <v>14.894519356241846</v>
      </c>
    </row>
    <row r="34" spans="2:3" x14ac:dyDescent="0.25">
      <c r="B34" s="12" t="s">
        <v>35</v>
      </c>
      <c r="C34" s="19">
        <f>AVERAGEIF('Base de datos'!$E$4:$E$371,Analisis!B34,'Base de datos'!$M$4:$M$371)</f>
        <v>13.79140495867769</v>
      </c>
    </row>
    <row r="35" spans="2:3" x14ac:dyDescent="0.25">
      <c r="B35" s="12" t="s">
        <v>36</v>
      </c>
      <c r="C35" s="19">
        <f>AVERAGEIF('Base de datos'!$E$4:$E$371,Analisis!B35,'Base de datos'!$M$4:$M$371)</f>
        <v>13.553522235340417</v>
      </c>
    </row>
    <row r="36" spans="2:3" x14ac:dyDescent="0.25">
      <c r="B36" s="12" t="s">
        <v>38</v>
      </c>
      <c r="C36" s="19">
        <f>AVERAGEIF('Base de datos'!$E$4:$E$371,Analisis!B36,'Base de datos'!$M$4:$M$371)</f>
        <v>12.658205430932702</v>
      </c>
    </row>
    <row r="37" spans="2:3" x14ac:dyDescent="0.25">
      <c r="B37" s="12" t="s">
        <v>33</v>
      </c>
      <c r="C37" s="19">
        <f>AVERAGEIF('Base de datos'!$E$4:$E$371,Analisis!B37,'Base de datos'!$M$4:$M$371)</f>
        <v>15.77705627705628</v>
      </c>
    </row>
  </sheetData>
  <conditionalFormatting sqref="K18:V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3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{4232A96C-CB59-4278-9458-B7EED531369F}</x14:id>
        </ext>
      </extLst>
    </cfRule>
  </conditionalFormatting>
  <conditionalFormatting sqref="K3:V11">
    <cfRule type="expression" dxfId="0" priority="1">
      <formula>K3=MAX(K$3:K$11)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32A96C-CB59-4278-9458-B7EED53136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C19:C37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8A996C8-9EA6-4D5B-87BA-126DD2BD75D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Analisis!K18:V18</xm:f>
              <xm:sqref>I18</xm:sqref>
            </x14:sparkline>
            <x14:sparkline>
              <xm:f>Analisis!K19:V19</xm:f>
              <xm:sqref>I19</xm:sqref>
            </x14:sparkline>
            <x14:sparkline>
              <xm:f>Analisis!K20:V20</xm:f>
              <xm:sqref>I20</xm:sqref>
            </x14:sparkline>
            <x14:sparkline>
              <xm:f>Analisis!K21:V21</xm:f>
              <xm:sqref>I21</xm:sqref>
            </x14:sparkline>
            <x14:sparkline>
              <xm:f>Analisis!K22:V22</xm:f>
              <xm:sqref>I22</xm:sqref>
            </x14:sparkline>
            <x14:sparkline>
              <xm:f>Analisis!K23:V23</xm:f>
              <xm:sqref>I23</xm:sqref>
            </x14:sparkline>
            <x14:sparkline>
              <xm:f>Analisis!K24:V24</xm:f>
              <xm:sqref>I24</xm:sqref>
            </x14:sparkline>
            <x14:sparkline>
              <xm:f>Analisis!K25:V25</xm:f>
              <xm:sqref>I25</xm:sqref>
            </x14:sparkline>
            <x14:sparkline>
              <xm:f>Analisis!K26:V26</xm:f>
              <xm:sqref>I26</xm:sqref>
            </x14:sparkline>
            <x14:sparkline>
              <xm:f>Analisis!K27:V27</xm:f>
              <xm:sqref>I27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 de datos</vt:lpstr>
      <vt:lpstr>TAREAS</vt:lpstr>
      <vt:lpstr>Hoja1</vt:lpstr>
      <vt:lpstr>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Luis Daniel Huingo Chavez</cp:lastModifiedBy>
  <dcterms:created xsi:type="dcterms:W3CDTF">2022-09-12T18:31:11Z</dcterms:created>
  <dcterms:modified xsi:type="dcterms:W3CDTF">2023-01-26T18:01:11Z</dcterms:modified>
</cp:coreProperties>
</file>