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2103896595\Desktop\baixados\saida de dados\SAIDA DBO\"/>
    </mc:Choice>
  </mc:AlternateContent>
  <bookViews>
    <workbookView xWindow="0" yWindow="0" windowWidth="23040" windowHeight="9372" tabRatio="614"/>
  </bookViews>
  <sheets>
    <sheet name="DBO" sheetId="8" r:id="rId1"/>
  </sheets>
  <definedNames>
    <definedName name="_xlnm._FilterDatabase" localSheetId="0" hidden="1">DBO!$A$2:$CT$2</definedName>
  </definedNames>
  <calcPr calcId="152511"/>
</workbook>
</file>

<file path=xl/calcChain.xml><?xml version="1.0" encoding="utf-8"?>
<calcChain xmlns="http://schemas.openxmlformats.org/spreadsheetml/2006/main">
  <c r="CL1" i="8" l="1"/>
  <c r="J1" i="8" l="1"/>
  <c r="B1" i="8" l="1"/>
  <c r="Z1" i="8" l="1"/>
  <c r="CM1" i="8" l="1"/>
  <c r="K1" i="8"/>
  <c r="A1" i="8" s="1"/>
  <c r="CK1" i="8" l="1"/>
  <c r="CN1" i="8"/>
  <c r="CO1" i="8"/>
  <c r="CP1" i="8"/>
  <c r="CQ1" i="8"/>
  <c r="CR1" i="8"/>
</calcChain>
</file>

<file path=xl/sharedStrings.xml><?xml version="1.0" encoding="utf-8"?>
<sst xmlns="http://schemas.openxmlformats.org/spreadsheetml/2006/main" count="98" uniqueCount="97">
  <si>
    <t>UF</t>
  </si>
  <si>
    <t>Transportadora</t>
  </si>
  <si>
    <t>Entrega</t>
  </si>
  <si>
    <t>PV</t>
  </si>
  <si>
    <t>DSM</t>
  </si>
  <si>
    <t>Etiqueta</t>
  </si>
  <si>
    <t>Empresa</t>
  </si>
  <si>
    <t>Filial</t>
  </si>
  <si>
    <t>Nota</t>
  </si>
  <si>
    <t>Valor Mercadoria</t>
  </si>
  <si>
    <t>Valor Total</t>
  </si>
  <si>
    <t>Id Ocorrência</t>
  </si>
  <si>
    <t>Descrição Ocorrência</t>
  </si>
  <si>
    <t>Data Ocorrência</t>
  </si>
  <si>
    <t>Processamento Ocorrência</t>
  </si>
  <si>
    <t>Aging Proc</t>
  </si>
  <si>
    <t>Etapa do pedido</t>
  </si>
  <si>
    <t>Tempo em etapa</t>
  </si>
  <si>
    <t>CEP</t>
  </si>
  <si>
    <t>CCEP</t>
  </si>
  <si>
    <t>Regional</t>
  </si>
  <si>
    <t>Distrito</t>
  </si>
  <si>
    <t>Cidade</t>
  </si>
  <si>
    <t>Data Compra</t>
  </si>
  <si>
    <t>Data Expedição</t>
  </si>
  <si>
    <t>Data Limite Expedição</t>
  </si>
  <si>
    <t>Prazo expedição</t>
  </si>
  <si>
    <t>Data Emissão NF</t>
  </si>
  <si>
    <t>Data Prometida</t>
  </si>
  <si>
    <t>Aging Prometida</t>
  </si>
  <si>
    <t>Período Promessa</t>
  </si>
  <si>
    <t>Prazo cliente D0</t>
  </si>
  <si>
    <t>Data Prevista</t>
  </si>
  <si>
    <t>Aging Prevista</t>
  </si>
  <si>
    <t>Data Corrigida</t>
  </si>
  <si>
    <t>Data ajustada</t>
  </si>
  <si>
    <t>Aging Ajustada</t>
  </si>
  <si>
    <t>Período Ajustada</t>
  </si>
  <si>
    <t>Prazo transportador D0</t>
  </si>
  <si>
    <t>Prazo transportador D-2</t>
  </si>
  <si>
    <t>Unidade Negócio</t>
  </si>
  <si>
    <t>Tipo de Entrega</t>
  </si>
  <si>
    <t>Ordem de Venda</t>
  </si>
  <si>
    <t>Contrato</t>
  </si>
  <si>
    <t>Transit Time</t>
  </si>
  <si>
    <t>Prazo CD</t>
  </si>
  <si>
    <t>Loja</t>
  </si>
  <si>
    <t>Carga</t>
  </si>
  <si>
    <t>DANFe</t>
  </si>
  <si>
    <t>IF</t>
  </si>
  <si>
    <t>CPP</t>
  </si>
  <si>
    <t>CAE</t>
  </si>
  <si>
    <t>Período de entrega</t>
  </si>
  <si>
    <t>Migrado</t>
  </si>
  <si>
    <t>Status PVE</t>
  </si>
  <si>
    <t>Último insucesso</t>
  </si>
  <si>
    <t>Critico</t>
  </si>
  <si>
    <t>Packing List</t>
  </si>
  <si>
    <t>Ação (PL)</t>
  </si>
  <si>
    <t>Solicitante (PL)</t>
  </si>
  <si>
    <t>Data Solicitação (PL)</t>
  </si>
  <si>
    <t>Solicitar (x)</t>
  </si>
  <si>
    <t>Erro Sistêmico</t>
  </si>
  <si>
    <t>Reclamação</t>
  </si>
  <si>
    <t>OLA_Reclamação</t>
  </si>
  <si>
    <t>Aging Reclamação</t>
  </si>
  <si>
    <t>Venda</t>
  </si>
  <si>
    <t>Ger Regional</t>
  </si>
  <si>
    <t>ATRASO DE EXPEDIÇÃO</t>
  </si>
  <si>
    <t>REENVIOS</t>
  </si>
  <si>
    <t>INSUCESSOS</t>
  </si>
  <si>
    <t>CAUSA RAIZ</t>
  </si>
  <si>
    <t>DATA PROMETIDA</t>
  </si>
  <si>
    <t>UF CD</t>
  </si>
  <si>
    <t>Gaiola</t>
  </si>
  <si>
    <t>PVE</t>
  </si>
  <si>
    <t>Unid. Entrega</t>
  </si>
  <si>
    <t>Status UX</t>
  </si>
  <si>
    <t>Data UX</t>
  </si>
  <si>
    <t>Ponto</t>
  </si>
  <si>
    <t>Data</t>
  </si>
  <si>
    <t>Resumo</t>
  </si>
  <si>
    <t>Bairro</t>
  </si>
  <si>
    <t>Ação</t>
  </si>
  <si>
    <t>Motivo</t>
  </si>
  <si>
    <t>OLA</t>
  </si>
  <si>
    <t>Validação transp</t>
  </si>
  <si>
    <t>CLICO</t>
  </si>
  <si>
    <t>DATA CICLO</t>
  </si>
  <si>
    <t>Retono Extravio</t>
  </si>
  <si>
    <t>Obs</t>
  </si>
  <si>
    <t>TP</t>
  </si>
  <si>
    <t>Nova Previsão</t>
  </si>
  <si>
    <t>Pendencia</t>
  </si>
  <si>
    <t>Validação Etapa</t>
  </si>
  <si>
    <t>Vecimento?</t>
  </si>
  <si>
    <t>T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</si>
</sst>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0000\-000"/>
    <numFmt numFmtId="165" formatCode="&quot;Sim&quot;;&quot;Sim&quot;;&quot;Não&quot;"/>
    <numFmt numFmtId="166" formatCode="_(&quot;R$ &quot;* #,##0.00_);_(&quot;R$ &quot;* \(#,##0.00\);_(&quot;R$ &quot;* &quot;-&quot;??_);_(@_)"/>
    <numFmt numFmtId="167" formatCode="&quot;Verdadeiro&quot;;&quot;Verdadeiro&quot;;&quot;Falso&quot;"/>
    <numFmt numFmtId="168" formatCode="_(* #,##0.00_);_(* \(#,##0.00\);_(* &quot;-&quot;??_);_(@_)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9"/>
      <color indexed="10"/>
      <name val="Geneva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sz val="11"/>
      <color indexed="60"/>
      <name val="Calibri"/>
      <family val="2"/>
    </font>
    <font>
      <sz val="10"/>
      <color indexed="8"/>
      <name val="匠牥晩††††††††††"/>
    </font>
    <font>
      <sz val="10"/>
      <color indexed="64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theme="1"/>
      </patternFill>
    </fill>
    <fill>
      <patternFill patternType="solid">
        <fgColor rgb="FFFF0000"/>
        <bgColor theme="1"/>
      </patternFill>
    </fill>
    <fill>
      <patternFill patternType="solid">
        <fgColor rgb="FF003300"/>
        <bgColor indexed="64"/>
      </patternFill>
    </fill>
    <fill>
      <patternFill patternType="solid">
        <fgColor rgb="FFC00000"/>
        <bgColor theme="1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theme="1"/>
      </patternFill>
    </fill>
    <fill>
      <patternFill patternType="solid">
        <fgColor theme="6" tint="-0.249977111117893"/>
        <bgColor theme="1"/>
      </patternFill>
    </fill>
    <fill>
      <patternFill patternType="solid">
        <fgColor theme="4" tint="-0.499984740745262"/>
        <bgColor theme="1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509">
    <xf numFmtId="0" fontId="0" fillId="0" borderId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4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7" fillId="17" borderId="2" applyNumberFormat="0" applyAlignment="0" applyProtection="0"/>
    <xf numFmtId="0" fontId="8" fillId="0" borderId="0"/>
    <xf numFmtId="0" fontId="9" fillId="18" borderId="3" applyNumberFormat="0" applyAlignment="0" applyProtection="0"/>
    <xf numFmtId="0" fontId="9" fillId="18" borderId="3" applyNumberFormat="0" applyAlignment="0" applyProtection="0"/>
    <xf numFmtId="0" fontId="9" fillId="18" borderId="3" applyNumberFormat="0" applyAlignment="0" applyProtection="0"/>
    <xf numFmtId="0" fontId="9" fillId="18" borderId="3" applyNumberFormat="0" applyAlignment="0" applyProtection="0"/>
    <xf numFmtId="0" fontId="9" fillId="18" borderId="3" applyNumberFormat="0" applyAlignment="0" applyProtection="0"/>
    <xf numFmtId="0" fontId="9" fillId="18" borderId="3" applyNumberFormat="0" applyAlignment="0" applyProtection="0"/>
    <xf numFmtId="0" fontId="9" fillId="18" borderId="3" applyNumberFormat="0" applyAlignment="0" applyProtection="0"/>
    <xf numFmtId="0" fontId="9" fillId="18" borderId="3" applyNumberFormat="0" applyAlignment="0" applyProtection="0"/>
    <xf numFmtId="0" fontId="9" fillId="18" borderId="3" applyNumberFormat="0" applyAlignment="0" applyProtection="0"/>
    <xf numFmtId="0" fontId="9" fillId="18" borderId="3" applyNumberFormat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11" fillId="8" borderId="2" applyNumberFormat="0" applyAlignment="0" applyProtection="0"/>
    <xf numFmtId="0" fontId="11" fillId="8" borderId="2" applyNumberFormat="0" applyAlignment="0" applyProtection="0"/>
    <xf numFmtId="0" fontId="11" fillId="8" borderId="2" applyNumberFormat="0" applyAlignment="0" applyProtection="0"/>
    <xf numFmtId="0" fontId="11" fillId="8" borderId="2" applyNumberFormat="0" applyAlignment="0" applyProtection="0"/>
    <xf numFmtId="0" fontId="11" fillId="8" borderId="2" applyNumberFormat="0" applyAlignment="0" applyProtection="0"/>
    <xf numFmtId="0" fontId="11" fillId="8" borderId="2" applyNumberFormat="0" applyAlignment="0" applyProtection="0"/>
    <xf numFmtId="0" fontId="11" fillId="8" borderId="2" applyNumberFormat="0" applyAlignment="0" applyProtection="0"/>
    <xf numFmtId="0" fontId="11" fillId="8" borderId="2" applyNumberFormat="0" applyAlignment="0" applyProtection="0"/>
    <xf numFmtId="0" fontId="11" fillId="8" borderId="2" applyNumberFormat="0" applyAlignment="0" applyProtection="0"/>
    <xf numFmtId="0" fontId="11" fillId="8" borderId="2" applyNumberFormat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165" fontId="3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4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17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3" fillId="24" borderId="5" applyNumberFormat="0" applyFont="0" applyAlignment="0" applyProtection="0"/>
    <xf numFmtId="0" fontId="3" fillId="24" borderId="5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4" borderId="5" applyNumberFormat="0" applyFont="0" applyAlignment="0" applyProtection="0"/>
    <xf numFmtId="0" fontId="3" fillId="2" borderId="1" applyNumberFormat="0" applyFont="0" applyAlignment="0" applyProtection="0"/>
    <xf numFmtId="0" fontId="3" fillId="24" borderId="5" applyNumberFormat="0" applyFont="0" applyAlignment="0" applyProtection="0"/>
    <xf numFmtId="0" fontId="2" fillId="24" borderId="5" applyNumberFormat="0" applyFont="0" applyAlignment="0" applyProtection="0"/>
    <xf numFmtId="0" fontId="3" fillId="24" borderId="5" applyNumberFormat="0" applyFont="0" applyAlignment="0" applyProtection="0"/>
    <xf numFmtId="0" fontId="2" fillId="24" borderId="5" applyNumberFormat="0" applyFont="0" applyAlignment="0" applyProtection="0"/>
    <xf numFmtId="0" fontId="3" fillId="24" borderId="5" applyNumberFormat="0" applyFont="0" applyAlignment="0" applyProtection="0"/>
    <xf numFmtId="0" fontId="3" fillId="24" borderId="5" applyNumberFormat="0" applyFont="0" applyAlignment="0" applyProtection="0"/>
    <xf numFmtId="0" fontId="3" fillId="24" borderId="5" applyNumberFormat="0" applyFont="0" applyAlignment="0" applyProtection="0"/>
    <xf numFmtId="0" fontId="3" fillId="24" borderId="5" applyNumberFormat="0" applyFont="0" applyAlignment="0" applyProtection="0"/>
    <xf numFmtId="0" fontId="3" fillId="24" borderId="5" applyNumberFormat="0" applyFont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8" fillId="17" borderId="6" applyNumberFormat="0" applyAlignment="0" applyProtection="0"/>
    <xf numFmtId="0" fontId="18" fillId="17" borderId="6" applyNumberFormat="0" applyAlignment="0" applyProtection="0"/>
    <xf numFmtId="0" fontId="18" fillId="17" borderId="6" applyNumberFormat="0" applyAlignment="0" applyProtection="0"/>
    <xf numFmtId="0" fontId="18" fillId="17" borderId="6" applyNumberFormat="0" applyAlignment="0" applyProtection="0"/>
    <xf numFmtId="0" fontId="18" fillId="17" borderId="6" applyNumberFormat="0" applyAlignment="0" applyProtection="0"/>
    <xf numFmtId="0" fontId="18" fillId="17" borderId="6" applyNumberFormat="0" applyAlignment="0" applyProtection="0"/>
    <xf numFmtId="0" fontId="18" fillId="17" borderId="6" applyNumberFormat="0" applyAlignment="0" applyProtection="0"/>
    <xf numFmtId="0" fontId="18" fillId="17" borderId="6" applyNumberFormat="0" applyAlignment="0" applyProtection="0"/>
    <xf numFmtId="0" fontId="18" fillId="17" borderId="6" applyNumberFormat="0" applyAlignment="0" applyProtection="0"/>
    <xf numFmtId="0" fontId="18" fillId="17" borderId="6" applyNumberFormat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168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8">
    <xf numFmtId="0" fontId="0" fillId="0" borderId="0" xfId="0"/>
    <xf numFmtId="0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14" xfId="0" applyNumberFormat="1" applyFont="1" applyBorder="1" applyAlignment="1">
      <alignment horizontal="center" vertical="center"/>
    </xf>
    <xf numFmtId="14" fontId="27" fillId="0" borderId="0" xfId="0" applyNumberFormat="1" applyFont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14" fontId="27" fillId="0" borderId="0" xfId="0" applyNumberFormat="1" applyFont="1" applyBorder="1" applyAlignment="1">
      <alignment horizontal="center" vertical="center"/>
    </xf>
    <xf numFmtId="0" fontId="26" fillId="25" borderId="12" xfId="0" applyFont="1" applyFill="1" applyBorder="1" applyAlignment="1">
      <alignment horizontal="center" vertical="center"/>
    </xf>
    <xf numFmtId="0" fontId="26" fillId="30" borderId="12" xfId="0" applyFont="1" applyFill="1" applyBorder="1" applyAlignment="1">
      <alignment horizontal="center" vertical="center"/>
    </xf>
    <xf numFmtId="14" fontId="26" fillId="30" borderId="12" xfId="0" applyNumberFormat="1" applyFont="1" applyFill="1" applyBorder="1" applyAlignment="1">
      <alignment horizontal="center" vertical="center"/>
    </xf>
    <xf numFmtId="0" fontId="26" fillId="26" borderId="12" xfId="0" applyFont="1" applyFill="1" applyBorder="1" applyAlignment="1">
      <alignment horizontal="center" vertical="center"/>
    </xf>
    <xf numFmtId="49" fontId="26" fillId="25" borderId="12" xfId="0" applyNumberFormat="1" applyFont="1" applyFill="1" applyBorder="1" applyAlignment="1">
      <alignment horizontal="center" vertical="center"/>
    </xf>
    <xf numFmtId="0" fontId="26" fillId="25" borderId="13" xfId="0" applyFont="1" applyFill="1" applyBorder="1" applyAlignment="1">
      <alignment horizontal="center" vertical="center"/>
    </xf>
    <xf numFmtId="49" fontId="28" fillId="27" borderId="12" xfId="0" applyNumberFormat="1" applyFont="1" applyFill="1" applyBorder="1" applyAlignment="1">
      <alignment horizontal="center" vertical="center"/>
    </xf>
    <xf numFmtId="0" fontId="26" fillId="28" borderId="12" xfId="0" applyFont="1" applyFill="1" applyBorder="1" applyAlignment="1">
      <alignment horizontal="center" vertical="center"/>
    </xf>
    <xf numFmtId="0" fontId="26" fillId="29" borderId="0" xfId="0" applyFont="1" applyFill="1" applyBorder="1" applyAlignment="1">
      <alignment horizontal="center" vertical="center"/>
    </xf>
    <xf numFmtId="14" fontId="26" fillId="29" borderId="0" xfId="0" applyNumberFormat="1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6" fillId="33" borderId="12" xfId="0" applyFont="1" applyFill="1" applyBorder="1" applyAlignment="1">
      <alignment horizontal="center" vertical="center"/>
    </xf>
    <xf numFmtId="14" fontId="26" fillId="33" borderId="12" xfId="0" applyNumberFormat="1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6" fillId="33" borderId="12" xfId="0" applyNumberFormat="1" applyFont="1" applyFill="1" applyBorder="1" applyAlignment="1">
      <alignment horizontal="center" vertical="center"/>
    </xf>
    <xf numFmtId="14" fontId="26" fillId="34" borderId="12" xfId="0" applyNumberFormat="1" applyFont="1" applyFill="1" applyBorder="1" applyAlignment="1">
      <alignment horizontal="center" vertical="center"/>
    </xf>
    <xf numFmtId="0" fontId="26" fillId="31" borderId="0" xfId="0" applyFont="1" applyFill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6" fillId="35" borderId="12" xfId="0" applyFont="1" applyFill="1" applyBorder="1" applyAlignment="1">
      <alignment horizontal="center" vertical="center"/>
    </xf>
    <xf numFmtId="0" fontId="27" fillId="32" borderId="15" xfId="0" applyFont="1" applyFill="1" applyBorder="1" applyAlignment="1">
      <alignment horizontal="center" vertical="center"/>
    </xf>
    <xf numFmtId="49" fontId="28" fillId="27" borderId="11" xfId="0" applyNumberFormat="1" applyFont="1" applyFill="1" applyBorder="1" applyAlignment="1">
      <alignment horizontal="center" vertical="center"/>
    </xf>
  </cellXfs>
  <cellStyles count="509">
    <cellStyle name="20% - Ênfase1 10" xfId="3"/>
    <cellStyle name="20% - Ênfase1 11" xfId="4"/>
    <cellStyle name="20% - Ênfase1 2" xfId="5"/>
    <cellStyle name="20% - Ênfase1 3" xfId="6"/>
    <cellStyle name="20% - Ênfase1 4" xfId="7"/>
    <cellStyle name="20% - Ênfase1 5" xfId="8"/>
    <cellStyle name="20% - Ênfase1 6" xfId="9"/>
    <cellStyle name="20% - Ênfase1 7" xfId="10"/>
    <cellStyle name="20% - Ênfase1 8" xfId="11"/>
    <cellStyle name="20% - Ênfase1 9" xfId="12"/>
    <cellStyle name="20% - Ênfase2 10" xfId="13"/>
    <cellStyle name="20% - Ênfase2 11" xfId="14"/>
    <cellStyle name="20% - Ênfase2 2" xfId="15"/>
    <cellStyle name="20% - Ênfase2 3" xfId="16"/>
    <cellStyle name="20% - Ênfase2 4" xfId="17"/>
    <cellStyle name="20% - Ênfase2 5" xfId="18"/>
    <cellStyle name="20% - Ênfase2 6" xfId="19"/>
    <cellStyle name="20% - Ênfase2 7" xfId="20"/>
    <cellStyle name="20% - Ênfase2 8" xfId="21"/>
    <cellStyle name="20% - Ênfase2 9" xfId="22"/>
    <cellStyle name="20% - Ênfase3 10" xfId="23"/>
    <cellStyle name="20% - Ênfase3 11" xfId="24"/>
    <cellStyle name="20% - Ênfase3 2" xfId="25"/>
    <cellStyle name="20% - Ênfase3 3" xfId="26"/>
    <cellStyle name="20% - Ênfase3 4" xfId="27"/>
    <cellStyle name="20% - Ênfase3 5" xfId="28"/>
    <cellStyle name="20% - Ênfase3 6" xfId="29"/>
    <cellStyle name="20% - Ênfase3 7" xfId="30"/>
    <cellStyle name="20% - Ênfase3 8" xfId="31"/>
    <cellStyle name="20% - Ênfase3 9" xfId="32"/>
    <cellStyle name="20% - Ênfase4 10" xfId="33"/>
    <cellStyle name="20% - Ênfase4 11" xfId="34"/>
    <cellStyle name="20% - Ênfase4 2" xfId="35"/>
    <cellStyle name="20% - Ênfase4 3" xfId="36"/>
    <cellStyle name="20% - Ênfase4 4" xfId="37"/>
    <cellStyle name="20% - Ênfase4 5" xfId="38"/>
    <cellStyle name="20% - Ênfase4 6" xfId="39"/>
    <cellStyle name="20% - Ênfase4 7" xfId="40"/>
    <cellStyle name="20% - Ênfase4 8" xfId="41"/>
    <cellStyle name="20% - Ênfase4 9" xfId="42"/>
    <cellStyle name="20% - Ênfase5 10" xfId="43"/>
    <cellStyle name="20% - Ênfase5 11" xfId="44"/>
    <cellStyle name="20% - Ênfase5 2" xfId="45"/>
    <cellStyle name="20% - Ênfase5 3" xfId="46"/>
    <cellStyle name="20% - Ênfase5 4" xfId="47"/>
    <cellStyle name="20% - Ênfase5 5" xfId="48"/>
    <cellStyle name="20% - Ênfase5 6" xfId="49"/>
    <cellStyle name="20% - Ênfase5 7" xfId="50"/>
    <cellStyle name="20% - Ênfase5 8" xfId="51"/>
    <cellStyle name="20% - Ênfase5 9" xfId="52"/>
    <cellStyle name="20% - Ênfase6 10" xfId="53"/>
    <cellStyle name="20% - Ênfase6 11" xfId="54"/>
    <cellStyle name="20% - Ênfase6 2" xfId="55"/>
    <cellStyle name="20% - Ênfase6 3" xfId="56"/>
    <cellStyle name="20% - Ênfase6 4" xfId="57"/>
    <cellStyle name="20% - Ênfase6 5" xfId="58"/>
    <cellStyle name="20% - Ênfase6 6" xfId="59"/>
    <cellStyle name="20% - Ênfase6 7" xfId="60"/>
    <cellStyle name="20% - Ênfase6 8" xfId="61"/>
    <cellStyle name="20% - Ênfase6 9" xfId="62"/>
    <cellStyle name="40% - Ênfase1 10" xfId="63"/>
    <cellStyle name="40% - Ênfase1 11" xfId="64"/>
    <cellStyle name="40% - Ênfase1 2" xfId="65"/>
    <cellStyle name="40% - Ênfase1 3" xfId="66"/>
    <cellStyle name="40% - Ênfase1 4" xfId="67"/>
    <cellStyle name="40% - Ênfase1 5" xfId="68"/>
    <cellStyle name="40% - Ênfase1 6" xfId="69"/>
    <cellStyle name="40% - Ênfase1 7" xfId="70"/>
    <cellStyle name="40% - Ênfase1 8" xfId="71"/>
    <cellStyle name="40% - Ênfase1 9" xfId="72"/>
    <cellStyle name="40% - Ênfase2 10" xfId="73"/>
    <cellStyle name="40% - Ênfase2 11" xfId="74"/>
    <cellStyle name="40% - Ênfase2 2" xfId="75"/>
    <cellStyle name="40% - Ênfase2 3" xfId="76"/>
    <cellStyle name="40% - Ênfase2 4" xfId="77"/>
    <cellStyle name="40% - Ênfase2 5" xfId="78"/>
    <cellStyle name="40% - Ênfase2 6" xfId="79"/>
    <cellStyle name="40% - Ênfase2 7" xfId="80"/>
    <cellStyle name="40% - Ênfase2 8" xfId="81"/>
    <cellStyle name="40% - Ênfase2 9" xfId="82"/>
    <cellStyle name="40% - Ênfase3 10" xfId="83"/>
    <cellStyle name="40% - Ênfase3 11" xfId="84"/>
    <cellStyle name="40% - Ênfase3 2" xfId="85"/>
    <cellStyle name="40% - Ênfase3 2 2" xfId="86"/>
    <cellStyle name="40% - Ênfase3 3" xfId="87"/>
    <cellStyle name="40% - Ênfase3 4" xfId="88"/>
    <cellStyle name="40% - Ênfase3 5" xfId="89"/>
    <cellStyle name="40% - Ênfase3 6" xfId="90"/>
    <cellStyle name="40% - Ênfase3 7" xfId="91"/>
    <cellStyle name="40% - Ênfase3 8" xfId="92"/>
    <cellStyle name="40% - Ênfase3 9" xfId="93"/>
    <cellStyle name="40% - Ênfase4 10" xfId="94"/>
    <cellStyle name="40% - Ênfase4 11" xfId="95"/>
    <cellStyle name="40% - Ênfase4 2" xfId="96"/>
    <cellStyle name="40% - Ênfase4 3" xfId="97"/>
    <cellStyle name="40% - Ênfase4 4" xfId="98"/>
    <cellStyle name="40% - Ênfase4 5" xfId="99"/>
    <cellStyle name="40% - Ênfase4 6" xfId="100"/>
    <cellStyle name="40% - Ênfase4 7" xfId="101"/>
    <cellStyle name="40% - Ênfase4 8" xfId="102"/>
    <cellStyle name="40% - Ênfase4 9" xfId="103"/>
    <cellStyle name="40% - Ênfase5 10" xfId="104"/>
    <cellStyle name="40% - Ênfase5 11" xfId="105"/>
    <cellStyle name="40% - Ênfase5 2" xfId="106"/>
    <cellStyle name="40% - Ênfase5 3" xfId="107"/>
    <cellStyle name="40% - Ênfase5 4" xfId="108"/>
    <cellStyle name="40% - Ênfase5 5" xfId="109"/>
    <cellStyle name="40% - Ênfase5 6" xfId="110"/>
    <cellStyle name="40% - Ênfase5 7" xfId="111"/>
    <cellStyle name="40% - Ênfase5 8" xfId="112"/>
    <cellStyle name="40% - Ênfase5 9" xfId="113"/>
    <cellStyle name="40% - Ênfase6 10" xfId="114"/>
    <cellStyle name="40% - Ênfase6 11" xfId="115"/>
    <cellStyle name="40% - Ênfase6 2" xfId="116"/>
    <cellStyle name="40% - Ênfase6 3" xfId="117"/>
    <cellStyle name="40% - Ênfase6 4" xfId="118"/>
    <cellStyle name="40% - Ênfase6 5" xfId="119"/>
    <cellStyle name="40% - Ênfase6 6" xfId="120"/>
    <cellStyle name="40% - Ênfase6 7" xfId="121"/>
    <cellStyle name="40% - Ênfase6 8" xfId="122"/>
    <cellStyle name="40% - Ênfase6 9" xfId="123"/>
    <cellStyle name="60% - Ênfase1 10" xfId="124"/>
    <cellStyle name="60% - Ênfase1 11" xfId="125"/>
    <cellStyle name="60% - Ênfase1 2" xfId="126"/>
    <cellStyle name="60% - Ênfase1 3" xfId="127"/>
    <cellStyle name="60% - Ênfase1 4" xfId="128"/>
    <cellStyle name="60% - Ênfase1 5" xfId="129"/>
    <cellStyle name="60% - Ênfase1 6" xfId="130"/>
    <cellStyle name="60% - Ênfase1 7" xfId="131"/>
    <cellStyle name="60% - Ênfase1 8" xfId="132"/>
    <cellStyle name="60% - Ênfase1 9" xfId="133"/>
    <cellStyle name="60% - Ênfase2 10" xfId="134"/>
    <cellStyle name="60% - Ênfase2 11" xfId="135"/>
    <cellStyle name="60% - Ênfase2 2" xfId="136"/>
    <cellStyle name="60% - Ênfase2 3" xfId="137"/>
    <cellStyle name="60% - Ênfase2 4" xfId="138"/>
    <cellStyle name="60% - Ênfase2 5" xfId="139"/>
    <cellStyle name="60% - Ênfase2 6" xfId="140"/>
    <cellStyle name="60% - Ênfase2 7" xfId="141"/>
    <cellStyle name="60% - Ênfase2 8" xfId="142"/>
    <cellStyle name="60% - Ênfase2 9" xfId="143"/>
    <cellStyle name="60% - Ênfase3 10" xfId="144"/>
    <cellStyle name="60% - Ênfase3 11" xfId="145"/>
    <cellStyle name="60% - Ênfase3 2" xfId="146"/>
    <cellStyle name="60% - Ênfase3 3" xfId="147"/>
    <cellStyle name="60% - Ênfase3 4" xfId="148"/>
    <cellStyle name="60% - Ênfase3 5" xfId="149"/>
    <cellStyle name="60% - Ênfase3 6" xfId="150"/>
    <cellStyle name="60% - Ênfase3 7" xfId="151"/>
    <cellStyle name="60% - Ênfase3 8" xfId="152"/>
    <cellStyle name="60% - Ênfase3 9" xfId="153"/>
    <cellStyle name="60% - Ênfase4 10" xfId="154"/>
    <cellStyle name="60% - Ênfase4 11" xfId="155"/>
    <cellStyle name="60% - Ênfase4 2" xfId="156"/>
    <cellStyle name="60% - Ênfase4 2 2" xfId="157"/>
    <cellStyle name="60% - Ênfase4 3" xfId="158"/>
    <cellStyle name="60% - Ênfase4 4" xfId="159"/>
    <cellStyle name="60% - Ênfase4 5" xfId="160"/>
    <cellStyle name="60% - Ênfase4 6" xfId="161"/>
    <cellStyle name="60% - Ênfase4 7" xfId="162"/>
    <cellStyle name="60% - Ênfase4 8" xfId="163"/>
    <cellStyle name="60% - Ênfase4 9" xfId="164"/>
    <cellStyle name="60% - Ênfase5 10" xfId="165"/>
    <cellStyle name="60% - Ênfase5 11" xfId="166"/>
    <cellStyle name="60% - Ênfase5 2" xfId="167"/>
    <cellStyle name="60% - Ênfase5 3" xfId="168"/>
    <cellStyle name="60% - Ênfase5 4" xfId="169"/>
    <cellStyle name="60% - Ênfase5 5" xfId="170"/>
    <cellStyle name="60% - Ênfase5 6" xfId="171"/>
    <cellStyle name="60% - Ênfase5 7" xfId="172"/>
    <cellStyle name="60% - Ênfase5 8" xfId="173"/>
    <cellStyle name="60% - Ênfase5 9" xfId="174"/>
    <cellStyle name="60% - Ênfase6 10" xfId="175"/>
    <cellStyle name="60% - Ênfase6 11" xfId="176"/>
    <cellStyle name="60% - Ênfase6 2" xfId="177"/>
    <cellStyle name="60% - Ênfase6 3" xfId="178"/>
    <cellStyle name="60% - Ênfase6 4" xfId="179"/>
    <cellStyle name="60% - Ênfase6 5" xfId="180"/>
    <cellStyle name="60% - Ênfase6 6" xfId="181"/>
    <cellStyle name="60% - Ênfase6 7" xfId="182"/>
    <cellStyle name="60% - Ênfase6 8" xfId="183"/>
    <cellStyle name="60% - Ênfase6 9" xfId="184"/>
    <cellStyle name="Bom 10" xfId="185"/>
    <cellStyle name="Bom 11" xfId="186"/>
    <cellStyle name="Bom 2" xfId="187"/>
    <cellStyle name="Bom 3" xfId="188"/>
    <cellStyle name="Bom 4" xfId="189"/>
    <cellStyle name="Bom 5" xfId="190"/>
    <cellStyle name="Bom 6" xfId="191"/>
    <cellStyle name="Bom 7" xfId="192"/>
    <cellStyle name="Bom 8" xfId="193"/>
    <cellStyle name="Bom 9" xfId="194"/>
    <cellStyle name="Cálculo 10" xfId="195"/>
    <cellStyle name="Cálculo 11" xfId="196"/>
    <cellStyle name="Cálculo 2" xfId="197"/>
    <cellStyle name="Cálculo 3" xfId="198"/>
    <cellStyle name="Cálculo 4" xfId="199"/>
    <cellStyle name="Cálculo 5" xfId="200"/>
    <cellStyle name="Cálculo 6" xfId="201"/>
    <cellStyle name="Cálculo 7" xfId="202"/>
    <cellStyle name="Cálculo 8" xfId="203"/>
    <cellStyle name="Cálculo 9" xfId="204"/>
    <cellStyle name="Cancel" xfId="205"/>
    <cellStyle name="Célula de Verificação 10" xfId="206"/>
    <cellStyle name="Célula de Verificação 11" xfId="207"/>
    <cellStyle name="Célula de Verificação 2" xfId="208"/>
    <cellStyle name="Célula de Verificação 3" xfId="209"/>
    <cellStyle name="Célula de Verificação 4" xfId="210"/>
    <cellStyle name="Célula de Verificação 5" xfId="211"/>
    <cellStyle name="Célula de Verificação 6" xfId="212"/>
    <cellStyle name="Célula de Verificação 7" xfId="213"/>
    <cellStyle name="Célula de Verificação 8" xfId="214"/>
    <cellStyle name="Célula de Verificação 9" xfId="215"/>
    <cellStyle name="Célula Vinculada 10" xfId="216"/>
    <cellStyle name="Célula Vinculada 11" xfId="217"/>
    <cellStyle name="Célula Vinculada 2" xfId="218"/>
    <cellStyle name="Célula Vinculada 3" xfId="219"/>
    <cellStyle name="Célula Vinculada 4" xfId="220"/>
    <cellStyle name="Célula Vinculada 5" xfId="221"/>
    <cellStyle name="Célula Vinculada 6" xfId="222"/>
    <cellStyle name="Célula Vinculada 7" xfId="223"/>
    <cellStyle name="Célula Vinculada 8" xfId="224"/>
    <cellStyle name="Célula Vinculada 9" xfId="225"/>
    <cellStyle name="Ênfase1 10" xfId="226"/>
    <cellStyle name="Ênfase1 11" xfId="227"/>
    <cellStyle name="Ênfase1 2" xfId="228"/>
    <cellStyle name="Ênfase1 3" xfId="229"/>
    <cellStyle name="Ênfase1 4" xfId="230"/>
    <cellStyle name="Ênfase1 5" xfId="231"/>
    <cellStyle name="Ênfase1 6" xfId="232"/>
    <cellStyle name="Ênfase1 7" xfId="233"/>
    <cellStyle name="Ênfase1 8" xfId="234"/>
    <cellStyle name="Ênfase1 9" xfId="235"/>
    <cellStyle name="Ênfase2 10" xfId="236"/>
    <cellStyle name="Ênfase2 11" xfId="237"/>
    <cellStyle name="Ênfase2 2" xfId="238"/>
    <cellStyle name="Ênfase2 3" xfId="239"/>
    <cellStyle name="Ênfase2 4" xfId="240"/>
    <cellStyle name="Ênfase2 5" xfId="241"/>
    <cellStyle name="Ênfase2 6" xfId="242"/>
    <cellStyle name="Ênfase2 7" xfId="243"/>
    <cellStyle name="Ênfase2 8" xfId="244"/>
    <cellStyle name="Ênfase2 9" xfId="245"/>
    <cellStyle name="Ênfase3 10" xfId="246"/>
    <cellStyle name="Ênfase3 11" xfId="247"/>
    <cellStyle name="Ênfase3 2" xfId="248"/>
    <cellStyle name="Ênfase3 3" xfId="249"/>
    <cellStyle name="Ênfase3 4" xfId="250"/>
    <cellStyle name="Ênfase3 5" xfId="251"/>
    <cellStyle name="Ênfase3 6" xfId="252"/>
    <cellStyle name="Ênfase3 7" xfId="253"/>
    <cellStyle name="Ênfase3 8" xfId="254"/>
    <cellStyle name="Ênfase3 9" xfId="255"/>
    <cellStyle name="Ênfase4 10" xfId="256"/>
    <cellStyle name="Ênfase4 11" xfId="257"/>
    <cellStyle name="Ênfase4 2" xfId="258"/>
    <cellStyle name="Ênfase4 3" xfId="259"/>
    <cellStyle name="Ênfase4 4" xfId="260"/>
    <cellStyle name="Ênfase4 5" xfId="261"/>
    <cellStyle name="Ênfase4 6" xfId="262"/>
    <cellStyle name="Ênfase4 7" xfId="263"/>
    <cellStyle name="Ênfase4 8" xfId="264"/>
    <cellStyle name="Ênfase4 9" xfId="265"/>
    <cellStyle name="Ênfase5 10" xfId="266"/>
    <cellStyle name="Ênfase5 11" xfId="267"/>
    <cellStyle name="Ênfase5 2" xfId="268"/>
    <cellStyle name="Ênfase5 3" xfId="269"/>
    <cellStyle name="Ênfase5 4" xfId="270"/>
    <cellStyle name="Ênfase5 5" xfId="271"/>
    <cellStyle name="Ênfase5 6" xfId="272"/>
    <cellStyle name="Ênfase5 7" xfId="273"/>
    <cellStyle name="Ênfase5 8" xfId="274"/>
    <cellStyle name="Ênfase5 9" xfId="275"/>
    <cellStyle name="Ênfase6 10" xfId="276"/>
    <cellStyle name="Ênfase6 11" xfId="277"/>
    <cellStyle name="Ênfase6 2" xfId="278"/>
    <cellStyle name="Ênfase6 3" xfId="279"/>
    <cellStyle name="Ênfase6 4" xfId="280"/>
    <cellStyle name="Ênfase6 5" xfId="281"/>
    <cellStyle name="Ênfase6 6" xfId="282"/>
    <cellStyle name="Ênfase6 7" xfId="283"/>
    <cellStyle name="Ênfase6 8" xfId="284"/>
    <cellStyle name="Ênfase6 9" xfId="285"/>
    <cellStyle name="Entrada 10" xfId="286"/>
    <cellStyle name="Entrada 11" xfId="287"/>
    <cellStyle name="Entrada 2" xfId="288"/>
    <cellStyle name="Entrada 3" xfId="289"/>
    <cellStyle name="Entrada 4" xfId="290"/>
    <cellStyle name="Entrada 5" xfId="291"/>
    <cellStyle name="Entrada 6" xfId="292"/>
    <cellStyle name="Entrada 7" xfId="293"/>
    <cellStyle name="Entrada 8" xfId="294"/>
    <cellStyle name="Entrada 9" xfId="295"/>
    <cellStyle name="Incorreto 10" xfId="296"/>
    <cellStyle name="Incorreto 11" xfId="297"/>
    <cellStyle name="Incorreto 2" xfId="298"/>
    <cellStyle name="Incorreto 3" xfId="299"/>
    <cellStyle name="Incorreto 4" xfId="300"/>
    <cellStyle name="Incorreto 5" xfId="301"/>
    <cellStyle name="Incorreto 6" xfId="302"/>
    <cellStyle name="Incorreto 7" xfId="303"/>
    <cellStyle name="Incorreto 8" xfId="304"/>
    <cellStyle name="Incorreto 9" xfId="305"/>
    <cellStyle name="Moeda 2" xfId="306"/>
    <cellStyle name="Moeda 2 2" xfId="2"/>
    <cellStyle name="Moeda 2 2 2" xfId="307"/>
    <cellStyle name="Moeda 2 2 2 2" xfId="508"/>
    <cellStyle name="Moeda 2 2 3" xfId="507"/>
    <cellStyle name="Moeda 2 3" xfId="308"/>
    <cellStyle name="Moeda 2 3 2" xfId="309"/>
    <cellStyle name="Moeda 2 4" xfId="310"/>
    <cellStyle name="Moeda 2 4 2" xfId="311"/>
    <cellStyle name="Moeda 2 5" xfId="312"/>
    <cellStyle name="Moeda 2 6" xfId="313"/>
    <cellStyle name="Moeda 2 7" xfId="314"/>
    <cellStyle name="Moeda 3" xfId="315"/>
    <cellStyle name="Moeda 3 2" xfId="316"/>
    <cellStyle name="Moeda 3 3" xfId="317"/>
    <cellStyle name="Moeda 4" xfId="318"/>
    <cellStyle name="Moeda 5" xfId="319"/>
    <cellStyle name="Moeda 6" xfId="320"/>
    <cellStyle name="Moeda 7" xfId="321"/>
    <cellStyle name="Moeda 8" xfId="322"/>
    <cellStyle name="Moeda 8 2" xfId="323"/>
    <cellStyle name="Neutra 10" xfId="324"/>
    <cellStyle name="Neutra 11" xfId="325"/>
    <cellStyle name="Neutra 2" xfId="326"/>
    <cellStyle name="Neutra 3" xfId="327"/>
    <cellStyle name="Neutra 4" xfId="328"/>
    <cellStyle name="Neutra 5" xfId="329"/>
    <cellStyle name="Neutra 6" xfId="330"/>
    <cellStyle name="Neutra 7" xfId="331"/>
    <cellStyle name="Neutra 8" xfId="332"/>
    <cellStyle name="Neutra 9" xfId="333"/>
    <cellStyle name="Normal" xfId="0" builtinId="0"/>
    <cellStyle name="Normal 2" xfId="334"/>
    <cellStyle name="Normal 2 10" xfId="335"/>
    <cellStyle name="Normal 2 11" xfId="336"/>
    <cellStyle name="Normal 2 12" xfId="337"/>
    <cellStyle name="Normal 2 13" xfId="338"/>
    <cellStyle name="Normal 2 14" xfId="339"/>
    <cellStyle name="Normal 2 2" xfId="340"/>
    <cellStyle name="Normal 2 2 2" xfId="341"/>
    <cellStyle name="Normal 2 2 2 2" xfId="342"/>
    <cellStyle name="Normal 2 2 2 3" xfId="343"/>
    <cellStyle name="Normal 2 2 2 4" xfId="344"/>
    <cellStyle name="Normal 2 2 2 5" xfId="345"/>
    <cellStyle name="Normal 2 2 2 6" xfId="346"/>
    <cellStyle name="Normal 2 2 2 7" xfId="347"/>
    <cellStyle name="Normal 2 2 3" xfId="348"/>
    <cellStyle name="Normal 2 2 4" xfId="349"/>
    <cellStyle name="Normal 2 2 5" xfId="350"/>
    <cellStyle name="Normal 2 2 6" xfId="351"/>
    <cellStyle name="Normal 2 2 7" xfId="352"/>
    <cellStyle name="Normal 2 2 8" xfId="353"/>
    <cellStyle name="Normal 2 3" xfId="354"/>
    <cellStyle name="Normal 2 4" xfId="355"/>
    <cellStyle name="Normal 2 5" xfId="356"/>
    <cellStyle name="Normal 2 6" xfId="357"/>
    <cellStyle name="Normal 2 7" xfId="358"/>
    <cellStyle name="Normal 2 8" xfId="359"/>
    <cellStyle name="Normal 2 9" xfId="360"/>
    <cellStyle name="Normal 3" xfId="361"/>
    <cellStyle name="Normal 3 2" xfId="362"/>
    <cellStyle name="Normal 3 3" xfId="363"/>
    <cellStyle name="Normal 3 4" xfId="364"/>
    <cellStyle name="Normal 3 5" xfId="365"/>
    <cellStyle name="Normal 3 6" xfId="366"/>
    <cellStyle name="Normal 3 7" xfId="367"/>
    <cellStyle name="Normal 4" xfId="368"/>
    <cellStyle name="Normal 4 2" xfId="369"/>
    <cellStyle name="Normal 5" xfId="370"/>
    <cellStyle name="Normal 6" xfId="371"/>
    <cellStyle name="Normal 7" xfId="372"/>
    <cellStyle name="Nota 10" xfId="373"/>
    <cellStyle name="Nota 11" xfId="374"/>
    <cellStyle name="Nota 2" xfId="375"/>
    <cellStyle name="Nota 2 2" xfId="376"/>
    <cellStyle name="Nota 2 3" xfId="377"/>
    <cellStyle name="Nota 3" xfId="378"/>
    <cellStyle name="Nota 3 2" xfId="379"/>
    <cellStyle name="Nota 4" xfId="380"/>
    <cellStyle name="Nota 4 2" xfId="381"/>
    <cellStyle name="Nota 5" xfId="382"/>
    <cellStyle name="Nota 5 2" xfId="383"/>
    <cellStyle name="Nota 6" xfId="384"/>
    <cellStyle name="Nota 7" xfId="385"/>
    <cellStyle name="Nota 8" xfId="386"/>
    <cellStyle name="Nota 9" xfId="387"/>
    <cellStyle name="Porcentagem 2" xfId="388"/>
    <cellStyle name="Porcentagem 2 2" xfId="389"/>
    <cellStyle name="Porcentagem 2 2 2" xfId="390"/>
    <cellStyle name="Porcentagem 2 2 3" xfId="391"/>
    <cellStyle name="Porcentagem 2 2 4" xfId="392"/>
    <cellStyle name="Porcentagem 2 2 5" xfId="393"/>
    <cellStyle name="Porcentagem 2 2 6" xfId="394"/>
    <cellStyle name="Porcentagem 2 2 7" xfId="395"/>
    <cellStyle name="Porcentagem 2 3" xfId="396"/>
    <cellStyle name="Porcentagem 2 4" xfId="397"/>
    <cellStyle name="Porcentagem 2 5" xfId="398"/>
    <cellStyle name="Porcentagem 2 6" xfId="399"/>
    <cellStyle name="Porcentagem 2 7" xfId="400"/>
    <cellStyle name="Porcentagem 2 8" xfId="401"/>
    <cellStyle name="Porcentagem 3" xfId="402"/>
    <cellStyle name="Porcentagem 3 2" xfId="403"/>
    <cellStyle name="Porcentagem 3 3" xfId="404"/>
    <cellStyle name="Porcentagem 3 4" xfId="405"/>
    <cellStyle name="Porcentagem 3 5" xfId="406"/>
    <cellStyle name="Porcentagem 3 6" xfId="407"/>
    <cellStyle name="Porcentagem 3 7" xfId="408"/>
    <cellStyle name="Saída 10" xfId="409"/>
    <cellStyle name="Saída 11" xfId="410"/>
    <cellStyle name="Saída 2" xfId="411"/>
    <cellStyle name="Saída 3" xfId="412"/>
    <cellStyle name="Saída 4" xfId="413"/>
    <cellStyle name="Saída 5" xfId="414"/>
    <cellStyle name="Saída 6" xfId="415"/>
    <cellStyle name="Saída 7" xfId="416"/>
    <cellStyle name="Saída 8" xfId="417"/>
    <cellStyle name="Saída 9" xfId="418"/>
    <cellStyle name="Separador de milhares 2" xfId="419"/>
    <cellStyle name="Separador de milhares 2 2" xfId="420"/>
    <cellStyle name="Separador de milhares 2 2 2" xfId="421"/>
    <cellStyle name="Separador de milhares 2 3" xfId="422"/>
    <cellStyle name="Separador de milhares 2 3 2" xfId="423"/>
    <cellStyle name="Separador de milhares 3" xfId="424"/>
    <cellStyle name="Separador de milhares 5 5" xfId="425"/>
    <cellStyle name="Texto de Aviso 10" xfId="426"/>
    <cellStyle name="Texto de Aviso 11" xfId="427"/>
    <cellStyle name="Texto de Aviso 2" xfId="428"/>
    <cellStyle name="Texto de Aviso 3" xfId="429"/>
    <cellStyle name="Texto de Aviso 4" xfId="430"/>
    <cellStyle name="Texto de Aviso 5" xfId="431"/>
    <cellStyle name="Texto de Aviso 6" xfId="432"/>
    <cellStyle name="Texto de Aviso 7" xfId="433"/>
    <cellStyle name="Texto de Aviso 8" xfId="434"/>
    <cellStyle name="Texto de Aviso 9" xfId="435"/>
    <cellStyle name="Texto Explicativo 10" xfId="436"/>
    <cellStyle name="Texto Explicativo 11" xfId="437"/>
    <cellStyle name="Texto Explicativo 2" xfId="438"/>
    <cellStyle name="Texto Explicativo 3" xfId="439"/>
    <cellStyle name="Texto Explicativo 4" xfId="440"/>
    <cellStyle name="Texto Explicativo 5" xfId="441"/>
    <cellStyle name="Texto Explicativo 6" xfId="442"/>
    <cellStyle name="Texto Explicativo 7" xfId="443"/>
    <cellStyle name="Texto Explicativo 8" xfId="444"/>
    <cellStyle name="Texto Explicativo 9" xfId="445"/>
    <cellStyle name="Título 1 10" xfId="446"/>
    <cellStyle name="Título 1 11" xfId="447"/>
    <cellStyle name="Título 1 2" xfId="448"/>
    <cellStyle name="Título 1 3" xfId="449"/>
    <cellStyle name="Título 1 4" xfId="450"/>
    <cellStyle name="Título 1 5" xfId="451"/>
    <cellStyle name="Título 1 6" xfId="452"/>
    <cellStyle name="Título 1 7" xfId="453"/>
    <cellStyle name="Título 1 8" xfId="454"/>
    <cellStyle name="Título 1 9" xfId="455"/>
    <cellStyle name="Título 10" xfId="456"/>
    <cellStyle name="Título 11" xfId="457"/>
    <cellStyle name="Título 12" xfId="458"/>
    <cellStyle name="Título 13" xfId="459"/>
    <cellStyle name="Título 14" xfId="460"/>
    <cellStyle name="Título 2 10" xfId="461"/>
    <cellStyle name="Título 2 11" xfId="462"/>
    <cellStyle name="Título 2 2" xfId="463"/>
    <cellStyle name="Título 2 3" xfId="464"/>
    <cellStyle name="Título 2 4" xfId="465"/>
    <cellStyle name="Título 2 5" xfId="466"/>
    <cellStyle name="Título 2 6" xfId="467"/>
    <cellStyle name="Título 2 7" xfId="468"/>
    <cellStyle name="Título 2 8" xfId="469"/>
    <cellStyle name="Título 2 9" xfId="470"/>
    <cellStyle name="Título 3 10" xfId="471"/>
    <cellStyle name="Título 3 11" xfId="472"/>
    <cellStyle name="Título 3 2" xfId="473"/>
    <cellStyle name="Título 3 3" xfId="474"/>
    <cellStyle name="Título 3 4" xfId="475"/>
    <cellStyle name="Título 3 5" xfId="476"/>
    <cellStyle name="Título 3 6" xfId="477"/>
    <cellStyle name="Título 3 7" xfId="478"/>
    <cellStyle name="Título 3 8" xfId="479"/>
    <cellStyle name="Título 3 9" xfId="480"/>
    <cellStyle name="Título 4 10" xfId="481"/>
    <cellStyle name="Título 4 11" xfId="482"/>
    <cellStyle name="Título 4 2" xfId="483"/>
    <cellStyle name="Título 4 3" xfId="484"/>
    <cellStyle name="Título 4 4" xfId="485"/>
    <cellStyle name="Título 4 5" xfId="486"/>
    <cellStyle name="Título 4 6" xfId="487"/>
    <cellStyle name="Título 4 7" xfId="488"/>
    <cellStyle name="Título 4 8" xfId="489"/>
    <cellStyle name="Título 4 9" xfId="490"/>
    <cellStyle name="Título 5" xfId="491"/>
    <cellStyle name="Título 6" xfId="492"/>
    <cellStyle name="Título 7" xfId="493"/>
    <cellStyle name="Título 8" xfId="494"/>
    <cellStyle name="Título 9" xfId="495"/>
    <cellStyle name="Total 10" xfId="496"/>
    <cellStyle name="Total 11" xfId="497"/>
    <cellStyle name="Total 2" xfId="498"/>
    <cellStyle name="Total 3" xfId="499"/>
    <cellStyle name="Total 4" xfId="500"/>
    <cellStyle name="Total 5" xfId="501"/>
    <cellStyle name="Total 6" xfId="502"/>
    <cellStyle name="Total 7" xfId="503"/>
    <cellStyle name="Total 8" xfId="504"/>
    <cellStyle name="Total 9" xfId="505"/>
    <cellStyle name="Vírgula 2" xfId="506"/>
    <cellStyle name="Vírgula 4" xfId="1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Estilo de Tabela Dinâmica 1" table="0" count="0"/>
  </tableStyles>
  <colors>
    <mruColors>
      <color rgb="FF005400"/>
      <color rgb="FF002060"/>
      <color rgb="FF000000"/>
      <color rgb="FF003300"/>
      <color rgb="FF00CC00"/>
      <color rgb="FF099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CT2"/>
  <sheetViews>
    <sheetView tabSelected="1" zoomScaleNormal="100" workbookViewId="0">
      <selection activeCell="F33" sqref="F33"/>
    </sheetView>
  </sheetViews>
  <sheetFormatPr defaultColWidth="9.109375" defaultRowHeight="10.199999999999999"/>
  <cols>
    <col min="1" max="1" width="16.109375" style="2" bestFit="1" customWidth="1"/>
    <col min="2" max="2" width="14.5546875" style="2" bestFit="1" customWidth="1"/>
    <col min="3" max="3" width="10.44140625" style="2" customWidth="1"/>
    <col min="4" max="4" width="8.6640625" style="2" customWidth="1"/>
    <col min="5" max="5" width="7.6640625" style="2" customWidth="1"/>
    <col min="6" max="6" width="12.5546875" style="2" customWidth="1"/>
    <col min="7" max="7" width="10.109375" style="2" customWidth="1"/>
    <col min="8" max="8" width="7.5546875" style="2" customWidth="1"/>
    <col min="9" max="9" width="7.88671875" style="2" customWidth="1"/>
    <col min="10" max="10" width="10.44140625" style="2" customWidth="1"/>
    <col min="11" max="11" width="14.5546875" style="2" customWidth="1"/>
    <col min="12" max="12" width="16.44140625" style="2" customWidth="1"/>
    <col min="13" max="13" width="27.44140625" style="1" customWidth="1"/>
    <col min="14" max="14" width="21.44140625" style="4" bestFit="1" customWidth="1"/>
    <col min="15" max="15" width="26.88671875" style="4" customWidth="1"/>
    <col min="16" max="16" width="13.6640625" style="4" customWidth="1"/>
    <col min="17" max="17" width="40.6640625" style="4" bestFit="1" customWidth="1"/>
    <col min="18" max="18" width="9" style="4" customWidth="1"/>
    <col min="19" max="19" width="23.44140625" style="2" customWidth="1"/>
    <col min="20" max="20" width="26.88671875" style="4" customWidth="1"/>
    <col min="21" max="21" width="30.44140625" style="4" customWidth="1"/>
    <col min="22" max="22" width="37.5546875" style="4" customWidth="1"/>
    <col min="23" max="23" width="8.5546875" style="2" bestFit="1" customWidth="1"/>
    <col min="24" max="24" width="9" style="4" bestFit="1" customWidth="1"/>
    <col min="25" max="25" width="9.6640625" style="2" bestFit="1" customWidth="1"/>
    <col min="26" max="26" width="11.33203125" style="2" bestFit="1" customWidth="1"/>
    <col min="27" max="27" width="15.5546875" style="2" bestFit="1" customWidth="1"/>
    <col min="28" max="28" width="11.5546875" style="2" bestFit="1" customWidth="1"/>
    <col min="29" max="29" width="13.109375" style="2" bestFit="1" customWidth="1"/>
    <col min="30" max="30" width="24.5546875" style="2" bestFit="1" customWidth="1"/>
    <col min="31" max="31" width="14.88671875" style="2" bestFit="1" customWidth="1"/>
    <col min="32" max="32" width="21.5546875" style="2" bestFit="1" customWidth="1"/>
    <col min="33" max="33" width="12.33203125" style="2" bestFit="1" customWidth="1"/>
    <col min="34" max="34" width="19.109375" style="2" bestFit="1" customWidth="1"/>
    <col min="35" max="35" width="15.33203125" style="2" bestFit="1" customWidth="1"/>
    <col min="36" max="36" width="7.109375" style="2" bestFit="1" customWidth="1"/>
    <col min="37" max="37" width="7.88671875" style="2" bestFit="1" customWidth="1"/>
    <col min="38" max="38" width="10.109375" style="2" bestFit="1" customWidth="1"/>
    <col min="39" max="39" width="9.44140625" style="2" bestFit="1" customWidth="1"/>
    <col min="40" max="40" width="13.44140625" style="2" bestFit="1" customWidth="1"/>
    <col min="41" max="41" width="19.109375" style="2" bestFit="1" customWidth="1"/>
    <col min="42" max="42" width="6.44140625" style="2" bestFit="1" customWidth="1"/>
    <col min="43" max="43" width="12.88671875" style="2" bestFit="1" customWidth="1"/>
    <col min="44" max="44" width="14.44140625" style="2" bestFit="1" customWidth="1"/>
    <col min="45" max="45" width="18.5546875" style="2" bestFit="1" customWidth="1"/>
    <col min="46" max="46" width="14.88671875" style="2" bestFit="1" customWidth="1"/>
    <col min="47" max="47" width="15" style="2" bestFit="1" customWidth="1"/>
    <col min="48" max="48" width="14.5546875" style="2" bestFit="1" customWidth="1"/>
    <col min="49" max="49" width="15.33203125" style="2" bestFit="1" customWidth="1"/>
    <col min="50" max="50" width="16" style="2" bestFit="1" customWidth="1"/>
    <col min="51" max="51" width="14.88671875" style="2" bestFit="1" customWidth="1"/>
    <col min="52" max="52" width="13.109375" style="2" bestFit="1" customWidth="1"/>
    <col min="53" max="54" width="13.6640625" style="2" bestFit="1" customWidth="1"/>
    <col min="55" max="55" width="13.44140625" style="2" bestFit="1" customWidth="1"/>
    <col min="56" max="56" width="14.109375" style="2" bestFit="1" customWidth="1"/>
    <col min="57" max="57" width="15.5546875" style="2" bestFit="1" customWidth="1"/>
    <col min="58" max="58" width="19.5546875" style="2" bestFit="1" customWidth="1"/>
    <col min="59" max="59" width="20" style="2" bestFit="1" customWidth="1"/>
    <col min="60" max="60" width="26.33203125" style="2" bestFit="1" customWidth="1"/>
    <col min="61" max="61" width="14.5546875" style="2" bestFit="1" customWidth="1"/>
    <col min="62" max="62" width="15.33203125" style="2" bestFit="1" customWidth="1"/>
    <col min="63" max="63" width="22" style="2" bestFit="1" customWidth="1"/>
    <col min="64" max="64" width="12.44140625" style="2" bestFit="1" customWidth="1"/>
    <col min="65" max="65" width="10.33203125" style="2" bestFit="1" customWidth="1"/>
    <col min="66" max="66" width="190.109375" style="2" bestFit="1" customWidth="1"/>
    <col min="67" max="67" width="8.33203125" style="2" bestFit="1" customWidth="1"/>
    <col min="68" max="68" width="8.6640625" style="2" bestFit="1" customWidth="1"/>
    <col min="69" max="69" width="33.109375" style="2" bestFit="1" customWidth="1"/>
    <col min="70" max="70" width="5.88671875" style="2" bestFit="1" customWidth="1"/>
    <col min="71" max="72" width="7.109375" style="2" bestFit="1" customWidth="1"/>
    <col min="73" max="73" width="16.88671875" style="2" bestFit="1" customWidth="1"/>
    <col min="74" max="74" width="10.109375" style="2" bestFit="1" customWidth="1"/>
    <col min="75" max="75" width="31.44140625" style="2" bestFit="1" customWidth="1"/>
    <col min="76" max="76" width="36.109375" style="2" bestFit="1" customWidth="1"/>
    <col min="77" max="77" width="8.88671875" style="2" bestFit="1" customWidth="1"/>
    <col min="78" max="78" width="12.109375" style="2" bestFit="1" customWidth="1"/>
    <col min="79" max="79" width="10.5546875" style="2" bestFit="1" customWidth="1"/>
    <col min="80" max="80" width="14.109375" style="2" bestFit="1" customWidth="1"/>
    <col min="81" max="81" width="17.5546875" style="2" bestFit="1" customWidth="1"/>
    <col min="82" max="82" width="11.88671875" style="2" bestFit="1" customWidth="1"/>
    <col min="83" max="83" width="13.6640625" style="2" bestFit="1" customWidth="1"/>
    <col min="84" max="84" width="12.109375" style="2" bestFit="1" customWidth="1"/>
    <col min="85" max="85" width="15.44140625" style="2" bestFit="1" customWidth="1"/>
    <col min="86" max="86" width="16.109375" style="2" bestFit="1" customWidth="1"/>
    <col min="87" max="87" width="16.88671875" style="2" bestFit="1" customWidth="1"/>
    <col min="88" max="88" width="12.6640625" style="2" bestFit="1" customWidth="1"/>
    <col min="89" max="89" width="25.88671875" style="2" bestFit="1" customWidth="1"/>
    <col min="90" max="90" width="19.44140625" style="2" bestFit="1" customWidth="1"/>
    <col min="91" max="91" width="39.6640625" style="2" bestFit="1" customWidth="1"/>
    <col min="92" max="92" width="11" style="2" bestFit="1" customWidth="1"/>
    <col min="93" max="93" width="23.6640625" style="2" bestFit="1" customWidth="1"/>
    <col min="94" max="94" width="12.44140625" style="2" bestFit="1" customWidth="1"/>
    <col min="95" max="95" width="21.88671875" style="2" bestFit="1" customWidth="1"/>
    <col min="96" max="96" width="20.5546875" style="2" bestFit="1" customWidth="1"/>
    <col min="97" max="97" width="13.109375" style="5" bestFit="1" customWidth="1"/>
    <col min="98" max="98" width="13.6640625" style="6" bestFit="1" customWidth="1"/>
    <col min="99" max="16384" width="9.109375" style="5"/>
  </cols>
  <sheetData>
    <row r="1" spans="1:98">
      <c r="A1" s="24" t="str">
        <f>K1</f>
        <v>VVLOG</v>
      </c>
      <c r="B1" s="24" t="str">
        <f>IFERROR(VLOOKUP(L1,#REF!,2,0),"LML")</f>
        <v>LML</v>
      </c>
      <c r="J1" s="3" t="str">
        <f>D1&amp;"0"&amp;E1</f>
        <v>0</v>
      </c>
      <c r="K1" s="20" t="str">
        <f>IFERROR(VLOOKUP($L1,#REF!,2,0),"VVLOG")</f>
        <v>VVLOG</v>
      </c>
      <c r="Z1" s="26" t="str">
        <f>IF(Y1="Finalizado","Finalizado",IF(W1=AC1,"Manteve",IF(W1&lt;&gt;AC1,"Atualizado","-")))</f>
        <v>Manteve</v>
      </c>
      <c r="CK1" s="20" t="str">
        <f>IF(S1="ENTREGUE","FINALIZADO",IF(CL1="Fora do Prazo","ATRASO DE EXPEDIÇÃO",IF(CM1&lt;&gt;"","AFETADO POR INSUCESSO",IF(CP1=0,"PRAZO D0",IF(CN1&gt;"02","AFETADO POR REENVIO","VALIDAR")))))</f>
        <v>AFETADO POR INSUCESSO</v>
      </c>
      <c r="CL1" s="20">
        <f>AT1</f>
        <v>0</v>
      </c>
      <c r="CM1" s="20">
        <f>BX1</f>
        <v>0</v>
      </c>
      <c r="CN1" s="20" t="str">
        <f>RIGHT(C1,2)</f>
        <v/>
      </c>
      <c r="CO1" s="20" t="str">
        <f>IF(AV1&lt;=AR1,"EXPEDIÇÃO MAIOR QUE PROMESSA","PROMETIDA OK")</f>
        <v>EXPEDIÇÃO MAIOR QUE PROMESSA</v>
      </c>
      <c r="CP1" s="20">
        <f>BL1</f>
        <v>0</v>
      </c>
      <c r="CQ1" s="20" t="e">
        <f>VLOOKUP($H1,#REF!,2,0)</f>
        <v>#REF!</v>
      </c>
      <c r="CR1" s="20" t="str">
        <f>IF(AR1&gt;=AV1,"Expedido com Atraso","Expedido antes da promessa")</f>
        <v>Expedido com Atraso</v>
      </c>
    </row>
    <row r="2" spans="1:98" s="17" customFormat="1">
      <c r="A2" s="23" t="s">
        <v>86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8" t="s">
        <v>75</v>
      </c>
      <c r="K2" s="7" t="s">
        <v>1</v>
      </c>
      <c r="L2" s="8" t="s">
        <v>76</v>
      </c>
      <c r="M2" s="21" t="s">
        <v>87</v>
      </c>
      <c r="N2" s="19" t="s">
        <v>88</v>
      </c>
      <c r="O2" s="19" t="s">
        <v>90</v>
      </c>
      <c r="P2" s="19" t="s">
        <v>92</v>
      </c>
      <c r="Q2" s="22" t="s">
        <v>89</v>
      </c>
      <c r="R2" s="22" t="s">
        <v>95</v>
      </c>
      <c r="S2" s="8" t="s">
        <v>77</v>
      </c>
      <c r="T2" s="9" t="s">
        <v>78</v>
      </c>
      <c r="U2" s="9" t="s">
        <v>93</v>
      </c>
      <c r="V2" s="9" t="s">
        <v>83</v>
      </c>
      <c r="W2" s="18" t="s">
        <v>79</v>
      </c>
      <c r="X2" s="19" t="s">
        <v>80</v>
      </c>
      <c r="Y2" s="8" t="s">
        <v>81</v>
      </c>
      <c r="Z2" s="25" t="s">
        <v>94</v>
      </c>
      <c r="AA2" s="7" t="s">
        <v>9</v>
      </c>
      <c r="AB2" s="7" t="s">
        <v>10</v>
      </c>
      <c r="AC2" s="7" t="s">
        <v>11</v>
      </c>
      <c r="AD2" s="7" t="s">
        <v>12</v>
      </c>
      <c r="AE2" s="7" t="s">
        <v>13</v>
      </c>
      <c r="AF2" s="7" t="s">
        <v>14</v>
      </c>
      <c r="AG2" s="10" t="s">
        <v>15</v>
      </c>
      <c r="AH2" s="11" t="s">
        <v>16</v>
      </c>
      <c r="AI2" s="11" t="s">
        <v>17</v>
      </c>
      <c r="AJ2" s="7" t="s">
        <v>18</v>
      </c>
      <c r="AK2" s="7" t="s">
        <v>19</v>
      </c>
      <c r="AL2" s="11" t="s">
        <v>20</v>
      </c>
      <c r="AM2" s="7" t="s">
        <v>21</v>
      </c>
      <c r="AN2" s="7" t="s">
        <v>82</v>
      </c>
      <c r="AO2" s="7" t="s">
        <v>22</v>
      </c>
      <c r="AP2" s="7" t="s">
        <v>0</v>
      </c>
      <c r="AQ2" s="7" t="s">
        <v>23</v>
      </c>
      <c r="AR2" s="7" t="s">
        <v>24</v>
      </c>
      <c r="AS2" s="7" t="s">
        <v>25</v>
      </c>
      <c r="AT2" s="11" t="s">
        <v>26</v>
      </c>
      <c r="AU2" s="7" t="s">
        <v>27</v>
      </c>
      <c r="AV2" s="7" t="s">
        <v>28</v>
      </c>
      <c r="AW2" s="10" t="s">
        <v>29</v>
      </c>
      <c r="AX2" s="7" t="s">
        <v>30</v>
      </c>
      <c r="AY2" s="11" t="s">
        <v>31</v>
      </c>
      <c r="AZ2" s="7" t="s">
        <v>32</v>
      </c>
      <c r="BA2" s="10" t="s">
        <v>33</v>
      </c>
      <c r="BB2" s="7" t="s">
        <v>34</v>
      </c>
      <c r="BC2" s="11" t="s">
        <v>35</v>
      </c>
      <c r="BD2" s="10" t="s">
        <v>36</v>
      </c>
      <c r="BE2" s="11" t="s">
        <v>37</v>
      </c>
      <c r="BF2" s="11" t="s">
        <v>38</v>
      </c>
      <c r="BG2" s="11" t="s">
        <v>39</v>
      </c>
      <c r="BH2" s="7" t="s">
        <v>40</v>
      </c>
      <c r="BI2" s="7" t="s">
        <v>41</v>
      </c>
      <c r="BJ2" s="7" t="s">
        <v>42</v>
      </c>
      <c r="BK2" s="7" t="s">
        <v>43</v>
      </c>
      <c r="BL2" s="7" t="s">
        <v>44</v>
      </c>
      <c r="BM2" s="7" t="s">
        <v>45</v>
      </c>
      <c r="BN2" s="7" t="s">
        <v>46</v>
      </c>
      <c r="BO2" s="7" t="s">
        <v>47</v>
      </c>
      <c r="BP2" s="7" t="s">
        <v>74</v>
      </c>
      <c r="BQ2" s="11" t="s">
        <v>48</v>
      </c>
      <c r="BR2" s="7" t="s">
        <v>49</v>
      </c>
      <c r="BS2" s="7" t="s">
        <v>50</v>
      </c>
      <c r="BT2" s="7" t="s">
        <v>51</v>
      </c>
      <c r="BU2" s="7" t="s">
        <v>52</v>
      </c>
      <c r="BV2" s="7" t="s">
        <v>53</v>
      </c>
      <c r="BW2" s="7" t="s">
        <v>54</v>
      </c>
      <c r="BX2" s="7" t="s">
        <v>55</v>
      </c>
      <c r="BY2" s="7" t="s">
        <v>56</v>
      </c>
      <c r="BZ2" s="7" t="s">
        <v>57</v>
      </c>
      <c r="CA2" s="7" t="s">
        <v>58</v>
      </c>
      <c r="CB2" s="7" t="s">
        <v>59</v>
      </c>
      <c r="CC2" s="7" t="s">
        <v>60</v>
      </c>
      <c r="CD2" s="7" t="s">
        <v>61</v>
      </c>
      <c r="CE2" s="10" t="s">
        <v>62</v>
      </c>
      <c r="CF2" s="10" t="s">
        <v>63</v>
      </c>
      <c r="CG2" s="10" t="s">
        <v>64</v>
      </c>
      <c r="CH2" s="10" t="s">
        <v>65</v>
      </c>
      <c r="CI2" s="10" t="s">
        <v>66</v>
      </c>
      <c r="CJ2" s="12" t="s">
        <v>67</v>
      </c>
      <c r="CK2" s="27" t="s">
        <v>71</v>
      </c>
      <c r="CL2" s="13" t="s">
        <v>68</v>
      </c>
      <c r="CM2" s="13" t="s">
        <v>70</v>
      </c>
      <c r="CN2" s="13" t="s">
        <v>69</v>
      </c>
      <c r="CO2" s="13" t="s">
        <v>72</v>
      </c>
      <c r="CP2" s="14" t="s">
        <v>96</v>
      </c>
      <c r="CQ2" s="14" t="s">
        <v>73</v>
      </c>
      <c r="CR2" s="13" t="s">
        <v>91</v>
      </c>
      <c r="CS2" s="15" t="s">
        <v>84</v>
      </c>
      <c r="CT2" s="16" t="s">
        <v>85</v>
      </c>
    </row>
  </sheetData>
  <sortState ref="C3:DQ20975">
    <sortCondition ref="AO3"/>
  </sortState>
  <conditionalFormatting sqref="C1:C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DBO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LUIZ EDUARDO CASSIMIRO</cp:lastModifiedBy>
  <dcterms:created xsi:type="dcterms:W3CDTF">2017-09-29T15:25:32Z</dcterms:created>
  <dcterms:modified xsi:type="dcterms:W3CDTF">2022-04-05T15:44:22Z</dcterms:modified>
</cp:coreProperties>
</file>